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bookViews>
    <workbookView xWindow="0" yWindow="0" windowWidth="19200" windowHeight="7310" firstSheet="4" activeTab="14"/>
  </bookViews>
  <sheets>
    <sheet name="HW1" sheetId="1" r:id="rId1"/>
    <sheet name="HW2" sheetId="2" r:id="rId2"/>
    <sheet name="HW3" sheetId="3" r:id="rId3"/>
    <sheet name="HW4" sheetId="4" r:id="rId4"/>
    <sheet name="HW5" sheetId="5" r:id="rId5"/>
    <sheet name="HW6" sheetId="6" r:id="rId6"/>
    <sheet name="HW7" sheetId="7" r:id="rId7"/>
    <sheet name="HW8" sheetId="8" r:id="rId8"/>
    <sheet name="HW9" sheetId="9" r:id="rId9"/>
    <sheet name="HW10" sheetId="10" r:id="rId10"/>
    <sheet name="HW11" sheetId="11" r:id="rId11"/>
    <sheet name="HW12" sheetId="12" r:id="rId12"/>
    <sheet name="HW13" sheetId="13" r:id="rId13"/>
    <sheet name="HW14" sheetId="14" r:id="rId14"/>
    <sheet name="FINAL GRADES" sheetId="19" r:id="rId15"/>
    <sheet name="Group2" sheetId="15" state="hidden" r:id="rId16"/>
    <sheet name="Group3" sheetId="16" state="hidden" r:id="rId17"/>
  </sheets>
  <calcPr calcId="152511"/>
</workbook>
</file>

<file path=xl/calcChain.xml><?xml version="1.0" encoding="utf-8"?>
<calcChain xmlns="http://schemas.openxmlformats.org/spreadsheetml/2006/main">
  <c r="Q8" i="19" l="1"/>
  <c r="Q12" i="19"/>
  <c r="Q16" i="19"/>
  <c r="Q20" i="19"/>
  <c r="Q24" i="19"/>
  <c r="Q28" i="19"/>
  <c r="Q32" i="19"/>
  <c r="Q36" i="19"/>
  <c r="Q90" i="19"/>
  <c r="Q94" i="19"/>
  <c r="Q98" i="19"/>
  <c r="Q102" i="19"/>
  <c r="Q106" i="19"/>
  <c r="Q110" i="19"/>
  <c r="Q114" i="19"/>
  <c r="Q118" i="19"/>
  <c r="Q122" i="19"/>
  <c r="Q126" i="19"/>
  <c r="Q130" i="19"/>
  <c r="Q134" i="19"/>
  <c r="Q138" i="19"/>
  <c r="Q142" i="19"/>
  <c r="AA7" i="19"/>
  <c r="AA11" i="19"/>
  <c r="AA15" i="19"/>
  <c r="AA19" i="19"/>
  <c r="AA23" i="19"/>
  <c r="AA27" i="19"/>
  <c r="AA31" i="19"/>
  <c r="AA35" i="19"/>
  <c r="AA40" i="19"/>
  <c r="AA44" i="19"/>
  <c r="AA48" i="19"/>
  <c r="AA52" i="19"/>
  <c r="AA56" i="19"/>
  <c r="AA60" i="19"/>
  <c r="AA64" i="19"/>
  <c r="AA68" i="19"/>
  <c r="AA72" i="19"/>
  <c r="AA76" i="19"/>
  <c r="AA80" i="19"/>
  <c r="AA84" i="19"/>
  <c r="AA89" i="19"/>
  <c r="AA93" i="19"/>
  <c r="AA97" i="19"/>
  <c r="AA101" i="19"/>
  <c r="AA105" i="19"/>
  <c r="AA109" i="19"/>
  <c r="AA113" i="19"/>
  <c r="AA117" i="19"/>
  <c r="AA121" i="19"/>
  <c r="AA125" i="19"/>
  <c r="AA129" i="19"/>
  <c r="AA133" i="19"/>
  <c r="AA137" i="19"/>
  <c r="AA141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85" i="19"/>
  <c r="Z86" i="19"/>
  <c r="Z87" i="19"/>
  <c r="Z89" i="19"/>
  <c r="Z90" i="19"/>
  <c r="Z91" i="19"/>
  <c r="Z92" i="19"/>
  <c r="Z93" i="19"/>
  <c r="Z94" i="19"/>
  <c r="Z95" i="19"/>
  <c r="Z96" i="19"/>
  <c r="Z97" i="19"/>
  <c r="Z98" i="19"/>
  <c r="Z99" i="19"/>
  <c r="Z100" i="19"/>
  <c r="Z101" i="19"/>
  <c r="Z102" i="19"/>
  <c r="Z103" i="19"/>
  <c r="Z104" i="19"/>
  <c r="Z105" i="19"/>
  <c r="Z106" i="19"/>
  <c r="Z107" i="19"/>
  <c r="Z108" i="19"/>
  <c r="Z109" i="19"/>
  <c r="Z110" i="19"/>
  <c r="Z111" i="19"/>
  <c r="Z112" i="19"/>
  <c r="Z113" i="19"/>
  <c r="Z114" i="19"/>
  <c r="Z115" i="19"/>
  <c r="Z116" i="19"/>
  <c r="Z117" i="19"/>
  <c r="Z118" i="19"/>
  <c r="Z119" i="19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Z138" i="19"/>
  <c r="Z139" i="19"/>
  <c r="Z140" i="19"/>
  <c r="Z141" i="19"/>
  <c r="Z142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112" i="19"/>
  <c r="Y113" i="19"/>
  <c r="Y114" i="19"/>
  <c r="Y115" i="19"/>
  <c r="Y116" i="19"/>
  <c r="Y117" i="19"/>
  <c r="Y118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40" i="19"/>
  <c r="Y141" i="19"/>
  <c r="Y142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Z4" i="19"/>
  <c r="Y4" i="19"/>
  <c r="X4" i="19"/>
  <c r="W4" i="19"/>
  <c r="V4" i="19"/>
  <c r="U4" i="19"/>
  <c r="T4" i="19"/>
  <c r="S4" i="19"/>
  <c r="R12" i="19"/>
  <c r="AA12" i="19" s="1"/>
  <c r="R13" i="19"/>
  <c r="AA13" i="19" s="1"/>
  <c r="R14" i="19"/>
  <c r="AA14" i="19" s="1"/>
  <c r="R15" i="19"/>
  <c r="R16" i="19"/>
  <c r="AA16" i="19" s="1"/>
  <c r="R17" i="19"/>
  <c r="AA17" i="19" s="1"/>
  <c r="R18" i="19"/>
  <c r="AA18" i="19" s="1"/>
  <c r="R19" i="19"/>
  <c r="R20" i="19"/>
  <c r="AA20" i="19" s="1"/>
  <c r="R21" i="19"/>
  <c r="AA21" i="19" s="1"/>
  <c r="R22" i="19"/>
  <c r="AA22" i="19" s="1"/>
  <c r="R23" i="19"/>
  <c r="R24" i="19"/>
  <c r="AA24" i="19" s="1"/>
  <c r="R25" i="19"/>
  <c r="AA25" i="19" s="1"/>
  <c r="R26" i="19"/>
  <c r="AA26" i="19" s="1"/>
  <c r="R27" i="19"/>
  <c r="R28" i="19"/>
  <c r="AA28" i="19" s="1"/>
  <c r="R29" i="19"/>
  <c r="AA29" i="19" s="1"/>
  <c r="R30" i="19"/>
  <c r="AA30" i="19" s="1"/>
  <c r="R31" i="19"/>
  <c r="R32" i="19"/>
  <c r="AA32" i="19" s="1"/>
  <c r="R33" i="19"/>
  <c r="AA33" i="19" s="1"/>
  <c r="R34" i="19"/>
  <c r="AA34" i="19" s="1"/>
  <c r="R35" i="19"/>
  <c r="R36" i="19"/>
  <c r="AA36" i="19" s="1"/>
  <c r="R37" i="19"/>
  <c r="AA37" i="19" s="1"/>
  <c r="R38" i="19"/>
  <c r="AA38" i="19" s="1"/>
  <c r="R40" i="19"/>
  <c r="R41" i="19"/>
  <c r="AA41" i="19" s="1"/>
  <c r="R42" i="19"/>
  <c r="AA42" i="19" s="1"/>
  <c r="R43" i="19"/>
  <c r="AA43" i="19" s="1"/>
  <c r="R44" i="19"/>
  <c r="R45" i="19"/>
  <c r="AA45" i="19" s="1"/>
  <c r="R46" i="19"/>
  <c r="AA46" i="19" s="1"/>
  <c r="R47" i="19"/>
  <c r="AA47" i="19" s="1"/>
  <c r="R48" i="19"/>
  <c r="R49" i="19"/>
  <c r="AA49" i="19" s="1"/>
  <c r="R50" i="19"/>
  <c r="AA50" i="19" s="1"/>
  <c r="R51" i="19"/>
  <c r="AA51" i="19" s="1"/>
  <c r="R52" i="19"/>
  <c r="R53" i="19"/>
  <c r="AA53" i="19" s="1"/>
  <c r="R54" i="19"/>
  <c r="AA54" i="19" s="1"/>
  <c r="R55" i="19"/>
  <c r="AA55" i="19" s="1"/>
  <c r="R56" i="19"/>
  <c r="R57" i="19"/>
  <c r="AA57" i="19" s="1"/>
  <c r="R58" i="19"/>
  <c r="AA58" i="19" s="1"/>
  <c r="R59" i="19"/>
  <c r="AA59" i="19" s="1"/>
  <c r="R60" i="19"/>
  <c r="R61" i="19"/>
  <c r="AA61" i="19" s="1"/>
  <c r="R62" i="19"/>
  <c r="AA62" i="19" s="1"/>
  <c r="R63" i="19"/>
  <c r="AA63" i="19" s="1"/>
  <c r="R64" i="19"/>
  <c r="R65" i="19"/>
  <c r="AA65" i="19" s="1"/>
  <c r="R66" i="19"/>
  <c r="AA66" i="19" s="1"/>
  <c r="R67" i="19"/>
  <c r="AA67" i="19" s="1"/>
  <c r="R68" i="19"/>
  <c r="R69" i="19"/>
  <c r="AA69" i="19" s="1"/>
  <c r="R70" i="19"/>
  <c r="AA70" i="19" s="1"/>
  <c r="R71" i="19"/>
  <c r="AA71" i="19" s="1"/>
  <c r="R72" i="19"/>
  <c r="R73" i="19"/>
  <c r="AA73" i="19" s="1"/>
  <c r="R74" i="19"/>
  <c r="AA74" i="19" s="1"/>
  <c r="R75" i="19"/>
  <c r="AA75" i="19" s="1"/>
  <c r="R76" i="19"/>
  <c r="R77" i="19"/>
  <c r="AA77" i="19" s="1"/>
  <c r="R78" i="19"/>
  <c r="AA78" i="19" s="1"/>
  <c r="R79" i="19"/>
  <c r="AA79" i="19" s="1"/>
  <c r="R80" i="19"/>
  <c r="R81" i="19"/>
  <c r="AA81" i="19" s="1"/>
  <c r="R82" i="19"/>
  <c r="AA82" i="19" s="1"/>
  <c r="R83" i="19"/>
  <c r="AA83" i="19" s="1"/>
  <c r="R84" i="19"/>
  <c r="R85" i="19"/>
  <c r="AA85" i="19" s="1"/>
  <c r="R86" i="19"/>
  <c r="AA86" i="19" s="1"/>
  <c r="R87" i="19"/>
  <c r="AA87" i="19" s="1"/>
  <c r="R89" i="19"/>
  <c r="R90" i="19"/>
  <c r="AA90" i="19" s="1"/>
  <c r="R91" i="19"/>
  <c r="AA91" i="19" s="1"/>
  <c r="R92" i="19"/>
  <c r="AA92" i="19" s="1"/>
  <c r="R93" i="19"/>
  <c r="R94" i="19"/>
  <c r="AA94" i="19" s="1"/>
  <c r="R95" i="19"/>
  <c r="AA95" i="19" s="1"/>
  <c r="R96" i="19"/>
  <c r="AA96" i="19" s="1"/>
  <c r="R97" i="19"/>
  <c r="R98" i="19"/>
  <c r="AA98" i="19" s="1"/>
  <c r="R99" i="19"/>
  <c r="AA99" i="19" s="1"/>
  <c r="R100" i="19"/>
  <c r="AA100" i="19" s="1"/>
  <c r="R101" i="19"/>
  <c r="R102" i="19"/>
  <c r="AA102" i="19" s="1"/>
  <c r="R103" i="19"/>
  <c r="AA103" i="19" s="1"/>
  <c r="R104" i="19"/>
  <c r="AA104" i="19" s="1"/>
  <c r="R105" i="19"/>
  <c r="R106" i="19"/>
  <c r="AA106" i="19" s="1"/>
  <c r="R107" i="19"/>
  <c r="AA107" i="19" s="1"/>
  <c r="R108" i="19"/>
  <c r="AA108" i="19" s="1"/>
  <c r="R109" i="19"/>
  <c r="R110" i="19"/>
  <c r="AA110" i="19" s="1"/>
  <c r="R111" i="19"/>
  <c r="AA111" i="19" s="1"/>
  <c r="R112" i="19"/>
  <c r="AA112" i="19" s="1"/>
  <c r="R113" i="19"/>
  <c r="R114" i="19"/>
  <c r="AA114" i="19" s="1"/>
  <c r="R115" i="19"/>
  <c r="AA115" i="19" s="1"/>
  <c r="R116" i="19"/>
  <c r="AA116" i="19" s="1"/>
  <c r="R117" i="19"/>
  <c r="R118" i="19"/>
  <c r="AA118" i="19" s="1"/>
  <c r="R119" i="19"/>
  <c r="AA119" i="19" s="1"/>
  <c r="R120" i="19"/>
  <c r="AA120" i="19" s="1"/>
  <c r="R121" i="19"/>
  <c r="R122" i="19"/>
  <c r="AA122" i="19" s="1"/>
  <c r="R123" i="19"/>
  <c r="AA123" i="19" s="1"/>
  <c r="R124" i="19"/>
  <c r="AA124" i="19" s="1"/>
  <c r="R125" i="19"/>
  <c r="R126" i="19"/>
  <c r="AA126" i="19" s="1"/>
  <c r="R127" i="19"/>
  <c r="AA127" i="19" s="1"/>
  <c r="R128" i="19"/>
  <c r="AA128" i="19" s="1"/>
  <c r="R129" i="19"/>
  <c r="R130" i="19"/>
  <c r="AA130" i="19" s="1"/>
  <c r="R131" i="19"/>
  <c r="AA131" i="19" s="1"/>
  <c r="R132" i="19"/>
  <c r="AA132" i="19" s="1"/>
  <c r="R133" i="19"/>
  <c r="R134" i="19"/>
  <c r="AA134" i="19" s="1"/>
  <c r="R135" i="19"/>
  <c r="AA135" i="19" s="1"/>
  <c r="R136" i="19"/>
  <c r="AA136" i="19" s="1"/>
  <c r="R137" i="19"/>
  <c r="R138" i="19"/>
  <c r="AA138" i="19" s="1"/>
  <c r="R139" i="19"/>
  <c r="AA139" i="19" s="1"/>
  <c r="R140" i="19"/>
  <c r="AA140" i="19" s="1"/>
  <c r="R141" i="19"/>
  <c r="R142" i="19"/>
  <c r="AA142" i="19" s="1"/>
  <c r="R5" i="19"/>
  <c r="AA5" i="19" s="1"/>
  <c r="R6" i="19"/>
  <c r="AA6" i="19" s="1"/>
  <c r="R7" i="19"/>
  <c r="R8" i="19"/>
  <c r="AA8" i="19" s="1"/>
  <c r="R9" i="19"/>
  <c r="AA9" i="19" s="1"/>
  <c r="R10" i="19"/>
  <c r="AA10" i="19" s="1"/>
  <c r="R11" i="19"/>
  <c r="R4" i="19"/>
  <c r="AA4" i="19" s="1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Q41" i="19" s="1"/>
  <c r="AC41" i="19" s="1"/>
  <c r="D42" i="19"/>
  <c r="D43" i="19"/>
  <c r="D44" i="19"/>
  <c r="D45" i="19"/>
  <c r="Q45" i="19" s="1"/>
  <c r="AC45" i="19" s="1"/>
  <c r="D46" i="19"/>
  <c r="D47" i="19"/>
  <c r="D48" i="19"/>
  <c r="D49" i="19"/>
  <c r="Q49" i="19" s="1"/>
  <c r="AC49" i="19" s="1"/>
  <c r="D50" i="19"/>
  <c r="D51" i="19"/>
  <c r="D52" i="19"/>
  <c r="D53" i="19"/>
  <c r="Q53" i="19" s="1"/>
  <c r="AC53" i="19" s="1"/>
  <c r="D54" i="19"/>
  <c r="D55" i="19"/>
  <c r="D56" i="19"/>
  <c r="D57" i="19"/>
  <c r="Q57" i="19" s="1"/>
  <c r="AC57" i="19" s="1"/>
  <c r="D58" i="19"/>
  <c r="D59" i="19"/>
  <c r="D60" i="19"/>
  <c r="D61" i="19"/>
  <c r="Q61" i="19" s="1"/>
  <c r="AC61" i="19" s="1"/>
  <c r="D62" i="19"/>
  <c r="D63" i="19"/>
  <c r="D64" i="19"/>
  <c r="D65" i="19"/>
  <c r="Q65" i="19" s="1"/>
  <c r="AC65" i="19" s="1"/>
  <c r="D66" i="19"/>
  <c r="D67" i="19"/>
  <c r="D68" i="19"/>
  <c r="D69" i="19"/>
  <c r="Q69" i="19" s="1"/>
  <c r="AC69" i="19" s="1"/>
  <c r="D70" i="19"/>
  <c r="D71" i="19"/>
  <c r="D72" i="19"/>
  <c r="D73" i="19"/>
  <c r="Q73" i="19" s="1"/>
  <c r="AC73" i="19" s="1"/>
  <c r="D74" i="19"/>
  <c r="D75" i="19"/>
  <c r="D76" i="19"/>
  <c r="D77" i="19"/>
  <c r="Q77" i="19" s="1"/>
  <c r="AC77" i="19" s="1"/>
  <c r="D78" i="19"/>
  <c r="D79" i="19"/>
  <c r="D80" i="19"/>
  <c r="D81" i="19"/>
  <c r="Q81" i="19" s="1"/>
  <c r="AC81" i="19" s="1"/>
  <c r="D82" i="19"/>
  <c r="D83" i="19"/>
  <c r="D84" i="19"/>
  <c r="D85" i="19"/>
  <c r="Q85" i="19" s="1"/>
  <c r="AC85" i="19" s="1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C5" i="19"/>
  <c r="Q5" i="19" s="1"/>
  <c r="AC5" i="19" s="1"/>
  <c r="C6" i="19"/>
  <c r="Q6" i="19" s="1"/>
  <c r="AC6" i="19" s="1"/>
  <c r="C7" i="19"/>
  <c r="Q7" i="19" s="1"/>
  <c r="AC7" i="19" s="1"/>
  <c r="C8" i="19"/>
  <c r="C9" i="19"/>
  <c r="Q9" i="19" s="1"/>
  <c r="AC9" i="19" s="1"/>
  <c r="C10" i="19"/>
  <c r="Q10" i="19" s="1"/>
  <c r="AC10" i="19" s="1"/>
  <c r="C11" i="19"/>
  <c r="Q11" i="19" s="1"/>
  <c r="AC11" i="19" s="1"/>
  <c r="C12" i="19"/>
  <c r="C13" i="19"/>
  <c r="Q13" i="19" s="1"/>
  <c r="AC13" i="19" s="1"/>
  <c r="C14" i="19"/>
  <c r="Q14" i="19" s="1"/>
  <c r="AC14" i="19" s="1"/>
  <c r="C15" i="19"/>
  <c r="Q15" i="19" s="1"/>
  <c r="AC15" i="19" s="1"/>
  <c r="C16" i="19"/>
  <c r="C17" i="19"/>
  <c r="Q17" i="19" s="1"/>
  <c r="AC17" i="19" s="1"/>
  <c r="C18" i="19"/>
  <c r="Q18" i="19" s="1"/>
  <c r="AC18" i="19" s="1"/>
  <c r="C19" i="19"/>
  <c r="Q19" i="19" s="1"/>
  <c r="AC19" i="19" s="1"/>
  <c r="C20" i="19"/>
  <c r="C21" i="19"/>
  <c r="Q21" i="19" s="1"/>
  <c r="AC21" i="19" s="1"/>
  <c r="C22" i="19"/>
  <c r="Q22" i="19" s="1"/>
  <c r="AC22" i="19" s="1"/>
  <c r="C23" i="19"/>
  <c r="Q23" i="19" s="1"/>
  <c r="AC23" i="19" s="1"/>
  <c r="C24" i="19"/>
  <c r="C25" i="19"/>
  <c r="Q25" i="19" s="1"/>
  <c r="AC25" i="19" s="1"/>
  <c r="C26" i="19"/>
  <c r="Q26" i="19" s="1"/>
  <c r="AC26" i="19" s="1"/>
  <c r="C27" i="19"/>
  <c r="Q27" i="19" s="1"/>
  <c r="AC27" i="19" s="1"/>
  <c r="C28" i="19"/>
  <c r="C29" i="19"/>
  <c r="Q29" i="19" s="1"/>
  <c r="AC29" i="19" s="1"/>
  <c r="C30" i="19"/>
  <c r="Q30" i="19" s="1"/>
  <c r="AC30" i="19" s="1"/>
  <c r="C31" i="19"/>
  <c r="Q31" i="19" s="1"/>
  <c r="AC31" i="19" s="1"/>
  <c r="C32" i="19"/>
  <c r="C33" i="19"/>
  <c r="Q33" i="19" s="1"/>
  <c r="AC33" i="19" s="1"/>
  <c r="C34" i="19"/>
  <c r="Q34" i="19" s="1"/>
  <c r="AC34" i="19" s="1"/>
  <c r="C35" i="19"/>
  <c r="Q35" i="19" s="1"/>
  <c r="AC35" i="19" s="1"/>
  <c r="C36" i="19"/>
  <c r="C37" i="19"/>
  <c r="Q37" i="19" s="1"/>
  <c r="AC37" i="19" s="1"/>
  <c r="C38" i="19"/>
  <c r="Q38" i="19" s="1"/>
  <c r="AC38" i="19" s="1"/>
  <c r="C39" i="19"/>
  <c r="C40" i="19"/>
  <c r="Q40" i="19" s="1"/>
  <c r="AC40" i="19" s="1"/>
  <c r="C41" i="19"/>
  <c r="C42" i="19"/>
  <c r="Q42" i="19" s="1"/>
  <c r="AC42" i="19" s="1"/>
  <c r="C43" i="19"/>
  <c r="Q43" i="19" s="1"/>
  <c r="AC43" i="19" s="1"/>
  <c r="C44" i="19"/>
  <c r="Q44" i="19" s="1"/>
  <c r="AC44" i="19" s="1"/>
  <c r="C45" i="19"/>
  <c r="C46" i="19"/>
  <c r="Q46" i="19" s="1"/>
  <c r="AC46" i="19" s="1"/>
  <c r="C47" i="19"/>
  <c r="Q47" i="19" s="1"/>
  <c r="AC47" i="19" s="1"/>
  <c r="C48" i="19"/>
  <c r="Q48" i="19" s="1"/>
  <c r="AC48" i="19" s="1"/>
  <c r="C49" i="19"/>
  <c r="C50" i="19"/>
  <c r="Q50" i="19" s="1"/>
  <c r="AC50" i="19" s="1"/>
  <c r="C51" i="19"/>
  <c r="Q51" i="19" s="1"/>
  <c r="AC51" i="19" s="1"/>
  <c r="C52" i="19"/>
  <c r="Q52" i="19" s="1"/>
  <c r="AC52" i="19" s="1"/>
  <c r="C53" i="19"/>
  <c r="C54" i="19"/>
  <c r="Q54" i="19" s="1"/>
  <c r="AC54" i="19" s="1"/>
  <c r="C55" i="19"/>
  <c r="Q55" i="19" s="1"/>
  <c r="AC55" i="19" s="1"/>
  <c r="C56" i="19"/>
  <c r="Q56" i="19" s="1"/>
  <c r="AC56" i="19" s="1"/>
  <c r="C57" i="19"/>
  <c r="C58" i="19"/>
  <c r="Q58" i="19" s="1"/>
  <c r="AC58" i="19" s="1"/>
  <c r="C59" i="19"/>
  <c r="Q59" i="19" s="1"/>
  <c r="AC59" i="19" s="1"/>
  <c r="C60" i="19"/>
  <c r="Q60" i="19" s="1"/>
  <c r="AC60" i="19" s="1"/>
  <c r="C61" i="19"/>
  <c r="C62" i="19"/>
  <c r="Q62" i="19" s="1"/>
  <c r="AC62" i="19" s="1"/>
  <c r="C63" i="19"/>
  <c r="Q63" i="19" s="1"/>
  <c r="AC63" i="19" s="1"/>
  <c r="C64" i="19"/>
  <c r="Q64" i="19" s="1"/>
  <c r="AC64" i="19" s="1"/>
  <c r="C65" i="19"/>
  <c r="C66" i="19"/>
  <c r="Q66" i="19" s="1"/>
  <c r="AC66" i="19" s="1"/>
  <c r="C67" i="19"/>
  <c r="Q67" i="19" s="1"/>
  <c r="AC67" i="19" s="1"/>
  <c r="C68" i="19"/>
  <c r="Q68" i="19" s="1"/>
  <c r="AC68" i="19" s="1"/>
  <c r="C69" i="19"/>
  <c r="C70" i="19"/>
  <c r="Q70" i="19" s="1"/>
  <c r="AC70" i="19" s="1"/>
  <c r="C71" i="19"/>
  <c r="Q71" i="19" s="1"/>
  <c r="AC71" i="19" s="1"/>
  <c r="C72" i="19"/>
  <c r="Q72" i="19" s="1"/>
  <c r="AC72" i="19" s="1"/>
  <c r="C73" i="19"/>
  <c r="C74" i="19"/>
  <c r="Q74" i="19" s="1"/>
  <c r="AC74" i="19" s="1"/>
  <c r="C75" i="19"/>
  <c r="Q75" i="19" s="1"/>
  <c r="AC75" i="19" s="1"/>
  <c r="C76" i="19"/>
  <c r="Q76" i="19" s="1"/>
  <c r="AC76" i="19" s="1"/>
  <c r="C77" i="19"/>
  <c r="C78" i="19"/>
  <c r="Q78" i="19" s="1"/>
  <c r="AC78" i="19" s="1"/>
  <c r="C79" i="19"/>
  <c r="Q79" i="19" s="1"/>
  <c r="AC79" i="19" s="1"/>
  <c r="C80" i="19"/>
  <c r="Q80" i="19" s="1"/>
  <c r="AC80" i="19" s="1"/>
  <c r="C81" i="19"/>
  <c r="C82" i="19"/>
  <c r="Q82" i="19" s="1"/>
  <c r="AC82" i="19" s="1"/>
  <c r="C83" i="19"/>
  <c r="Q83" i="19" s="1"/>
  <c r="AC83" i="19" s="1"/>
  <c r="C84" i="19"/>
  <c r="Q84" i="19" s="1"/>
  <c r="AC84" i="19" s="1"/>
  <c r="C85" i="19"/>
  <c r="C86" i="19"/>
  <c r="Q86" i="19" s="1"/>
  <c r="AC86" i="19" s="1"/>
  <c r="C87" i="19"/>
  <c r="Q87" i="19" s="1"/>
  <c r="AC87" i="19" s="1"/>
  <c r="C88" i="19"/>
  <c r="C89" i="19"/>
  <c r="Q89" i="19" s="1"/>
  <c r="AC89" i="19" s="1"/>
  <c r="C90" i="19"/>
  <c r="C91" i="19"/>
  <c r="Q91" i="19" s="1"/>
  <c r="AC91" i="19" s="1"/>
  <c r="C92" i="19"/>
  <c r="Q92" i="19" s="1"/>
  <c r="AC92" i="19" s="1"/>
  <c r="C93" i="19"/>
  <c r="Q93" i="19" s="1"/>
  <c r="AC93" i="19" s="1"/>
  <c r="C94" i="19"/>
  <c r="C95" i="19"/>
  <c r="Q95" i="19" s="1"/>
  <c r="AC95" i="19" s="1"/>
  <c r="C96" i="19"/>
  <c r="Q96" i="19" s="1"/>
  <c r="AC96" i="19" s="1"/>
  <c r="C97" i="19"/>
  <c r="Q97" i="19" s="1"/>
  <c r="AC97" i="19" s="1"/>
  <c r="C98" i="19"/>
  <c r="C99" i="19"/>
  <c r="Q99" i="19" s="1"/>
  <c r="AC99" i="19" s="1"/>
  <c r="C100" i="19"/>
  <c r="Q100" i="19" s="1"/>
  <c r="AC100" i="19" s="1"/>
  <c r="C101" i="19"/>
  <c r="Q101" i="19" s="1"/>
  <c r="AC101" i="19" s="1"/>
  <c r="C102" i="19"/>
  <c r="C103" i="19"/>
  <c r="Q103" i="19" s="1"/>
  <c r="AC103" i="19" s="1"/>
  <c r="C104" i="19"/>
  <c r="Q104" i="19" s="1"/>
  <c r="AC104" i="19" s="1"/>
  <c r="C105" i="19"/>
  <c r="Q105" i="19" s="1"/>
  <c r="AC105" i="19" s="1"/>
  <c r="C106" i="19"/>
  <c r="C107" i="19"/>
  <c r="Q107" i="19" s="1"/>
  <c r="AC107" i="19" s="1"/>
  <c r="C108" i="19"/>
  <c r="Q108" i="19" s="1"/>
  <c r="AC108" i="19" s="1"/>
  <c r="C109" i="19"/>
  <c r="Q109" i="19" s="1"/>
  <c r="AC109" i="19" s="1"/>
  <c r="C110" i="19"/>
  <c r="C111" i="19"/>
  <c r="Q111" i="19" s="1"/>
  <c r="AC111" i="19" s="1"/>
  <c r="C112" i="19"/>
  <c r="Q112" i="19" s="1"/>
  <c r="AC112" i="19" s="1"/>
  <c r="C113" i="19"/>
  <c r="Q113" i="19" s="1"/>
  <c r="AC113" i="19" s="1"/>
  <c r="C114" i="19"/>
  <c r="C115" i="19"/>
  <c r="Q115" i="19" s="1"/>
  <c r="AC115" i="19" s="1"/>
  <c r="C116" i="19"/>
  <c r="Q116" i="19" s="1"/>
  <c r="AC116" i="19" s="1"/>
  <c r="C117" i="19"/>
  <c r="Q117" i="19" s="1"/>
  <c r="AC117" i="19" s="1"/>
  <c r="C118" i="19"/>
  <c r="C119" i="19"/>
  <c r="Q119" i="19" s="1"/>
  <c r="AC119" i="19" s="1"/>
  <c r="C120" i="19"/>
  <c r="Q120" i="19" s="1"/>
  <c r="AC120" i="19" s="1"/>
  <c r="C121" i="19"/>
  <c r="Q121" i="19" s="1"/>
  <c r="AC121" i="19" s="1"/>
  <c r="C122" i="19"/>
  <c r="C123" i="19"/>
  <c r="Q123" i="19" s="1"/>
  <c r="AC123" i="19" s="1"/>
  <c r="C124" i="19"/>
  <c r="Q124" i="19" s="1"/>
  <c r="AC124" i="19" s="1"/>
  <c r="C125" i="19"/>
  <c r="Q125" i="19" s="1"/>
  <c r="AC125" i="19" s="1"/>
  <c r="C126" i="19"/>
  <c r="C127" i="19"/>
  <c r="Q127" i="19" s="1"/>
  <c r="AC127" i="19" s="1"/>
  <c r="C128" i="19"/>
  <c r="Q128" i="19" s="1"/>
  <c r="AC128" i="19" s="1"/>
  <c r="C129" i="19"/>
  <c r="Q129" i="19" s="1"/>
  <c r="AC129" i="19" s="1"/>
  <c r="C130" i="19"/>
  <c r="C131" i="19"/>
  <c r="Q131" i="19" s="1"/>
  <c r="AC131" i="19" s="1"/>
  <c r="C132" i="19"/>
  <c r="Q132" i="19" s="1"/>
  <c r="AC132" i="19" s="1"/>
  <c r="C133" i="19"/>
  <c r="Q133" i="19" s="1"/>
  <c r="AC133" i="19" s="1"/>
  <c r="C134" i="19"/>
  <c r="C135" i="19"/>
  <c r="Q135" i="19" s="1"/>
  <c r="AC135" i="19" s="1"/>
  <c r="C136" i="19"/>
  <c r="Q136" i="19" s="1"/>
  <c r="AC136" i="19" s="1"/>
  <c r="C137" i="19"/>
  <c r="Q137" i="19" s="1"/>
  <c r="AC137" i="19" s="1"/>
  <c r="C138" i="19"/>
  <c r="C139" i="19"/>
  <c r="Q139" i="19" s="1"/>
  <c r="AC139" i="19" s="1"/>
  <c r="C140" i="19"/>
  <c r="Q140" i="19" s="1"/>
  <c r="AC140" i="19" s="1"/>
  <c r="C141" i="19"/>
  <c r="Q141" i="19" s="1"/>
  <c r="AC141" i="19" s="1"/>
  <c r="C142" i="19"/>
  <c r="AC8" i="19" l="1"/>
  <c r="AC142" i="19"/>
  <c r="AC130" i="19"/>
  <c r="AC118" i="19"/>
  <c r="AC102" i="19"/>
  <c r="AC94" i="19"/>
  <c r="AC28" i="19"/>
  <c r="AC12" i="19"/>
  <c r="AC138" i="19"/>
  <c r="AC126" i="19"/>
  <c r="AC114" i="19"/>
  <c r="AC106" i="19"/>
  <c r="AC90" i="19"/>
  <c r="AC36" i="19"/>
  <c r="AC24" i="19"/>
  <c r="AC16" i="19"/>
  <c r="AC134" i="19"/>
  <c r="AC122" i="19"/>
  <c r="AC110" i="19"/>
  <c r="AC98" i="19"/>
  <c r="AC32" i="19"/>
  <c r="AC20" i="19"/>
  <c r="P4" i="19"/>
  <c r="O4" i="19"/>
  <c r="N4" i="19"/>
  <c r="M4" i="19"/>
  <c r="L4" i="19"/>
  <c r="K4" i="19"/>
  <c r="J4" i="19"/>
  <c r="I4" i="19"/>
  <c r="H4" i="19"/>
  <c r="G4" i="19"/>
  <c r="F4" i="19"/>
  <c r="E4" i="19"/>
  <c r="H86" i="2"/>
  <c r="R86" i="2" s="1"/>
  <c r="Q37" i="4" l="1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S140" i="7"/>
  <c r="R140" i="7"/>
  <c r="S139" i="7"/>
  <c r="R139" i="7"/>
  <c r="S138" i="7"/>
  <c r="R138" i="7"/>
  <c r="S137" i="7"/>
  <c r="R137" i="7"/>
  <c r="S136" i="7"/>
  <c r="R136" i="7"/>
  <c r="S135" i="7"/>
  <c r="R135" i="7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S108" i="7"/>
  <c r="R108" i="7"/>
  <c r="S107" i="7"/>
  <c r="R107" i="7"/>
  <c r="S106" i="7"/>
  <c r="R106" i="7"/>
  <c r="S105" i="7"/>
  <c r="R105" i="7"/>
  <c r="S104" i="7"/>
  <c r="R104" i="7"/>
  <c r="S103" i="7"/>
  <c r="R103" i="7"/>
  <c r="S102" i="7"/>
  <c r="R102" i="7"/>
  <c r="S101" i="7"/>
  <c r="R101" i="7"/>
  <c r="S100" i="7"/>
  <c r="R100" i="7"/>
  <c r="S99" i="7"/>
  <c r="R99" i="7"/>
  <c r="S98" i="7"/>
  <c r="R98" i="7"/>
  <c r="S97" i="7"/>
  <c r="R97" i="7"/>
  <c r="S96" i="7"/>
  <c r="R96" i="7"/>
  <c r="S95" i="7"/>
  <c r="R95" i="7"/>
  <c r="S94" i="7"/>
  <c r="R94" i="7"/>
  <c r="S93" i="7"/>
  <c r="R93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R142" i="6"/>
  <c r="R141" i="6"/>
  <c r="R140" i="6"/>
  <c r="R139" i="6"/>
  <c r="R138" i="6"/>
  <c r="F138" i="6"/>
  <c r="R137" i="6"/>
  <c r="R136" i="6"/>
  <c r="R135" i="6"/>
  <c r="R134" i="6"/>
  <c r="F133" i="6"/>
  <c r="R133" i="6" s="1"/>
  <c r="R132" i="6"/>
  <c r="R131" i="6"/>
  <c r="R130" i="6"/>
  <c r="R129" i="6"/>
  <c r="F128" i="6"/>
  <c r="R128" i="6" s="1"/>
  <c r="R127" i="6"/>
  <c r="R126" i="6"/>
  <c r="R125" i="6"/>
  <c r="R124" i="6"/>
  <c r="R123" i="6"/>
  <c r="R122" i="6"/>
  <c r="R121" i="6"/>
  <c r="F121" i="6"/>
  <c r="R120" i="6"/>
  <c r="R119" i="6"/>
  <c r="R118" i="6"/>
  <c r="R117" i="6"/>
  <c r="F116" i="6"/>
  <c r="R116" i="6" s="1"/>
  <c r="R115" i="6"/>
  <c r="R114" i="6"/>
  <c r="F114" i="6"/>
  <c r="F113" i="6"/>
  <c r="R113" i="6" s="1"/>
  <c r="R112" i="6"/>
  <c r="R111" i="6"/>
  <c r="F110" i="6"/>
  <c r="R110" i="6" s="1"/>
  <c r="R109" i="6"/>
  <c r="F108" i="6"/>
  <c r="R108" i="6" s="1"/>
  <c r="R107" i="6"/>
  <c r="F106" i="6"/>
  <c r="R106" i="6" s="1"/>
  <c r="R105" i="6"/>
  <c r="F104" i="6"/>
  <c r="R104" i="6" s="1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7" i="6"/>
  <c r="F87" i="6"/>
  <c r="F86" i="6"/>
  <c r="R86" i="6" s="1"/>
  <c r="R85" i="6"/>
  <c r="F84" i="6"/>
  <c r="R84" i="6" s="1"/>
  <c r="R83" i="6"/>
  <c r="R82" i="6"/>
  <c r="R81" i="6"/>
  <c r="R80" i="6"/>
  <c r="F79" i="6"/>
  <c r="R79" i="6" s="1"/>
  <c r="F78" i="6"/>
  <c r="R78" i="6" s="1"/>
  <c r="R77" i="6"/>
  <c r="R76" i="6"/>
  <c r="R75" i="6"/>
  <c r="R74" i="6"/>
  <c r="R73" i="6"/>
  <c r="R72" i="6"/>
  <c r="R71" i="6"/>
  <c r="R70" i="6"/>
  <c r="R69" i="6"/>
  <c r="F68" i="6"/>
  <c r="R68" i="6" s="1"/>
  <c r="R67" i="6"/>
  <c r="R66" i="6"/>
  <c r="R65" i="6"/>
  <c r="F64" i="6"/>
  <c r="R64" i="6" s="1"/>
  <c r="R63" i="6"/>
  <c r="R62" i="6"/>
  <c r="R61" i="6"/>
  <c r="R60" i="6"/>
  <c r="R59" i="6"/>
  <c r="R58" i="6"/>
  <c r="F58" i="6"/>
  <c r="R57" i="6"/>
  <c r="R56" i="6"/>
  <c r="F56" i="6"/>
  <c r="F55" i="6"/>
  <c r="R55" i="6" s="1"/>
  <c r="R54" i="6"/>
  <c r="R53" i="6"/>
  <c r="R52" i="6"/>
  <c r="F51" i="6"/>
  <c r="R51" i="6" s="1"/>
  <c r="R50" i="6"/>
  <c r="R49" i="6"/>
  <c r="R48" i="6"/>
  <c r="R47" i="6"/>
  <c r="R46" i="6"/>
  <c r="R45" i="6"/>
  <c r="R44" i="6"/>
  <c r="R43" i="6"/>
  <c r="F42" i="6"/>
  <c r="R42" i="6" s="1"/>
  <c r="R41" i="6"/>
  <c r="R40" i="6"/>
  <c r="R38" i="6"/>
  <c r="R37" i="6"/>
  <c r="F36" i="6"/>
  <c r="R36" i="6" s="1"/>
  <c r="F35" i="6"/>
  <c r="R35" i="6" s="1"/>
  <c r="R34" i="6"/>
  <c r="F33" i="6"/>
  <c r="R33" i="6" s="1"/>
  <c r="F32" i="6"/>
  <c r="R32" i="6" s="1"/>
  <c r="F31" i="6"/>
  <c r="R31" i="6" s="1"/>
  <c r="R30" i="6"/>
  <c r="F29" i="6"/>
  <c r="R29" i="6" s="1"/>
  <c r="R28" i="6"/>
  <c r="R27" i="6"/>
  <c r="R26" i="6"/>
  <c r="R25" i="6"/>
  <c r="R24" i="6"/>
  <c r="R23" i="6"/>
  <c r="F22" i="6"/>
  <c r="R22" i="6" s="1"/>
  <c r="R21" i="6"/>
  <c r="R20" i="6"/>
  <c r="R19" i="6"/>
  <c r="R18" i="6"/>
  <c r="R17" i="6"/>
  <c r="R16" i="6"/>
  <c r="R15" i="6"/>
  <c r="F14" i="6"/>
  <c r="R14" i="6" s="1"/>
  <c r="R13" i="6"/>
  <c r="R12" i="6"/>
  <c r="R11" i="6"/>
  <c r="R10" i="6"/>
  <c r="R9" i="6"/>
  <c r="R8" i="6"/>
  <c r="R7" i="6"/>
  <c r="F6" i="6"/>
  <c r="R6" i="6" s="1"/>
  <c r="R5" i="6"/>
  <c r="R4" i="6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R141" i="2"/>
  <c r="H140" i="2"/>
  <c r="R140" i="2" s="1"/>
  <c r="H139" i="2"/>
  <c r="R139" i="2" s="1"/>
  <c r="H138" i="2"/>
  <c r="R138" i="2" s="1"/>
  <c r="H137" i="2"/>
  <c r="R137" i="2" s="1"/>
  <c r="H136" i="2"/>
  <c r="R136" i="2" s="1"/>
  <c r="H135" i="2"/>
  <c r="R135" i="2" s="1"/>
  <c r="H134" i="2"/>
  <c r="R134" i="2" s="1"/>
  <c r="H133" i="2"/>
  <c r="R133" i="2" s="1"/>
  <c r="R132" i="2"/>
  <c r="H131" i="2"/>
  <c r="R131" i="2" s="1"/>
  <c r="H130" i="2"/>
  <c r="R130" i="2" s="1"/>
  <c r="H129" i="2"/>
  <c r="R129" i="2" s="1"/>
  <c r="H128" i="2"/>
  <c r="R128" i="2" s="1"/>
  <c r="H127" i="2"/>
  <c r="R127" i="2" s="1"/>
  <c r="H126" i="2"/>
  <c r="R126" i="2" s="1"/>
  <c r="H125" i="2"/>
  <c r="R125" i="2" s="1"/>
  <c r="H124" i="2"/>
  <c r="R124" i="2" s="1"/>
  <c r="R123" i="2"/>
  <c r="H122" i="2"/>
  <c r="R122" i="2" s="1"/>
  <c r="H121" i="2"/>
  <c r="R121" i="2" s="1"/>
  <c r="H120" i="2"/>
  <c r="R120" i="2" s="1"/>
  <c r="H119" i="2"/>
  <c r="R119" i="2" s="1"/>
  <c r="H118" i="2"/>
  <c r="R118" i="2" s="1"/>
  <c r="H117" i="2"/>
  <c r="R117" i="2" s="1"/>
  <c r="H116" i="2"/>
  <c r="R116" i="2" s="1"/>
  <c r="H115" i="2"/>
  <c r="R115" i="2" s="1"/>
  <c r="H114" i="2"/>
  <c r="R114" i="2" s="1"/>
  <c r="H113" i="2"/>
  <c r="R113" i="2" s="1"/>
  <c r="H112" i="2"/>
  <c r="R112" i="2" s="1"/>
  <c r="H111" i="2"/>
  <c r="R111" i="2" s="1"/>
  <c r="H110" i="2"/>
  <c r="R110" i="2" s="1"/>
  <c r="H109" i="2"/>
  <c r="R109" i="2" s="1"/>
  <c r="H108" i="2"/>
  <c r="R108" i="2" s="1"/>
  <c r="H107" i="2"/>
  <c r="R107" i="2" s="1"/>
  <c r="H106" i="2"/>
  <c r="R106" i="2" s="1"/>
  <c r="H105" i="2"/>
  <c r="R105" i="2" s="1"/>
  <c r="H104" i="2"/>
  <c r="R104" i="2" s="1"/>
  <c r="H103" i="2"/>
  <c r="R103" i="2" s="1"/>
  <c r="H102" i="2"/>
  <c r="R102" i="2" s="1"/>
  <c r="H101" i="2"/>
  <c r="R101" i="2" s="1"/>
  <c r="H100" i="2"/>
  <c r="R100" i="2" s="1"/>
  <c r="H99" i="2"/>
  <c r="R99" i="2" s="1"/>
  <c r="H98" i="2"/>
  <c r="R98" i="2" s="1"/>
  <c r="H97" i="2"/>
  <c r="R97" i="2" s="1"/>
  <c r="H96" i="2"/>
  <c r="R96" i="2" s="1"/>
  <c r="H95" i="2"/>
  <c r="R95" i="2" s="1"/>
  <c r="H94" i="2"/>
  <c r="R94" i="2" s="1"/>
  <c r="H93" i="2"/>
  <c r="R93" i="2" s="1"/>
  <c r="H92" i="2"/>
  <c r="R92" i="2" s="1"/>
  <c r="R91" i="2"/>
  <c r="H90" i="2"/>
  <c r="R90" i="2" s="1"/>
  <c r="H89" i="2"/>
  <c r="R89" i="2" s="1"/>
  <c r="R88" i="2"/>
  <c r="H87" i="2"/>
  <c r="R87" i="2" s="1"/>
  <c r="H85" i="2"/>
  <c r="R85" i="2" s="1"/>
  <c r="H84" i="2"/>
  <c r="R84" i="2" s="1"/>
  <c r="H83" i="2"/>
  <c r="R83" i="2" s="1"/>
  <c r="H82" i="2"/>
  <c r="R82" i="2" s="1"/>
  <c r="H81" i="2"/>
  <c r="R81" i="2" s="1"/>
  <c r="H80" i="2"/>
  <c r="R80" i="2" s="1"/>
  <c r="H79" i="2"/>
  <c r="R79" i="2" s="1"/>
  <c r="H78" i="2"/>
  <c r="R78" i="2" s="1"/>
  <c r="H77" i="2"/>
  <c r="R77" i="2" s="1"/>
  <c r="H76" i="2"/>
  <c r="R76" i="2" s="1"/>
  <c r="H75" i="2"/>
  <c r="R75" i="2" s="1"/>
  <c r="H74" i="2"/>
  <c r="R74" i="2" s="1"/>
  <c r="H73" i="2"/>
  <c r="R73" i="2" s="1"/>
  <c r="H72" i="2"/>
  <c r="R72" i="2" s="1"/>
  <c r="H71" i="2"/>
  <c r="R71" i="2" s="1"/>
  <c r="H70" i="2"/>
  <c r="R70" i="2" s="1"/>
  <c r="H69" i="2"/>
  <c r="R69" i="2" s="1"/>
  <c r="H68" i="2"/>
  <c r="R68" i="2" s="1"/>
  <c r="H67" i="2"/>
  <c r="R67" i="2" s="1"/>
  <c r="H66" i="2"/>
  <c r="R66" i="2" s="1"/>
  <c r="H65" i="2"/>
  <c r="R65" i="2" s="1"/>
  <c r="H64" i="2"/>
  <c r="R64" i="2" s="1"/>
  <c r="H63" i="2"/>
  <c r="R63" i="2" s="1"/>
  <c r="H62" i="2"/>
  <c r="R62" i="2" s="1"/>
  <c r="H61" i="2"/>
  <c r="R61" i="2" s="1"/>
  <c r="H60" i="2"/>
  <c r="R60" i="2" s="1"/>
  <c r="H59" i="2"/>
  <c r="R59" i="2" s="1"/>
  <c r="H58" i="2"/>
  <c r="R58" i="2" s="1"/>
  <c r="H57" i="2"/>
  <c r="R57" i="2" s="1"/>
  <c r="H56" i="2"/>
  <c r="R56" i="2" s="1"/>
  <c r="H55" i="2"/>
  <c r="R55" i="2" s="1"/>
  <c r="H54" i="2"/>
  <c r="R54" i="2" s="1"/>
  <c r="H53" i="2"/>
  <c r="R53" i="2" s="1"/>
  <c r="H52" i="2"/>
  <c r="R52" i="2" s="1"/>
  <c r="H51" i="2"/>
  <c r="R51" i="2" s="1"/>
  <c r="H50" i="2"/>
  <c r="R50" i="2" s="1"/>
  <c r="H49" i="2"/>
  <c r="R49" i="2" s="1"/>
  <c r="H48" i="2"/>
  <c r="R48" i="2" s="1"/>
  <c r="H47" i="2"/>
  <c r="R47" i="2" s="1"/>
  <c r="H46" i="2"/>
  <c r="R46" i="2" s="1"/>
  <c r="H45" i="2"/>
  <c r="R45" i="2" s="1"/>
  <c r="H44" i="2"/>
  <c r="R44" i="2" s="1"/>
  <c r="R43" i="2"/>
  <c r="H42" i="2"/>
  <c r="R42" i="2" s="1"/>
  <c r="H41" i="2"/>
  <c r="R41" i="2" s="1"/>
  <c r="H40" i="2"/>
  <c r="R40" i="2" s="1"/>
  <c r="R39" i="2"/>
  <c r="H142" i="2"/>
  <c r="R142" i="2" s="1"/>
  <c r="H38" i="2"/>
  <c r="R38" i="2" s="1"/>
  <c r="H37" i="2"/>
  <c r="R37" i="2" s="1"/>
  <c r="H36" i="2"/>
  <c r="R36" i="2" s="1"/>
  <c r="H35" i="2"/>
  <c r="R35" i="2" s="1"/>
  <c r="R34" i="2"/>
  <c r="R33" i="2"/>
  <c r="R32" i="2"/>
  <c r="H31" i="2"/>
  <c r="R31" i="2" s="1"/>
  <c r="H30" i="2"/>
  <c r="R30" i="2" s="1"/>
  <c r="H29" i="2"/>
  <c r="R29" i="2" s="1"/>
  <c r="H28" i="2"/>
  <c r="R28" i="2" s="1"/>
  <c r="H27" i="2"/>
  <c r="R27" i="2" s="1"/>
  <c r="H26" i="2"/>
  <c r="R26" i="2" s="1"/>
  <c r="H25" i="2"/>
  <c r="R25" i="2" s="1"/>
  <c r="H24" i="2"/>
  <c r="R24" i="2" s="1"/>
  <c r="H23" i="2"/>
  <c r="R23" i="2" s="1"/>
  <c r="H22" i="2"/>
  <c r="R22" i="2" s="1"/>
  <c r="H21" i="2"/>
  <c r="R21" i="2" s="1"/>
  <c r="H20" i="2"/>
  <c r="R20" i="2" s="1"/>
  <c r="R19" i="2"/>
  <c r="H18" i="2"/>
  <c r="R18" i="2" s="1"/>
  <c r="H17" i="2"/>
  <c r="R17" i="2" s="1"/>
  <c r="R16" i="2"/>
  <c r="H15" i="2"/>
  <c r="R15" i="2" s="1"/>
  <c r="R14" i="2"/>
  <c r="H13" i="2"/>
  <c r="R13" i="2" s="1"/>
  <c r="H12" i="2"/>
  <c r="R12" i="2" s="1"/>
  <c r="H11" i="2"/>
  <c r="R11" i="2" s="1"/>
  <c r="H10" i="2"/>
  <c r="R10" i="2" s="1"/>
  <c r="H9" i="2"/>
  <c r="R9" i="2" s="1"/>
  <c r="H8" i="2"/>
  <c r="R8" i="2" s="1"/>
  <c r="H7" i="2"/>
  <c r="R7" i="2" s="1"/>
  <c r="H6" i="2"/>
  <c r="R6" i="2" s="1"/>
  <c r="R5" i="2"/>
  <c r="H4" i="2"/>
  <c r="R4" i="2" s="1"/>
  <c r="D4" i="19" s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C4" i="19" s="1"/>
  <c r="Q4" i="19" s="1"/>
  <c r="AC4" i="19" s="1"/>
</calcChain>
</file>

<file path=xl/sharedStrings.xml><?xml version="1.0" encoding="utf-8"?>
<sst xmlns="http://schemas.openxmlformats.org/spreadsheetml/2006/main" count="5031" uniqueCount="725">
  <si>
    <t>گروه اول: دکتر خرم نژاد</t>
  </si>
  <si>
    <t>تمرین دوم</t>
  </si>
  <si>
    <t>تمرین سوم</t>
  </si>
  <si>
    <t>تمرین سری اول</t>
  </si>
  <si>
    <t>نام خانوادگی</t>
  </si>
  <si>
    <t xml:space="preserve">نام </t>
  </si>
  <si>
    <t>شماره دانشجویی</t>
  </si>
  <si>
    <t>تمرین 1-3 (100 نمره)</t>
  </si>
  <si>
    <t>توضیحات 1-3</t>
  </si>
  <si>
    <t>تمرین 2-3 (100 نمره)</t>
  </si>
  <si>
    <t>توضیحات 2-3</t>
  </si>
  <si>
    <t>تمرین 3-3 (100 نمره)</t>
  </si>
  <si>
    <t>توضیحات 3-3</t>
  </si>
  <si>
    <t>تمرین 4-3 (100 نمره)</t>
  </si>
  <si>
    <t>توضیحات 4-3</t>
  </si>
  <si>
    <t>تمرین 5-3 (100 نمره)</t>
  </si>
  <si>
    <t>توضیحات 5-3</t>
  </si>
  <si>
    <t>تمرین 6-3 (اختیاری-100 نمره)</t>
  </si>
  <si>
    <t>توضیحات 6-3(اختیاری)</t>
  </si>
  <si>
    <t>توضیحات کلی</t>
  </si>
  <si>
    <t>جمع نمرات</t>
  </si>
  <si>
    <t>نمره امتیازی</t>
  </si>
  <si>
    <t>کاخ‌ساز</t>
  </si>
  <si>
    <t>نیما</t>
  </si>
  <si>
    <t>تمرین 1-1 (100 نمره)</t>
  </si>
  <si>
    <t>توضیحات 1-1</t>
  </si>
  <si>
    <t>تمرین 2-1 (100 نمره)</t>
  </si>
  <si>
    <t>توضیحات 2-1</t>
  </si>
  <si>
    <t>تمرین 3-1 (100 نمره)</t>
  </si>
  <si>
    <t>توضیحات 3-1</t>
  </si>
  <si>
    <t>تمرین 4-1 (100 نمره)</t>
  </si>
  <si>
    <t>توضیحات 4-1</t>
  </si>
  <si>
    <t>تمرین 5-1 (100 نمره)</t>
  </si>
  <si>
    <t>توضیحات 5-1</t>
  </si>
  <si>
    <t>طاهري</t>
  </si>
  <si>
    <t>تمرین 1-2 (100 نمره)</t>
  </si>
  <si>
    <t>توضیحات 1-2</t>
  </si>
  <si>
    <t>تمرین الف 2-2 (50 نمره)</t>
  </si>
  <si>
    <t>ابوالفضل</t>
  </si>
  <si>
    <t>تمرین ب 2-2 (50 نمره)</t>
  </si>
  <si>
    <t>تمرین  2-2 (100 نمره)</t>
  </si>
  <si>
    <t>توضیحات 2-2</t>
  </si>
  <si>
    <t>تمرین 3-2 (100 نمره)</t>
  </si>
  <si>
    <t>توضیحات 3-2</t>
  </si>
  <si>
    <t>تمرین 4-2 (100 نمره)</t>
  </si>
  <si>
    <t>توضیحات 4-2</t>
  </si>
  <si>
    <t>تمرین 5-2 (100 نمره)</t>
  </si>
  <si>
    <t>توضیحات 5-2</t>
  </si>
  <si>
    <t>تمرین 6-2 (100 نمره)</t>
  </si>
  <si>
    <t>توضیحات 6-2</t>
  </si>
  <si>
    <t>نيکخواه بهرامي</t>
  </si>
  <si>
    <t>دانيال</t>
  </si>
  <si>
    <t>عباسی</t>
  </si>
  <si>
    <t>امیرحسین</t>
  </si>
  <si>
    <t>بهنام ديلمي</t>
  </si>
  <si>
    <t>علي</t>
  </si>
  <si>
    <t>؟؟؟؟؟؟؟؟؟؟؟؟؟؟؟؟؟؟؟</t>
  </si>
  <si>
    <t>افشار</t>
  </si>
  <si>
    <t>عرفان</t>
  </si>
  <si>
    <t>رئيسي بهان</t>
  </si>
  <si>
    <t>شهريار</t>
  </si>
  <si>
    <t>رباطي شيرزاد</t>
  </si>
  <si>
    <t>محمد</t>
  </si>
  <si>
    <t>رجبي</t>
  </si>
  <si>
    <t>پويا</t>
  </si>
  <si>
    <t>رحيمي</t>
  </si>
  <si>
    <t>محمدامين</t>
  </si>
  <si>
    <t>فلاح پور</t>
  </si>
  <si>
    <t>محمد جواد</t>
  </si>
  <si>
    <t>رشيدي طغرالجردي</t>
  </si>
  <si>
    <t>محمدحسن</t>
  </si>
  <si>
    <t>A نباید 0 باشد، ستون آخر جدول اشتباه هست</t>
  </si>
  <si>
    <t>شفقي</t>
  </si>
  <si>
    <t>شايان</t>
  </si>
  <si>
    <t>کاوسي قهفرخي</t>
  </si>
  <si>
    <t>عليرضا</t>
  </si>
  <si>
    <t>جای M4 باید M6 باشه</t>
  </si>
  <si>
    <t>شمسي گوشکي</t>
  </si>
  <si>
    <t>محسن</t>
  </si>
  <si>
    <t>عاليشوندي</t>
  </si>
  <si>
    <t>طايي</t>
  </si>
  <si>
    <t>اميرحسين</t>
  </si>
  <si>
    <t>د درست نیست</t>
  </si>
  <si>
    <t>قهرمان نژاد</t>
  </si>
  <si>
    <t>سعيد</t>
  </si>
  <si>
    <t>پاسخ نهایی درست است اما شماره مین‌ترم‌ها و ماکس‌ترم‌ها به اشتباه مشخص شده است.</t>
  </si>
  <si>
    <t>شاه محمدي</t>
  </si>
  <si>
    <t>مهراد</t>
  </si>
  <si>
    <t>در قسمت a جدول کارنو سمت راست رسم نشده</t>
  </si>
  <si>
    <t>کريمي چشمه احمدرضائي</t>
  </si>
  <si>
    <t>قاسمی</t>
  </si>
  <si>
    <t xml:space="preserve">محمد </t>
  </si>
  <si>
    <t>نصرتي سهلان</t>
  </si>
  <si>
    <t>مهدي</t>
  </si>
  <si>
    <t>فرج زاده</t>
  </si>
  <si>
    <t>شيرمست</t>
  </si>
  <si>
    <t>اميررضا</t>
  </si>
  <si>
    <t>ابراهیمی</t>
  </si>
  <si>
    <t>فاطمه</t>
  </si>
  <si>
    <t>جواب آخر رو هم می‌نوشتی دیگه!</t>
  </si>
  <si>
    <t>بابائي</t>
  </si>
  <si>
    <t>کيانا</t>
  </si>
  <si>
    <t>خاشعي</t>
  </si>
  <si>
    <t>محمدهادي</t>
  </si>
  <si>
    <t>دراني</t>
  </si>
  <si>
    <t>کيميا</t>
  </si>
  <si>
    <t>تقلب با ۹۶۳۱۴۱۳</t>
  </si>
  <si>
    <t>رادکاني</t>
  </si>
  <si>
    <t>پيمان</t>
  </si>
  <si>
    <t>روزخوش</t>
  </si>
  <si>
    <t>اردوان</t>
  </si>
  <si>
    <t>جدول درستی رسم نشده</t>
  </si>
  <si>
    <t>سليمانپور</t>
  </si>
  <si>
    <t>ارغوان</t>
  </si>
  <si>
    <t>نظيفي</t>
  </si>
  <si>
    <t>هادي</t>
  </si>
  <si>
    <t>تقلب با ۹۶۳۱۴۰۸</t>
  </si>
  <si>
    <t>منصوري</t>
  </si>
  <si>
    <t>صديقي مقدم</t>
  </si>
  <si>
    <t>ج و د درست نیستند</t>
  </si>
  <si>
    <t>ب اشتباه الف ناقص</t>
  </si>
  <si>
    <t>M۹ کو؟</t>
  </si>
  <si>
    <t>حمدي</t>
  </si>
  <si>
    <t>سيدمهدي يار</t>
  </si>
  <si>
    <t>جوکار</t>
  </si>
  <si>
    <t>نفيسه</t>
  </si>
  <si>
    <t>حيدرزاده</t>
  </si>
  <si>
    <t>زينب</t>
  </si>
  <si>
    <t>ستاک</t>
  </si>
  <si>
    <t>محمدحسين</t>
  </si>
  <si>
    <t>جعفراقايي</t>
  </si>
  <si>
    <t>متين</t>
  </si>
  <si>
    <t>یه ترم کم داری، بیشتر هم می‌شد ساده کنی</t>
  </si>
  <si>
    <t>حريرپوش</t>
  </si>
  <si>
    <t>آرش</t>
  </si>
  <si>
    <t>علوي يار</t>
  </si>
  <si>
    <t>سيده کيميا</t>
  </si>
  <si>
    <t>نورمحمدي سيگارودي</t>
  </si>
  <si>
    <t>هستي</t>
  </si>
  <si>
    <t>رئوف</t>
  </si>
  <si>
    <t>ج و د درست نیستند. الف رو هم ساده می‌کردی بد نبود!</t>
  </si>
  <si>
    <t>عبد رضایی</t>
  </si>
  <si>
    <t xml:space="preserve">آوا </t>
  </si>
  <si>
    <t>مهرابی زاده هنرمند</t>
  </si>
  <si>
    <t>مونا</t>
  </si>
  <si>
    <t>حاتمی</t>
  </si>
  <si>
    <t>مریم</t>
  </si>
  <si>
    <t>اخگري زيري</t>
  </si>
  <si>
    <t>سيدعليرضا</t>
  </si>
  <si>
    <t>گروه دوم: دکتر صاحب الزمانی</t>
  </si>
  <si>
    <t>نداشتن جدول کارنو</t>
  </si>
  <si>
    <t>غفار طهرانی</t>
  </si>
  <si>
    <t>علیرضا</t>
  </si>
  <si>
    <t>الف ناقص</t>
  </si>
  <si>
    <t>محمدرضا</t>
  </si>
  <si>
    <t>آخوندی</t>
  </si>
  <si>
    <t>سپهر</t>
  </si>
  <si>
    <t>جدول درستی؟</t>
  </si>
  <si>
    <t>اديبيان</t>
  </si>
  <si>
    <t>مجيد</t>
  </si>
  <si>
    <t>اژدري</t>
  </si>
  <si>
    <t>اسدي شيشه گورابي</t>
  </si>
  <si>
    <t>ماکس‌ترم‌ها همگی درست نیستند</t>
  </si>
  <si>
    <t>اسمعيلي</t>
  </si>
  <si>
    <t>اقاپور</t>
  </si>
  <si>
    <t>اميرمحمد</t>
  </si>
  <si>
    <t>برای قسمت الف ته شکل نادرست</t>
  </si>
  <si>
    <t>باقري</t>
  </si>
  <si>
    <t>فایل تمرین اشتباه</t>
  </si>
  <si>
    <t>صالحي ده نوي</t>
  </si>
  <si>
    <t>براتي نيا</t>
  </si>
  <si>
    <t>عطيه</t>
  </si>
  <si>
    <t>بهشتي فرد</t>
  </si>
  <si>
    <t>حسين</t>
  </si>
  <si>
    <t>بيگدلي</t>
  </si>
  <si>
    <t>ستاره</t>
  </si>
  <si>
    <t>پيرهادي</t>
  </si>
  <si>
    <t>تقدسي</t>
  </si>
  <si>
    <t>جباري زاده گان</t>
  </si>
  <si>
    <t>خب جدول رو هم می‌کشیدی دیگه... این فقط جواب آخره</t>
  </si>
  <si>
    <t>جهانشاهلو</t>
  </si>
  <si>
    <t>ياشار</t>
  </si>
  <si>
    <t>چمن مطلق</t>
  </si>
  <si>
    <t>یه ترم کمه و به جاش ۳ تا زیاده!</t>
  </si>
  <si>
    <t>تمام جدول های کارنو رسم نشده است</t>
  </si>
  <si>
    <t>د رو تو جدول کارنو درست مشخص کردی ولی اشتباه نوشتی یکیشو</t>
  </si>
  <si>
    <t>خواجه پور</t>
  </si>
  <si>
    <t>حاجي صفي</t>
  </si>
  <si>
    <t>ارش</t>
  </si>
  <si>
    <t>رسوليان مشهدي</t>
  </si>
  <si>
    <t>خاتمي بيدگلي</t>
  </si>
  <si>
    <t>سيدحسين</t>
  </si>
  <si>
    <t>زارع دار</t>
  </si>
  <si>
    <t>خسرواني</t>
  </si>
  <si>
    <t>فایل pdf بسیار تیره و ناواضح</t>
  </si>
  <si>
    <t>خسروجردي</t>
  </si>
  <si>
    <t>سرلکي</t>
  </si>
  <si>
    <t>سجاد</t>
  </si>
  <si>
    <t>جدول کارنو؟؟؟</t>
  </si>
  <si>
    <t>شهريان</t>
  </si>
  <si>
    <t>خوش بين</t>
  </si>
  <si>
    <t>صافي اصفهاني</t>
  </si>
  <si>
    <t>مريم</t>
  </si>
  <si>
    <t>داستان</t>
  </si>
  <si>
    <t>الهه</t>
  </si>
  <si>
    <t>علي اصفهاني</t>
  </si>
  <si>
    <t>پارسا</t>
  </si>
  <si>
    <t>غلاميان مقري</t>
  </si>
  <si>
    <t>فایل ارسالی فاقد سوال</t>
  </si>
  <si>
    <t>فرقاني اله ابادي</t>
  </si>
  <si>
    <t>گلستانه طلائي</t>
  </si>
  <si>
    <t>سيدپرهام</t>
  </si>
  <si>
    <t>محمدي راد</t>
  </si>
  <si>
    <t>محمودابادي</t>
  </si>
  <si>
    <t>مرتضوي مقدم</t>
  </si>
  <si>
    <t>سيدسروش</t>
  </si>
  <si>
    <t>رسائي</t>
  </si>
  <si>
    <t>فربد</t>
  </si>
  <si>
    <t>مظفري</t>
  </si>
  <si>
    <t>الف ناقص است</t>
  </si>
  <si>
    <t>معتمدي</t>
  </si>
  <si>
    <t>عارف</t>
  </si>
  <si>
    <t>نصرخادملي</t>
  </si>
  <si>
    <t>محمدمعين</t>
  </si>
  <si>
    <t>چند اشتباه در جدول کارنو</t>
  </si>
  <si>
    <t>نوروزي</t>
  </si>
  <si>
    <t>غزاله</t>
  </si>
  <si>
    <t>زاهدي</t>
  </si>
  <si>
    <t>مهسا</t>
  </si>
  <si>
    <t>هديه لو</t>
  </si>
  <si>
    <t>همتي</t>
  </si>
  <si>
    <t>حميدرضا</t>
  </si>
  <si>
    <t>نداشتن جدول کارنو و راه حل</t>
  </si>
  <si>
    <t>سعادت ميرقديم</t>
  </si>
  <si>
    <t>سيدحسن</t>
  </si>
  <si>
    <t>د درست نیست، ج هم یه سوتی داشت ولی اوکی بود... دقت کن‌:)</t>
  </si>
  <si>
    <t>رضائي خيرآبادي</t>
  </si>
  <si>
    <t>خرمي پور</t>
  </si>
  <si>
    <t>د درست نیست... اون جدول کارنو دومیه چیه دیگه :)</t>
  </si>
  <si>
    <t>نداشتن جدول کارنو یا جدول درستی و راه حل</t>
  </si>
  <si>
    <t>ارشيا</t>
  </si>
  <si>
    <t>مجلل</t>
  </si>
  <si>
    <t>کسري</t>
  </si>
  <si>
    <t>صادق زاده قمصري</t>
  </si>
  <si>
    <t>منصوري پور</t>
  </si>
  <si>
    <t>کارنو غلطه کلا</t>
  </si>
  <si>
    <t>صاف دل</t>
  </si>
  <si>
    <t>محراب</t>
  </si>
  <si>
    <t>نعيمي</t>
  </si>
  <si>
    <t>ج و د کامل معلوم نیستن، همونی هم که از د معلومه غلطه!</t>
  </si>
  <si>
    <t>عابدي</t>
  </si>
  <si>
    <t>صنوبري وايقان</t>
  </si>
  <si>
    <t>مهرناز</t>
  </si>
  <si>
    <t>دو ترم کم داری
(مشکوک به تقلب با 9531707)</t>
  </si>
  <si>
    <t>اخباري</t>
  </si>
  <si>
    <t>هدي</t>
  </si>
  <si>
    <t>جواب درسته اما راه حلش کو؟</t>
  </si>
  <si>
    <t>توکلي افشاري</t>
  </si>
  <si>
    <t>سيدمتين</t>
  </si>
  <si>
    <t>دو ترم کم داری
(مشکوک به تقلب با 9531706)</t>
  </si>
  <si>
    <t>طباطبايي</t>
  </si>
  <si>
    <t>سيدمحمدهادي</t>
  </si>
  <si>
    <t>خان چرلي</t>
  </si>
  <si>
    <t>محمدمهدي</t>
  </si>
  <si>
    <t>بیشتر از 5 = 6 و7</t>
  </si>
  <si>
    <t>جدول رو که اشتباه کشیدی! یه ردیف کم داره. ولی جواب اولت درسته</t>
  </si>
  <si>
    <t>عابديني</t>
  </si>
  <si>
    <t>خوانين زاده</t>
  </si>
  <si>
    <t>عطارد</t>
  </si>
  <si>
    <t>مانا</t>
  </si>
  <si>
    <t>محمدي اقدم</t>
  </si>
  <si>
    <t>هانيه</t>
  </si>
  <si>
    <t>حاجي رجب زرندي</t>
  </si>
  <si>
    <t>اشتباه در ردیف ۴ جدول؛ M۳ اضافه نوشته شده است</t>
  </si>
  <si>
    <t>عبارت ساده نشده و به جواب نهایی AB نرسیده</t>
  </si>
  <si>
    <t>غفراني</t>
  </si>
  <si>
    <t>مرسی که تایپ کردی، ولی مرحله دوم رو سوتی دادی!</t>
  </si>
  <si>
    <t>چه تاریک!</t>
  </si>
  <si>
    <t>گروه سوم: دکتر صدیقی</t>
  </si>
  <si>
    <t>قجري</t>
  </si>
  <si>
    <t>قربانيان</t>
  </si>
  <si>
    <t>مهديه</t>
  </si>
  <si>
    <t>راه حل هم بنویس حالا یذره دیگه</t>
  </si>
  <si>
    <t>کاشاني</t>
  </si>
  <si>
    <t>کشاورز</t>
  </si>
  <si>
    <t>محمدعلي</t>
  </si>
  <si>
    <t>نداشتن جدول کارنو یا جدول درستی</t>
  </si>
  <si>
    <t>لطفي زاده دهکردي</t>
  </si>
  <si>
    <t>مبين</t>
  </si>
  <si>
    <t>یه ترم کم داری</t>
  </si>
  <si>
    <t>مازوچي</t>
  </si>
  <si>
    <t>محمدي</t>
  </si>
  <si>
    <t>فائزه</t>
  </si>
  <si>
    <t>خود مقدار 5 برای abc مورد نظر نبوده</t>
  </si>
  <si>
    <t>b قسمت ب اشتباه است
c قسمت ب اشتباه است</t>
  </si>
  <si>
    <t>جدول کارنو نامشخص (سطر و ستون نشان دهنده کدام سیکنال؟)</t>
  </si>
  <si>
    <t>این چه جدول کارنوییه دیگه؟؟؟</t>
  </si>
  <si>
    <t>جدول کارنو یا جدول درستی ندارد</t>
  </si>
  <si>
    <t>راه حل ندارد</t>
  </si>
  <si>
    <t>معراجي فر</t>
  </si>
  <si>
    <t>عدم ذکر قوانین ساده‌سازی</t>
  </si>
  <si>
    <t>ماکس‌ترم‌ها درست نیستن</t>
  </si>
  <si>
    <t>ميغاني</t>
  </si>
  <si>
    <t>نظري</t>
  </si>
  <si>
    <t>نورمحمدي</t>
  </si>
  <si>
    <t>راه حل؟؟</t>
  </si>
  <si>
    <t>کاش می‌کشیدی جدول رو که اشتباه نکنی!</t>
  </si>
  <si>
    <t>جدول کارنو سمت دیگر معادله رسم نشده است.</t>
  </si>
  <si>
    <t>به جای M0 باید M1 باشد</t>
  </si>
  <si>
    <t>تيموريان فردعراقي</t>
  </si>
  <si>
    <t>حاج عبدالعلي بزاز</t>
  </si>
  <si>
    <t>جدول کارنو کامل نیست.</t>
  </si>
  <si>
    <t>خانلري</t>
  </si>
  <si>
    <t>کارنو غلطه</t>
  </si>
  <si>
    <t>تو فقط تایپ کن!</t>
  </si>
  <si>
    <t>قسمت ب شروع پالس اول نادرست. قسمت ب پالس دوم کشیده نشده. قسمت الف انتهای شکل نادرست.</t>
  </si>
  <si>
    <t>بیشتر میشد ساده کرد ولی!</t>
  </si>
  <si>
    <t>قسمت ب شروع پالس اول نادرست. قسمت ب پالس دوم کشیده نشده.قسمت الف پالس‌هایم یانی مشکل دارد.</t>
  </si>
  <si>
    <t>الف ناقصه... ولی جوابا از کجا اومده؟ جدول خیلی چرت و پرته که</t>
  </si>
  <si>
    <t>عزيزي</t>
  </si>
  <si>
    <t>پرنا</t>
  </si>
  <si>
    <t>یه ترم کم داری، یا بهتر بگم یه ۰ تو جدولت کمه!</t>
  </si>
  <si>
    <t>فرجي اسگوئي</t>
  </si>
  <si>
    <t>پرنيا</t>
  </si>
  <si>
    <t>کرباسي</t>
  </si>
  <si>
    <t>احسان</t>
  </si>
  <si>
    <t>کريمي سحري</t>
  </si>
  <si>
    <t>سلوا</t>
  </si>
  <si>
    <t>يارمحمدي</t>
  </si>
  <si>
    <t>رامتين</t>
  </si>
  <si>
    <t>ياري شيرمرد</t>
  </si>
  <si>
    <t>سمانه</t>
  </si>
  <si>
    <t>بهنودي</t>
  </si>
  <si>
    <t>سارا</t>
  </si>
  <si>
    <t>امين بيدختي</t>
  </si>
  <si>
    <t>با ارفاق! شماره‌ی کانونیکال‌ها غلط بود ولی خودش درست بود.</t>
  </si>
  <si>
    <t>کردمدانلو</t>
  </si>
  <si>
    <t>نادري</t>
  </si>
  <si>
    <t>هادي زاده</t>
  </si>
  <si>
    <t>جداول کارنو کامل نیست.</t>
  </si>
  <si>
    <t>فرمت فایل pdf نیست.</t>
  </si>
  <si>
    <t>تمام جداول کارنو رسم نشده است</t>
  </si>
  <si>
    <t>یه ترم غلطه</t>
  </si>
  <si>
    <t>جدول کارنو سمت راست قسمت c رسم نشده</t>
  </si>
  <si>
    <t>تمام جداول کارنو رسم نشده است.</t>
  </si>
  <si>
    <t>چرا همه‌ی حالت‌های کارنو رو کشیدی؟ :)</t>
  </si>
  <si>
    <t>d میتواند 0 و 1 باشد و در جدول کارنو در نظر گرفته نشده</t>
  </si>
  <si>
    <t>ماکس‌نرم‌ها همگی درست نیستند</t>
  </si>
  <si>
    <t>یکم ناقصه</t>
  </si>
  <si>
    <t>جدول غلطه</t>
  </si>
  <si>
    <t>sop و pos نوشته نشده</t>
  </si>
  <si>
    <t>یه ترم اضافه داری</t>
  </si>
  <si>
    <t>ماکس‌ترم‌ها کانل نیستن</t>
  </si>
  <si>
    <t>4 ترم غلطه</t>
  </si>
  <si>
    <t>ترم اضافه داری چرا؟ راه دومتم غلطه</t>
  </si>
  <si>
    <t>البته من که جدولتو نفهمیدم چی به چیه! به ترتیب بنویس... اسم و شماره دانشجویی هم بزن!!</t>
  </si>
  <si>
    <t>تمرین 1-4 (100 نمره)</t>
  </si>
  <si>
    <t>توضیحات 1-4</t>
  </si>
  <si>
    <t>تمرین 2-4 (100 نمره)</t>
  </si>
  <si>
    <t>توضیحات 2-4</t>
  </si>
  <si>
    <t>تمرین 3-4 (100 نمره)</t>
  </si>
  <si>
    <t>توضیحات 3-4</t>
  </si>
  <si>
    <t>تمرین 4-4 (100 نمره)</t>
  </si>
  <si>
    <t xml:space="preserve">                                                                                                                                                                                                            </t>
  </si>
  <si>
    <t>تمرین 5-4 (100 نمره)</t>
  </si>
  <si>
    <t>توضیحات 5-4</t>
  </si>
  <si>
    <t>تمرین 6-4 (اختیاری-100 نمره)</t>
  </si>
  <si>
    <t>توضیحات 6-4(اختیاری)</t>
  </si>
  <si>
    <t>مدار غلط رسم شده</t>
  </si>
  <si>
    <t>notمدار ب غلط است</t>
  </si>
  <si>
    <t>جواب آخر برای 2 و 3 نانو ثانیه غلط</t>
  </si>
  <si>
    <t>جواب آخر غلط</t>
  </si>
  <si>
    <t>توابع محاسبه نشده اند</t>
  </si>
  <si>
    <t>دیاگرام (عکس رو هم از این به بعد کامل بنداز D:)</t>
  </si>
  <si>
    <t>راه حل ندارد. زمان تغییر سیگنال Z معلوم نشده</t>
  </si>
  <si>
    <t>کارنو و مدار f2</t>
  </si>
  <si>
    <t>کارنو و مدار f2 و f1</t>
  </si>
  <si>
    <t>مدار f2 و دیاگرام</t>
  </si>
  <si>
    <t>جواب آخر در 8ns تغییر می کند</t>
  </si>
  <si>
    <t>مدار رسم نشده</t>
  </si>
  <si>
    <t>بخش ب 'acd را ندارد</t>
  </si>
  <si>
    <t>تاخیر gate ها اعمال نشده</t>
  </si>
  <si>
    <t>باید 3 واحد اضافه شود نه 1 واحد</t>
  </si>
  <si>
    <t>تقلب</t>
  </si>
  <si>
    <t>کارنو و مدار f2 و f1 و یک ردیف از جدول درستی... دیاگرام هم یه جوریه ولی اوکیه حالا</t>
  </si>
  <si>
    <t>بجای pdf عکس آپلود شده</t>
  </si>
  <si>
    <t>فقط دیاگرام درسته و نصف جدول درستی</t>
  </si>
  <si>
    <t>مدار f2</t>
  </si>
  <si>
    <t>???</t>
  </si>
  <si>
    <t>فقط یکم از جدول درست بود!</t>
  </si>
  <si>
    <t>c'</t>
  </si>
  <si>
    <t xml:space="preserve"> </t>
  </si>
  <si>
    <t>کارنو و مدار f1</t>
  </si>
  <si>
    <t>z با تاخیر1ns غلط</t>
  </si>
  <si>
    <t>z اول 1 است و بعد 0 مشود. جواب آخر غلط. ABD درست.</t>
  </si>
  <si>
    <t>تاخیر 2 نانو ثانیه برای or gate اعمال نشده</t>
  </si>
  <si>
    <t>تمرین سری پنجم</t>
  </si>
  <si>
    <t>تمرین 1-5 الف ب ج (50 نمره)</t>
  </si>
  <si>
    <t>توضیحات</t>
  </si>
  <si>
    <t>تمرین 1-5 د ه و (50 نمره)</t>
  </si>
  <si>
    <t>تمرین 2-5 (100 نمره)</t>
  </si>
  <si>
    <t>توضیحات 2-5</t>
  </si>
  <si>
    <t>تمرین 3-5 (100 نمره)</t>
  </si>
  <si>
    <t>توضیحات 3-5</t>
  </si>
  <si>
    <t>تمرین 4-5 (100 نمره)</t>
  </si>
  <si>
    <t>توضیحات 4-5</t>
  </si>
  <si>
    <t>تمرین 5-5 (100 نمره)</t>
  </si>
  <si>
    <t>توضیحات 5-5</t>
  </si>
  <si>
    <t>امتیازی1</t>
  </si>
  <si>
    <t>توضیحات امتیازی 1</t>
  </si>
  <si>
    <t>مدار نداری</t>
  </si>
  <si>
    <t>ب غلط است</t>
  </si>
  <si>
    <t>تابع و جدول کارنو F2 غلط است</t>
  </si>
  <si>
    <t>تابع و جدول کارنو e غلط است</t>
  </si>
  <si>
    <t>فقط نصف جدول درستی درسته</t>
  </si>
  <si>
    <t>تابع و جدول کارنو f3 غلط است</t>
  </si>
  <si>
    <t>کارنو و مدار f2 و دیاگرام</t>
  </si>
  <si>
    <t>z برای تاخیر 2 نانو ثانیه 1 نانو ثانیه 0 مشود</t>
  </si>
  <si>
    <t xml:space="preserve"> ب غلط است</t>
  </si>
  <si>
    <t>z برای تاخیر 2 و3 نانو ثانیه، 2 نانوثانیه دیر تغییر کرده</t>
  </si>
  <si>
    <t>از inverter نمیتوان استفاده کرد</t>
  </si>
  <si>
    <t>جداول کارنو و توابع غلط است.</t>
  </si>
  <si>
    <t>مدار و دیاگرام</t>
  </si>
  <si>
    <t>به جای دیکودر مالتی پلکسر رسم شده</t>
  </si>
  <si>
    <t>x'</t>
  </si>
  <si>
    <t>فقط دیاگرام درست بود و نصف جدول درستی</t>
  </si>
  <si>
    <t>2 نانو ثانیه زودتر z تغییر کرده</t>
  </si>
  <si>
    <t>ج</t>
  </si>
  <si>
    <t>فقط ب درست بود</t>
  </si>
  <si>
    <t>جواب آخر غلط و راه حل هم ندارد</t>
  </si>
  <si>
    <t>مدار و بلوک دیاگرام رسم نشده است</t>
  </si>
  <si>
    <t>بهتر بود در بازه 0 تا 6 نانو ثانیه به z مقدارx میدادید</t>
  </si>
  <si>
    <t>بجای pdf عکس آپلود شده است.</t>
  </si>
  <si>
    <t>acd' ندارد</t>
  </si>
  <si>
    <t>ورودی های s1 و s0 باید با nand های اضافه تری invert شوند که بیشتر از 4 تا می شود.</t>
  </si>
  <si>
    <t>ب علط است</t>
  </si>
  <si>
    <t>الف و ب نامفهومند</t>
  </si>
  <si>
    <t>تابع f4 غلط است</t>
  </si>
  <si>
    <t>6ns اشتباه مشخص شده</t>
  </si>
  <si>
    <t>ج غلط</t>
  </si>
  <si>
    <t>مدار و کارنوی f2</t>
  </si>
  <si>
    <t>مدار و کارنوی f1</t>
  </si>
  <si>
    <t>ساده نشده</t>
  </si>
  <si>
    <t>دو گیت and به کار رفته</t>
  </si>
  <si>
    <t>تاخیر ها درست اعمال نشده و کل راه حل غلط شده</t>
  </si>
  <si>
    <t>کارنو و مدار نداری</t>
  </si>
  <si>
    <t>بسیار مرتب و دقیق</t>
  </si>
  <si>
    <t>۸۵</t>
  </si>
  <si>
    <t>مدار رسم تشده</t>
  </si>
  <si>
    <t>جواب آخر و راه حل برای 2 و 3 نانو ثانیه غلط</t>
  </si>
  <si>
    <t>راه حل و جواب آخر غلط</t>
  </si>
  <si>
    <t>گیت های not باید با nand جایگزین شوند.</t>
  </si>
  <si>
    <t>راه حل؟</t>
  </si>
  <si>
    <t>بازه تغییر z دو برابر جواب درست</t>
  </si>
  <si>
    <t>مدار ب واضح نیست</t>
  </si>
  <si>
    <t>فقط جدول درسته</t>
  </si>
  <si>
    <t>ج وردی tri state درست نیست</t>
  </si>
  <si>
    <t>مشکوک به تقلب با 9631802</t>
  </si>
  <si>
    <t>فقط ب درست</t>
  </si>
  <si>
    <t>تابع w غلط است</t>
  </si>
  <si>
    <t>۷۰</t>
  </si>
  <si>
    <t>مشکوک به تقلب با 9631081</t>
  </si>
  <si>
    <t>برای تاخیر 2 نانو ثانیه، 0.5 نانو ثانیه دیر کشیده شده</t>
  </si>
  <si>
    <t>اولویت c و d جابجاست</t>
  </si>
  <si>
    <t>6 نانو ثانیه اول دو جواب نوشته شده</t>
  </si>
  <si>
    <t>مشکوک به تقلب در سوال امتیازی با 9631424</t>
  </si>
  <si>
    <t>راه حل ندارد. جواب آخر غلط و نامشخص</t>
  </si>
  <si>
    <t>z برای تاخیر 1ns غلط</t>
  </si>
  <si>
    <t>کارنو و مدار f2 و f3 و یک ردیف از جدول درستی</t>
  </si>
  <si>
    <t>راه حل ندارد. جواب آخر غلط.</t>
  </si>
  <si>
    <t>زمان تغییرات معوم نیست</t>
  </si>
  <si>
    <t>از گیت not نمیتوان استفاده کرد.</t>
  </si>
  <si>
    <t>تمرین سری ششم</t>
  </si>
  <si>
    <t>تمرین 1-6 (100 نمره)</t>
  </si>
  <si>
    <t>توضیحات 1-6</t>
  </si>
  <si>
    <t>تمرین 2-6 (100 نمره)</t>
  </si>
  <si>
    <t>توضیحات 2-6</t>
  </si>
  <si>
    <t>تمرین 3-6 (100 نمره)</t>
  </si>
  <si>
    <t>توضیحات 3-6</t>
  </si>
  <si>
    <t>تمرین 4-6 (100 نمره)</t>
  </si>
  <si>
    <t>توضیحات 4-6</t>
  </si>
  <si>
    <t>تمرین 5-6 (100 نمره)</t>
  </si>
  <si>
    <t>توضیحات 5-6</t>
  </si>
  <si>
    <t>تمرین 6-6 (100 نمره)</t>
  </si>
  <si>
    <t>توضیحات 6-6</t>
  </si>
  <si>
    <t>تمرین 7-6 (100 نمره)</t>
  </si>
  <si>
    <t>توضیحات 7-6</t>
  </si>
  <si>
    <t xml:space="preserve">ورودی tristate علط است </t>
  </si>
  <si>
    <t>(4,1)</t>
  </si>
  <si>
    <t>بدون گیت اضافی یعنی از not هم نمیشه استفاده کرد
قسمت الف با 4 ماکس قابل رسم است</t>
  </si>
  <si>
    <t>سیگمای مینترم ها نوشته نشده</t>
  </si>
  <si>
    <t>مشکوک به تقلب در سوال امتیازی با 9631003</t>
  </si>
  <si>
    <t>مینترم ها نوشته نشده</t>
  </si>
  <si>
    <t>(1,4)</t>
  </si>
  <si>
    <t>بدون گیت اضافی یعنی از not هم نمیشه استفاده کرد
قسمت الف با ۳ ماکس قابل رسم است
قسمت ب بدون راه حل</t>
  </si>
  <si>
    <t xml:space="preserve">جواب 892 است </t>
  </si>
  <si>
    <t>(4,4)</t>
  </si>
  <si>
    <t>بدون گیت اضافی یعنی از not هم نمیشه استفاده کرد
قسمت الف با 4 ماکس قابل رسم است، که البته مال تو درواقع ۴ تاس!
قسمت ب بدون راه حل</t>
  </si>
  <si>
    <t>(4,1) (4,4)</t>
  </si>
  <si>
    <t>(3,1) (4,4)</t>
  </si>
  <si>
    <t>(1,3) (1,4) (4,2) (4,4)</t>
  </si>
  <si>
    <t>تابع اول غلط - مینترم ها نوشته نشده</t>
  </si>
  <si>
    <t xml:space="preserve">بدون گیت اضافی یعنی از not هم نمیشه استفاده کرد
قسمت الف با 4 ماکس قابل رسم است
</t>
  </si>
  <si>
    <t>بدون گیت اضافی یعنی از not هم نمیشه استفاده کرد
قسمت الف با ۳ ماکس قابل رسم است</t>
  </si>
  <si>
    <t>بدون گیت اضافی یعنی از not هم نمیشه استفاده کرد</t>
  </si>
  <si>
    <t>(1,4) (3,1) (3,4) (4,4)</t>
  </si>
  <si>
    <t>تمرین سری هفتم</t>
  </si>
  <si>
    <t>تمرین 1-7 (100 نمره)</t>
  </si>
  <si>
    <t>توضیحات 1-7</t>
  </si>
  <si>
    <t>تمرین 2-7 (100 نمره)</t>
  </si>
  <si>
    <t>توضیحات 2-7</t>
  </si>
  <si>
    <t>تمرین 3-7 (100 نمره)</t>
  </si>
  <si>
    <t>توضیحات 3-7</t>
  </si>
  <si>
    <t>تمرین 4-7 (100 نمره)</t>
  </si>
  <si>
    <t>توضیحات 4-7</t>
  </si>
  <si>
    <t>تمرین 5-7 (100 نمره)</t>
  </si>
  <si>
    <t>توضیحات 5-7</t>
  </si>
  <si>
    <t>تمرین 1 اختیاری (100 نمره)</t>
  </si>
  <si>
    <t>توضیحات تمرین 1 اختیاری</t>
  </si>
  <si>
    <t>تمرین 2 اختیاری (100 نمره)</t>
  </si>
  <si>
    <t>توضیحات تمرین 2 اختیاری</t>
  </si>
  <si>
    <t>مینترم تابع اول نوشته نشده</t>
  </si>
  <si>
    <t>(3,4)</t>
  </si>
  <si>
    <t>مینترم تابع دوم نوشته نشده</t>
  </si>
  <si>
    <t>بدون گیت اضافی یعنی از not هم نمیشه استفاده کرد
قسمت الف با 4 ماکس قابل رسم است
قسمت ب بدون راه حل</t>
  </si>
  <si>
    <t>قسمت الف با 4 ماکس قابل رسم است. not هم گیت اضافی است.</t>
  </si>
  <si>
    <t>قسمت الف با ۳ ماکس قابل رسم است</t>
  </si>
  <si>
    <t>قسمت ب اشتباه است</t>
  </si>
  <si>
    <t>not گیت اضافی است.</t>
  </si>
  <si>
    <t>بدون گیت اضافی یعنی از not هم نمیشه استفاده کرد
قسمت الف با ۳ ماکس قابل رسم است، که البته مال تو درواقع ۴ تاس!
قسمت ب بدون راه حل</t>
  </si>
  <si>
    <t>(1,4) (3,1)</t>
  </si>
  <si>
    <t>قسمت الف با ۳ ماکس قابل رسم است قسمت ب بدون راه حل</t>
  </si>
  <si>
    <t>مقدار b=3 غیرقابل قبول است</t>
  </si>
  <si>
    <t>قسمت ب مشکل دارد.</t>
  </si>
  <si>
    <t>مقادیر نهایی؟</t>
  </si>
  <si>
    <t>مبنای نهایی انتخاب نشده</t>
  </si>
  <si>
    <t>بدون گیت اضافی یعنی از not هم نمیشه استفاده کرد
قسمت ب اشتباه</t>
  </si>
  <si>
    <t>مقدار نهایی قسمت ب مشخص نشده</t>
  </si>
  <si>
    <t>تابع دوم غلط. بصورت مینترم نوشته نشده</t>
  </si>
  <si>
    <t>قسمت ب نداشت</t>
  </si>
  <si>
    <t>به مبنای ۱۶ برده نشده</t>
  </si>
  <si>
    <t>سیگمای مینترم تابع اول نوشته نشده</t>
  </si>
  <si>
    <t>فقط الف درست</t>
  </si>
  <si>
    <t>اسامی اشتباه</t>
  </si>
  <si>
    <t>سیگما مینترم؟</t>
  </si>
  <si>
    <t>(1,3) (4,1)</t>
  </si>
  <si>
    <t>(3,1)</t>
  </si>
  <si>
    <t>جواب نهایی هیچ کدام مشخص نشده</t>
  </si>
  <si>
    <t>بدون گیت اضافی یعنی از not هم نمیشه استفاده کرد
قسمت الف با4 ماکس قابل رسم است
جدول درستی نادرست</t>
  </si>
  <si>
    <t>قسمت ب اشتباه</t>
  </si>
  <si>
    <t>مع مینترم های تابع دوم نوشته نشده</t>
  </si>
  <si>
    <t>تمرین سری نهم</t>
  </si>
  <si>
    <t>تمرین 1-9 (100 نمره)</t>
  </si>
  <si>
    <t>توضیحات 1-9</t>
  </si>
  <si>
    <t>تمرین 2-9 (100 نمره)</t>
  </si>
  <si>
    <t>توضیحات 2-9</t>
  </si>
  <si>
    <t>تمرین 3-9 (100 نمره)</t>
  </si>
  <si>
    <t>تمرین سری هشتم</t>
  </si>
  <si>
    <t>توضیحات 3-9</t>
  </si>
  <si>
    <t>تمرین 1-8 (100 نمره)</t>
  </si>
  <si>
    <t>توضیحات 1-8</t>
  </si>
  <si>
    <t>تمرین 2-8 (100 نمره)</t>
  </si>
  <si>
    <t>توضیحات 2-8</t>
  </si>
  <si>
    <t>تمرین 3-8 (100 نمره)</t>
  </si>
  <si>
    <t>توضیحات 3-8</t>
  </si>
  <si>
    <t>تمرین 4-8 (100 نمره)</t>
  </si>
  <si>
    <t>توضیحات 4-8</t>
  </si>
  <si>
    <t>تمرین 5-8 (100 نمره)</t>
  </si>
  <si>
    <t>توضیحات 5-8</t>
  </si>
  <si>
    <t>تمرین 6-8 (100 نمره)</t>
  </si>
  <si>
    <t>توضیحات 6-8</t>
  </si>
  <si>
    <t>تمرین 7-8 (100 نمره)</t>
  </si>
  <si>
    <t>توضیحات 7-8</t>
  </si>
  <si>
    <t>تمرین اختیاری (100 نمره)</t>
  </si>
  <si>
    <t>توضیحات تمرین اختیاری</t>
  </si>
  <si>
    <t>د overflow دارد</t>
  </si>
  <si>
    <t>ج overflow دارد و ب overflow ندارد</t>
  </si>
  <si>
    <t>۷ گیت</t>
  </si>
  <si>
    <t>A+3B</t>
  </si>
  <si>
    <t>ب overflow ندارد و ج overflow دارد</t>
  </si>
  <si>
    <t>شکل رسم نشده</t>
  </si>
  <si>
    <t>ج carry دارد</t>
  </si>
  <si>
    <t>قسمت c بصورت قطعی ثالت نشده که اصر نمیگذارد</t>
  </si>
  <si>
    <t>سوال اشتباه حل شده</t>
  </si>
  <si>
    <t>راه حل ناقص</t>
  </si>
  <si>
    <t>قسمت b و c دلیلی نوشته نشده</t>
  </si>
  <si>
    <t>قسمت c حل نشده است</t>
  </si>
  <si>
    <t>?</t>
  </si>
  <si>
    <t>جواب ب درست است</t>
  </si>
  <si>
    <t>شکل ناقص، قسمت c توضیح داده نشده است</t>
  </si>
  <si>
    <t>قسمت a و c نوشته نشده است</t>
  </si>
  <si>
    <t>یا من نفهمیدم منظورتو یا اشتباه نوشتی</t>
  </si>
  <si>
    <t>سوال اشتباه حل شده است</t>
  </si>
  <si>
    <t>دلیل قسمت 3 کامل نوشته نشده است</t>
  </si>
  <si>
    <t>ج overflow دارد</t>
  </si>
  <si>
    <t xml:space="preserve"> ج overflow دارد</t>
  </si>
  <si>
    <t>تمرین سری دهم</t>
  </si>
  <si>
    <t>تمرین 1-10 (100 نمره)</t>
  </si>
  <si>
    <t>توضیحات 1-10</t>
  </si>
  <si>
    <t>تمرین 2-10 (100 نمره)</t>
  </si>
  <si>
    <t>توضیحات 2-10</t>
  </si>
  <si>
    <t>تمرین 3-10 (100 نمره)</t>
  </si>
  <si>
    <t>توضیحات 3-10</t>
  </si>
  <si>
    <t>تمرین 4-10 (100 نمره)</t>
  </si>
  <si>
    <t>توضیحات 4-10</t>
  </si>
  <si>
    <t>بخش اختیاری سوال 2 (100 نمره)</t>
  </si>
  <si>
    <t>توضیحات بخش اختیاری سوال 2 (100 نمره)</t>
  </si>
  <si>
    <t>سیگنال B غلط است</t>
  </si>
  <si>
    <t>مشکوک به تقلب با 9531707</t>
  </si>
  <si>
    <t>مشکوک به تقلب با 9531706</t>
  </si>
  <si>
    <t>بخش ج غلط است</t>
  </si>
  <si>
    <t>تمرین سری یازدهم</t>
  </si>
  <si>
    <t>تمرین 1-11 (100 نمره)</t>
  </si>
  <si>
    <t>توضیحات 1-11</t>
  </si>
  <si>
    <t>تمرین 2-11 (100 نمره)</t>
  </si>
  <si>
    <t>توضیحات 2-11</t>
  </si>
  <si>
    <t>تمرین 3-11 (100 نمره)</t>
  </si>
  <si>
    <t>توضیحات 3-11</t>
  </si>
  <si>
    <t>تمرین 4-11 (100 نمره)</t>
  </si>
  <si>
    <t>توضیحات 4-11</t>
  </si>
  <si>
    <t>تمرین 5-11 (100 نمره)</t>
  </si>
  <si>
    <t>توضیحات 5-11</t>
  </si>
  <si>
    <t>توضیح ندارد</t>
  </si>
  <si>
    <t>سیگنال B کاملا درست رسم نشده</t>
  </si>
  <si>
    <t>فرکانس محاسبه نشده بخش ج، سیگنال B کاملا درست نیست</t>
  </si>
  <si>
    <t>فرکانس ها غلط است</t>
  </si>
  <si>
    <t>جدول قمست ج غلط</t>
  </si>
  <si>
    <t>سیگنال های A و B کاملا درست نیستند</t>
  </si>
  <si>
    <t>زمان دقیق تغیییر سیگنال مشخص نیست</t>
  </si>
  <si>
    <t>بخش ج غلط</t>
  </si>
  <si>
    <t>زمان دقیق تغییرات سیگنال ها با توجه به کلاک مشخص نشده</t>
  </si>
  <si>
    <t>بخش ب محاسبه نشده</t>
  </si>
  <si>
    <t>فرکانس محاسبه نشده بخش ج</t>
  </si>
  <si>
    <t>بخشی از سیگنال A غلط است</t>
  </si>
  <si>
    <t>بخشی از سیگنال B غلط است</t>
  </si>
  <si>
    <t>واضح نبود</t>
  </si>
  <si>
    <t>تمرین سری سیزدهم</t>
  </si>
  <si>
    <t>تمرین سری دوازدهم</t>
  </si>
  <si>
    <t>تمرین 1-13 (100 نمره)</t>
  </si>
  <si>
    <t>توضیحات 1-13</t>
  </si>
  <si>
    <t>تمرین 2-13 (100 نمره)</t>
  </si>
  <si>
    <t>توضیحات 2-13</t>
  </si>
  <si>
    <t>تمرین 3-13 (100 نمره)</t>
  </si>
  <si>
    <t>توضیحات 3-13</t>
  </si>
  <si>
    <t>تمرین اختیاری امتیازی (100 نمره)</t>
  </si>
  <si>
    <t>تمرین 1-12 (100 نمره)</t>
  </si>
  <si>
    <t>توضیحات 1-12</t>
  </si>
  <si>
    <t xml:space="preserve"> توضیحات تمرین اختیاری امتیازی (100 نمره)</t>
  </si>
  <si>
    <t>تمرین 2-12 (100 نمره)</t>
  </si>
  <si>
    <t>توضیحات 2-12</t>
  </si>
  <si>
    <t>تمرین 3-12 (100 نمره)</t>
  </si>
  <si>
    <t>توضیحات 3-12</t>
  </si>
  <si>
    <t>تمرین 4-12 (100 نمره)</t>
  </si>
  <si>
    <t>توضیحات 4-12</t>
  </si>
  <si>
    <t>تمرین 5-12 (100 نمره)</t>
  </si>
  <si>
    <t>توضیحات 5-12</t>
  </si>
  <si>
    <t>تمرین 6-12 (100 نمره)</t>
  </si>
  <si>
    <t>توضیحات 6-12</t>
  </si>
  <si>
    <t>3 حالت</t>
  </si>
  <si>
    <t>گیت AND نمی شود</t>
  </si>
  <si>
    <t>الف ) ۲تا فلیپ فلاپ</t>
  </si>
  <si>
    <t>سیگنال out همواره 1 است</t>
  </si>
  <si>
    <t>راه حل ؟</t>
  </si>
  <si>
    <t>الف ) ۲فلیپ فلاپ</t>
  </si>
  <si>
    <t>پاسخ مشخص نیست</t>
  </si>
  <si>
    <t>استیت ها مشخص نشده است</t>
  </si>
  <si>
    <t>استیت ها با لبه کلاک تغییر می کنند</t>
  </si>
  <si>
    <t>گیت xor در ورودی FF0 غلط است. مثال: مقدار اولیه 010</t>
  </si>
  <si>
    <t>سیگنال out مشخص نشده</t>
  </si>
  <si>
    <t>گیت AND اول باعث عدم پایداری می شود</t>
  </si>
  <si>
    <t xml:space="preserve"> 3 تا</t>
  </si>
  <si>
    <t>گیت FF2 غلط است</t>
  </si>
  <si>
    <t>پایدار نمی شود</t>
  </si>
  <si>
    <t>۳ حالت</t>
  </si>
  <si>
    <t>گیت FF0 غلط است و مدار ناپایدار می شود</t>
  </si>
  <si>
    <t>الف) ۳ فلیپ فلاپ</t>
  </si>
  <si>
    <t>استیت 10 ام غلط است</t>
  </si>
  <si>
    <t>مشکوک به تقلب با 9631904</t>
  </si>
  <si>
    <t>مشکوک به تقلب با 9631901</t>
  </si>
  <si>
    <t>هیچ کدام از گیت ها سبب پایداری مدار نمی شوند</t>
  </si>
  <si>
    <t>تمرین سری چهاردهم</t>
  </si>
  <si>
    <t>تمرین 1-14 (100 نمره)</t>
  </si>
  <si>
    <t>توضیحات 1-14</t>
  </si>
  <si>
    <t>تمرین 2-14 (100 نمره)</t>
  </si>
  <si>
    <t>توضیحات 2-14</t>
  </si>
  <si>
    <t>تمرین 3-14 (100 نمره)</t>
  </si>
  <si>
    <t>توضیحات 3-14</t>
  </si>
  <si>
    <t>تمرین 4-14 (100 نمره)</t>
  </si>
  <si>
    <t>توضیحات 4-14</t>
  </si>
  <si>
    <t>گیت اول AND نمی تواند باشد اما OR درست است</t>
  </si>
  <si>
    <t>تمرین اول</t>
  </si>
  <si>
    <t>نام</t>
  </si>
  <si>
    <t>آوا</t>
  </si>
  <si>
    <t>َAB + AC غلط هست چون خود عدد 5 مورد نظر نبوده. AB درست هست</t>
  </si>
  <si>
    <t>صالحی دهنوی</t>
  </si>
  <si>
    <t>اخگری زیری</t>
  </si>
  <si>
    <t>سری1</t>
  </si>
  <si>
    <t>سری 2</t>
  </si>
  <si>
    <t>سری3</t>
  </si>
  <si>
    <t>سری4</t>
  </si>
  <si>
    <t>سری5</t>
  </si>
  <si>
    <t>سری6</t>
  </si>
  <si>
    <t>سری7</t>
  </si>
  <si>
    <t>سری8</t>
  </si>
  <si>
    <t>سری9</t>
  </si>
  <si>
    <t>سری10</t>
  </si>
  <si>
    <t>سری11</t>
  </si>
  <si>
    <t>سری12</t>
  </si>
  <si>
    <t>سری13</t>
  </si>
  <si>
    <t>سری14</t>
  </si>
  <si>
    <t>تمرین اصلی</t>
  </si>
  <si>
    <t>امتیازی 1</t>
  </si>
  <si>
    <t>امتیازی 2</t>
  </si>
  <si>
    <t>امتیازی 3</t>
  </si>
  <si>
    <t>امتیازی 4</t>
  </si>
  <si>
    <t>امتیازی 5</t>
  </si>
  <si>
    <t>امتیازی 6</t>
  </si>
  <si>
    <t>امتیازی 7</t>
  </si>
  <si>
    <t>امتیازی 8</t>
  </si>
  <si>
    <t>امتیازی 9</t>
  </si>
  <si>
    <t>نمره کل  امتیازی
(0.5)</t>
  </si>
  <si>
    <t>نمره کل 
Bonus + حضور و غیاب (0.4)</t>
  </si>
  <si>
    <t>نمره کل
(3.6)</t>
  </si>
  <si>
    <t>اختیاری امتیازی</t>
  </si>
  <si>
    <t>نمره کل تمرین
 (2.7)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</si>
</sst>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0"/>
      <name val="Comic Sans MS"/>
      <family val="4"/>
    </font>
    <font>
      <b/>
      <sz val="10"/>
      <color rgb="FF00000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sz val="10"/>
      <name val="Comic Sans MS"/>
      <family val="4"/>
    </font>
    <font>
      <sz val="10"/>
      <name val="Comic Sans MS"/>
      <family val="4"/>
    </font>
    <font>
      <sz val="10"/>
      <color rgb="FF000000"/>
      <name val="Comic Sans MS"/>
      <family val="4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FFFF00"/>
      <name val="Comic Sans MS"/>
      <family val="4"/>
    </font>
    <font>
      <sz val="10"/>
      <color rgb="FFFFFF00"/>
      <name val="Arial"/>
      <family val="2"/>
    </font>
    <font>
      <sz val="10"/>
      <color rgb="FF000000"/>
      <name val="Comic Sans MS"/>
      <family val="4"/>
    </font>
    <font>
      <b/>
      <sz val="10"/>
      <name val="Comic Sans MS"/>
      <family val="4"/>
    </font>
    <font>
      <sz val="8"/>
      <color rgb="FF22222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&quot;Comic Sans MS&quot;"/>
    </font>
    <font>
      <sz val="10"/>
      <color rgb="FF000000"/>
      <name val="Arial"/>
      <family val="2"/>
    </font>
    <font>
      <b/>
      <sz val="10"/>
      <color rgb="FF000000"/>
      <name val="Comic Sans MS"/>
      <family val="4"/>
    </font>
    <font>
      <b/>
      <sz val="10"/>
      <name val="Arial"/>
      <family val="2"/>
    </font>
    <font>
      <sz val="10"/>
      <color rgb="FF000000"/>
      <name val="'Comic Sans MS'"/>
    </font>
    <font>
      <sz val="10"/>
      <color rgb="FF000000"/>
      <name val="'Arial'"/>
    </font>
    <font>
      <sz val="10"/>
      <color rgb="FF000000"/>
      <name val="&quot;\0027Arial\0027&quot;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&quot;Comic Sans MS&quot;"/>
    </font>
    <font>
      <sz val="10"/>
      <name val="Roboto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1" xfId="0" applyFont="1" applyBorder="1" applyAlignment="1">
      <alignment horizontal="right"/>
    </xf>
    <xf numFmtId="0" fontId="5" fillId="6" borderId="0" xfId="0" applyFont="1" applyFill="1"/>
    <xf numFmtId="0" fontId="5" fillId="7" borderId="0" xfId="0" applyFont="1" applyFill="1" applyAlignment="1"/>
    <xf numFmtId="0" fontId="7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7" fillId="0" borderId="0" xfId="0" applyFont="1" applyAlignment="1"/>
    <xf numFmtId="0" fontId="5" fillId="8" borderId="0" xfId="0" applyFont="1" applyFill="1" applyAlignment="1"/>
    <xf numFmtId="0" fontId="5" fillId="7" borderId="0" xfId="0" applyFont="1" applyFill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7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10" fillId="0" borderId="0" xfId="0" applyFont="1" applyAlignment="1"/>
    <xf numFmtId="0" fontId="11" fillId="0" borderId="0" xfId="0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6" fillId="6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5" fillId="3" borderId="0" xfId="0" applyFont="1" applyFill="1" applyAlignment="1"/>
    <xf numFmtId="0" fontId="4" fillId="0" borderId="0" xfId="0" applyFont="1" applyAlignment="1"/>
    <xf numFmtId="0" fontId="9" fillId="0" borderId="0" xfId="0" applyFont="1" applyAlignment="1">
      <alignment horizontal="center"/>
    </xf>
    <xf numFmtId="0" fontId="9" fillId="0" borderId="1" xfId="0" applyFont="1" applyBorder="1"/>
    <xf numFmtId="0" fontId="1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8" fillId="0" borderId="0" xfId="0" applyFont="1" applyAlignment="1"/>
    <xf numFmtId="0" fontId="15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17" fillId="0" borderId="0" xfId="0" applyFont="1" applyAlignment="1"/>
    <xf numFmtId="0" fontId="5" fillId="8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9" fillId="6" borderId="0" xfId="0" applyFont="1" applyFill="1"/>
    <xf numFmtId="0" fontId="9" fillId="7" borderId="0" xfId="0" applyFont="1" applyFill="1" applyAlignment="1"/>
    <xf numFmtId="0" fontId="20" fillId="8" borderId="0" xfId="0" applyFont="1" applyFill="1" applyAlignment="1">
      <alignment horizontal="center"/>
    </xf>
    <xf numFmtId="0" fontId="20" fillId="0" borderId="0" xfId="0" applyFont="1" applyAlignment="1"/>
    <xf numFmtId="0" fontId="10" fillId="2" borderId="0" xfId="0" applyFont="1" applyFill="1" applyAlignment="1">
      <alignment horizontal="center"/>
    </xf>
    <xf numFmtId="0" fontId="9" fillId="2" borderId="0" xfId="0" applyFont="1" applyFill="1"/>
    <xf numFmtId="0" fontId="17" fillId="2" borderId="0" xfId="0" applyFont="1" applyFill="1" applyAlignment="1"/>
    <xf numFmtId="0" fontId="9" fillId="2" borderId="0" xfId="0" applyFont="1" applyFill="1" applyAlignment="1"/>
    <xf numFmtId="0" fontId="17" fillId="0" borderId="0" xfId="0" applyFont="1" applyAlignment="1">
      <alignment horizontal="right"/>
    </xf>
    <xf numFmtId="0" fontId="9" fillId="7" borderId="0" xfId="0" applyFont="1" applyFill="1"/>
    <xf numFmtId="0" fontId="17" fillId="3" borderId="0" xfId="0" applyFont="1" applyFill="1" applyAlignment="1">
      <alignment horizontal="right"/>
    </xf>
    <xf numFmtId="0" fontId="9" fillId="8" borderId="0" xfId="0" applyFont="1" applyFill="1" applyAlignment="1"/>
    <xf numFmtId="0" fontId="17" fillId="0" borderId="0" xfId="0" applyFont="1" applyAlignment="1"/>
    <xf numFmtId="0" fontId="21" fillId="8" borderId="0" xfId="0" applyFont="1" applyFill="1" applyAlignment="1"/>
    <xf numFmtId="0" fontId="5" fillId="2" borderId="0" xfId="0" applyFont="1" applyFill="1" applyAlignment="1">
      <alignment horizontal="center"/>
    </xf>
    <xf numFmtId="0" fontId="2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7" fillId="0" borderId="0" xfId="0" applyFont="1" applyAlignment="1"/>
    <xf numFmtId="0" fontId="2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3" fillId="0" borderId="0" xfId="0" applyFont="1" applyAlignment="1"/>
    <xf numFmtId="0" fontId="17" fillId="2" borderId="0" xfId="0" applyFont="1" applyFill="1" applyAlignment="1"/>
    <xf numFmtId="0" fontId="24" fillId="6" borderId="0" xfId="0" applyFont="1" applyFill="1"/>
    <xf numFmtId="0" fontId="23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9" fillId="9" borderId="0" xfId="0" applyFont="1" applyFill="1" applyAlignment="1"/>
    <xf numFmtId="0" fontId="9" fillId="9" borderId="0" xfId="0" applyFont="1" applyFill="1" applyAlignment="1"/>
    <xf numFmtId="0" fontId="23" fillId="0" borderId="0" xfId="0" applyFont="1" applyAlignment="1"/>
    <xf numFmtId="0" fontId="9" fillId="9" borderId="0" xfId="0" applyFont="1" applyFill="1"/>
    <xf numFmtId="0" fontId="4" fillId="0" borderId="0" xfId="0" applyFont="1" applyAlignment="1"/>
    <xf numFmtId="0" fontId="9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7" fillId="3" borderId="0" xfId="0" applyFont="1" applyFill="1" applyAlignment="1"/>
    <xf numFmtId="0" fontId="26" fillId="0" borderId="0" xfId="0" applyFont="1" applyAlignment="1">
      <alignment horizontal="right"/>
    </xf>
    <xf numFmtId="0" fontId="9" fillId="3" borderId="0" xfId="0" applyFont="1" applyFill="1" applyAlignme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6" fillId="0" borderId="0" xfId="0" applyFont="1" applyAlignment="1"/>
    <xf numFmtId="0" fontId="17" fillId="10" borderId="0" xfId="0" applyFont="1" applyFill="1" applyAlignment="1">
      <alignment horizontal="right"/>
    </xf>
    <xf numFmtId="0" fontId="17" fillId="8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6" borderId="0" xfId="0" applyFont="1" applyFill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15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7" fillId="0" borderId="0" xfId="0" applyFont="1" applyBorder="1" applyAlignment="1">
      <alignment horizontal="right"/>
    </xf>
    <xf numFmtId="0" fontId="17" fillId="0" borderId="2" xfId="0" applyFont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0" fontId="8" fillId="14" borderId="2" xfId="0" applyFont="1" applyFill="1" applyBorder="1" applyAlignment="1">
      <alignment horizontal="right" wrapText="1"/>
    </xf>
    <xf numFmtId="0" fontId="7" fillId="15" borderId="2" xfId="0" applyFont="1" applyFill="1" applyBorder="1" applyAlignment="1">
      <alignment horizontal="right" wrapText="1"/>
    </xf>
    <xf numFmtId="0" fontId="17" fillId="15" borderId="2" xfId="0" applyFont="1" applyFill="1" applyBorder="1" applyAlignment="1">
      <alignment wrapText="1"/>
    </xf>
    <xf numFmtId="0" fontId="7" fillId="12" borderId="2" xfId="0" applyFont="1" applyFill="1" applyBorder="1" applyAlignment="1">
      <alignment horizontal="center" wrapText="1"/>
    </xf>
    <xf numFmtId="0" fontId="0" fillId="16" borderId="6" xfId="0" applyFont="1" applyFill="1" applyBorder="1" applyAlignment="1"/>
    <xf numFmtId="0" fontId="0" fillId="0" borderId="6" xfId="0" applyFont="1" applyBorder="1" applyAlignment="1"/>
    <xf numFmtId="0" fontId="29" fillId="0" borderId="6" xfId="0" applyFont="1" applyBorder="1" applyAlignment="1">
      <alignment horizontal="right"/>
    </xf>
    <xf numFmtId="0" fontId="17" fillId="16" borderId="6" xfId="0" applyFont="1" applyFill="1" applyBorder="1" applyAlignment="1">
      <alignment horizontal="right"/>
    </xf>
    <xf numFmtId="0" fontId="17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29" fillId="5" borderId="6" xfId="0" applyFont="1" applyFill="1" applyBorder="1" applyAlignment="1">
      <alignment horizontal="right"/>
    </xf>
    <xf numFmtId="0" fontId="30" fillId="0" borderId="6" xfId="0" applyFont="1" applyBorder="1" applyAlignment="1">
      <alignment horizontal="right"/>
    </xf>
    <xf numFmtId="0" fontId="30" fillId="18" borderId="6" xfId="0" applyFont="1" applyFill="1" applyBorder="1" applyAlignment="1">
      <alignment horizontal="right"/>
    </xf>
    <xf numFmtId="0" fontId="30" fillId="20" borderId="6" xfId="0" applyFont="1" applyFill="1" applyBorder="1" applyAlignment="1">
      <alignment horizontal="right"/>
    </xf>
    <xf numFmtId="0" fontId="30" fillId="21" borderId="6" xfId="0" applyFont="1" applyFill="1" applyBorder="1" applyAlignment="1">
      <alignment horizontal="right"/>
    </xf>
    <xf numFmtId="0" fontId="30" fillId="22" borderId="6" xfId="0" applyFont="1" applyFill="1" applyBorder="1" applyAlignment="1">
      <alignment horizontal="right"/>
    </xf>
    <xf numFmtId="0" fontId="30" fillId="23" borderId="6" xfId="0" applyFont="1" applyFill="1" applyBorder="1" applyAlignment="1">
      <alignment horizontal="right"/>
    </xf>
    <xf numFmtId="0" fontId="17" fillId="23" borderId="6" xfId="0" applyFont="1" applyFill="1" applyBorder="1" applyAlignment="1">
      <alignment horizontal="right"/>
    </xf>
    <xf numFmtId="0" fontId="0" fillId="23" borderId="6" xfId="0" applyFont="1" applyFill="1" applyBorder="1" applyAlignment="1"/>
    <xf numFmtId="0" fontId="9" fillId="24" borderId="0" xfId="0" applyFont="1" applyFill="1" applyAlignment="1"/>
    <xf numFmtId="0" fontId="0" fillId="24" borderId="0" xfId="0" applyFont="1" applyFill="1" applyAlignment="1"/>
    <xf numFmtId="0" fontId="29" fillId="17" borderId="6" xfId="0" applyFont="1" applyFill="1" applyBorder="1" applyAlignment="1">
      <alignment horizontal="center" wrapText="1"/>
    </xf>
    <xf numFmtId="0" fontId="29" fillId="16" borderId="6" xfId="0" applyFont="1" applyFill="1" applyBorder="1" applyAlignment="1">
      <alignment horizontal="center" wrapText="1"/>
    </xf>
    <xf numFmtId="0" fontId="31" fillId="19" borderId="6" xfId="0" applyFont="1" applyFill="1" applyBorder="1" applyAlignment="1">
      <alignment horizontal="center" wrapText="1"/>
    </xf>
    <xf numFmtId="0" fontId="29" fillId="19" borderId="6" xfId="0" applyFont="1" applyFill="1" applyBorder="1" applyAlignment="1"/>
    <xf numFmtId="0" fontId="3" fillId="2" borderId="6" xfId="0" applyFont="1" applyFill="1" applyBorder="1" applyAlignment="1">
      <alignment horizontal="right"/>
    </xf>
    <xf numFmtId="0" fontId="2" fillId="5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wrapText="1"/>
    </xf>
    <xf numFmtId="0" fontId="2" fillId="13" borderId="5" xfId="0" applyFont="1" applyFill="1" applyBorder="1" applyAlignment="1">
      <alignment horizontal="center" wrapText="1"/>
    </xf>
    <xf numFmtId="0" fontId="2" fillId="13" borderId="4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7" fillId="0" borderId="6" xfId="0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29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7"/>
  <sheetViews>
    <sheetView zoomScale="70" zoomScaleNormal="70" workbookViewId="0">
      <pane xSplit="3" ySplit="3" topLeftCell="F121" activePane="bottomRight" state="frozen"/>
      <selection pane="topRight" activeCell="D1" sqref="D1"/>
      <selection pane="bottomLeft" activeCell="A4" sqref="A4"/>
      <selection pane="bottomRight" activeCell="A39" sqref="A39:XFD39"/>
    </sheetView>
  </sheetViews>
  <sheetFormatPr defaultColWidth="14.453125" defaultRowHeight="15.75" customHeight="1"/>
  <cols>
    <col min="2" max="2" width="16.08984375" customWidth="1"/>
    <col min="4" max="4" width="16.08984375" customWidth="1"/>
    <col min="6" max="6" width="15.81640625" customWidth="1"/>
    <col min="8" max="8" width="16.1796875" customWidth="1"/>
    <col min="10" max="10" width="16" customWidth="1"/>
    <col min="12" max="12" width="16.08984375" customWidth="1"/>
    <col min="17" max="17" width="15.453125" customWidth="1"/>
    <col min="19" max="19" width="15.08984375" customWidth="1"/>
    <col min="21" max="21" width="15.453125" customWidth="1"/>
  </cols>
  <sheetData>
    <row r="1" spans="1:22" ht="15.75" customHeight="1">
      <c r="A1" s="1"/>
      <c r="B1" s="168" t="s">
        <v>0</v>
      </c>
      <c r="C1" s="16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</row>
    <row r="2" spans="1:22" ht="15.75" customHeight="1">
      <c r="A2" s="5"/>
      <c r="B2" s="3"/>
      <c r="C2" s="3"/>
      <c r="D2" s="166" t="s">
        <v>3</v>
      </c>
      <c r="E2" s="167"/>
      <c r="F2" s="167"/>
      <c r="G2" s="167"/>
      <c r="H2" s="167"/>
      <c r="I2" s="167"/>
      <c r="J2" s="167"/>
      <c r="K2" s="167"/>
      <c r="L2" s="167"/>
      <c r="M2" s="167"/>
      <c r="N2" s="1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5" t="s">
        <v>6</v>
      </c>
      <c r="B3" s="3" t="s">
        <v>4</v>
      </c>
      <c r="C3" s="3" t="s">
        <v>5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20</v>
      </c>
      <c r="O3" s="3"/>
      <c r="P3" s="3"/>
      <c r="Q3" s="3"/>
      <c r="R3" s="3"/>
      <c r="S3" s="3"/>
      <c r="T3" s="3"/>
      <c r="U3" s="3"/>
      <c r="V3" s="3"/>
    </row>
    <row r="4" spans="1:22" ht="15.75" customHeight="1">
      <c r="A4" s="10">
        <v>9531097</v>
      </c>
      <c r="B4" s="8" t="s">
        <v>34</v>
      </c>
      <c r="C4" s="8" t="s">
        <v>38</v>
      </c>
      <c r="D4" s="11">
        <v>100</v>
      </c>
      <c r="E4" s="12"/>
      <c r="F4" s="11">
        <v>100</v>
      </c>
      <c r="G4" s="12"/>
      <c r="H4" s="11">
        <v>50</v>
      </c>
      <c r="I4" s="12"/>
      <c r="J4" s="11">
        <v>100</v>
      </c>
      <c r="K4" s="12"/>
      <c r="L4" s="11">
        <v>100</v>
      </c>
      <c r="M4" s="12"/>
      <c r="N4" s="14">
        <f>D4*0.15 + F4*0.25 + H4*0.15 + J4*0.25 + L4*0.2</f>
        <v>92.5</v>
      </c>
      <c r="O4" s="12"/>
      <c r="P4" s="12"/>
      <c r="Q4" s="12"/>
      <c r="R4" s="12"/>
      <c r="S4" s="12"/>
      <c r="T4" s="12"/>
      <c r="U4" s="12"/>
      <c r="V4" s="12"/>
    </row>
    <row r="5" spans="1:22" ht="15.75" customHeight="1">
      <c r="A5" s="10">
        <v>9531433</v>
      </c>
      <c r="B5" s="8" t="s">
        <v>50</v>
      </c>
      <c r="C5" s="8" t="s">
        <v>51</v>
      </c>
      <c r="D5" s="18"/>
      <c r="E5" s="12"/>
      <c r="F5" s="18"/>
      <c r="G5" s="12"/>
      <c r="H5" s="18"/>
      <c r="I5" s="12"/>
      <c r="J5" s="18"/>
      <c r="K5" s="12"/>
      <c r="L5" s="18"/>
      <c r="M5" s="12"/>
      <c r="N5" s="14">
        <f t="shared" ref="N5:N35" si="0">D5*0.15+F5*0.25+H5*0.15+J5*0.25+L5*0.2</f>
        <v>0</v>
      </c>
      <c r="O5" s="12"/>
      <c r="P5" s="12"/>
      <c r="Q5" s="12"/>
      <c r="R5" s="12"/>
      <c r="S5" s="12"/>
      <c r="T5" s="12"/>
      <c r="U5" s="12"/>
      <c r="V5" s="12"/>
    </row>
    <row r="6" spans="1:22" ht="15.75" customHeight="1">
      <c r="A6" s="10">
        <v>9624016</v>
      </c>
      <c r="B6" s="8" t="s">
        <v>54</v>
      </c>
      <c r="C6" s="8" t="s">
        <v>55</v>
      </c>
      <c r="D6" s="11">
        <v>100</v>
      </c>
      <c r="E6" s="12"/>
      <c r="F6" s="11">
        <v>100</v>
      </c>
      <c r="G6" s="12"/>
      <c r="H6" s="11">
        <v>100</v>
      </c>
      <c r="I6" s="12"/>
      <c r="J6" s="11">
        <v>90</v>
      </c>
      <c r="K6" s="12"/>
      <c r="L6" s="11">
        <v>100</v>
      </c>
      <c r="M6" s="12"/>
      <c r="N6" s="14">
        <f t="shared" si="0"/>
        <v>97.5</v>
      </c>
      <c r="O6" s="12"/>
      <c r="P6" s="12"/>
      <c r="Q6" s="12"/>
      <c r="R6" s="12"/>
      <c r="S6" s="12"/>
      <c r="T6" s="12"/>
      <c r="U6" s="12"/>
      <c r="V6" s="12"/>
    </row>
    <row r="7" spans="1:22" ht="15.75" customHeight="1">
      <c r="A7" s="10">
        <v>9631007</v>
      </c>
      <c r="B7" s="8" t="s">
        <v>57</v>
      </c>
      <c r="C7" s="8" t="s">
        <v>58</v>
      </c>
      <c r="D7" s="17">
        <v>100</v>
      </c>
      <c r="E7" s="12"/>
      <c r="F7" s="17">
        <v>100</v>
      </c>
      <c r="G7" s="12"/>
      <c r="H7" s="17">
        <v>100</v>
      </c>
      <c r="I7" s="12"/>
      <c r="J7" s="17">
        <v>90</v>
      </c>
      <c r="K7" s="12"/>
      <c r="L7" s="17">
        <v>100</v>
      </c>
      <c r="M7" s="12"/>
      <c r="N7" s="14">
        <f t="shared" si="0"/>
        <v>97.5</v>
      </c>
      <c r="O7" s="12"/>
      <c r="P7" s="12"/>
      <c r="Q7" s="12"/>
      <c r="R7" s="12"/>
      <c r="S7" s="12"/>
      <c r="T7" s="12"/>
      <c r="U7" s="12"/>
      <c r="V7" s="12"/>
    </row>
    <row r="8" spans="1:22" ht="15.75" customHeight="1">
      <c r="A8" s="10">
        <v>9631027</v>
      </c>
      <c r="B8" s="8" t="s">
        <v>59</v>
      </c>
      <c r="C8" s="8" t="s">
        <v>60</v>
      </c>
      <c r="D8" s="11">
        <v>50</v>
      </c>
      <c r="E8" s="12"/>
      <c r="F8" s="11">
        <v>100</v>
      </c>
      <c r="G8" s="12"/>
      <c r="H8" s="11">
        <v>100</v>
      </c>
      <c r="I8" s="12"/>
      <c r="J8" s="11">
        <v>90</v>
      </c>
      <c r="K8" s="12"/>
      <c r="L8" s="11">
        <v>100</v>
      </c>
      <c r="M8" s="12"/>
      <c r="N8" s="14">
        <f t="shared" si="0"/>
        <v>90</v>
      </c>
      <c r="O8" s="12"/>
      <c r="P8" s="12"/>
      <c r="Q8" s="12"/>
      <c r="R8" s="12"/>
      <c r="S8" s="12"/>
      <c r="T8" s="12"/>
      <c r="U8" s="12"/>
      <c r="V8" s="12"/>
    </row>
    <row r="9" spans="1:22" ht="15.75" customHeight="1">
      <c r="A9" s="10">
        <v>9631028</v>
      </c>
      <c r="B9" s="8" t="s">
        <v>61</v>
      </c>
      <c r="C9" s="8" t="s">
        <v>62</v>
      </c>
      <c r="D9" s="17">
        <v>100</v>
      </c>
      <c r="E9" s="12"/>
      <c r="F9" s="17">
        <v>100</v>
      </c>
      <c r="G9" s="12"/>
      <c r="H9" s="17">
        <v>100</v>
      </c>
      <c r="I9" s="12"/>
      <c r="J9" s="17">
        <v>90</v>
      </c>
      <c r="K9" s="12"/>
      <c r="L9" s="17">
        <v>100</v>
      </c>
      <c r="M9" s="12"/>
      <c r="N9" s="14">
        <f t="shared" si="0"/>
        <v>97.5</v>
      </c>
      <c r="O9" s="12"/>
      <c r="P9" s="12"/>
      <c r="Q9" s="12"/>
      <c r="R9" s="12"/>
      <c r="S9" s="12"/>
      <c r="T9" s="12"/>
      <c r="U9" s="12"/>
      <c r="V9" s="12"/>
    </row>
    <row r="10" spans="1:22" ht="15.75" customHeight="1">
      <c r="A10" s="10">
        <v>9631029</v>
      </c>
      <c r="B10" s="8" t="s">
        <v>63</v>
      </c>
      <c r="C10" s="8" t="s">
        <v>64</v>
      </c>
      <c r="D10" s="11">
        <v>100</v>
      </c>
      <c r="E10" s="12"/>
      <c r="F10" s="11">
        <v>100</v>
      </c>
      <c r="G10" s="12"/>
      <c r="H10" s="11">
        <v>100</v>
      </c>
      <c r="I10" s="12"/>
      <c r="J10" s="11">
        <v>100</v>
      </c>
      <c r="K10" s="12"/>
      <c r="L10" s="11">
        <v>100</v>
      </c>
      <c r="M10" s="12"/>
      <c r="N10" s="14">
        <f t="shared" si="0"/>
        <v>100</v>
      </c>
      <c r="O10" s="12"/>
      <c r="P10" s="12"/>
      <c r="Q10" s="12"/>
      <c r="R10" s="12"/>
      <c r="S10" s="12"/>
      <c r="T10" s="12"/>
      <c r="U10" s="12"/>
      <c r="V10" s="12"/>
    </row>
    <row r="11" spans="1:22" ht="15.75" customHeight="1">
      <c r="A11" s="10">
        <v>9631030</v>
      </c>
      <c r="B11" s="8" t="s">
        <v>65</v>
      </c>
      <c r="C11" s="8" t="s">
        <v>66</v>
      </c>
      <c r="D11" s="11">
        <v>80</v>
      </c>
      <c r="E11" s="12"/>
      <c r="F11" s="11">
        <v>100</v>
      </c>
      <c r="G11" s="12"/>
      <c r="H11" s="11">
        <v>100</v>
      </c>
      <c r="I11" s="12"/>
      <c r="J11" s="11">
        <v>40</v>
      </c>
      <c r="K11" s="12"/>
      <c r="L11" s="11">
        <v>100</v>
      </c>
      <c r="M11" s="12"/>
      <c r="N11" s="14">
        <f t="shared" si="0"/>
        <v>82</v>
      </c>
      <c r="O11" s="12"/>
      <c r="P11" s="12"/>
      <c r="Q11" s="12"/>
      <c r="R11" s="12"/>
      <c r="S11" s="12"/>
      <c r="T11" s="12"/>
      <c r="U11" s="12"/>
      <c r="V11" s="12"/>
    </row>
    <row r="12" spans="1:22" ht="15.75" customHeight="1">
      <c r="A12" s="10">
        <v>9631034</v>
      </c>
      <c r="B12" s="8" t="s">
        <v>69</v>
      </c>
      <c r="C12" s="8" t="s">
        <v>70</v>
      </c>
      <c r="D12" s="11">
        <v>100</v>
      </c>
      <c r="E12" s="12"/>
      <c r="F12" s="11">
        <v>100</v>
      </c>
      <c r="G12" s="12"/>
      <c r="H12" s="11">
        <v>100</v>
      </c>
      <c r="I12" s="12"/>
      <c r="J12" s="11">
        <v>90</v>
      </c>
      <c r="K12" s="12"/>
      <c r="L12" s="11">
        <v>100</v>
      </c>
      <c r="M12" s="12"/>
      <c r="N12" s="14">
        <f t="shared" si="0"/>
        <v>97.5</v>
      </c>
      <c r="O12" s="12"/>
      <c r="P12" s="12"/>
      <c r="Q12" s="12"/>
      <c r="R12" s="12"/>
      <c r="S12" s="12"/>
      <c r="T12" s="12"/>
      <c r="U12" s="12"/>
      <c r="V12" s="12"/>
    </row>
    <row r="13" spans="1:22" ht="15.75" customHeight="1">
      <c r="A13" s="10">
        <v>9631041</v>
      </c>
      <c r="B13" s="8" t="s">
        <v>72</v>
      </c>
      <c r="C13" s="8" t="s">
        <v>73</v>
      </c>
      <c r="D13" s="11">
        <v>100</v>
      </c>
      <c r="E13" s="12"/>
      <c r="F13" s="11">
        <v>100</v>
      </c>
      <c r="G13" s="12"/>
      <c r="H13" s="11">
        <v>100</v>
      </c>
      <c r="I13" s="12"/>
      <c r="J13" s="11">
        <v>90</v>
      </c>
      <c r="K13" s="12"/>
      <c r="L13" s="11">
        <v>100</v>
      </c>
      <c r="M13" s="12"/>
      <c r="N13" s="14">
        <f t="shared" si="0"/>
        <v>97.5</v>
      </c>
      <c r="O13" s="12"/>
      <c r="P13" s="12"/>
      <c r="Q13" s="12"/>
      <c r="R13" s="12"/>
      <c r="S13" s="12"/>
      <c r="T13" s="12"/>
      <c r="U13" s="12"/>
      <c r="V13" s="12"/>
    </row>
    <row r="14" spans="1:22" ht="15.75" customHeight="1">
      <c r="A14" s="10">
        <v>9631042</v>
      </c>
      <c r="B14" s="8" t="s">
        <v>77</v>
      </c>
      <c r="C14" s="8" t="s">
        <v>78</v>
      </c>
      <c r="D14" s="18"/>
      <c r="E14" s="12"/>
      <c r="F14" s="18"/>
      <c r="G14" s="12"/>
      <c r="H14" s="18"/>
      <c r="I14" s="12"/>
      <c r="J14" s="18"/>
      <c r="K14" s="12"/>
      <c r="L14" s="18"/>
      <c r="M14" s="18"/>
      <c r="N14" s="14">
        <f t="shared" si="0"/>
        <v>0</v>
      </c>
      <c r="O14" s="12"/>
      <c r="P14" s="12"/>
      <c r="Q14" s="12"/>
      <c r="R14" s="12"/>
      <c r="S14" s="12"/>
      <c r="T14" s="12"/>
      <c r="U14" s="12"/>
      <c r="V14" s="12"/>
    </row>
    <row r="15" spans="1:22" ht="15.75" customHeight="1">
      <c r="A15" s="10">
        <v>9631048</v>
      </c>
      <c r="B15" s="8" t="s">
        <v>80</v>
      </c>
      <c r="C15" s="8" t="s">
        <v>81</v>
      </c>
      <c r="D15" s="11">
        <v>100</v>
      </c>
      <c r="E15" s="12"/>
      <c r="F15" s="11">
        <v>100</v>
      </c>
      <c r="G15" s="12"/>
      <c r="H15" s="11">
        <v>100</v>
      </c>
      <c r="I15" s="12"/>
      <c r="J15" s="11">
        <v>90</v>
      </c>
      <c r="K15" s="12"/>
      <c r="L15" s="11">
        <v>100</v>
      </c>
      <c r="M15" s="12"/>
      <c r="N15" s="14">
        <f t="shared" si="0"/>
        <v>97.5</v>
      </c>
      <c r="O15" s="12"/>
      <c r="P15" s="12"/>
      <c r="Q15" s="12"/>
      <c r="R15" s="12"/>
      <c r="S15" s="12"/>
      <c r="T15" s="12"/>
      <c r="U15" s="12"/>
      <c r="V15" s="12"/>
    </row>
    <row r="16" spans="1:22" ht="15.75" customHeight="1">
      <c r="A16" s="10">
        <v>9631058</v>
      </c>
      <c r="B16" s="8" t="s">
        <v>83</v>
      </c>
      <c r="C16" s="8" t="s">
        <v>84</v>
      </c>
      <c r="D16" s="18"/>
      <c r="E16" s="12"/>
      <c r="F16" s="18"/>
      <c r="G16" s="12"/>
      <c r="H16" s="18"/>
      <c r="I16" s="12"/>
      <c r="J16" s="18"/>
      <c r="K16" s="12"/>
      <c r="L16" s="18"/>
      <c r="M16" s="12"/>
      <c r="N16" s="14">
        <f t="shared" si="0"/>
        <v>0</v>
      </c>
      <c r="O16" s="12"/>
      <c r="P16" s="12"/>
      <c r="Q16" s="12"/>
      <c r="R16" s="12"/>
      <c r="S16" s="12"/>
      <c r="T16" s="12"/>
      <c r="U16" s="12"/>
      <c r="V16" s="12"/>
    </row>
    <row r="17" spans="1:22" ht="15.75" customHeight="1">
      <c r="A17" s="10">
        <v>9631060</v>
      </c>
      <c r="B17" s="8" t="s">
        <v>89</v>
      </c>
      <c r="C17" s="8" t="s">
        <v>62</v>
      </c>
      <c r="D17" s="11">
        <v>100</v>
      </c>
      <c r="E17" s="12"/>
      <c r="F17" s="11">
        <v>100</v>
      </c>
      <c r="G17" s="12"/>
      <c r="H17" s="11">
        <v>100</v>
      </c>
      <c r="I17" s="12"/>
      <c r="J17" s="11">
        <v>90</v>
      </c>
      <c r="K17" s="12"/>
      <c r="L17" s="17">
        <v>100</v>
      </c>
      <c r="M17" s="18"/>
      <c r="N17" s="14">
        <f t="shared" si="0"/>
        <v>97.5</v>
      </c>
      <c r="O17" s="12"/>
      <c r="P17" s="12"/>
      <c r="Q17" s="12"/>
      <c r="R17" s="12"/>
      <c r="S17" s="12"/>
      <c r="T17" s="12"/>
      <c r="U17" s="12"/>
      <c r="V17" s="12"/>
    </row>
    <row r="18" spans="1:22" ht="15.75" customHeight="1">
      <c r="A18" s="10">
        <v>9631073</v>
      </c>
      <c r="B18" s="8" t="s">
        <v>92</v>
      </c>
      <c r="C18" s="8" t="s">
        <v>93</v>
      </c>
      <c r="D18" s="11">
        <v>100</v>
      </c>
      <c r="E18" s="12"/>
      <c r="F18" s="11">
        <v>100</v>
      </c>
      <c r="G18" s="12"/>
      <c r="H18" s="11">
        <v>100</v>
      </c>
      <c r="I18" s="12"/>
      <c r="J18" s="11">
        <v>100</v>
      </c>
      <c r="K18" s="12"/>
      <c r="L18" s="11">
        <v>100</v>
      </c>
      <c r="M18" s="12"/>
      <c r="N18" s="14">
        <f t="shared" si="0"/>
        <v>100</v>
      </c>
      <c r="O18" s="12"/>
      <c r="P18" s="12"/>
      <c r="Q18" s="12"/>
      <c r="R18" s="12"/>
      <c r="S18" s="12"/>
      <c r="T18" s="12"/>
      <c r="U18" s="12"/>
      <c r="V18" s="12"/>
    </row>
    <row r="19" spans="1:22" ht="15.75" customHeight="1">
      <c r="A19" s="10">
        <v>9631082</v>
      </c>
      <c r="B19" s="8" t="s">
        <v>95</v>
      </c>
      <c r="C19" s="8" t="s">
        <v>96</v>
      </c>
      <c r="D19" s="11">
        <v>100</v>
      </c>
      <c r="E19" s="12"/>
      <c r="F19" s="11">
        <v>100</v>
      </c>
      <c r="G19" s="12"/>
      <c r="H19" s="11">
        <v>100</v>
      </c>
      <c r="I19" s="12"/>
      <c r="J19" s="11">
        <v>60</v>
      </c>
      <c r="K19" s="12"/>
      <c r="L19" s="11">
        <v>100</v>
      </c>
      <c r="M19" s="12"/>
      <c r="N19" s="14">
        <f t="shared" si="0"/>
        <v>90</v>
      </c>
      <c r="O19" s="12"/>
      <c r="P19" s="12"/>
      <c r="Q19" s="12"/>
      <c r="R19" s="12"/>
      <c r="S19" s="12"/>
      <c r="T19" s="12"/>
      <c r="U19" s="12"/>
      <c r="V19" s="12"/>
    </row>
    <row r="20" spans="1:22" ht="15.5">
      <c r="A20" s="10">
        <v>9631403</v>
      </c>
      <c r="B20" s="8" t="s">
        <v>100</v>
      </c>
      <c r="C20" s="8" t="s">
        <v>101</v>
      </c>
      <c r="D20" s="11">
        <v>100</v>
      </c>
      <c r="E20" s="12"/>
      <c r="F20" s="11">
        <v>100</v>
      </c>
      <c r="G20" s="12"/>
      <c r="H20" s="11">
        <v>100</v>
      </c>
      <c r="I20" s="12"/>
      <c r="J20" s="11">
        <v>90</v>
      </c>
      <c r="K20" s="12"/>
      <c r="L20" s="11">
        <v>100</v>
      </c>
      <c r="M20" s="12"/>
      <c r="N20" s="14">
        <f t="shared" si="0"/>
        <v>97.5</v>
      </c>
      <c r="O20" s="12"/>
      <c r="P20" s="12"/>
      <c r="Q20" s="12"/>
      <c r="R20" s="12"/>
      <c r="S20" s="12"/>
      <c r="T20" s="12"/>
      <c r="U20" s="12"/>
      <c r="V20" s="12"/>
    </row>
    <row r="21" spans="1:22" ht="15.5">
      <c r="A21" s="10">
        <v>9631408</v>
      </c>
      <c r="B21" s="8" t="s">
        <v>104</v>
      </c>
      <c r="C21" s="8" t="s">
        <v>105</v>
      </c>
      <c r="D21" s="17">
        <v>100</v>
      </c>
      <c r="E21" s="12"/>
      <c r="F21" s="17">
        <v>100</v>
      </c>
      <c r="G21" s="12"/>
      <c r="H21" s="17">
        <v>100</v>
      </c>
      <c r="I21" s="12"/>
      <c r="J21" s="17">
        <v>90</v>
      </c>
      <c r="K21" s="12"/>
      <c r="L21" s="22">
        <v>0</v>
      </c>
      <c r="M21" s="17" t="s">
        <v>106</v>
      </c>
      <c r="N21" s="14">
        <f t="shared" si="0"/>
        <v>77.5</v>
      </c>
      <c r="O21" s="12"/>
      <c r="P21" s="12"/>
      <c r="Q21" s="12"/>
      <c r="R21" s="12"/>
      <c r="S21" s="12"/>
      <c r="T21" s="12"/>
      <c r="U21" s="12"/>
      <c r="V21" s="12"/>
    </row>
    <row r="22" spans="1:22" ht="15.5">
      <c r="A22" s="10">
        <v>9631410</v>
      </c>
      <c r="B22" s="8" t="s">
        <v>107</v>
      </c>
      <c r="C22" s="8" t="s">
        <v>108</v>
      </c>
      <c r="D22" s="11">
        <v>100</v>
      </c>
      <c r="E22" s="12"/>
      <c r="F22" s="11">
        <v>100</v>
      </c>
      <c r="G22" s="12"/>
      <c r="H22" s="11">
        <v>100</v>
      </c>
      <c r="I22" s="12"/>
      <c r="J22" s="11">
        <v>100</v>
      </c>
      <c r="K22" s="12"/>
      <c r="L22" s="11">
        <v>100</v>
      </c>
      <c r="M22" s="12"/>
      <c r="N22" s="14">
        <f t="shared" si="0"/>
        <v>100</v>
      </c>
      <c r="O22" s="12"/>
      <c r="P22" s="12"/>
      <c r="Q22" s="12"/>
      <c r="R22" s="12"/>
      <c r="S22" s="12"/>
      <c r="T22" s="12"/>
      <c r="U22" s="12"/>
      <c r="V22" s="12"/>
    </row>
    <row r="23" spans="1:22" ht="15.5">
      <c r="A23" s="10">
        <v>9631412</v>
      </c>
      <c r="B23" s="8" t="s">
        <v>109</v>
      </c>
      <c r="C23" s="8" t="s">
        <v>110</v>
      </c>
      <c r="D23" s="11">
        <v>100</v>
      </c>
      <c r="E23" s="12"/>
      <c r="F23" s="11">
        <v>100</v>
      </c>
      <c r="G23" s="12"/>
      <c r="H23" s="11">
        <v>100</v>
      </c>
      <c r="I23" s="12"/>
      <c r="J23" s="11">
        <v>90</v>
      </c>
      <c r="K23" s="12"/>
      <c r="L23" s="11">
        <v>100</v>
      </c>
      <c r="M23" s="12"/>
      <c r="N23" s="14">
        <f t="shared" si="0"/>
        <v>97.5</v>
      </c>
      <c r="O23" s="12"/>
      <c r="P23" s="12"/>
      <c r="Q23" s="12"/>
      <c r="R23" s="12"/>
      <c r="S23" s="12"/>
      <c r="T23" s="12"/>
      <c r="U23" s="12"/>
      <c r="V23" s="12"/>
    </row>
    <row r="24" spans="1:22" ht="15.5">
      <c r="A24" s="10">
        <v>9631413</v>
      </c>
      <c r="B24" s="8" t="s">
        <v>112</v>
      </c>
      <c r="C24" s="8" t="s">
        <v>113</v>
      </c>
      <c r="D24" s="11">
        <v>100</v>
      </c>
      <c r="E24" s="12"/>
      <c r="F24" s="11">
        <v>100</v>
      </c>
      <c r="G24" s="12"/>
      <c r="H24" s="11">
        <v>100</v>
      </c>
      <c r="I24" s="12"/>
      <c r="J24" s="11">
        <v>90</v>
      </c>
      <c r="K24" s="12"/>
      <c r="L24" s="22">
        <v>0</v>
      </c>
      <c r="M24" s="17" t="s">
        <v>116</v>
      </c>
      <c r="N24" s="14">
        <f t="shared" si="0"/>
        <v>77.5</v>
      </c>
      <c r="O24" s="12"/>
      <c r="P24" s="12"/>
      <c r="Q24" s="12"/>
      <c r="R24" s="12"/>
      <c r="S24" s="12"/>
      <c r="T24" s="12"/>
      <c r="U24" s="12"/>
      <c r="V24" s="12"/>
    </row>
    <row r="25" spans="1:22" ht="15.5">
      <c r="A25" s="37">
        <v>9631420</v>
      </c>
      <c r="B25" s="37" t="s">
        <v>117</v>
      </c>
      <c r="C25" s="37" t="s">
        <v>55</v>
      </c>
      <c r="D25" s="11">
        <v>100</v>
      </c>
      <c r="E25" s="18"/>
      <c r="F25" s="11">
        <v>100</v>
      </c>
      <c r="G25" s="12"/>
      <c r="H25" s="11">
        <v>50</v>
      </c>
      <c r="I25" s="12"/>
      <c r="J25" s="11">
        <v>70</v>
      </c>
      <c r="K25" s="12"/>
      <c r="L25" s="11">
        <v>100</v>
      </c>
      <c r="M25" s="12"/>
      <c r="N25" s="14">
        <f t="shared" si="0"/>
        <v>85</v>
      </c>
      <c r="O25" s="12"/>
      <c r="P25" s="12"/>
      <c r="Q25" s="12"/>
      <c r="R25" s="12"/>
      <c r="S25" s="12"/>
      <c r="T25" s="12"/>
      <c r="U25" s="12"/>
      <c r="V25" s="12"/>
    </row>
    <row r="26" spans="1:22" ht="15.5">
      <c r="A26" s="28">
        <v>9631426</v>
      </c>
      <c r="B26" s="27" t="s">
        <v>118</v>
      </c>
      <c r="C26" s="27" t="s">
        <v>75</v>
      </c>
      <c r="D26" s="11">
        <v>100</v>
      </c>
      <c r="E26" s="12"/>
      <c r="F26" s="11">
        <v>100</v>
      </c>
      <c r="G26" s="12"/>
      <c r="H26" s="11">
        <v>100</v>
      </c>
      <c r="I26" s="12"/>
      <c r="J26" s="11">
        <v>70</v>
      </c>
      <c r="K26" s="12"/>
      <c r="L26" s="11">
        <v>100</v>
      </c>
      <c r="M26" s="12"/>
      <c r="N26" s="14">
        <f t="shared" si="0"/>
        <v>92.5</v>
      </c>
      <c r="O26" s="12"/>
      <c r="P26" s="12"/>
      <c r="Q26" s="12"/>
      <c r="R26" s="12"/>
      <c r="S26" s="12"/>
      <c r="T26" s="12"/>
      <c r="U26" s="12"/>
      <c r="V26" s="12"/>
    </row>
    <row r="27" spans="1:22" ht="15.5">
      <c r="A27" s="28">
        <v>9631806</v>
      </c>
      <c r="B27" s="27" t="s">
        <v>122</v>
      </c>
      <c r="C27" s="27" t="s">
        <v>123</v>
      </c>
      <c r="D27" s="11">
        <v>100</v>
      </c>
      <c r="E27" s="12"/>
      <c r="F27" s="11">
        <v>100</v>
      </c>
      <c r="G27" s="12"/>
      <c r="H27" s="11">
        <v>100</v>
      </c>
      <c r="I27" s="12"/>
      <c r="J27" s="11">
        <v>70</v>
      </c>
      <c r="K27" s="12"/>
      <c r="L27" s="11">
        <v>100</v>
      </c>
      <c r="M27" s="12"/>
      <c r="N27" s="14">
        <f t="shared" si="0"/>
        <v>92.5</v>
      </c>
      <c r="O27" s="12"/>
      <c r="P27" s="12"/>
      <c r="Q27" s="12"/>
      <c r="R27" s="12"/>
      <c r="S27" s="12"/>
      <c r="T27" s="12"/>
      <c r="U27" s="12"/>
      <c r="V27" s="12"/>
    </row>
    <row r="28" spans="1:22" ht="15.5">
      <c r="A28" s="28">
        <v>9631807</v>
      </c>
      <c r="B28" s="27" t="s">
        <v>126</v>
      </c>
      <c r="C28" s="27" t="s">
        <v>127</v>
      </c>
      <c r="D28" s="18"/>
      <c r="E28" s="12"/>
      <c r="F28" s="18"/>
      <c r="G28" s="12"/>
      <c r="H28" s="18"/>
      <c r="I28" s="12"/>
      <c r="J28" s="18"/>
      <c r="K28" s="12"/>
      <c r="L28" s="18"/>
      <c r="M28" s="12"/>
      <c r="N28" s="14">
        <f t="shared" si="0"/>
        <v>0</v>
      </c>
      <c r="O28" s="12"/>
      <c r="P28" s="12"/>
      <c r="Q28" s="12"/>
      <c r="R28" s="12"/>
      <c r="S28" s="12"/>
      <c r="T28" s="12"/>
      <c r="U28" s="12"/>
      <c r="V28" s="12"/>
    </row>
    <row r="29" spans="1:22" ht="15.5">
      <c r="A29" s="28">
        <v>9631811</v>
      </c>
      <c r="B29" s="27" t="s">
        <v>128</v>
      </c>
      <c r="C29" s="27" t="s">
        <v>129</v>
      </c>
      <c r="D29" s="11">
        <v>100</v>
      </c>
      <c r="E29" s="12"/>
      <c r="F29" s="11">
        <v>100</v>
      </c>
      <c r="G29" s="12"/>
      <c r="H29" s="11">
        <v>100</v>
      </c>
      <c r="I29" s="12"/>
      <c r="J29" s="11">
        <v>90</v>
      </c>
      <c r="K29" s="12"/>
      <c r="L29" s="11">
        <v>60</v>
      </c>
      <c r="M29" s="12"/>
      <c r="N29" s="14">
        <f t="shared" si="0"/>
        <v>89.5</v>
      </c>
      <c r="O29" s="12"/>
      <c r="P29" s="12"/>
      <c r="Q29" s="12"/>
      <c r="R29" s="12"/>
      <c r="S29" s="12"/>
      <c r="T29" s="12"/>
      <c r="U29" s="12"/>
      <c r="V29" s="12"/>
    </row>
    <row r="30" spans="1:22" ht="15.5">
      <c r="A30" s="28">
        <v>9631903</v>
      </c>
      <c r="B30" s="27" t="s">
        <v>130</v>
      </c>
      <c r="C30" s="27" t="s">
        <v>131</v>
      </c>
      <c r="D30" s="17">
        <v>100</v>
      </c>
      <c r="E30" s="12"/>
      <c r="F30" s="17">
        <v>100</v>
      </c>
      <c r="G30" s="12"/>
      <c r="H30" s="17">
        <v>100</v>
      </c>
      <c r="I30" s="12"/>
      <c r="J30" s="17">
        <v>90</v>
      </c>
      <c r="K30" s="12"/>
      <c r="L30" s="17">
        <v>100</v>
      </c>
      <c r="M30" s="12"/>
      <c r="N30" s="14">
        <f t="shared" si="0"/>
        <v>97.5</v>
      </c>
      <c r="O30" s="12"/>
      <c r="P30" s="12"/>
      <c r="Q30" s="12"/>
      <c r="R30" s="12"/>
      <c r="S30" s="12"/>
      <c r="T30" s="12"/>
      <c r="U30" s="12"/>
      <c r="V30" s="12"/>
    </row>
    <row r="31" spans="1:22" ht="15.5">
      <c r="A31" s="37">
        <v>9731505</v>
      </c>
      <c r="B31" s="27" t="s">
        <v>133</v>
      </c>
      <c r="C31" s="37" t="s">
        <v>134</v>
      </c>
      <c r="D31" s="17">
        <v>100</v>
      </c>
      <c r="E31" s="12"/>
      <c r="F31" s="17">
        <v>100</v>
      </c>
      <c r="G31" s="12"/>
      <c r="H31" s="17">
        <v>50</v>
      </c>
      <c r="I31" s="12"/>
      <c r="J31" s="17">
        <v>90</v>
      </c>
      <c r="K31" s="12"/>
      <c r="L31" s="17">
        <v>100</v>
      </c>
      <c r="M31" s="12"/>
      <c r="N31" s="14">
        <f t="shared" si="0"/>
        <v>90</v>
      </c>
      <c r="O31" s="12"/>
      <c r="P31" s="12"/>
      <c r="Q31" s="12"/>
      <c r="R31" s="12"/>
      <c r="S31" s="12"/>
      <c r="T31" s="12"/>
      <c r="U31" s="12"/>
      <c r="V31" s="12"/>
    </row>
    <row r="32" spans="1:22" ht="15.75" customHeight="1">
      <c r="A32" s="25">
        <v>9223704</v>
      </c>
      <c r="B32" s="114" t="s">
        <v>22</v>
      </c>
      <c r="C32" s="25" t="s">
        <v>23</v>
      </c>
      <c r="D32" s="11">
        <v>100</v>
      </c>
      <c r="E32" s="17"/>
      <c r="F32" s="11">
        <v>50</v>
      </c>
      <c r="G32" s="12"/>
      <c r="H32" s="11">
        <v>50</v>
      </c>
      <c r="I32" s="12"/>
      <c r="J32" s="11">
        <v>0</v>
      </c>
      <c r="K32" s="12"/>
      <c r="L32" s="11">
        <v>20</v>
      </c>
      <c r="M32" s="12"/>
      <c r="N32" s="14">
        <f t="shared" si="0"/>
        <v>39</v>
      </c>
      <c r="O32" s="12"/>
      <c r="P32" s="12"/>
      <c r="Q32" s="12"/>
      <c r="R32" s="12"/>
      <c r="S32" s="12"/>
      <c r="T32" s="12"/>
      <c r="U32" s="12"/>
      <c r="V32" s="12"/>
    </row>
    <row r="33" spans="1:22" ht="15.75" customHeight="1">
      <c r="A33" s="10">
        <v>9323092</v>
      </c>
      <c r="B33" s="8" t="s">
        <v>52</v>
      </c>
      <c r="C33" s="8" t="s">
        <v>53</v>
      </c>
      <c r="D33" s="17">
        <v>60</v>
      </c>
      <c r="E33" s="12"/>
      <c r="F33" s="17">
        <v>20</v>
      </c>
      <c r="G33" s="12"/>
      <c r="H33" s="17">
        <v>50</v>
      </c>
      <c r="I33" s="12"/>
      <c r="J33" s="17">
        <v>60</v>
      </c>
      <c r="K33" s="12"/>
      <c r="L33" s="17">
        <v>100</v>
      </c>
      <c r="M33" s="12"/>
      <c r="N33" s="14">
        <f t="shared" si="0"/>
        <v>56.5</v>
      </c>
      <c r="O33" s="12"/>
      <c r="P33" s="12"/>
      <c r="Q33" s="12"/>
      <c r="R33" s="12"/>
      <c r="S33" s="12"/>
      <c r="T33" s="12"/>
      <c r="U33" s="12"/>
      <c r="V33" s="12"/>
    </row>
    <row r="34" spans="1:22" ht="15.75" customHeight="1">
      <c r="A34" s="10">
        <v>9612056</v>
      </c>
      <c r="B34" s="8" t="s">
        <v>143</v>
      </c>
      <c r="C34" s="8" t="s">
        <v>144</v>
      </c>
      <c r="D34" s="11">
        <v>100</v>
      </c>
      <c r="E34" s="12"/>
      <c r="F34" s="11">
        <v>100</v>
      </c>
      <c r="G34" s="12"/>
      <c r="H34" s="11">
        <v>50</v>
      </c>
      <c r="I34" s="12"/>
      <c r="J34" s="11">
        <v>90</v>
      </c>
      <c r="K34" s="12"/>
      <c r="L34" s="11">
        <v>100</v>
      </c>
      <c r="M34" s="12"/>
      <c r="N34" s="14">
        <f t="shared" si="0"/>
        <v>90</v>
      </c>
      <c r="O34" s="12"/>
      <c r="P34" s="12"/>
      <c r="Q34" s="12"/>
      <c r="R34" s="12"/>
      <c r="S34" s="12"/>
      <c r="T34" s="12"/>
      <c r="U34" s="12"/>
      <c r="V34" s="12"/>
    </row>
    <row r="35" spans="1:22" ht="15.75" customHeight="1">
      <c r="A35" s="10">
        <v>9531001</v>
      </c>
      <c r="B35" s="8" t="s">
        <v>97</v>
      </c>
      <c r="C35" s="8" t="s">
        <v>98</v>
      </c>
      <c r="D35" s="11">
        <v>0</v>
      </c>
      <c r="E35" s="12"/>
      <c r="F35" s="11">
        <v>100</v>
      </c>
      <c r="G35" s="12"/>
      <c r="H35" s="11">
        <v>0</v>
      </c>
      <c r="I35" s="12"/>
      <c r="J35" s="11">
        <v>90</v>
      </c>
      <c r="K35" s="12"/>
      <c r="L35" s="11">
        <v>100</v>
      </c>
      <c r="M35" s="12"/>
      <c r="N35" s="14">
        <f t="shared" si="0"/>
        <v>67.5</v>
      </c>
      <c r="O35" s="12"/>
      <c r="P35" s="12"/>
      <c r="Q35" s="12"/>
      <c r="R35" s="12"/>
      <c r="S35" s="12"/>
      <c r="T35" s="12"/>
      <c r="U35" s="12"/>
      <c r="V35" s="12"/>
    </row>
    <row r="36" spans="1:22" ht="15.75" customHeight="1">
      <c r="A36" s="10">
        <v>9612036</v>
      </c>
      <c r="B36" s="8" t="s">
        <v>141</v>
      </c>
      <c r="C36" s="8" t="s">
        <v>142</v>
      </c>
      <c r="D36" s="11">
        <v>50</v>
      </c>
      <c r="E36" s="12"/>
      <c r="F36" s="11">
        <v>100</v>
      </c>
      <c r="G36" s="12"/>
      <c r="H36" s="11">
        <v>50</v>
      </c>
      <c r="I36" s="12"/>
      <c r="J36" s="11">
        <v>90</v>
      </c>
      <c r="K36" s="12"/>
      <c r="L36" s="11">
        <v>100</v>
      </c>
      <c r="M36" s="12"/>
      <c r="N36" s="14">
        <f t="shared" ref="N36" si="1">D36*0.15+F36*0.25+H36*0.15+J36*0.25+L36*0.2</f>
        <v>82.5</v>
      </c>
      <c r="O36" s="12"/>
      <c r="P36" s="12"/>
      <c r="Q36" s="12"/>
      <c r="R36" s="12"/>
      <c r="S36" s="12"/>
      <c r="T36" s="12"/>
      <c r="U36" s="12"/>
      <c r="V36" s="12"/>
    </row>
    <row r="37" spans="1:22" ht="15.75" customHeight="1">
      <c r="A37" s="10">
        <v>9523094</v>
      </c>
      <c r="B37" s="8" t="s">
        <v>90</v>
      </c>
      <c r="C37" s="8" t="s">
        <v>91</v>
      </c>
      <c r="D37" s="18"/>
      <c r="E37" s="12"/>
      <c r="F37" s="18"/>
      <c r="G37" s="12"/>
      <c r="H37" s="18"/>
      <c r="I37" s="12"/>
      <c r="J37" s="18"/>
      <c r="K37" s="12"/>
      <c r="L37" s="18"/>
      <c r="M37" s="12"/>
      <c r="N37" s="14"/>
      <c r="O37" s="12"/>
      <c r="P37" s="12"/>
      <c r="Q37" s="12"/>
      <c r="R37" s="12"/>
      <c r="S37" s="12"/>
      <c r="T37" s="12"/>
      <c r="U37" s="12"/>
      <c r="V37" s="12"/>
    </row>
    <row r="38" spans="1:22" ht="15.75" customHeight="1">
      <c r="A38" s="25">
        <v>9423702</v>
      </c>
      <c r="B38" s="8" t="s">
        <v>67</v>
      </c>
      <c r="C38" s="25" t="s">
        <v>68</v>
      </c>
      <c r="D38" s="18"/>
      <c r="E38" s="12"/>
      <c r="F38" s="18"/>
      <c r="G38" s="12"/>
      <c r="H38" s="18"/>
      <c r="I38" s="12"/>
      <c r="J38" s="18"/>
      <c r="K38" s="12"/>
      <c r="L38" s="18"/>
      <c r="M38" s="12"/>
      <c r="N38" s="29">
        <v>0</v>
      </c>
      <c r="O38" s="12"/>
      <c r="P38" s="12"/>
      <c r="Q38" s="12"/>
      <c r="R38" s="12"/>
      <c r="S38" s="12"/>
      <c r="T38" s="12"/>
      <c r="U38" s="12"/>
      <c r="V38" s="12"/>
    </row>
    <row r="39" spans="1:22" ht="16.5">
      <c r="A39" s="30"/>
      <c r="B39" s="169" t="s">
        <v>149</v>
      </c>
      <c r="C39" s="16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14">
        <f t="shared" ref="N39:N88" si="2">D39*0.15+F39*0.25+H39*0.15+J39*0.25+L39*0.2</f>
        <v>0</v>
      </c>
      <c r="O39" s="31"/>
      <c r="P39" s="31"/>
      <c r="Q39" s="31"/>
      <c r="R39" s="31"/>
      <c r="S39" s="31"/>
      <c r="T39" s="31"/>
      <c r="U39" s="31"/>
      <c r="V39" s="31"/>
    </row>
    <row r="40" spans="1:22" ht="15.5">
      <c r="A40" s="10">
        <v>9431069</v>
      </c>
      <c r="B40" s="8" t="s">
        <v>74</v>
      </c>
      <c r="C40" s="8" t="s">
        <v>75</v>
      </c>
      <c r="D40" s="11">
        <v>100</v>
      </c>
      <c r="E40" s="12"/>
      <c r="F40" s="11">
        <v>100</v>
      </c>
      <c r="G40" s="12"/>
      <c r="H40" s="11">
        <v>100</v>
      </c>
      <c r="I40" s="12"/>
      <c r="J40" s="11">
        <v>70</v>
      </c>
      <c r="K40" s="12"/>
      <c r="L40" s="11">
        <v>100</v>
      </c>
      <c r="M40" s="12"/>
      <c r="N40" s="14">
        <f t="shared" ref="N40:N84" si="3">D40*0.15+F40*0.25+H40*0.15+J40*0.25+L40*0.2</f>
        <v>92.5</v>
      </c>
      <c r="O40" s="12"/>
      <c r="P40" s="12"/>
      <c r="Q40" s="12"/>
      <c r="R40" s="12"/>
      <c r="S40" s="12"/>
      <c r="T40" s="12"/>
      <c r="U40" s="12"/>
      <c r="V40" s="12"/>
    </row>
    <row r="41" spans="1:22" ht="15.5">
      <c r="A41" s="10">
        <v>9511023</v>
      </c>
      <c r="B41" s="8" t="s">
        <v>79</v>
      </c>
      <c r="C41" s="8" t="s">
        <v>55</v>
      </c>
      <c r="D41" s="11">
        <v>100</v>
      </c>
      <c r="E41" s="12"/>
      <c r="F41" s="11">
        <v>100</v>
      </c>
      <c r="G41" s="12"/>
      <c r="H41" s="11">
        <v>50</v>
      </c>
      <c r="I41" s="12"/>
      <c r="J41" s="11">
        <v>90</v>
      </c>
      <c r="K41" s="12"/>
      <c r="L41" s="11">
        <v>100</v>
      </c>
      <c r="M41" s="12"/>
      <c r="N41" s="14">
        <f t="shared" si="3"/>
        <v>90</v>
      </c>
      <c r="O41" s="12"/>
      <c r="P41" s="12"/>
      <c r="Q41" s="12"/>
      <c r="R41" s="12"/>
      <c r="S41" s="12"/>
      <c r="T41" s="12"/>
      <c r="U41" s="12"/>
      <c r="V41" s="12"/>
    </row>
    <row r="42" spans="1:22" ht="15.5">
      <c r="A42" s="10">
        <v>9512034</v>
      </c>
      <c r="B42" s="8" t="s">
        <v>86</v>
      </c>
      <c r="C42" s="8" t="s">
        <v>87</v>
      </c>
      <c r="D42" s="11">
        <v>100</v>
      </c>
      <c r="E42" s="12"/>
      <c r="F42" s="11">
        <v>100</v>
      </c>
      <c r="G42" s="12"/>
      <c r="H42" s="11">
        <v>100</v>
      </c>
      <c r="I42" s="12"/>
      <c r="J42" s="11">
        <v>90</v>
      </c>
      <c r="K42" s="12"/>
      <c r="L42" s="11">
        <v>100</v>
      </c>
      <c r="M42" s="12"/>
      <c r="N42" s="14">
        <f t="shared" si="3"/>
        <v>97.5</v>
      </c>
      <c r="O42" s="12"/>
      <c r="P42" s="12"/>
      <c r="Q42" s="12"/>
      <c r="R42" s="12"/>
      <c r="S42" s="12"/>
      <c r="T42" s="12"/>
      <c r="U42" s="12"/>
      <c r="V42" s="12"/>
    </row>
    <row r="43" spans="1:22" ht="15.5">
      <c r="A43" s="10">
        <v>9531023</v>
      </c>
      <c r="B43" s="8" t="s">
        <v>102</v>
      </c>
      <c r="C43" s="8" t="s">
        <v>103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4">
        <f t="shared" si="3"/>
        <v>0</v>
      </c>
      <c r="O43" s="12"/>
      <c r="P43" s="12"/>
      <c r="Q43" s="12"/>
      <c r="R43" s="12"/>
      <c r="S43" s="12"/>
      <c r="T43" s="12"/>
      <c r="U43" s="12"/>
      <c r="V43" s="12"/>
    </row>
    <row r="44" spans="1:22" ht="15.5">
      <c r="A44" s="10">
        <v>9531706</v>
      </c>
      <c r="B44" s="8" t="s">
        <v>135</v>
      </c>
      <c r="C44" s="8" t="s">
        <v>136</v>
      </c>
      <c r="D44" s="11">
        <v>100</v>
      </c>
      <c r="E44" s="12"/>
      <c r="F44" s="11">
        <v>100</v>
      </c>
      <c r="G44" s="12"/>
      <c r="H44" s="11">
        <v>100</v>
      </c>
      <c r="I44" s="12"/>
      <c r="J44" s="11">
        <v>90</v>
      </c>
      <c r="K44" s="17" t="s">
        <v>166</v>
      </c>
      <c r="L44" s="11">
        <v>100</v>
      </c>
      <c r="M44" s="12"/>
      <c r="N44" s="14">
        <f t="shared" si="3"/>
        <v>97.5</v>
      </c>
      <c r="O44" s="12"/>
      <c r="P44" s="12"/>
      <c r="Q44" s="12"/>
      <c r="R44" s="12"/>
      <c r="S44" s="12"/>
      <c r="T44" s="12"/>
      <c r="U44" s="12"/>
      <c r="V44" s="12"/>
    </row>
    <row r="45" spans="1:22" ht="15.5">
      <c r="A45" s="10">
        <v>9531707</v>
      </c>
      <c r="B45" s="8" t="s">
        <v>137</v>
      </c>
      <c r="C45" s="8" t="s">
        <v>138</v>
      </c>
      <c r="D45" s="11">
        <v>100</v>
      </c>
      <c r="E45" s="12"/>
      <c r="F45" s="11">
        <v>100</v>
      </c>
      <c r="G45" s="12"/>
      <c r="H45" s="11">
        <v>100</v>
      </c>
      <c r="I45" s="12"/>
      <c r="J45" s="11">
        <v>90</v>
      </c>
      <c r="K45" s="17" t="s">
        <v>166</v>
      </c>
      <c r="L45" s="11">
        <v>100</v>
      </c>
      <c r="M45" s="12"/>
      <c r="N45" s="14">
        <f t="shared" si="3"/>
        <v>97.5</v>
      </c>
      <c r="O45" s="12"/>
      <c r="P45" s="12"/>
      <c r="Q45" s="12"/>
      <c r="R45" s="12"/>
      <c r="S45" s="12"/>
      <c r="T45" s="12"/>
      <c r="U45" s="12"/>
      <c r="V45" s="12"/>
    </row>
    <row r="46" spans="1:22" ht="15.5">
      <c r="A46" s="10">
        <v>9623068</v>
      </c>
      <c r="B46" s="8" t="s">
        <v>169</v>
      </c>
      <c r="C46" s="8" t="s">
        <v>148</v>
      </c>
      <c r="D46" s="11">
        <v>100</v>
      </c>
      <c r="E46" s="12"/>
      <c r="F46" s="11">
        <v>100</v>
      </c>
      <c r="G46" s="12"/>
      <c r="H46" s="11">
        <v>100</v>
      </c>
      <c r="I46" s="12"/>
      <c r="J46" s="11">
        <v>50</v>
      </c>
      <c r="K46" s="12"/>
      <c r="L46" s="11">
        <v>100</v>
      </c>
      <c r="M46" s="12"/>
      <c r="N46" s="14">
        <f t="shared" si="3"/>
        <v>87.5</v>
      </c>
      <c r="O46" s="12"/>
      <c r="P46" s="12"/>
      <c r="Q46" s="12"/>
      <c r="R46" s="12"/>
      <c r="S46" s="12"/>
      <c r="T46" s="12"/>
      <c r="U46" s="12"/>
      <c r="V46" s="12"/>
    </row>
    <row r="47" spans="1:22" ht="15.5">
      <c r="A47" s="10">
        <v>9631001</v>
      </c>
      <c r="B47" s="8" t="s">
        <v>147</v>
      </c>
      <c r="C47" s="8" t="s">
        <v>154</v>
      </c>
      <c r="D47" s="11">
        <v>100</v>
      </c>
      <c r="E47" s="12"/>
      <c r="F47" s="11">
        <v>100</v>
      </c>
      <c r="G47" s="12"/>
      <c r="H47" s="11">
        <v>100</v>
      </c>
      <c r="I47" s="12"/>
      <c r="J47" s="11">
        <v>100</v>
      </c>
      <c r="K47" s="12"/>
      <c r="L47" s="11">
        <v>100</v>
      </c>
      <c r="M47" s="12"/>
      <c r="N47" s="14">
        <f t="shared" si="3"/>
        <v>100</v>
      </c>
      <c r="O47" s="12"/>
      <c r="P47" s="12"/>
      <c r="Q47" s="12"/>
      <c r="R47" s="12"/>
      <c r="S47" s="12"/>
      <c r="T47" s="12"/>
      <c r="U47" s="12"/>
      <c r="V47" s="12"/>
    </row>
    <row r="48" spans="1:22" ht="15.5">
      <c r="A48" s="10">
        <v>9631006</v>
      </c>
      <c r="B48" s="8" t="s">
        <v>163</v>
      </c>
      <c r="C48" s="8" t="s">
        <v>75</v>
      </c>
      <c r="D48" s="11">
        <v>100</v>
      </c>
      <c r="E48" s="12"/>
      <c r="F48" s="11">
        <v>100</v>
      </c>
      <c r="G48" s="12"/>
      <c r="H48" s="11">
        <v>100</v>
      </c>
      <c r="I48" s="12"/>
      <c r="J48" s="11">
        <v>90</v>
      </c>
      <c r="K48" s="12"/>
      <c r="L48" s="11">
        <v>100</v>
      </c>
      <c r="M48" s="12"/>
      <c r="N48" s="14">
        <f t="shared" si="3"/>
        <v>97.5</v>
      </c>
      <c r="O48" s="12"/>
      <c r="P48" s="12"/>
      <c r="Q48" s="12"/>
      <c r="R48" s="12"/>
      <c r="S48" s="12"/>
      <c r="T48" s="12"/>
      <c r="U48" s="12"/>
      <c r="V48" s="12"/>
    </row>
    <row r="49" spans="1:22" ht="15.5">
      <c r="A49" s="10">
        <v>9631008</v>
      </c>
      <c r="B49" s="8" t="s">
        <v>164</v>
      </c>
      <c r="C49" s="8" t="s">
        <v>165</v>
      </c>
      <c r="D49" s="11">
        <v>100</v>
      </c>
      <c r="E49" s="12"/>
      <c r="F49" s="11">
        <v>100</v>
      </c>
      <c r="G49" s="12"/>
      <c r="H49" s="11">
        <v>100</v>
      </c>
      <c r="I49" s="12"/>
      <c r="J49" s="11">
        <v>90</v>
      </c>
      <c r="K49" s="12"/>
      <c r="L49" s="11">
        <v>100</v>
      </c>
      <c r="M49" s="12"/>
      <c r="N49" s="14">
        <f t="shared" si="3"/>
        <v>97.5</v>
      </c>
      <c r="O49" s="12"/>
      <c r="P49" s="12"/>
      <c r="Q49" s="12"/>
      <c r="R49" s="12"/>
      <c r="S49" s="12"/>
      <c r="T49" s="12"/>
      <c r="U49" s="12"/>
      <c r="V49" s="12"/>
    </row>
    <row r="50" spans="1:22" ht="15.5">
      <c r="A50" s="10">
        <v>9631009</v>
      </c>
      <c r="B50" s="8" t="s">
        <v>167</v>
      </c>
      <c r="C50" s="8" t="s">
        <v>81</v>
      </c>
      <c r="D50" s="11">
        <v>100</v>
      </c>
      <c r="E50" s="12"/>
      <c r="F50" s="11">
        <v>100</v>
      </c>
      <c r="G50" s="12"/>
      <c r="H50" s="11">
        <v>100</v>
      </c>
      <c r="I50" s="12"/>
      <c r="J50" s="11">
        <v>70</v>
      </c>
      <c r="K50" s="12"/>
      <c r="L50" s="11">
        <v>100</v>
      </c>
      <c r="M50" s="12"/>
      <c r="N50" s="14">
        <f t="shared" si="3"/>
        <v>92.5</v>
      </c>
      <c r="O50" s="12"/>
      <c r="P50" s="12"/>
      <c r="Q50" s="12"/>
      <c r="R50" s="12"/>
      <c r="S50" s="12"/>
      <c r="T50" s="12"/>
      <c r="U50" s="12"/>
      <c r="V50" s="12"/>
    </row>
    <row r="51" spans="1:22" ht="15.5">
      <c r="A51" s="10">
        <v>9631010</v>
      </c>
      <c r="B51" s="8" t="s">
        <v>170</v>
      </c>
      <c r="C51" s="8" t="s">
        <v>171</v>
      </c>
      <c r="D51" s="11">
        <v>100</v>
      </c>
      <c r="E51" s="12"/>
      <c r="F51" s="11">
        <v>100</v>
      </c>
      <c r="G51" s="12"/>
      <c r="H51" s="11">
        <v>100</v>
      </c>
      <c r="I51" s="12"/>
      <c r="J51" s="11">
        <v>70</v>
      </c>
      <c r="K51" s="12"/>
      <c r="L51" s="11">
        <v>100</v>
      </c>
      <c r="M51" s="12"/>
      <c r="N51" s="14">
        <f t="shared" si="3"/>
        <v>92.5</v>
      </c>
      <c r="O51" s="12"/>
      <c r="P51" s="12"/>
      <c r="Q51" s="12"/>
      <c r="R51" s="12"/>
      <c r="S51" s="12"/>
      <c r="T51" s="12"/>
      <c r="U51" s="12"/>
      <c r="V51" s="12"/>
    </row>
    <row r="52" spans="1:22" ht="15.5">
      <c r="A52" s="10">
        <v>9631012</v>
      </c>
      <c r="B52" s="8" t="s">
        <v>174</v>
      </c>
      <c r="C52" s="8" t="s">
        <v>175</v>
      </c>
      <c r="D52" s="11">
        <v>100</v>
      </c>
      <c r="E52" s="12"/>
      <c r="F52" s="11">
        <v>100</v>
      </c>
      <c r="G52" s="12"/>
      <c r="H52" s="11">
        <v>100</v>
      </c>
      <c r="I52" s="12"/>
      <c r="J52" s="11">
        <v>90</v>
      </c>
      <c r="K52" s="12"/>
      <c r="L52" s="11">
        <v>100</v>
      </c>
      <c r="M52" s="12"/>
      <c r="N52" s="14">
        <f t="shared" si="3"/>
        <v>97.5</v>
      </c>
      <c r="O52" s="12"/>
      <c r="P52" s="12"/>
      <c r="Q52" s="12"/>
      <c r="R52" s="12"/>
      <c r="S52" s="12"/>
      <c r="T52" s="12"/>
      <c r="U52" s="12"/>
      <c r="V52" s="12"/>
    </row>
    <row r="53" spans="1:22" ht="15.5">
      <c r="A53" s="10">
        <v>9631016</v>
      </c>
      <c r="B53" s="8" t="s">
        <v>180</v>
      </c>
      <c r="C53" s="8" t="s">
        <v>181</v>
      </c>
      <c r="D53" s="11">
        <v>100</v>
      </c>
      <c r="E53" s="12"/>
      <c r="F53" s="11">
        <v>100</v>
      </c>
      <c r="G53" s="12"/>
      <c r="H53" s="11">
        <v>100</v>
      </c>
      <c r="I53" s="12"/>
      <c r="J53" s="11">
        <v>90</v>
      </c>
      <c r="K53" s="12"/>
      <c r="L53" s="11">
        <v>100</v>
      </c>
      <c r="M53" s="12"/>
      <c r="N53" s="14">
        <f t="shared" si="3"/>
        <v>97.5</v>
      </c>
      <c r="O53" s="12"/>
      <c r="P53" s="12"/>
      <c r="Q53" s="12"/>
      <c r="R53" s="12"/>
      <c r="S53" s="12"/>
      <c r="T53" s="12"/>
      <c r="U53" s="12"/>
      <c r="V53" s="12"/>
    </row>
    <row r="54" spans="1:22" ht="15.5">
      <c r="A54" s="10">
        <v>9631023</v>
      </c>
      <c r="B54" s="8" t="s">
        <v>186</v>
      </c>
      <c r="C54" s="8" t="s">
        <v>62</v>
      </c>
      <c r="D54" s="11">
        <v>100</v>
      </c>
      <c r="E54" s="12"/>
      <c r="F54" s="11">
        <v>100</v>
      </c>
      <c r="G54" s="12"/>
      <c r="H54" s="11">
        <v>100</v>
      </c>
      <c r="I54" s="12"/>
      <c r="J54" s="11">
        <v>70</v>
      </c>
      <c r="K54" s="12"/>
      <c r="L54" s="11">
        <v>100</v>
      </c>
      <c r="M54" s="12"/>
      <c r="N54" s="14">
        <f t="shared" si="3"/>
        <v>92.5</v>
      </c>
      <c r="O54" s="12"/>
      <c r="P54" s="12"/>
      <c r="Q54" s="12"/>
      <c r="R54" s="12"/>
      <c r="S54" s="12"/>
      <c r="T54" s="12"/>
      <c r="U54" s="12"/>
      <c r="V54" s="12"/>
    </row>
    <row r="55" spans="1:22" ht="15.5">
      <c r="A55" s="10">
        <v>9631033</v>
      </c>
      <c r="B55" s="8" t="s">
        <v>189</v>
      </c>
      <c r="C55" s="8" t="s">
        <v>81</v>
      </c>
      <c r="D55" s="11">
        <v>100</v>
      </c>
      <c r="E55" s="12"/>
      <c r="F55" s="11">
        <v>100</v>
      </c>
      <c r="G55" s="12"/>
      <c r="H55" s="11">
        <v>100</v>
      </c>
      <c r="I55" s="12"/>
      <c r="J55" s="11">
        <v>100</v>
      </c>
      <c r="K55" s="12"/>
      <c r="L55" s="11">
        <v>100</v>
      </c>
      <c r="M55" s="12"/>
      <c r="N55" s="14">
        <f t="shared" si="3"/>
        <v>100</v>
      </c>
      <c r="O55" s="12"/>
      <c r="P55" s="12"/>
      <c r="Q55" s="12"/>
      <c r="R55" s="12"/>
      <c r="S55" s="12"/>
      <c r="T55" s="12"/>
      <c r="U55" s="12"/>
      <c r="V55" s="12"/>
    </row>
    <row r="56" spans="1:22" ht="15.5">
      <c r="A56" s="10">
        <v>9631035</v>
      </c>
      <c r="B56" s="8" t="s">
        <v>192</v>
      </c>
      <c r="C56" s="8" t="s">
        <v>173</v>
      </c>
      <c r="D56" s="11">
        <v>100</v>
      </c>
      <c r="E56" s="12"/>
      <c r="F56" s="11">
        <v>100</v>
      </c>
      <c r="G56" s="12"/>
      <c r="H56" s="11">
        <v>100</v>
      </c>
      <c r="I56" s="12"/>
      <c r="J56" s="11">
        <v>70</v>
      </c>
      <c r="K56" s="12"/>
      <c r="L56" s="11">
        <v>100</v>
      </c>
      <c r="M56" s="12"/>
      <c r="N56" s="14">
        <f t="shared" si="3"/>
        <v>92.5</v>
      </c>
      <c r="O56" s="12"/>
      <c r="P56" s="12"/>
      <c r="Q56" s="12"/>
      <c r="R56" s="12"/>
      <c r="S56" s="12"/>
      <c r="T56" s="12"/>
      <c r="U56" s="12"/>
      <c r="V56" s="12"/>
    </row>
    <row r="57" spans="1:22" ht="15.5">
      <c r="A57" s="10">
        <v>9631039</v>
      </c>
      <c r="B57" s="8" t="s">
        <v>196</v>
      </c>
      <c r="C57" s="8" t="s">
        <v>197</v>
      </c>
      <c r="D57" s="11">
        <v>100</v>
      </c>
      <c r="E57" s="12"/>
      <c r="F57" s="11">
        <v>100</v>
      </c>
      <c r="G57" s="12"/>
      <c r="H57" s="11">
        <v>100</v>
      </c>
      <c r="I57" s="12"/>
      <c r="J57" s="11">
        <v>90</v>
      </c>
      <c r="K57" s="12"/>
      <c r="L57" s="11">
        <v>100</v>
      </c>
      <c r="M57" s="12"/>
      <c r="N57" s="14">
        <f t="shared" si="3"/>
        <v>97.5</v>
      </c>
      <c r="O57" s="12"/>
      <c r="P57" s="12"/>
      <c r="Q57" s="12"/>
      <c r="R57" s="12"/>
      <c r="S57" s="12"/>
      <c r="T57" s="12"/>
      <c r="U57" s="12"/>
      <c r="V57" s="12"/>
    </row>
    <row r="58" spans="1:22" ht="15.5">
      <c r="A58" s="10">
        <v>9631043</v>
      </c>
      <c r="B58" s="8" t="s">
        <v>199</v>
      </c>
      <c r="C58" s="8" t="s">
        <v>70</v>
      </c>
      <c r="D58" s="11">
        <v>100</v>
      </c>
      <c r="E58" s="12"/>
      <c r="F58" s="11">
        <v>100</v>
      </c>
      <c r="G58" s="12"/>
      <c r="H58" s="11">
        <v>100</v>
      </c>
      <c r="I58" s="12"/>
      <c r="J58" s="11">
        <v>90</v>
      </c>
      <c r="K58" s="12"/>
      <c r="L58" s="11">
        <v>60</v>
      </c>
      <c r="M58" s="12"/>
      <c r="N58" s="14">
        <f t="shared" si="3"/>
        <v>89.5</v>
      </c>
      <c r="O58" s="12"/>
      <c r="P58" s="12"/>
      <c r="Q58" s="12"/>
      <c r="R58" s="12"/>
      <c r="S58" s="12"/>
      <c r="T58" s="12"/>
      <c r="U58" s="12"/>
      <c r="V58" s="12"/>
    </row>
    <row r="59" spans="1:22" ht="15.5">
      <c r="A59" s="10">
        <v>9631046</v>
      </c>
      <c r="B59" s="8" t="s">
        <v>201</v>
      </c>
      <c r="C59" s="8" t="s">
        <v>202</v>
      </c>
      <c r="D59" s="11">
        <v>100</v>
      </c>
      <c r="E59" s="18"/>
      <c r="F59" s="11">
        <v>100</v>
      </c>
      <c r="G59" s="12"/>
      <c r="H59" s="11">
        <v>100</v>
      </c>
      <c r="I59" s="12"/>
      <c r="J59" s="11">
        <v>90</v>
      </c>
      <c r="K59" s="12"/>
      <c r="L59" s="11">
        <v>100</v>
      </c>
      <c r="M59" s="12"/>
      <c r="N59" s="14">
        <f t="shared" si="3"/>
        <v>97.5</v>
      </c>
      <c r="O59" s="12"/>
      <c r="P59" s="12"/>
      <c r="Q59" s="12"/>
      <c r="R59" s="12"/>
      <c r="S59" s="12"/>
      <c r="T59" s="12"/>
      <c r="U59" s="12"/>
      <c r="V59" s="12"/>
    </row>
    <row r="60" spans="1:22" ht="15.5">
      <c r="A60" s="10">
        <v>9631052</v>
      </c>
      <c r="B60" s="8" t="s">
        <v>205</v>
      </c>
      <c r="C60" s="8" t="s">
        <v>206</v>
      </c>
      <c r="D60" s="11">
        <v>100</v>
      </c>
      <c r="E60" s="12"/>
      <c r="F60" s="11">
        <v>100</v>
      </c>
      <c r="G60" s="12"/>
      <c r="H60" s="11">
        <v>100</v>
      </c>
      <c r="I60" s="12"/>
      <c r="J60" s="11">
        <v>90</v>
      </c>
      <c r="K60" s="12"/>
      <c r="L60" s="11">
        <v>100</v>
      </c>
      <c r="M60" s="12"/>
      <c r="N60" s="14">
        <f t="shared" si="3"/>
        <v>97.5</v>
      </c>
      <c r="O60" s="12"/>
      <c r="P60" s="12"/>
      <c r="Q60" s="12"/>
      <c r="R60" s="12"/>
      <c r="S60" s="12"/>
      <c r="T60" s="12"/>
      <c r="U60" s="12"/>
      <c r="V60" s="12"/>
    </row>
    <row r="61" spans="1:22" ht="15.5">
      <c r="A61" s="10">
        <v>9631054</v>
      </c>
      <c r="B61" s="8" t="s">
        <v>207</v>
      </c>
      <c r="C61" s="8" t="s">
        <v>81</v>
      </c>
      <c r="D61" s="11">
        <v>0</v>
      </c>
      <c r="E61" s="17" t="s">
        <v>208</v>
      </c>
      <c r="F61" s="11">
        <v>100</v>
      </c>
      <c r="G61" s="12"/>
      <c r="H61" s="11">
        <v>100</v>
      </c>
      <c r="I61" s="12"/>
      <c r="J61" s="11">
        <v>90</v>
      </c>
      <c r="K61" s="12"/>
      <c r="L61" s="11">
        <v>100</v>
      </c>
      <c r="M61" s="12"/>
      <c r="N61" s="14">
        <f t="shared" si="3"/>
        <v>82.5</v>
      </c>
      <c r="O61" s="12"/>
      <c r="P61" s="12"/>
      <c r="Q61" s="12"/>
      <c r="R61" s="12"/>
      <c r="S61" s="12"/>
      <c r="T61" s="12"/>
      <c r="U61" s="12"/>
      <c r="V61" s="12"/>
    </row>
    <row r="62" spans="1:22" ht="15.5">
      <c r="A62" s="10">
        <v>9631055</v>
      </c>
      <c r="B62" s="8" t="s">
        <v>209</v>
      </c>
      <c r="C62" s="8" t="s">
        <v>129</v>
      </c>
      <c r="D62" s="11">
        <v>100</v>
      </c>
      <c r="E62" s="12"/>
      <c r="F62" s="11">
        <v>100</v>
      </c>
      <c r="G62" s="12"/>
      <c r="H62" s="11">
        <v>100</v>
      </c>
      <c r="I62" s="12"/>
      <c r="J62" s="11">
        <v>90</v>
      </c>
      <c r="K62" s="12"/>
      <c r="L62" s="11">
        <v>100</v>
      </c>
      <c r="M62" s="12"/>
      <c r="N62" s="14">
        <f t="shared" si="3"/>
        <v>97.5</v>
      </c>
      <c r="O62" s="12"/>
      <c r="P62" s="12"/>
      <c r="Q62" s="12"/>
      <c r="R62" s="12"/>
      <c r="S62" s="12"/>
      <c r="T62" s="12"/>
      <c r="U62" s="12"/>
      <c r="V62" s="12"/>
    </row>
    <row r="63" spans="1:22" ht="15.5">
      <c r="A63" s="10">
        <v>9631062</v>
      </c>
      <c r="B63" s="8" t="s">
        <v>210</v>
      </c>
      <c r="C63" s="8" t="s">
        <v>211</v>
      </c>
      <c r="D63" s="11">
        <v>100</v>
      </c>
      <c r="E63" s="12"/>
      <c r="F63" s="11">
        <v>100</v>
      </c>
      <c r="G63" s="12"/>
      <c r="H63" s="11">
        <v>100</v>
      </c>
      <c r="I63" s="12"/>
      <c r="J63" s="11">
        <v>90</v>
      </c>
      <c r="K63" s="12"/>
      <c r="L63" s="11">
        <v>100</v>
      </c>
      <c r="M63" s="12"/>
      <c r="N63" s="14">
        <f t="shared" si="3"/>
        <v>97.5</v>
      </c>
      <c r="O63" s="12"/>
      <c r="P63" s="12"/>
      <c r="Q63" s="12"/>
      <c r="R63" s="12"/>
      <c r="S63" s="12"/>
      <c r="T63" s="12"/>
      <c r="U63" s="12"/>
      <c r="V63" s="12"/>
    </row>
    <row r="64" spans="1:22" ht="15.5">
      <c r="A64" s="10">
        <v>9631066</v>
      </c>
      <c r="B64" s="8" t="s">
        <v>212</v>
      </c>
      <c r="C64" s="8" t="s">
        <v>129</v>
      </c>
      <c r="D64" s="11">
        <v>100</v>
      </c>
      <c r="E64" s="12"/>
      <c r="F64" s="11">
        <v>100</v>
      </c>
      <c r="G64" s="12"/>
      <c r="H64" s="11">
        <v>100</v>
      </c>
      <c r="I64" s="12"/>
      <c r="J64" s="11">
        <v>90</v>
      </c>
      <c r="K64" s="12"/>
      <c r="L64" s="11">
        <v>100</v>
      </c>
      <c r="M64" s="12"/>
      <c r="N64" s="14">
        <f t="shared" si="3"/>
        <v>97.5</v>
      </c>
      <c r="O64" s="12"/>
      <c r="P64" s="12"/>
      <c r="Q64" s="12"/>
      <c r="R64" s="12"/>
      <c r="S64" s="12"/>
      <c r="T64" s="12"/>
      <c r="U64" s="12"/>
      <c r="V64" s="12"/>
    </row>
    <row r="65" spans="1:22" ht="15.5">
      <c r="A65" s="10">
        <v>9631067</v>
      </c>
      <c r="B65" s="8" t="s">
        <v>213</v>
      </c>
      <c r="C65" s="8" t="s">
        <v>98</v>
      </c>
      <c r="D65" s="11">
        <v>100</v>
      </c>
      <c r="E65" s="12"/>
      <c r="F65" s="11">
        <v>100</v>
      </c>
      <c r="G65" s="12"/>
      <c r="H65" s="11">
        <v>100</v>
      </c>
      <c r="I65" s="12"/>
      <c r="J65" s="11">
        <v>90</v>
      </c>
      <c r="K65" s="12"/>
      <c r="L65" s="11">
        <v>100</v>
      </c>
      <c r="M65" s="12"/>
      <c r="N65" s="14">
        <f t="shared" si="3"/>
        <v>97.5</v>
      </c>
      <c r="O65" s="12"/>
      <c r="P65" s="12"/>
      <c r="Q65" s="12"/>
      <c r="R65" s="12"/>
      <c r="S65" s="12"/>
      <c r="T65" s="12"/>
      <c r="U65" s="12"/>
      <c r="V65" s="12"/>
    </row>
    <row r="66" spans="1:22" ht="15.5">
      <c r="A66" s="10">
        <v>9631068</v>
      </c>
      <c r="B66" s="8" t="s">
        <v>214</v>
      </c>
      <c r="C66" s="8" t="s">
        <v>215</v>
      </c>
      <c r="D66" s="11">
        <v>100</v>
      </c>
      <c r="E66" s="12"/>
      <c r="F66" s="11">
        <v>100</v>
      </c>
      <c r="G66" s="12"/>
      <c r="H66" s="11">
        <v>100</v>
      </c>
      <c r="I66" s="12"/>
      <c r="J66" s="11">
        <v>70</v>
      </c>
      <c r="K66" s="12"/>
      <c r="L66" s="11">
        <v>90</v>
      </c>
      <c r="M66" s="12"/>
      <c r="N66" s="14">
        <f t="shared" si="3"/>
        <v>90.5</v>
      </c>
      <c r="O66" s="12"/>
      <c r="P66" s="12"/>
      <c r="Q66" s="12"/>
      <c r="R66" s="12"/>
      <c r="S66" s="12"/>
      <c r="T66" s="12"/>
      <c r="U66" s="12"/>
      <c r="V66" s="12"/>
    </row>
    <row r="67" spans="1:22" ht="15.5">
      <c r="A67" s="10">
        <v>9631069</v>
      </c>
      <c r="B67" s="8" t="s">
        <v>218</v>
      </c>
      <c r="C67" s="8" t="s">
        <v>62</v>
      </c>
      <c r="D67" s="11">
        <v>100</v>
      </c>
      <c r="E67" s="12"/>
      <c r="F67" s="11">
        <v>100</v>
      </c>
      <c r="G67" s="12"/>
      <c r="H67" s="11">
        <v>100</v>
      </c>
      <c r="I67" s="12"/>
      <c r="J67" s="11">
        <v>90</v>
      </c>
      <c r="K67" s="12"/>
      <c r="L67" s="11">
        <v>100</v>
      </c>
      <c r="M67" s="12"/>
      <c r="N67" s="14">
        <f t="shared" si="3"/>
        <v>97.5</v>
      </c>
      <c r="O67" s="12"/>
      <c r="P67" s="12"/>
      <c r="Q67" s="12"/>
      <c r="R67" s="12"/>
      <c r="S67" s="12"/>
      <c r="T67" s="12"/>
      <c r="U67" s="12"/>
      <c r="V67" s="12"/>
    </row>
    <row r="68" spans="1:22" ht="15.5">
      <c r="A68" s="10">
        <v>9631070</v>
      </c>
      <c r="B68" s="8" t="s">
        <v>220</v>
      </c>
      <c r="C68" s="8" t="s">
        <v>221</v>
      </c>
      <c r="D68" s="11">
        <v>100</v>
      </c>
      <c r="E68" s="12"/>
      <c r="F68" s="11">
        <v>100</v>
      </c>
      <c r="G68" s="12"/>
      <c r="H68" s="11">
        <v>100</v>
      </c>
      <c r="I68" s="12"/>
      <c r="J68" s="11">
        <v>60</v>
      </c>
      <c r="K68" s="12"/>
      <c r="L68" s="11">
        <v>100</v>
      </c>
      <c r="M68" s="12"/>
      <c r="N68" s="14">
        <f t="shared" si="3"/>
        <v>90</v>
      </c>
      <c r="O68" s="12"/>
      <c r="P68" s="12"/>
      <c r="Q68" s="12"/>
      <c r="R68" s="12"/>
      <c r="S68" s="12"/>
      <c r="T68" s="12"/>
      <c r="U68" s="12"/>
      <c r="V68" s="12"/>
    </row>
    <row r="69" spans="1:22" ht="15.5">
      <c r="A69" s="10">
        <v>9631074</v>
      </c>
      <c r="B69" s="8" t="s">
        <v>222</v>
      </c>
      <c r="C69" s="8" t="s">
        <v>223</v>
      </c>
      <c r="D69" s="11">
        <v>50</v>
      </c>
      <c r="E69" s="12"/>
      <c r="F69" s="11">
        <v>100</v>
      </c>
      <c r="G69" s="12"/>
      <c r="H69" s="11">
        <v>100</v>
      </c>
      <c r="I69" s="12"/>
      <c r="J69" s="11">
        <v>100</v>
      </c>
      <c r="K69" s="12"/>
      <c r="L69" s="11">
        <v>100</v>
      </c>
      <c r="M69" s="12"/>
      <c r="N69" s="14">
        <f t="shared" si="3"/>
        <v>92.5</v>
      </c>
      <c r="O69" s="12"/>
      <c r="P69" s="12"/>
      <c r="Q69" s="12"/>
      <c r="R69" s="12"/>
      <c r="S69" s="12"/>
      <c r="T69" s="12"/>
      <c r="U69" s="12"/>
      <c r="V69" s="12"/>
    </row>
    <row r="70" spans="1:22" ht="15.5">
      <c r="A70" s="10">
        <v>9631077</v>
      </c>
      <c r="B70" s="8" t="s">
        <v>225</v>
      </c>
      <c r="C70" s="8" t="s">
        <v>226</v>
      </c>
      <c r="D70" s="11">
        <v>100</v>
      </c>
      <c r="E70" s="12"/>
      <c r="F70" s="11">
        <v>100</v>
      </c>
      <c r="G70" s="12"/>
      <c r="H70" s="11">
        <v>100</v>
      </c>
      <c r="I70" s="12"/>
      <c r="J70" s="11">
        <v>90</v>
      </c>
      <c r="K70" s="12"/>
      <c r="L70" s="11">
        <v>100</v>
      </c>
      <c r="M70" s="12"/>
      <c r="N70" s="14">
        <f t="shared" si="3"/>
        <v>97.5</v>
      </c>
      <c r="O70" s="12"/>
      <c r="P70" s="12"/>
      <c r="Q70" s="12"/>
      <c r="R70" s="12"/>
      <c r="S70" s="12"/>
      <c r="T70" s="12"/>
      <c r="U70" s="12"/>
      <c r="V70" s="12"/>
    </row>
    <row r="71" spans="1:22" ht="15.5">
      <c r="A71" s="10">
        <v>9631078</v>
      </c>
      <c r="B71" s="8" t="s">
        <v>229</v>
      </c>
      <c r="C71" s="8" t="s">
        <v>81</v>
      </c>
      <c r="D71" s="11">
        <v>100</v>
      </c>
      <c r="E71" s="12"/>
      <c r="F71" s="11">
        <v>100</v>
      </c>
      <c r="G71" s="12"/>
      <c r="H71" s="11">
        <v>100</v>
      </c>
      <c r="I71" s="12"/>
      <c r="J71" s="11">
        <v>90</v>
      </c>
      <c r="K71" s="12"/>
      <c r="L71" s="11">
        <v>100</v>
      </c>
      <c r="M71" s="12"/>
      <c r="N71" s="14">
        <f t="shared" si="3"/>
        <v>97.5</v>
      </c>
      <c r="O71" s="12"/>
      <c r="P71" s="12"/>
      <c r="Q71" s="12"/>
      <c r="R71" s="12"/>
      <c r="S71" s="12"/>
      <c r="T71" s="12"/>
      <c r="U71" s="12"/>
      <c r="V71" s="12"/>
    </row>
    <row r="72" spans="1:22" ht="15.5">
      <c r="A72" s="10">
        <v>9631079</v>
      </c>
      <c r="B72" s="8" t="s">
        <v>230</v>
      </c>
      <c r="C72" s="8" t="s">
        <v>231</v>
      </c>
      <c r="D72" s="11">
        <v>100</v>
      </c>
      <c r="E72" s="12"/>
      <c r="F72" s="11">
        <v>100</v>
      </c>
      <c r="G72" s="12"/>
      <c r="H72" s="11">
        <v>100</v>
      </c>
      <c r="I72" s="12"/>
      <c r="J72" s="11">
        <v>90</v>
      </c>
      <c r="K72" s="12"/>
      <c r="L72" s="11">
        <v>90</v>
      </c>
      <c r="M72" s="12"/>
      <c r="N72" s="14">
        <f t="shared" si="3"/>
        <v>95.5</v>
      </c>
      <c r="O72" s="12"/>
      <c r="P72" s="12"/>
      <c r="Q72" s="12"/>
      <c r="R72" s="12"/>
      <c r="S72" s="12"/>
      <c r="T72" s="12"/>
      <c r="U72" s="12"/>
      <c r="V72" s="12"/>
    </row>
    <row r="73" spans="1:22" ht="15.5">
      <c r="A73" s="10">
        <v>9631081</v>
      </c>
      <c r="B73" s="8" t="s">
        <v>236</v>
      </c>
      <c r="C73" s="8" t="s">
        <v>70</v>
      </c>
      <c r="D73" s="11">
        <v>100</v>
      </c>
      <c r="E73" s="12"/>
      <c r="F73" s="11">
        <v>100</v>
      </c>
      <c r="G73" s="12"/>
      <c r="H73" s="11">
        <v>100</v>
      </c>
      <c r="I73" s="12"/>
      <c r="J73" s="11">
        <v>90</v>
      </c>
      <c r="K73" s="12"/>
      <c r="L73" s="11">
        <v>100</v>
      </c>
      <c r="M73" s="12"/>
      <c r="N73" s="14">
        <f t="shared" si="3"/>
        <v>97.5</v>
      </c>
      <c r="O73" s="12"/>
      <c r="P73" s="12"/>
      <c r="Q73" s="12"/>
      <c r="R73" s="12"/>
      <c r="S73" s="12"/>
      <c r="T73" s="12"/>
      <c r="U73" s="12"/>
      <c r="V73" s="12"/>
    </row>
    <row r="74" spans="1:22" ht="15.5">
      <c r="A74" s="10">
        <v>9631407</v>
      </c>
      <c r="B74" s="8" t="s">
        <v>237</v>
      </c>
      <c r="C74" s="8" t="s">
        <v>55</v>
      </c>
      <c r="D74" s="11">
        <v>100</v>
      </c>
      <c r="E74" s="12"/>
      <c r="F74" s="11">
        <v>100</v>
      </c>
      <c r="G74" s="12"/>
      <c r="H74" s="11">
        <v>100</v>
      </c>
      <c r="I74" s="12"/>
      <c r="J74" s="11">
        <v>90</v>
      </c>
      <c r="K74" s="12"/>
      <c r="L74" s="11">
        <v>100</v>
      </c>
      <c r="M74" s="12"/>
      <c r="N74" s="14">
        <f t="shared" si="3"/>
        <v>97.5</v>
      </c>
      <c r="O74" s="12"/>
      <c r="P74" s="12"/>
      <c r="Q74" s="12"/>
      <c r="R74" s="12"/>
      <c r="S74" s="12"/>
      <c r="T74" s="12"/>
      <c r="U74" s="12"/>
      <c r="V74" s="12"/>
    </row>
    <row r="75" spans="1:22" ht="15.5">
      <c r="A75" s="10">
        <v>9631411</v>
      </c>
      <c r="B75" s="8" t="s">
        <v>65</v>
      </c>
      <c r="C75" s="8" t="s">
        <v>240</v>
      </c>
      <c r="D75" s="11">
        <v>100</v>
      </c>
      <c r="E75" s="12"/>
      <c r="F75" s="11">
        <v>100</v>
      </c>
      <c r="G75" s="12"/>
      <c r="H75" s="11">
        <v>100</v>
      </c>
      <c r="I75" s="12"/>
      <c r="J75" s="11">
        <v>90</v>
      </c>
      <c r="K75" s="12"/>
      <c r="L75" s="11">
        <v>100</v>
      </c>
      <c r="M75" s="12"/>
      <c r="N75" s="14">
        <f t="shared" si="3"/>
        <v>97.5</v>
      </c>
      <c r="O75" s="12"/>
      <c r="P75" s="12"/>
      <c r="Q75" s="12"/>
      <c r="R75" s="12"/>
      <c r="S75" s="12"/>
      <c r="T75" s="12"/>
      <c r="U75" s="12"/>
      <c r="V75" s="12"/>
    </row>
    <row r="76" spans="1:22" ht="15.5">
      <c r="A76" s="10">
        <v>9631419</v>
      </c>
      <c r="B76" s="8" t="s">
        <v>241</v>
      </c>
      <c r="C76" s="8" t="s">
        <v>242</v>
      </c>
      <c r="D76" s="11">
        <v>100</v>
      </c>
      <c r="E76" s="12"/>
      <c r="F76" s="11">
        <v>100</v>
      </c>
      <c r="G76" s="12"/>
      <c r="H76" s="11">
        <v>100</v>
      </c>
      <c r="I76" s="12"/>
      <c r="J76" s="11">
        <v>70</v>
      </c>
      <c r="K76" s="12"/>
      <c r="L76" s="11">
        <v>100</v>
      </c>
      <c r="M76" s="12"/>
      <c r="N76" s="14">
        <f t="shared" si="3"/>
        <v>92.5</v>
      </c>
      <c r="O76" s="12"/>
      <c r="P76" s="12"/>
      <c r="Q76" s="12"/>
      <c r="R76" s="12"/>
      <c r="S76" s="12"/>
      <c r="T76" s="12"/>
      <c r="U76" s="12"/>
      <c r="V76" s="12"/>
    </row>
    <row r="77" spans="1:22" ht="15.5">
      <c r="A77" s="10">
        <v>9631421</v>
      </c>
      <c r="B77" s="8" t="s">
        <v>244</v>
      </c>
      <c r="C77" s="8" t="s">
        <v>98</v>
      </c>
      <c r="D77" s="11">
        <v>50</v>
      </c>
      <c r="E77" s="12"/>
      <c r="F77" s="11">
        <v>100</v>
      </c>
      <c r="G77" s="12"/>
      <c r="H77" s="11">
        <v>100</v>
      </c>
      <c r="I77" s="12"/>
      <c r="J77" s="11">
        <v>70</v>
      </c>
      <c r="K77" s="12"/>
      <c r="L77" s="11">
        <v>100</v>
      </c>
      <c r="M77" s="12"/>
      <c r="N77" s="14">
        <f t="shared" si="3"/>
        <v>85</v>
      </c>
      <c r="O77" s="12"/>
      <c r="P77" s="12"/>
      <c r="Q77" s="12"/>
      <c r="R77" s="12"/>
      <c r="S77" s="12"/>
      <c r="T77" s="12"/>
      <c r="U77" s="12"/>
      <c r="V77" s="12"/>
    </row>
    <row r="78" spans="1:22" ht="15.5">
      <c r="A78" s="10">
        <v>9631422</v>
      </c>
      <c r="B78" s="8" t="s">
        <v>248</v>
      </c>
      <c r="C78" s="8" t="s">
        <v>98</v>
      </c>
      <c r="D78" s="11">
        <v>100</v>
      </c>
      <c r="E78" s="12"/>
      <c r="F78" s="11">
        <v>100</v>
      </c>
      <c r="G78" s="12"/>
      <c r="H78" s="11">
        <v>100</v>
      </c>
      <c r="I78" s="12"/>
      <c r="J78" s="11">
        <v>90</v>
      </c>
      <c r="K78" s="12"/>
      <c r="L78" s="11">
        <v>90</v>
      </c>
      <c r="M78" s="12"/>
      <c r="N78" s="14">
        <f t="shared" si="3"/>
        <v>95.5</v>
      </c>
      <c r="O78" s="12"/>
      <c r="P78" s="12"/>
      <c r="Q78" s="12"/>
      <c r="R78" s="12"/>
      <c r="S78" s="12"/>
      <c r="T78" s="12"/>
      <c r="U78" s="12"/>
      <c r="V78" s="12"/>
    </row>
    <row r="79" spans="1:22" ht="15.5">
      <c r="A79" s="10">
        <v>9631427</v>
      </c>
      <c r="B79" s="8" t="s">
        <v>250</v>
      </c>
      <c r="C79" s="8" t="s">
        <v>58</v>
      </c>
      <c r="D79" s="11">
        <v>100</v>
      </c>
      <c r="E79" s="12"/>
      <c r="F79" s="11">
        <v>100</v>
      </c>
      <c r="G79" s="12"/>
      <c r="H79" s="11">
        <v>50</v>
      </c>
      <c r="I79" s="12"/>
      <c r="J79" s="11">
        <v>90</v>
      </c>
      <c r="K79" s="12"/>
      <c r="L79" s="11">
        <v>100</v>
      </c>
      <c r="M79" s="12"/>
      <c r="N79" s="14">
        <f t="shared" si="3"/>
        <v>90</v>
      </c>
      <c r="O79" s="12"/>
      <c r="P79" s="12"/>
      <c r="Q79" s="12"/>
      <c r="R79" s="12"/>
      <c r="S79" s="12"/>
      <c r="T79" s="12"/>
      <c r="U79" s="12"/>
      <c r="V79" s="12"/>
    </row>
    <row r="80" spans="1:22" ht="15.5">
      <c r="A80" s="10">
        <v>9631802</v>
      </c>
      <c r="B80" s="8" t="s">
        <v>254</v>
      </c>
      <c r="C80" s="8" t="s">
        <v>255</v>
      </c>
      <c r="D80" s="11">
        <v>100</v>
      </c>
      <c r="E80" s="12"/>
      <c r="F80" s="11">
        <v>100</v>
      </c>
      <c r="G80" s="12"/>
      <c r="H80" s="11">
        <v>100</v>
      </c>
      <c r="I80" s="12"/>
      <c r="J80" s="11">
        <v>90</v>
      </c>
      <c r="K80" s="12"/>
      <c r="L80" s="11">
        <v>100</v>
      </c>
      <c r="M80" s="12"/>
      <c r="N80" s="14">
        <f t="shared" si="3"/>
        <v>97.5</v>
      </c>
      <c r="O80" s="12"/>
      <c r="P80" s="12"/>
      <c r="Q80" s="12"/>
      <c r="R80" s="12"/>
      <c r="S80" s="12"/>
      <c r="T80" s="12"/>
      <c r="U80" s="12"/>
      <c r="V80" s="12"/>
    </row>
    <row r="81" spans="1:22" ht="15.5">
      <c r="A81" s="10">
        <v>9631805</v>
      </c>
      <c r="B81" s="8" t="s">
        <v>257</v>
      </c>
      <c r="C81" s="8" t="s">
        <v>258</v>
      </c>
      <c r="D81" s="11">
        <v>100</v>
      </c>
      <c r="E81" s="12"/>
      <c r="F81" s="11">
        <v>100</v>
      </c>
      <c r="G81" s="12"/>
      <c r="H81" s="11">
        <v>100</v>
      </c>
      <c r="I81" s="12"/>
      <c r="J81" s="11">
        <v>70</v>
      </c>
      <c r="K81" s="12"/>
      <c r="L81" s="11">
        <v>100</v>
      </c>
      <c r="M81" s="12"/>
      <c r="N81" s="14">
        <f t="shared" si="3"/>
        <v>92.5</v>
      </c>
      <c r="O81" s="12"/>
      <c r="P81" s="12"/>
      <c r="Q81" s="12"/>
      <c r="R81" s="12"/>
      <c r="S81" s="12"/>
      <c r="T81" s="12"/>
      <c r="U81" s="12"/>
      <c r="V81" s="12"/>
    </row>
    <row r="82" spans="1:22" ht="15.5">
      <c r="A82" s="10">
        <v>9631808</v>
      </c>
      <c r="B82" s="8" t="s">
        <v>262</v>
      </c>
      <c r="C82" s="8" t="s">
        <v>263</v>
      </c>
      <c r="D82" s="11">
        <v>100</v>
      </c>
      <c r="E82" s="12"/>
      <c r="F82" s="11">
        <v>100</v>
      </c>
      <c r="G82" s="12"/>
      <c r="H82" s="11">
        <v>100</v>
      </c>
      <c r="I82" s="12"/>
      <c r="J82" s="11">
        <v>90</v>
      </c>
      <c r="K82" s="12"/>
      <c r="L82" s="11">
        <v>100</v>
      </c>
      <c r="M82" s="12"/>
      <c r="N82" s="14">
        <f t="shared" si="3"/>
        <v>97.5</v>
      </c>
      <c r="O82" s="12"/>
      <c r="P82" s="12"/>
      <c r="Q82" s="12"/>
      <c r="R82" s="12"/>
      <c r="S82" s="12"/>
      <c r="T82" s="12"/>
      <c r="U82" s="12"/>
      <c r="V82" s="12"/>
    </row>
    <row r="83" spans="1:22" ht="15.5">
      <c r="A83" s="10">
        <v>9631809</v>
      </c>
      <c r="B83" s="8" t="s">
        <v>267</v>
      </c>
      <c r="C83" s="8" t="s">
        <v>62</v>
      </c>
      <c r="D83" s="11">
        <v>100</v>
      </c>
      <c r="E83" s="12"/>
      <c r="F83" s="11">
        <v>100</v>
      </c>
      <c r="G83" s="12"/>
      <c r="H83" s="11">
        <v>100</v>
      </c>
      <c r="I83" s="12"/>
      <c r="J83" s="11">
        <v>100</v>
      </c>
      <c r="K83" s="12"/>
      <c r="L83" s="11">
        <v>100</v>
      </c>
      <c r="M83" s="12"/>
      <c r="N83" s="14">
        <f t="shared" si="3"/>
        <v>100</v>
      </c>
      <c r="O83" s="12"/>
      <c r="P83" s="12"/>
      <c r="Q83" s="12"/>
      <c r="R83" s="12"/>
      <c r="S83" s="12"/>
      <c r="T83" s="12"/>
      <c r="U83" s="12"/>
      <c r="V83" s="12"/>
    </row>
    <row r="84" spans="1:22" ht="15.5">
      <c r="A84" s="28">
        <v>9631901</v>
      </c>
      <c r="B84" s="27" t="s">
        <v>270</v>
      </c>
      <c r="C84" s="27" t="s">
        <v>271</v>
      </c>
      <c r="D84" s="11">
        <v>60</v>
      </c>
      <c r="E84" s="12"/>
      <c r="F84" s="11">
        <v>100</v>
      </c>
      <c r="G84" s="12"/>
      <c r="H84" s="11">
        <v>100</v>
      </c>
      <c r="I84" s="12"/>
      <c r="J84" s="11">
        <v>90</v>
      </c>
      <c r="K84" s="12"/>
      <c r="L84" s="11">
        <v>100</v>
      </c>
      <c r="M84" s="12"/>
      <c r="N84" s="14">
        <f t="shared" si="3"/>
        <v>91.5</v>
      </c>
      <c r="O84" s="12"/>
      <c r="P84" s="12"/>
      <c r="Q84" s="12"/>
      <c r="R84" s="12"/>
      <c r="S84" s="12"/>
      <c r="T84" s="12"/>
      <c r="U84" s="12"/>
      <c r="V84" s="12"/>
    </row>
    <row r="85" spans="1:22" ht="15.5">
      <c r="A85" s="28">
        <v>9631904</v>
      </c>
      <c r="B85" s="27" t="s">
        <v>272</v>
      </c>
      <c r="C85" s="27" t="s">
        <v>271</v>
      </c>
      <c r="D85" s="11">
        <v>60</v>
      </c>
      <c r="E85" s="12"/>
      <c r="F85" s="11">
        <v>100</v>
      </c>
      <c r="G85" s="12"/>
      <c r="H85" s="11">
        <v>100</v>
      </c>
      <c r="I85" s="12"/>
      <c r="J85" s="11">
        <v>90</v>
      </c>
      <c r="K85" s="12"/>
      <c r="L85" s="11">
        <v>100</v>
      </c>
      <c r="M85" s="12"/>
      <c r="N85" s="14">
        <f>D85*0.15+F85*0.25+H85*0.15+J85*0.25+L85*0.2</f>
        <v>91.5</v>
      </c>
      <c r="O85" s="12"/>
      <c r="P85" s="12"/>
      <c r="Q85" s="12"/>
      <c r="R85" s="12"/>
      <c r="S85" s="12"/>
      <c r="T85" s="12"/>
      <c r="U85" s="12"/>
      <c r="V85" s="12"/>
    </row>
    <row r="86" spans="1:22" ht="15.5">
      <c r="A86" s="10">
        <v>9613007</v>
      </c>
      <c r="B86" s="8" t="s">
        <v>145</v>
      </c>
      <c r="C86" s="8" t="s">
        <v>146</v>
      </c>
      <c r="D86" s="11">
        <v>100</v>
      </c>
      <c r="E86" s="12"/>
      <c r="F86" s="11">
        <v>100</v>
      </c>
      <c r="G86" s="12"/>
      <c r="H86" s="11">
        <v>100</v>
      </c>
      <c r="I86" s="12"/>
      <c r="J86" s="11">
        <v>90</v>
      </c>
      <c r="K86" s="12"/>
      <c r="L86" s="11">
        <v>100</v>
      </c>
      <c r="M86" s="12"/>
      <c r="N86" s="14">
        <f>D86*0.15+F86*0.25+H86*0.15+J86*0.25+L86*0.2</f>
        <v>97.5</v>
      </c>
      <c r="O86" s="12"/>
      <c r="P86" s="12"/>
      <c r="Q86" s="12"/>
      <c r="R86" s="12"/>
      <c r="S86" s="12"/>
      <c r="T86" s="12"/>
      <c r="U86" s="12"/>
      <c r="V86" s="12"/>
    </row>
    <row r="87" spans="1:22" ht="15.5">
      <c r="A87" s="10">
        <v>9631002</v>
      </c>
      <c r="B87" s="8" t="s">
        <v>155</v>
      </c>
      <c r="C87" s="8" t="s">
        <v>156</v>
      </c>
      <c r="D87" s="11">
        <v>100</v>
      </c>
      <c r="E87" s="12"/>
      <c r="F87" s="11">
        <v>100</v>
      </c>
      <c r="G87" s="12"/>
      <c r="H87" s="11">
        <v>100</v>
      </c>
      <c r="I87" s="12"/>
      <c r="J87" s="11">
        <v>90</v>
      </c>
      <c r="K87" s="12"/>
      <c r="L87" s="11">
        <v>100</v>
      </c>
      <c r="M87" s="12"/>
      <c r="N87" s="14">
        <f>D87*0.15+F87*0.25+H87*0.15+J87*0.25+L87*0.2</f>
        <v>97.5</v>
      </c>
      <c r="O87" s="12"/>
      <c r="P87" s="12"/>
      <c r="Q87" s="12"/>
      <c r="R87" s="12"/>
      <c r="S87" s="12"/>
      <c r="T87" s="12"/>
      <c r="U87" s="12"/>
      <c r="V87" s="12"/>
    </row>
    <row r="88" spans="1:22" ht="16.5">
      <c r="A88" s="37"/>
      <c r="B88" s="169" t="s">
        <v>278</v>
      </c>
      <c r="C88" s="16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4">
        <f t="shared" si="2"/>
        <v>0</v>
      </c>
      <c r="O88" s="12"/>
      <c r="P88" s="12"/>
      <c r="Q88" s="12"/>
      <c r="R88" s="12"/>
      <c r="S88" s="12"/>
      <c r="T88" s="12"/>
      <c r="U88" s="12"/>
      <c r="V88" s="12"/>
    </row>
    <row r="89" spans="1:22" ht="15.5">
      <c r="A89" s="10">
        <v>9527047</v>
      </c>
      <c r="B89" s="8" t="s">
        <v>94</v>
      </c>
      <c r="C89" s="8" t="s">
        <v>55</v>
      </c>
      <c r="D89" s="11">
        <v>100</v>
      </c>
      <c r="E89" s="12"/>
      <c r="F89" s="11">
        <v>100</v>
      </c>
      <c r="G89" s="12"/>
      <c r="H89" s="11">
        <v>100</v>
      </c>
      <c r="I89" s="12"/>
      <c r="J89" s="11">
        <v>90</v>
      </c>
      <c r="K89" s="12"/>
      <c r="L89" s="11">
        <v>90</v>
      </c>
      <c r="M89" s="12"/>
      <c r="N89" s="14">
        <f>D89*0.15+F89*0.25+H89*0.15+J89*0.25+L89*0.2</f>
        <v>95.5</v>
      </c>
      <c r="O89" s="12"/>
      <c r="P89" s="12"/>
      <c r="Q89" s="12"/>
      <c r="R89" s="12"/>
      <c r="S89" s="12"/>
      <c r="T89" s="12"/>
      <c r="U89" s="12"/>
      <c r="V89" s="12"/>
    </row>
    <row r="90" spans="1:22" ht="15.5">
      <c r="A90" s="10">
        <v>9531084</v>
      </c>
      <c r="B90" s="8" t="s">
        <v>114</v>
      </c>
      <c r="C90" s="8" t="s">
        <v>115</v>
      </c>
      <c r="D90" s="11">
        <v>60</v>
      </c>
      <c r="E90" s="12"/>
      <c r="F90" s="11">
        <v>100</v>
      </c>
      <c r="G90" s="12"/>
      <c r="H90" s="11">
        <v>100</v>
      </c>
      <c r="I90" s="12"/>
      <c r="J90" s="11">
        <v>90</v>
      </c>
      <c r="K90" s="12"/>
      <c r="L90" s="11">
        <v>100</v>
      </c>
      <c r="M90" s="12"/>
      <c r="N90" s="14">
        <f>D90*0.15+F90*0.25+H90*0.15+J90*0.25+L90*0.2</f>
        <v>91.5</v>
      </c>
      <c r="O90" s="12"/>
      <c r="P90" s="12"/>
      <c r="Q90" s="12"/>
      <c r="R90" s="12"/>
      <c r="S90" s="12"/>
      <c r="T90" s="12"/>
      <c r="U90" s="12"/>
      <c r="V90" s="12"/>
    </row>
    <row r="91" spans="1:22" ht="15.5">
      <c r="A91" s="10">
        <v>9531407</v>
      </c>
      <c r="B91" s="8" t="s">
        <v>124</v>
      </c>
      <c r="C91" s="8" t="s">
        <v>125</v>
      </c>
      <c r="D91" s="11">
        <v>100</v>
      </c>
      <c r="E91" s="12"/>
      <c r="F91" s="11">
        <v>50</v>
      </c>
      <c r="G91" s="12"/>
      <c r="H91" s="11">
        <v>100</v>
      </c>
      <c r="I91" s="12"/>
      <c r="J91" s="11">
        <v>0</v>
      </c>
      <c r="K91" s="12"/>
      <c r="L91" s="11">
        <v>100</v>
      </c>
      <c r="M91" s="12"/>
      <c r="N91" s="14">
        <f>D91*0.15+F91*0.25+H91*0.15+J91*0.25+L91*0.2</f>
        <v>62.5</v>
      </c>
      <c r="O91" s="12"/>
      <c r="P91" s="12"/>
      <c r="Q91" s="12"/>
      <c r="R91" s="12"/>
      <c r="S91" s="12"/>
      <c r="T91" s="12"/>
      <c r="U91" s="12"/>
      <c r="V91" s="12"/>
    </row>
    <row r="92" spans="1:22" ht="15.5">
      <c r="A92" s="10">
        <v>9631003</v>
      </c>
      <c r="B92" s="8" t="s">
        <v>158</v>
      </c>
      <c r="C92" s="8" t="s">
        <v>159</v>
      </c>
      <c r="D92" s="11">
        <v>100</v>
      </c>
      <c r="E92" s="12"/>
      <c r="F92" s="11">
        <v>100</v>
      </c>
      <c r="G92" s="12"/>
      <c r="H92" s="11">
        <v>100</v>
      </c>
      <c r="I92" s="12"/>
      <c r="J92" s="11">
        <v>70</v>
      </c>
      <c r="K92" s="12"/>
      <c r="L92" s="11">
        <v>100</v>
      </c>
      <c r="M92" s="12"/>
      <c r="N92" s="14">
        <f>D92*0.15+F92*0.25+H92*0.15+J92*0.25+L92*0.2</f>
        <v>92.5</v>
      </c>
      <c r="O92" s="12"/>
      <c r="P92" s="12"/>
      <c r="Q92" s="12"/>
      <c r="R92" s="12"/>
      <c r="S92" s="12"/>
      <c r="T92" s="12"/>
      <c r="U92" s="12"/>
      <c r="V92" s="12"/>
    </row>
    <row r="93" spans="1:22" ht="15.5">
      <c r="A93" s="10">
        <v>9631004</v>
      </c>
      <c r="B93" s="8" t="s">
        <v>160</v>
      </c>
      <c r="C93" s="8" t="s">
        <v>62</v>
      </c>
      <c r="D93" s="11">
        <v>100</v>
      </c>
      <c r="E93" s="12"/>
      <c r="F93" s="11">
        <v>100</v>
      </c>
      <c r="G93" s="12"/>
      <c r="H93" s="11">
        <v>80</v>
      </c>
      <c r="I93" s="12"/>
      <c r="J93" s="11">
        <v>70</v>
      </c>
      <c r="K93" s="12"/>
      <c r="L93" s="11">
        <v>100</v>
      </c>
      <c r="M93" s="12"/>
      <c r="N93" s="14">
        <f>D93*0.15+F93*0.25+H93*0.15+J93*0.25+L93*0.2</f>
        <v>89.5</v>
      </c>
      <c r="O93" s="12"/>
      <c r="P93" s="12"/>
      <c r="Q93" s="12"/>
      <c r="R93" s="12"/>
      <c r="S93" s="12"/>
      <c r="T93" s="12"/>
      <c r="U93" s="12"/>
      <c r="V93" s="12"/>
    </row>
    <row r="94" spans="1:22" ht="15.5">
      <c r="A94" s="10">
        <v>9631005</v>
      </c>
      <c r="B94" s="8" t="s">
        <v>161</v>
      </c>
      <c r="C94" s="8" t="s">
        <v>75</v>
      </c>
      <c r="D94" s="11">
        <v>100</v>
      </c>
      <c r="E94" s="12"/>
      <c r="F94" s="11">
        <v>100</v>
      </c>
      <c r="G94" s="12"/>
      <c r="H94" s="11">
        <v>100</v>
      </c>
      <c r="I94" s="12"/>
      <c r="J94" s="11">
        <v>90</v>
      </c>
      <c r="K94" s="12"/>
      <c r="L94" s="11">
        <v>100</v>
      </c>
      <c r="M94" s="12"/>
      <c r="N94" s="14">
        <f t="shared" ref="N94:N122" si="4">D94*0.15+F94*0.25+H94*0.15+J94*0.25+L94*0.2</f>
        <v>97.5</v>
      </c>
      <c r="O94" s="12"/>
      <c r="P94" s="12"/>
      <c r="Q94" s="12"/>
      <c r="R94" s="12"/>
      <c r="S94" s="12"/>
      <c r="T94" s="12"/>
      <c r="U94" s="12"/>
      <c r="V94" s="12"/>
    </row>
    <row r="95" spans="1:22" ht="15.5">
      <c r="A95" s="10">
        <v>9631011</v>
      </c>
      <c r="B95" s="8" t="s">
        <v>172</v>
      </c>
      <c r="C95" s="8" t="s">
        <v>173</v>
      </c>
      <c r="D95" s="11">
        <v>100</v>
      </c>
      <c r="E95" s="12"/>
      <c r="F95" s="11">
        <v>100</v>
      </c>
      <c r="G95" s="12"/>
      <c r="H95" s="11">
        <v>100</v>
      </c>
      <c r="I95" s="12"/>
      <c r="J95" s="11">
        <v>90</v>
      </c>
      <c r="K95" s="12"/>
      <c r="L95" s="11">
        <v>100</v>
      </c>
      <c r="M95" s="12"/>
      <c r="N95" s="14">
        <f t="shared" si="4"/>
        <v>97.5</v>
      </c>
      <c r="O95" s="12"/>
      <c r="P95" s="12"/>
      <c r="Q95" s="12"/>
      <c r="R95" s="12"/>
      <c r="S95" s="12"/>
      <c r="T95" s="12"/>
      <c r="U95" s="12"/>
      <c r="V95" s="12"/>
    </row>
    <row r="96" spans="1:22" ht="15.5">
      <c r="A96" s="10">
        <v>9631013</v>
      </c>
      <c r="B96" s="8" t="s">
        <v>176</v>
      </c>
      <c r="C96" s="8" t="s">
        <v>75</v>
      </c>
      <c r="D96" s="11">
        <v>100</v>
      </c>
      <c r="E96" s="12"/>
      <c r="F96" s="11">
        <v>100</v>
      </c>
      <c r="G96" s="12"/>
      <c r="H96" s="11">
        <v>100</v>
      </c>
      <c r="I96" s="12"/>
      <c r="J96" s="11">
        <v>90</v>
      </c>
      <c r="K96" s="12"/>
      <c r="L96" s="11">
        <v>100</v>
      </c>
      <c r="M96" s="12"/>
      <c r="N96" s="14">
        <f t="shared" si="4"/>
        <v>97.5</v>
      </c>
      <c r="O96" s="12"/>
      <c r="P96" s="12"/>
      <c r="Q96" s="12"/>
      <c r="R96" s="12"/>
      <c r="S96" s="12"/>
      <c r="T96" s="12"/>
      <c r="U96" s="12"/>
      <c r="V96" s="12"/>
    </row>
    <row r="97" spans="1:22" ht="15.5">
      <c r="A97" s="10">
        <v>9631014</v>
      </c>
      <c r="B97" s="8" t="s">
        <v>177</v>
      </c>
      <c r="C97" s="8" t="s">
        <v>70</v>
      </c>
      <c r="D97" s="11">
        <v>100</v>
      </c>
      <c r="E97" s="12"/>
      <c r="F97" s="11">
        <v>100</v>
      </c>
      <c r="G97" s="12"/>
      <c r="H97" s="11">
        <v>100</v>
      </c>
      <c r="I97" s="12"/>
      <c r="J97" s="11">
        <v>90</v>
      </c>
      <c r="K97" s="12"/>
      <c r="L97" s="11">
        <v>100</v>
      </c>
      <c r="M97" s="12"/>
      <c r="N97" s="14">
        <f t="shared" si="4"/>
        <v>97.5</v>
      </c>
      <c r="O97" s="12"/>
      <c r="P97" s="12"/>
      <c r="Q97" s="12"/>
      <c r="R97" s="12"/>
      <c r="S97" s="12"/>
      <c r="T97" s="12"/>
      <c r="U97" s="12"/>
      <c r="V97" s="12"/>
    </row>
    <row r="98" spans="1:22" ht="15.5">
      <c r="A98" s="10">
        <v>9631015</v>
      </c>
      <c r="B98" s="8" t="s">
        <v>178</v>
      </c>
      <c r="C98" s="8" t="s">
        <v>62</v>
      </c>
      <c r="D98" s="11">
        <v>100</v>
      </c>
      <c r="E98" s="12"/>
      <c r="F98" s="11">
        <v>100</v>
      </c>
      <c r="G98" s="12"/>
      <c r="H98" s="11">
        <v>100</v>
      </c>
      <c r="I98" s="12"/>
      <c r="J98" s="11">
        <v>70</v>
      </c>
      <c r="K98" s="12"/>
      <c r="L98" s="11">
        <v>100</v>
      </c>
      <c r="M98" s="12"/>
      <c r="N98" s="14">
        <f t="shared" si="4"/>
        <v>92.5</v>
      </c>
      <c r="O98" s="12"/>
      <c r="P98" s="12"/>
      <c r="Q98" s="12"/>
      <c r="R98" s="12"/>
      <c r="S98" s="12"/>
      <c r="T98" s="12"/>
      <c r="U98" s="12"/>
      <c r="V98" s="12"/>
    </row>
    <row r="99" spans="1:22" ht="15.5">
      <c r="A99" s="10">
        <v>9631018</v>
      </c>
      <c r="B99" s="8" t="s">
        <v>182</v>
      </c>
      <c r="C99" s="8" t="s">
        <v>62</v>
      </c>
      <c r="D99" s="11">
        <v>100</v>
      </c>
      <c r="E99" s="12"/>
      <c r="F99" s="11">
        <v>100</v>
      </c>
      <c r="G99" s="12"/>
      <c r="H99" s="11">
        <v>100</v>
      </c>
      <c r="I99" s="12"/>
      <c r="J99" s="11">
        <v>70</v>
      </c>
      <c r="K99" s="12"/>
      <c r="L99" s="11">
        <v>100</v>
      </c>
      <c r="M99" s="12"/>
      <c r="N99" s="14">
        <f t="shared" si="4"/>
        <v>92.5</v>
      </c>
      <c r="O99" s="12"/>
      <c r="P99" s="12"/>
      <c r="Q99" s="12"/>
      <c r="R99" s="12"/>
      <c r="S99" s="12"/>
      <c r="T99" s="12"/>
      <c r="U99" s="12"/>
      <c r="V99" s="12"/>
    </row>
    <row r="100" spans="1:22" ht="15.5">
      <c r="A100" s="10">
        <v>9631019</v>
      </c>
      <c r="B100" s="8" t="s">
        <v>187</v>
      </c>
      <c r="C100" s="8" t="s">
        <v>188</v>
      </c>
      <c r="D100" s="11">
        <v>100</v>
      </c>
      <c r="E100" s="12"/>
      <c r="F100" s="11">
        <v>100</v>
      </c>
      <c r="G100" s="12"/>
      <c r="H100" s="11">
        <v>100</v>
      </c>
      <c r="I100" s="12"/>
      <c r="J100" s="11">
        <v>90</v>
      </c>
      <c r="K100" s="12"/>
      <c r="L100" s="11">
        <v>100</v>
      </c>
      <c r="M100" s="12"/>
      <c r="N100" s="14">
        <f t="shared" si="4"/>
        <v>97.5</v>
      </c>
      <c r="O100" s="12"/>
      <c r="P100" s="12"/>
      <c r="Q100" s="12"/>
      <c r="R100" s="12"/>
      <c r="S100" s="12"/>
      <c r="T100" s="12"/>
      <c r="U100" s="12"/>
      <c r="V100" s="12"/>
    </row>
    <row r="101" spans="1:22" ht="15.5">
      <c r="A101" s="10">
        <v>9631020</v>
      </c>
      <c r="B101" s="8" t="s">
        <v>190</v>
      </c>
      <c r="C101" s="8" t="s">
        <v>191</v>
      </c>
      <c r="D101" s="11">
        <v>100</v>
      </c>
      <c r="E101" s="12"/>
      <c r="F101" s="11">
        <v>100</v>
      </c>
      <c r="G101" s="12"/>
      <c r="H101" s="11">
        <v>100</v>
      </c>
      <c r="I101" s="12"/>
      <c r="J101" s="11">
        <v>90</v>
      </c>
      <c r="K101" s="12"/>
      <c r="L101" s="11">
        <v>100</v>
      </c>
      <c r="M101" s="12"/>
      <c r="N101" s="14">
        <f t="shared" si="4"/>
        <v>97.5</v>
      </c>
      <c r="O101" s="12"/>
      <c r="P101" s="12"/>
      <c r="Q101" s="12"/>
      <c r="R101" s="12"/>
      <c r="S101" s="12"/>
      <c r="T101" s="12"/>
      <c r="U101" s="12"/>
      <c r="V101" s="12"/>
    </row>
    <row r="102" spans="1:22" ht="15.5">
      <c r="A102" s="10">
        <v>9631021</v>
      </c>
      <c r="B102" s="8" t="s">
        <v>193</v>
      </c>
      <c r="C102" s="8" t="s">
        <v>131</v>
      </c>
      <c r="D102" s="11">
        <v>100</v>
      </c>
      <c r="E102" s="12"/>
      <c r="F102" s="11">
        <v>100</v>
      </c>
      <c r="G102" s="12"/>
      <c r="H102" s="11">
        <v>100</v>
      </c>
      <c r="I102" s="12"/>
      <c r="J102" s="11">
        <v>70</v>
      </c>
      <c r="K102" s="12"/>
      <c r="L102" s="11">
        <v>100</v>
      </c>
      <c r="M102" s="12"/>
      <c r="N102" s="14">
        <f t="shared" si="4"/>
        <v>92.5</v>
      </c>
      <c r="O102" s="12"/>
      <c r="P102" s="12"/>
      <c r="Q102" s="12"/>
      <c r="R102" s="12"/>
      <c r="S102" s="12"/>
      <c r="T102" s="12"/>
      <c r="U102" s="12"/>
      <c r="V102" s="12"/>
    </row>
    <row r="103" spans="1:22" ht="15.5">
      <c r="A103" s="10">
        <v>9631022</v>
      </c>
      <c r="B103" s="8" t="s">
        <v>195</v>
      </c>
      <c r="C103" s="8" t="s">
        <v>75</v>
      </c>
      <c r="D103" s="11">
        <v>100</v>
      </c>
      <c r="E103" s="12"/>
      <c r="F103" s="11">
        <v>100</v>
      </c>
      <c r="G103" s="12"/>
      <c r="H103" s="11">
        <v>100</v>
      </c>
      <c r="I103" s="12"/>
      <c r="J103" s="11">
        <v>100</v>
      </c>
      <c r="K103" s="12"/>
      <c r="L103" s="11">
        <v>100</v>
      </c>
      <c r="M103" s="12"/>
      <c r="N103" s="14">
        <f t="shared" si="4"/>
        <v>100</v>
      </c>
      <c r="O103" s="12"/>
      <c r="P103" s="12"/>
      <c r="Q103" s="12"/>
      <c r="R103" s="12"/>
      <c r="S103" s="12"/>
      <c r="T103" s="12"/>
      <c r="U103" s="12"/>
      <c r="V103" s="12"/>
    </row>
    <row r="104" spans="1:22" ht="15.5">
      <c r="A104" s="10">
        <v>9631024</v>
      </c>
      <c r="B104" s="8" t="s">
        <v>200</v>
      </c>
      <c r="C104" s="8" t="s">
        <v>81</v>
      </c>
      <c r="D104" s="11">
        <v>100</v>
      </c>
      <c r="E104" s="12"/>
      <c r="F104" s="11">
        <v>100</v>
      </c>
      <c r="G104" s="12"/>
      <c r="H104" s="11">
        <v>100</v>
      </c>
      <c r="I104" s="12"/>
      <c r="J104" s="11">
        <v>70</v>
      </c>
      <c r="K104" s="12"/>
      <c r="L104" s="11">
        <v>100</v>
      </c>
      <c r="M104" s="12"/>
      <c r="N104" s="14">
        <f t="shared" si="4"/>
        <v>92.5</v>
      </c>
      <c r="O104" s="12"/>
      <c r="P104" s="12"/>
      <c r="Q104" s="12"/>
      <c r="R104" s="12"/>
      <c r="S104" s="12"/>
      <c r="T104" s="12"/>
      <c r="U104" s="12"/>
      <c r="V104" s="12"/>
    </row>
    <row r="105" spans="1:22" ht="15.5">
      <c r="A105" s="10">
        <v>9631025</v>
      </c>
      <c r="B105" s="8" t="s">
        <v>203</v>
      </c>
      <c r="C105" s="8" t="s">
        <v>204</v>
      </c>
      <c r="D105" s="11">
        <v>100</v>
      </c>
      <c r="E105" s="12"/>
      <c r="F105" s="11">
        <v>100</v>
      </c>
      <c r="G105" s="12"/>
      <c r="H105" s="11">
        <v>100</v>
      </c>
      <c r="I105" s="12"/>
      <c r="J105" s="11">
        <v>90</v>
      </c>
      <c r="K105" s="12"/>
      <c r="L105" s="11">
        <v>100</v>
      </c>
      <c r="M105" s="12"/>
      <c r="N105" s="14">
        <f t="shared" si="4"/>
        <v>97.5</v>
      </c>
      <c r="O105" s="12"/>
      <c r="P105" s="12"/>
      <c r="Q105" s="12"/>
      <c r="R105" s="12"/>
      <c r="S105" s="12"/>
      <c r="T105" s="12"/>
      <c r="U105" s="12"/>
      <c r="V105" s="12"/>
    </row>
    <row r="106" spans="1:22" ht="15.5">
      <c r="A106" s="10">
        <v>9631032</v>
      </c>
      <c r="B106" s="8" t="s">
        <v>216</v>
      </c>
      <c r="C106" s="8" t="s">
        <v>217</v>
      </c>
      <c r="D106" s="11">
        <v>100</v>
      </c>
      <c r="E106" s="12"/>
      <c r="F106" s="11">
        <v>100</v>
      </c>
      <c r="G106" s="12"/>
      <c r="H106" s="11">
        <v>100</v>
      </c>
      <c r="I106" s="12"/>
      <c r="J106" s="11">
        <v>90</v>
      </c>
      <c r="K106" s="12"/>
      <c r="L106" s="11">
        <v>100</v>
      </c>
      <c r="M106" s="12"/>
      <c r="N106" s="14">
        <f t="shared" si="4"/>
        <v>97.5</v>
      </c>
      <c r="O106" s="12"/>
      <c r="P106" s="12"/>
      <c r="Q106" s="12"/>
      <c r="R106" s="12"/>
      <c r="S106" s="12"/>
      <c r="T106" s="12"/>
      <c r="U106" s="12"/>
      <c r="V106" s="12"/>
    </row>
    <row r="107" spans="1:22" ht="15.5">
      <c r="A107" s="10">
        <v>9631036</v>
      </c>
      <c r="B107" s="8" t="s">
        <v>227</v>
      </c>
      <c r="C107" s="8" t="s">
        <v>228</v>
      </c>
      <c r="D107" s="17">
        <v>0</v>
      </c>
      <c r="E107" s="12"/>
      <c r="F107" s="17">
        <v>100</v>
      </c>
      <c r="G107" s="12"/>
      <c r="H107" s="17">
        <v>100</v>
      </c>
      <c r="I107" s="12"/>
      <c r="J107" s="17">
        <v>100</v>
      </c>
      <c r="K107" s="12"/>
      <c r="L107" s="17">
        <v>100</v>
      </c>
      <c r="M107" s="12"/>
      <c r="N107" s="14">
        <f t="shared" si="4"/>
        <v>85</v>
      </c>
      <c r="O107" s="12"/>
      <c r="P107" s="12"/>
      <c r="Q107" s="12"/>
      <c r="R107" s="12"/>
      <c r="S107" s="12"/>
      <c r="T107" s="12"/>
      <c r="U107" s="12"/>
      <c r="V107" s="12"/>
    </row>
    <row r="108" spans="1:22" ht="15.5">
      <c r="A108" s="10">
        <v>9631040</v>
      </c>
      <c r="B108" s="8" t="s">
        <v>233</v>
      </c>
      <c r="C108" s="8" t="s">
        <v>234</v>
      </c>
      <c r="D108" s="11">
        <v>60</v>
      </c>
      <c r="E108" s="12"/>
      <c r="F108" s="11">
        <v>50</v>
      </c>
      <c r="G108" s="12"/>
      <c r="H108" s="11">
        <v>100</v>
      </c>
      <c r="I108" s="12"/>
      <c r="J108" s="11">
        <v>90</v>
      </c>
      <c r="K108" s="12"/>
      <c r="L108" s="11">
        <v>100</v>
      </c>
      <c r="M108" s="12"/>
      <c r="N108" s="14">
        <f t="shared" si="4"/>
        <v>79</v>
      </c>
      <c r="O108" s="12"/>
      <c r="P108" s="12"/>
      <c r="Q108" s="12"/>
      <c r="R108" s="12"/>
      <c r="S108" s="12"/>
      <c r="T108" s="12"/>
      <c r="U108" s="12"/>
      <c r="V108" s="12"/>
    </row>
    <row r="109" spans="1:22" ht="15.5">
      <c r="A109" s="10">
        <v>9631044</v>
      </c>
      <c r="B109" s="8" t="s">
        <v>243</v>
      </c>
      <c r="C109" s="8" t="s">
        <v>93</v>
      </c>
      <c r="D109" s="18"/>
      <c r="E109" s="12"/>
      <c r="F109" s="18"/>
      <c r="G109" s="12"/>
      <c r="H109" s="18"/>
      <c r="I109" s="12"/>
      <c r="J109" s="18"/>
      <c r="K109" s="12"/>
      <c r="L109" s="18"/>
      <c r="M109" s="12"/>
      <c r="N109" s="14">
        <f t="shared" si="4"/>
        <v>0</v>
      </c>
      <c r="O109" s="12"/>
      <c r="P109" s="12"/>
      <c r="Q109" s="12"/>
      <c r="R109" s="12"/>
      <c r="S109" s="12"/>
      <c r="T109" s="12"/>
      <c r="U109" s="12"/>
      <c r="V109" s="12"/>
    </row>
    <row r="110" spans="1:22" ht="15.5">
      <c r="A110" s="10">
        <v>9631045</v>
      </c>
      <c r="B110" s="8" t="s">
        <v>246</v>
      </c>
      <c r="C110" s="8" t="s">
        <v>247</v>
      </c>
      <c r="D110" s="11">
        <v>100</v>
      </c>
      <c r="E110" s="12"/>
      <c r="F110" s="11">
        <v>100</v>
      </c>
      <c r="G110" s="12"/>
      <c r="H110" s="11">
        <v>100</v>
      </c>
      <c r="I110" s="12"/>
      <c r="J110" s="11">
        <v>70</v>
      </c>
      <c r="K110" s="12"/>
      <c r="L110" s="11">
        <v>100</v>
      </c>
      <c r="M110" s="12"/>
      <c r="N110" s="14">
        <f t="shared" si="4"/>
        <v>92.5</v>
      </c>
      <c r="O110" s="12"/>
      <c r="P110" s="12"/>
      <c r="Q110" s="12"/>
      <c r="R110" s="12"/>
      <c r="S110" s="12"/>
      <c r="T110" s="12"/>
      <c r="U110" s="12"/>
      <c r="V110" s="12"/>
    </row>
    <row r="111" spans="1:22" ht="15.5">
      <c r="A111" s="10">
        <v>9631047</v>
      </c>
      <c r="B111" s="8" t="s">
        <v>251</v>
      </c>
      <c r="C111" s="8" t="s">
        <v>252</v>
      </c>
      <c r="D111" s="11">
        <v>100</v>
      </c>
      <c r="E111" s="12"/>
      <c r="F111" s="11">
        <v>100</v>
      </c>
      <c r="G111" s="12"/>
      <c r="H111" s="11">
        <v>100</v>
      </c>
      <c r="I111" s="12"/>
      <c r="J111" s="11">
        <v>70</v>
      </c>
      <c r="K111" s="12"/>
      <c r="L111" s="11">
        <v>100</v>
      </c>
      <c r="M111" s="12"/>
      <c r="N111" s="14">
        <f t="shared" si="4"/>
        <v>92.5</v>
      </c>
      <c r="O111" s="12"/>
      <c r="P111" s="12"/>
      <c r="Q111" s="12"/>
      <c r="R111" s="12"/>
      <c r="S111" s="12"/>
      <c r="T111" s="12"/>
      <c r="U111" s="12"/>
      <c r="V111" s="12"/>
    </row>
    <row r="112" spans="1:22" ht="15.5">
      <c r="A112" s="10">
        <v>9631049</v>
      </c>
      <c r="B112" s="8" t="s">
        <v>260</v>
      </c>
      <c r="C112" s="8" t="s">
        <v>261</v>
      </c>
      <c r="D112" s="11">
        <v>100</v>
      </c>
      <c r="E112" s="12"/>
      <c r="F112" s="11">
        <v>100</v>
      </c>
      <c r="G112" s="12"/>
      <c r="H112" s="11">
        <v>100</v>
      </c>
      <c r="I112" s="12"/>
      <c r="J112" s="11">
        <v>70</v>
      </c>
      <c r="K112" s="12"/>
      <c r="L112" s="11">
        <v>100</v>
      </c>
      <c r="M112" s="12"/>
      <c r="N112" s="14">
        <f t="shared" si="4"/>
        <v>92.5</v>
      </c>
      <c r="O112" s="12"/>
      <c r="P112" s="12"/>
      <c r="Q112" s="12"/>
      <c r="R112" s="12"/>
      <c r="S112" s="12"/>
      <c r="T112" s="12"/>
      <c r="U112" s="12"/>
      <c r="V112" s="12"/>
    </row>
    <row r="113" spans="1:22" ht="15.5">
      <c r="A113" s="10">
        <v>9631050</v>
      </c>
      <c r="B113" s="8" t="s">
        <v>266</v>
      </c>
      <c r="C113" s="8" t="s">
        <v>75</v>
      </c>
      <c r="D113" s="11">
        <v>100</v>
      </c>
      <c r="E113" s="12"/>
      <c r="F113" s="11">
        <v>100</v>
      </c>
      <c r="G113" s="12"/>
      <c r="H113" s="11">
        <v>50</v>
      </c>
      <c r="I113" s="12"/>
      <c r="J113" s="11">
        <v>90</v>
      </c>
      <c r="K113" s="12"/>
      <c r="L113" s="11">
        <v>100</v>
      </c>
      <c r="M113" s="12"/>
      <c r="N113" s="14">
        <f t="shared" si="4"/>
        <v>90</v>
      </c>
      <c r="O113" s="12"/>
      <c r="P113" s="12"/>
      <c r="Q113" s="12"/>
      <c r="R113" s="12"/>
      <c r="S113" s="12"/>
      <c r="T113" s="12"/>
      <c r="U113" s="12"/>
      <c r="V113" s="12"/>
    </row>
    <row r="114" spans="1:22" ht="15.5">
      <c r="A114" s="10">
        <v>9631051</v>
      </c>
      <c r="B114" s="8" t="s">
        <v>268</v>
      </c>
      <c r="C114" s="8" t="s">
        <v>269</v>
      </c>
      <c r="D114" s="11">
        <v>100</v>
      </c>
      <c r="E114" s="12"/>
      <c r="F114" s="11">
        <v>50</v>
      </c>
      <c r="G114" s="12"/>
      <c r="H114" s="11">
        <v>100</v>
      </c>
      <c r="I114" s="12"/>
      <c r="J114" s="11">
        <v>100</v>
      </c>
      <c r="K114" s="12"/>
      <c r="L114" s="11">
        <v>100</v>
      </c>
      <c r="M114" s="12"/>
      <c r="N114" s="14">
        <f t="shared" si="4"/>
        <v>87.5</v>
      </c>
      <c r="O114" s="12"/>
      <c r="P114" s="12"/>
      <c r="Q114" s="12"/>
      <c r="R114" s="12"/>
      <c r="S114" s="12"/>
      <c r="T114" s="12"/>
      <c r="U114" s="12"/>
      <c r="V114" s="12"/>
    </row>
    <row r="115" spans="1:22" ht="15.5">
      <c r="A115" s="10">
        <v>9631053</v>
      </c>
      <c r="B115" s="8" t="s">
        <v>275</v>
      </c>
      <c r="C115" s="8" t="s">
        <v>154</v>
      </c>
      <c r="D115" s="11">
        <v>100</v>
      </c>
      <c r="E115" s="12"/>
      <c r="F115" s="11">
        <v>100</v>
      </c>
      <c r="G115" s="12"/>
      <c r="H115" s="11">
        <v>100</v>
      </c>
      <c r="I115" s="12"/>
      <c r="J115" s="11">
        <v>90</v>
      </c>
      <c r="K115" s="12"/>
      <c r="L115" s="11">
        <v>100</v>
      </c>
      <c r="M115" s="12"/>
      <c r="N115" s="14">
        <f t="shared" si="4"/>
        <v>97.5</v>
      </c>
      <c r="O115" s="12"/>
      <c r="P115" s="12"/>
      <c r="Q115" s="12"/>
      <c r="R115" s="12"/>
      <c r="S115" s="12"/>
      <c r="T115" s="12"/>
      <c r="U115" s="12"/>
      <c r="V115" s="12"/>
    </row>
    <row r="116" spans="1:22" ht="15.5">
      <c r="A116" s="10">
        <v>9631056</v>
      </c>
      <c r="B116" s="8" t="s">
        <v>279</v>
      </c>
      <c r="C116" s="8" t="s">
        <v>93</v>
      </c>
      <c r="D116" s="11">
        <v>100</v>
      </c>
      <c r="E116" s="12"/>
      <c r="F116" s="11">
        <v>100</v>
      </c>
      <c r="G116" s="12"/>
      <c r="H116" s="11">
        <v>100</v>
      </c>
      <c r="I116" s="12"/>
      <c r="J116" s="11">
        <v>100</v>
      </c>
      <c r="K116" s="12"/>
      <c r="L116" s="11">
        <v>100</v>
      </c>
      <c r="M116" s="12"/>
      <c r="N116" s="14">
        <f t="shared" si="4"/>
        <v>100</v>
      </c>
      <c r="O116" s="12"/>
      <c r="P116" s="12"/>
      <c r="Q116" s="12"/>
      <c r="R116" s="12"/>
      <c r="S116" s="12"/>
      <c r="T116" s="12"/>
      <c r="U116" s="12"/>
      <c r="V116" s="12"/>
    </row>
    <row r="117" spans="1:22" ht="15.5">
      <c r="A117" s="10">
        <v>9631057</v>
      </c>
      <c r="B117" s="8" t="s">
        <v>280</v>
      </c>
      <c r="C117" s="8" t="s">
        <v>281</v>
      </c>
      <c r="D117" s="11">
        <v>100</v>
      </c>
      <c r="E117" s="12"/>
      <c r="F117" s="11">
        <v>100</v>
      </c>
      <c r="G117" s="12"/>
      <c r="H117" s="11">
        <v>100</v>
      </c>
      <c r="I117" s="12"/>
      <c r="J117" s="11">
        <v>90</v>
      </c>
      <c r="K117" s="12"/>
      <c r="L117" s="11">
        <v>90</v>
      </c>
      <c r="M117" s="12"/>
      <c r="N117" s="14">
        <f t="shared" si="4"/>
        <v>95.5</v>
      </c>
      <c r="O117" s="12"/>
      <c r="P117" s="12"/>
      <c r="Q117" s="12"/>
      <c r="R117" s="12"/>
      <c r="S117" s="12"/>
      <c r="T117" s="12"/>
      <c r="U117" s="12"/>
      <c r="V117" s="12"/>
    </row>
    <row r="118" spans="1:22" ht="15.5">
      <c r="A118" s="10">
        <v>9631059</v>
      </c>
      <c r="B118" s="8" t="s">
        <v>283</v>
      </c>
      <c r="C118" s="8" t="s">
        <v>81</v>
      </c>
      <c r="D118" s="11">
        <v>100</v>
      </c>
      <c r="E118" s="12"/>
      <c r="F118" s="11">
        <v>100</v>
      </c>
      <c r="G118" s="12"/>
      <c r="H118" s="11">
        <v>100</v>
      </c>
      <c r="I118" s="12"/>
      <c r="J118" s="11">
        <v>90</v>
      </c>
      <c r="K118" s="12"/>
      <c r="L118" s="11">
        <v>100</v>
      </c>
      <c r="M118" s="12"/>
      <c r="N118" s="14">
        <f t="shared" si="4"/>
        <v>97.5</v>
      </c>
      <c r="O118" s="12"/>
      <c r="P118" s="12"/>
      <c r="Q118" s="12"/>
      <c r="R118" s="12"/>
      <c r="S118" s="12"/>
      <c r="T118" s="12"/>
      <c r="U118" s="12"/>
      <c r="V118" s="12"/>
    </row>
    <row r="119" spans="1:22" ht="15.5">
      <c r="A119" s="10">
        <v>9631061</v>
      </c>
      <c r="B119" s="8" t="s">
        <v>284</v>
      </c>
      <c r="C119" s="8" t="s">
        <v>285</v>
      </c>
      <c r="D119" s="11">
        <v>100</v>
      </c>
      <c r="E119" s="12"/>
      <c r="F119" s="11">
        <v>100</v>
      </c>
      <c r="G119" s="12"/>
      <c r="H119" s="11">
        <v>50</v>
      </c>
      <c r="I119" s="12"/>
      <c r="J119" s="11">
        <v>90</v>
      </c>
      <c r="K119" s="12"/>
      <c r="L119" s="11">
        <v>100</v>
      </c>
      <c r="M119" s="12"/>
      <c r="N119" s="14">
        <f t="shared" si="4"/>
        <v>90</v>
      </c>
      <c r="O119" s="12"/>
      <c r="P119" s="12"/>
      <c r="Q119" s="12"/>
      <c r="R119" s="12"/>
      <c r="S119" s="12"/>
      <c r="T119" s="12"/>
      <c r="U119" s="12"/>
      <c r="V119" s="12"/>
    </row>
    <row r="120" spans="1:22" ht="15.5">
      <c r="A120" s="10">
        <v>9631063</v>
      </c>
      <c r="B120" s="8" t="s">
        <v>287</v>
      </c>
      <c r="C120" s="8" t="s">
        <v>288</v>
      </c>
      <c r="D120" s="11">
        <v>100</v>
      </c>
      <c r="E120" s="12"/>
      <c r="F120" s="11">
        <v>100</v>
      </c>
      <c r="G120" s="12"/>
      <c r="H120" s="11">
        <v>100</v>
      </c>
      <c r="I120" s="12"/>
      <c r="J120" s="11">
        <v>80</v>
      </c>
      <c r="K120" s="12"/>
      <c r="L120" s="11">
        <v>100</v>
      </c>
      <c r="M120" s="12"/>
      <c r="N120" s="14">
        <f t="shared" si="4"/>
        <v>95</v>
      </c>
      <c r="O120" s="12"/>
      <c r="P120" s="12"/>
      <c r="Q120" s="12"/>
      <c r="R120" s="12"/>
      <c r="S120" s="12"/>
      <c r="T120" s="12"/>
      <c r="U120" s="12"/>
      <c r="V120" s="12"/>
    </row>
    <row r="121" spans="1:22" ht="15.5">
      <c r="A121" s="10">
        <v>9631064</v>
      </c>
      <c r="B121" s="8" t="s">
        <v>290</v>
      </c>
      <c r="C121" s="8" t="s">
        <v>75</v>
      </c>
      <c r="D121" s="11">
        <v>100</v>
      </c>
      <c r="E121" s="12"/>
      <c r="F121" s="11">
        <v>100</v>
      </c>
      <c r="G121" s="12"/>
      <c r="H121" s="11">
        <v>100</v>
      </c>
      <c r="I121" s="12"/>
      <c r="J121" s="11">
        <v>100</v>
      </c>
      <c r="K121" s="12"/>
      <c r="L121" s="11">
        <v>100</v>
      </c>
      <c r="M121" s="12"/>
      <c r="N121" s="14">
        <f t="shared" si="4"/>
        <v>100</v>
      </c>
      <c r="O121" s="12"/>
      <c r="P121" s="12"/>
      <c r="Q121" s="12"/>
      <c r="R121" s="12"/>
      <c r="S121" s="12"/>
      <c r="T121" s="12"/>
      <c r="U121" s="12"/>
      <c r="V121" s="12"/>
    </row>
    <row r="122" spans="1:22" ht="15.5">
      <c r="A122" s="10">
        <v>9631065</v>
      </c>
      <c r="B122" s="8" t="s">
        <v>291</v>
      </c>
      <c r="C122" s="8" t="s">
        <v>292</v>
      </c>
      <c r="D122" s="11">
        <v>100</v>
      </c>
      <c r="E122" s="12"/>
      <c r="F122" s="11">
        <v>100</v>
      </c>
      <c r="G122" s="12"/>
      <c r="H122" s="11">
        <v>100</v>
      </c>
      <c r="I122" s="12"/>
      <c r="J122" s="11">
        <v>90</v>
      </c>
      <c r="K122" s="12"/>
      <c r="L122" s="11">
        <v>100</v>
      </c>
      <c r="M122" s="12"/>
      <c r="N122" s="14">
        <f t="shared" si="4"/>
        <v>97.5</v>
      </c>
      <c r="O122" s="12"/>
      <c r="P122" s="12"/>
      <c r="Q122" s="12"/>
      <c r="R122" s="12"/>
      <c r="S122" s="12"/>
      <c r="T122" s="12"/>
      <c r="U122" s="12"/>
      <c r="V122" s="12"/>
    </row>
    <row r="123" spans="1:22" ht="15.5">
      <c r="A123" s="10">
        <v>9631071</v>
      </c>
      <c r="B123" s="8" t="s">
        <v>299</v>
      </c>
      <c r="C123" s="8" t="s">
        <v>129</v>
      </c>
      <c r="D123" s="11">
        <v>100</v>
      </c>
      <c r="E123" s="12"/>
      <c r="F123" s="11">
        <v>100</v>
      </c>
      <c r="G123" s="12"/>
      <c r="H123" s="11">
        <v>100</v>
      </c>
      <c r="I123" s="12"/>
      <c r="J123" s="11">
        <v>70</v>
      </c>
      <c r="K123" s="12"/>
      <c r="L123" s="11">
        <v>100</v>
      </c>
      <c r="M123" s="12"/>
      <c r="N123" s="14">
        <f t="shared" ref="N123:N140" si="5">D123*0.15+F123*0.25+H123*0.15+J123*0.25+L123*0.2</f>
        <v>92.5</v>
      </c>
      <c r="O123" s="12"/>
      <c r="P123" s="12"/>
      <c r="Q123" s="12"/>
      <c r="R123" s="12"/>
      <c r="S123" s="12"/>
      <c r="T123" s="12"/>
      <c r="U123" s="12"/>
      <c r="V123" s="12"/>
    </row>
    <row r="124" spans="1:22" ht="15.5">
      <c r="A124" s="10">
        <v>9631072</v>
      </c>
      <c r="B124" s="8" t="s">
        <v>302</v>
      </c>
      <c r="C124" s="8" t="s">
        <v>62</v>
      </c>
      <c r="D124" s="11">
        <v>100</v>
      </c>
      <c r="E124" s="12"/>
      <c r="F124" s="11">
        <v>100</v>
      </c>
      <c r="G124" s="12"/>
      <c r="H124" s="11">
        <v>100</v>
      </c>
      <c r="I124" s="12"/>
      <c r="J124" s="11">
        <v>90</v>
      </c>
      <c r="K124" s="18"/>
      <c r="L124" s="11">
        <v>100</v>
      </c>
      <c r="M124" s="12"/>
      <c r="N124" s="14">
        <f t="shared" si="5"/>
        <v>97.5</v>
      </c>
      <c r="O124" s="12"/>
      <c r="P124" s="12"/>
      <c r="Q124" s="12"/>
      <c r="R124" s="12"/>
      <c r="S124" s="12"/>
      <c r="T124" s="12"/>
      <c r="U124" s="12"/>
      <c r="V124" s="12"/>
    </row>
    <row r="125" spans="1:22" ht="15.5">
      <c r="A125" s="10">
        <v>9631075</v>
      </c>
      <c r="B125" s="8" t="s">
        <v>303</v>
      </c>
      <c r="C125" s="8" t="s">
        <v>55</v>
      </c>
      <c r="D125" s="11">
        <v>100</v>
      </c>
      <c r="E125" s="12"/>
      <c r="F125" s="11">
        <v>100</v>
      </c>
      <c r="G125" s="12"/>
      <c r="H125" s="11">
        <v>100</v>
      </c>
      <c r="I125" s="12"/>
      <c r="J125" s="11">
        <v>100</v>
      </c>
      <c r="K125" s="18"/>
      <c r="L125" s="11">
        <v>100</v>
      </c>
      <c r="M125" s="12"/>
      <c r="N125" s="14">
        <f t="shared" si="5"/>
        <v>100</v>
      </c>
      <c r="O125" s="12"/>
      <c r="P125" s="12"/>
      <c r="Q125" s="12"/>
      <c r="R125" s="12"/>
      <c r="S125" s="12"/>
      <c r="T125" s="12"/>
      <c r="U125" s="12"/>
      <c r="V125" s="12"/>
    </row>
    <row r="126" spans="1:22" ht="15.5">
      <c r="A126" s="10">
        <v>9631076</v>
      </c>
      <c r="B126" s="8" t="s">
        <v>304</v>
      </c>
      <c r="C126" s="8" t="s">
        <v>62</v>
      </c>
      <c r="D126" s="11">
        <v>100</v>
      </c>
      <c r="E126" s="12"/>
      <c r="F126" s="11">
        <v>100</v>
      </c>
      <c r="G126" s="12"/>
      <c r="H126" s="11">
        <v>100</v>
      </c>
      <c r="I126" s="12"/>
      <c r="J126" s="11">
        <v>70</v>
      </c>
      <c r="K126" s="17" t="s">
        <v>315</v>
      </c>
      <c r="L126" s="11">
        <v>100</v>
      </c>
      <c r="M126" s="12"/>
      <c r="N126" s="14">
        <f t="shared" si="5"/>
        <v>92.5</v>
      </c>
      <c r="O126" s="12"/>
      <c r="P126" s="12"/>
      <c r="Q126" s="12"/>
      <c r="R126" s="12"/>
      <c r="S126" s="12"/>
      <c r="T126" s="12"/>
      <c r="U126" s="12"/>
      <c r="V126" s="12"/>
    </row>
    <row r="127" spans="1:22" ht="15.5">
      <c r="A127" s="10">
        <v>9631404</v>
      </c>
      <c r="B127" s="8" t="s">
        <v>309</v>
      </c>
      <c r="C127" s="8" t="s">
        <v>55</v>
      </c>
      <c r="D127" s="11">
        <v>100</v>
      </c>
      <c r="E127" s="12"/>
      <c r="F127" s="11">
        <v>100</v>
      </c>
      <c r="G127" s="12"/>
      <c r="H127" s="11">
        <v>100</v>
      </c>
      <c r="I127" s="12"/>
      <c r="J127" s="11">
        <v>70</v>
      </c>
      <c r="K127" s="17" t="s">
        <v>317</v>
      </c>
      <c r="L127" s="11">
        <v>100</v>
      </c>
      <c r="M127" s="12"/>
      <c r="N127" s="14">
        <f t="shared" si="5"/>
        <v>92.5</v>
      </c>
      <c r="O127" s="12"/>
      <c r="P127" s="12"/>
      <c r="Q127" s="12"/>
      <c r="R127" s="12"/>
      <c r="S127" s="12"/>
      <c r="T127" s="12"/>
      <c r="U127" s="12"/>
      <c r="V127" s="12"/>
    </row>
    <row r="128" spans="1:22" ht="15.5">
      <c r="A128" s="10">
        <v>9631405</v>
      </c>
      <c r="B128" s="8" t="s">
        <v>310</v>
      </c>
      <c r="C128" s="8" t="s">
        <v>228</v>
      </c>
      <c r="D128" s="11">
        <v>100</v>
      </c>
      <c r="E128" s="12"/>
      <c r="F128" s="11">
        <v>100</v>
      </c>
      <c r="G128" s="12"/>
      <c r="H128" s="11">
        <v>50</v>
      </c>
      <c r="I128" s="12"/>
      <c r="J128" s="11">
        <v>90</v>
      </c>
      <c r="K128" s="12"/>
      <c r="L128" s="11">
        <v>100</v>
      </c>
      <c r="M128" s="12"/>
      <c r="N128" s="14">
        <f t="shared" si="5"/>
        <v>90</v>
      </c>
      <c r="O128" s="12"/>
      <c r="P128" s="12"/>
      <c r="Q128" s="12"/>
      <c r="R128" s="12"/>
      <c r="S128" s="12"/>
      <c r="T128" s="12"/>
      <c r="U128" s="12"/>
      <c r="V128" s="12"/>
    </row>
    <row r="129" spans="1:22" ht="15.5">
      <c r="A129" s="10">
        <v>9631406</v>
      </c>
      <c r="B129" s="8" t="s">
        <v>312</v>
      </c>
      <c r="C129" s="8" t="s">
        <v>81</v>
      </c>
      <c r="D129" s="11">
        <v>100</v>
      </c>
      <c r="E129" s="12"/>
      <c r="F129" s="11">
        <v>100</v>
      </c>
      <c r="G129" s="12"/>
      <c r="H129" s="11">
        <v>100</v>
      </c>
      <c r="I129" s="12"/>
      <c r="J129" s="11">
        <v>90</v>
      </c>
      <c r="K129" s="12"/>
      <c r="L129" s="11">
        <v>100</v>
      </c>
      <c r="M129" s="12"/>
      <c r="N129" s="14">
        <f t="shared" si="5"/>
        <v>97.5</v>
      </c>
      <c r="O129" s="12"/>
      <c r="P129" s="12"/>
      <c r="Q129" s="12"/>
      <c r="R129" s="12"/>
      <c r="S129" s="12"/>
      <c r="T129" s="12"/>
      <c r="U129" s="12"/>
      <c r="V129" s="12"/>
    </row>
    <row r="130" spans="1:22" ht="15.5">
      <c r="A130" s="10">
        <v>9631415</v>
      </c>
      <c r="B130" s="8" t="s">
        <v>319</v>
      </c>
      <c r="C130" s="8" t="s">
        <v>320</v>
      </c>
      <c r="D130" s="11">
        <v>100</v>
      </c>
      <c r="E130" s="12"/>
      <c r="F130" s="11">
        <v>100</v>
      </c>
      <c r="G130" s="12"/>
      <c r="H130" s="11">
        <v>100</v>
      </c>
      <c r="I130" s="12"/>
      <c r="J130" s="11">
        <v>90</v>
      </c>
      <c r="K130" s="12"/>
      <c r="L130" s="11">
        <v>100</v>
      </c>
      <c r="M130" s="12"/>
      <c r="N130" s="14">
        <f t="shared" si="5"/>
        <v>97.5</v>
      </c>
      <c r="O130" s="12"/>
      <c r="P130" s="12"/>
      <c r="Q130" s="12"/>
      <c r="R130" s="12"/>
      <c r="S130" s="12"/>
      <c r="T130" s="12"/>
      <c r="U130" s="12"/>
      <c r="V130" s="12"/>
    </row>
    <row r="131" spans="1:22" ht="15.5">
      <c r="A131" s="10">
        <v>9631416</v>
      </c>
      <c r="B131" s="8" t="s">
        <v>322</v>
      </c>
      <c r="C131" s="8" t="s">
        <v>323</v>
      </c>
      <c r="D131" s="11">
        <v>100</v>
      </c>
      <c r="E131" s="12"/>
      <c r="F131" s="11">
        <v>100</v>
      </c>
      <c r="G131" s="12"/>
      <c r="H131" s="11">
        <v>100</v>
      </c>
      <c r="I131" s="12"/>
      <c r="J131" s="11">
        <v>90</v>
      </c>
      <c r="K131" s="12"/>
      <c r="L131" s="11">
        <v>100</v>
      </c>
      <c r="M131" s="12"/>
      <c r="N131" s="14">
        <f t="shared" si="5"/>
        <v>97.5</v>
      </c>
      <c r="O131" s="12"/>
      <c r="P131" s="12"/>
      <c r="Q131" s="12"/>
      <c r="R131" s="12"/>
      <c r="S131" s="12"/>
      <c r="T131" s="12"/>
      <c r="U131" s="12"/>
      <c r="V131" s="12"/>
    </row>
    <row r="132" spans="1:22" ht="15.5">
      <c r="A132" s="10">
        <v>9631417</v>
      </c>
      <c r="B132" s="8" t="s">
        <v>324</v>
      </c>
      <c r="C132" s="8" t="s">
        <v>325</v>
      </c>
      <c r="D132" s="11">
        <v>50</v>
      </c>
      <c r="E132" s="12"/>
      <c r="F132" s="11">
        <v>100</v>
      </c>
      <c r="G132" s="12"/>
      <c r="H132" s="11">
        <v>100</v>
      </c>
      <c r="I132" s="12"/>
      <c r="J132" s="11">
        <v>40</v>
      </c>
      <c r="K132" s="12"/>
      <c r="L132" s="11">
        <v>100</v>
      </c>
      <c r="M132" s="12"/>
      <c r="N132" s="14">
        <f t="shared" si="5"/>
        <v>77.5</v>
      </c>
      <c r="O132" s="12"/>
      <c r="P132" s="12"/>
      <c r="Q132" s="12"/>
      <c r="R132" s="12"/>
      <c r="S132" s="12"/>
      <c r="T132" s="12"/>
      <c r="U132" s="12"/>
      <c r="V132" s="12"/>
    </row>
    <row r="133" spans="1:22" ht="15.5">
      <c r="A133" s="10">
        <v>9631418</v>
      </c>
      <c r="B133" s="8" t="s">
        <v>326</v>
      </c>
      <c r="C133" s="8" t="s">
        <v>327</v>
      </c>
      <c r="D133" s="11">
        <v>100</v>
      </c>
      <c r="E133" s="12"/>
      <c r="F133" s="11">
        <v>100</v>
      </c>
      <c r="G133" s="12"/>
      <c r="H133" s="11">
        <v>100</v>
      </c>
      <c r="I133" s="12"/>
      <c r="J133" s="11">
        <v>100</v>
      </c>
      <c r="K133" s="12"/>
      <c r="L133" s="11">
        <v>100</v>
      </c>
      <c r="M133" s="12"/>
      <c r="N133" s="14">
        <f t="shared" si="5"/>
        <v>100</v>
      </c>
      <c r="O133" s="12"/>
      <c r="P133" s="12"/>
      <c r="Q133" s="12"/>
      <c r="R133" s="12"/>
      <c r="S133" s="12"/>
      <c r="T133" s="12"/>
      <c r="U133" s="12"/>
      <c r="V133" s="12"/>
    </row>
    <row r="134" spans="1:22" ht="15.5">
      <c r="A134" s="10">
        <v>9631423</v>
      </c>
      <c r="B134" s="8" t="s">
        <v>328</v>
      </c>
      <c r="C134" s="8" t="s">
        <v>329</v>
      </c>
      <c r="D134" s="11">
        <v>100</v>
      </c>
      <c r="E134" s="12"/>
      <c r="F134" s="11">
        <v>100</v>
      </c>
      <c r="G134" s="12"/>
      <c r="H134" s="11">
        <v>100</v>
      </c>
      <c r="I134" s="12"/>
      <c r="J134" s="11">
        <v>40</v>
      </c>
      <c r="K134" s="12"/>
      <c r="L134" s="11">
        <v>100</v>
      </c>
      <c r="M134" s="12"/>
      <c r="N134" s="14">
        <f t="shared" si="5"/>
        <v>85</v>
      </c>
      <c r="O134" s="12"/>
      <c r="P134" s="12"/>
      <c r="Q134" s="12"/>
      <c r="R134" s="12"/>
      <c r="S134" s="12"/>
      <c r="T134" s="12"/>
      <c r="U134" s="12"/>
      <c r="V134" s="12"/>
    </row>
    <row r="135" spans="1:22" ht="15.5">
      <c r="A135" s="10">
        <v>9631424</v>
      </c>
      <c r="B135" s="8" t="s">
        <v>330</v>
      </c>
      <c r="C135" s="8" t="s">
        <v>331</v>
      </c>
      <c r="D135" s="11">
        <v>100</v>
      </c>
      <c r="E135" s="12"/>
      <c r="F135" s="11">
        <v>100</v>
      </c>
      <c r="G135" s="12"/>
      <c r="H135" s="11">
        <v>100</v>
      </c>
      <c r="I135" s="12"/>
      <c r="J135" s="11">
        <v>100</v>
      </c>
      <c r="K135" s="12"/>
      <c r="L135" s="11">
        <v>100</v>
      </c>
      <c r="M135" s="12"/>
      <c r="N135" s="14">
        <f t="shared" si="5"/>
        <v>100</v>
      </c>
      <c r="O135" s="12"/>
      <c r="P135" s="12"/>
      <c r="Q135" s="12"/>
      <c r="R135" s="12"/>
      <c r="S135" s="12"/>
      <c r="T135" s="12"/>
      <c r="U135" s="12"/>
      <c r="V135" s="12"/>
    </row>
    <row r="136" spans="1:22" ht="15.5">
      <c r="A136" s="10">
        <v>9631801</v>
      </c>
      <c r="B136" s="8" t="s">
        <v>332</v>
      </c>
      <c r="C136" s="8" t="s">
        <v>333</v>
      </c>
      <c r="D136" s="11">
        <v>100</v>
      </c>
      <c r="E136" s="12"/>
      <c r="F136" s="11">
        <v>100</v>
      </c>
      <c r="G136" s="12"/>
      <c r="H136" s="11">
        <v>100</v>
      </c>
      <c r="I136" s="12"/>
      <c r="J136" s="11">
        <v>90</v>
      </c>
      <c r="K136" s="12"/>
      <c r="L136" s="11">
        <v>100</v>
      </c>
      <c r="M136" s="12"/>
      <c r="N136" s="14">
        <f t="shared" si="5"/>
        <v>97.5</v>
      </c>
      <c r="O136" s="12"/>
      <c r="P136" s="12"/>
      <c r="Q136" s="12"/>
      <c r="R136" s="12"/>
      <c r="S136" s="12"/>
      <c r="T136" s="12"/>
      <c r="U136" s="12"/>
      <c r="V136" s="12"/>
    </row>
    <row r="137" spans="1:22" ht="15.5">
      <c r="A137" s="10">
        <v>9631803</v>
      </c>
      <c r="B137" s="8" t="s">
        <v>334</v>
      </c>
      <c r="C137" s="8" t="s">
        <v>51</v>
      </c>
      <c r="D137" s="11">
        <v>50</v>
      </c>
      <c r="E137" s="12"/>
      <c r="F137" s="11">
        <v>100</v>
      </c>
      <c r="G137" s="12"/>
      <c r="H137" s="11">
        <v>100</v>
      </c>
      <c r="I137" s="12"/>
      <c r="J137" s="11">
        <v>90</v>
      </c>
      <c r="K137" s="12"/>
      <c r="L137" s="11">
        <v>100</v>
      </c>
      <c r="M137" s="12"/>
      <c r="N137" s="14">
        <f t="shared" si="5"/>
        <v>90</v>
      </c>
      <c r="O137" s="12"/>
      <c r="P137" s="12"/>
      <c r="Q137" s="12"/>
      <c r="R137" s="12"/>
      <c r="S137" s="12"/>
      <c r="T137" s="12"/>
      <c r="U137" s="12"/>
      <c r="V137" s="12"/>
    </row>
    <row r="138" spans="1:22" ht="15.5">
      <c r="A138" s="10">
        <v>9631813</v>
      </c>
      <c r="B138" s="8" t="s">
        <v>336</v>
      </c>
      <c r="C138" s="8" t="s">
        <v>51</v>
      </c>
      <c r="D138" s="11">
        <v>100</v>
      </c>
      <c r="E138" s="12"/>
      <c r="F138" s="11">
        <v>100</v>
      </c>
      <c r="G138" s="12"/>
      <c r="H138" s="11">
        <v>100</v>
      </c>
      <c r="I138" s="12"/>
      <c r="J138" s="11">
        <v>90</v>
      </c>
      <c r="K138" s="12"/>
      <c r="L138" s="11">
        <v>0</v>
      </c>
      <c r="M138" s="12"/>
      <c r="N138" s="14">
        <f t="shared" si="5"/>
        <v>77.5</v>
      </c>
      <c r="O138" s="12"/>
      <c r="P138" s="12"/>
      <c r="Q138" s="12"/>
      <c r="R138" s="12"/>
      <c r="S138" s="12"/>
      <c r="T138" s="12"/>
      <c r="U138" s="12"/>
      <c r="V138" s="12"/>
    </row>
    <row r="139" spans="1:22" ht="15.5">
      <c r="A139" s="37">
        <v>9631815</v>
      </c>
      <c r="B139" s="27" t="s">
        <v>337</v>
      </c>
      <c r="C139" s="37" t="s">
        <v>129</v>
      </c>
      <c r="D139" s="11">
        <v>100</v>
      </c>
      <c r="E139" s="12"/>
      <c r="F139" s="11">
        <v>100</v>
      </c>
      <c r="G139" s="12"/>
      <c r="H139" s="11">
        <v>50</v>
      </c>
      <c r="I139" s="12"/>
      <c r="J139" s="11">
        <v>90</v>
      </c>
      <c r="K139" s="12"/>
      <c r="L139" s="11">
        <v>100</v>
      </c>
      <c r="M139" s="12"/>
      <c r="N139" s="14">
        <f t="shared" si="5"/>
        <v>90</v>
      </c>
      <c r="O139" s="12"/>
      <c r="P139" s="12"/>
      <c r="Q139" s="12"/>
      <c r="R139" s="12"/>
      <c r="S139" s="12"/>
      <c r="T139" s="12"/>
      <c r="U139" s="12"/>
      <c r="V139" s="12"/>
    </row>
    <row r="140" spans="1:22" ht="15.5">
      <c r="A140" s="37">
        <v>9633094</v>
      </c>
      <c r="B140" s="37" t="s">
        <v>338</v>
      </c>
      <c r="C140" s="37" t="s">
        <v>58</v>
      </c>
      <c r="D140" s="11">
        <v>100</v>
      </c>
      <c r="E140" s="12"/>
      <c r="F140" s="11">
        <v>100</v>
      </c>
      <c r="G140" s="12"/>
      <c r="H140" s="11">
        <v>100</v>
      </c>
      <c r="I140" s="12"/>
      <c r="J140" s="11">
        <v>90</v>
      </c>
      <c r="K140" s="12"/>
      <c r="L140" s="11">
        <v>100</v>
      </c>
      <c r="M140" s="12"/>
      <c r="N140" s="14">
        <f t="shared" si="5"/>
        <v>97.5</v>
      </c>
      <c r="O140" s="12"/>
      <c r="P140" s="12"/>
      <c r="Q140" s="12"/>
      <c r="R140" s="12"/>
      <c r="S140" s="12"/>
      <c r="T140" s="12"/>
      <c r="U140" s="12"/>
      <c r="V140" s="12"/>
    </row>
    <row r="141" spans="1:22" ht="15.5">
      <c r="A141" s="42">
        <v>9627052</v>
      </c>
      <c r="B141" s="8" t="s">
        <v>151</v>
      </c>
      <c r="C141" s="42" t="s">
        <v>152</v>
      </c>
      <c r="D141" s="11">
        <v>100</v>
      </c>
      <c r="E141" s="12"/>
      <c r="F141" s="11">
        <v>100</v>
      </c>
      <c r="G141" s="12"/>
      <c r="H141" s="11">
        <v>100</v>
      </c>
      <c r="I141" s="12"/>
      <c r="J141" s="11">
        <v>90</v>
      </c>
      <c r="K141" s="12"/>
      <c r="L141" s="11">
        <v>100</v>
      </c>
      <c r="M141" s="12"/>
      <c r="N141" s="14">
        <f>D141*0.15+F141*0.25+H141*0.15+J141*0.25+L141*0.2</f>
        <v>97.5</v>
      </c>
      <c r="O141" s="12"/>
      <c r="P141" s="12"/>
      <c r="Q141" s="12"/>
      <c r="R141" s="12"/>
      <c r="S141" s="12"/>
      <c r="T141" s="12"/>
      <c r="U141" s="12"/>
      <c r="V141" s="12"/>
    </row>
    <row r="142" spans="1:22" ht="15.5">
      <c r="A142" s="25">
        <v>9533037</v>
      </c>
      <c r="B142" s="42" t="s">
        <v>139</v>
      </c>
      <c r="C142" s="25" t="s">
        <v>98</v>
      </c>
      <c r="D142" s="11"/>
      <c r="E142" s="12"/>
      <c r="F142" s="11"/>
      <c r="G142" s="12"/>
      <c r="H142" s="11"/>
      <c r="I142" s="12"/>
      <c r="J142" s="11"/>
      <c r="K142" s="12"/>
      <c r="L142" s="11"/>
      <c r="M142" s="12"/>
      <c r="N142" s="14"/>
      <c r="O142" s="12"/>
      <c r="P142" s="12"/>
      <c r="Q142" s="12"/>
      <c r="R142" s="12"/>
      <c r="S142" s="12"/>
      <c r="T142" s="12"/>
      <c r="U142" s="12"/>
      <c r="V142" s="12"/>
    </row>
    <row r="143" spans="1:22" ht="15.5">
      <c r="A143" s="37"/>
      <c r="B143" s="37"/>
      <c r="C143" s="3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5">
      <c r="A144" s="37"/>
      <c r="B144" s="37"/>
      <c r="C144" s="3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5.5">
      <c r="A145" s="37"/>
      <c r="B145" s="37"/>
      <c r="C145" s="3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5.5">
      <c r="A146" s="37"/>
      <c r="B146" s="37"/>
      <c r="C146" s="3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5.5">
      <c r="A147" s="37"/>
      <c r="B147" s="37"/>
      <c r="C147" s="3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5.5">
      <c r="A148" s="37"/>
      <c r="B148" s="37"/>
      <c r="C148" s="3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5.5">
      <c r="A149" s="37"/>
      <c r="B149" s="37"/>
      <c r="C149" s="3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5.5">
      <c r="A150" s="37"/>
      <c r="B150" s="37"/>
      <c r="C150" s="3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5.5">
      <c r="A151" s="37"/>
      <c r="B151" s="37"/>
      <c r="C151" s="3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5.5">
      <c r="A152" s="37"/>
      <c r="B152" s="37"/>
      <c r="C152" s="3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5.5">
      <c r="A153" s="37"/>
      <c r="B153" s="37"/>
      <c r="C153" s="3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5.5">
      <c r="A154" s="37"/>
      <c r="B154" s="37"/>
      <c r="C154" s="3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5.5">
      <c r="A155" s="37"/>
      <c r="B155" s="37"/>
      <c r="C155" s="3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5.5">
      <c r="A156" s="37"/>
      <c r="B156" s="37"/>
      <c r="C156" s="3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5.5">
      <c r="A157" s="37"/>
      <c r="B157" s="37"/>
      <c r="C157" s="3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5.5">
      <c r="A158" s="37"/>
      <c r="B158" s="37"/>
      <c r="C158" s="3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5.5">
      <c r="A159" s="37"/>
      <c r="B159" s="37"/>
      <c r="C159" s="3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5.5">
      <c r="A160" s="37"/>
      <c r="B160" s="37"/>
      <c r="C160" s="3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5.5">
      <c r="A161" s="37"/>
      <c r="B161" s="37"/>
      <c r="C161" s="3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5.5">
      <c r="A162" s="37"/>
      <c r="B162" s="37"/>
      <c r="C162" s="3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5.5">
      <c r="A163" s="37"/>
      <c r="B163" s="37"/>
      <c r="C163" s="3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5.5">
      <c r="A164" s="37"/>
      <c r="B164" s="37"/>
      <c r="C164" s="3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5.5">
      <c r="A165" s="37"/>
      <c r="B165" s="37"/>
      <c r="C165" s="3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5.5">
      <c r="A166" s="37"/>
      <c r="B166" s="37"/>
      <c r="C166" s="3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5.5">
      <c r="A167" s="37"/>
      <c r="B167" s="37"/>
      <c r="C167" s="3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5.5">
      <c r="A168" s="37"/>
      <c r="B168" s="37"/>
      <c r="C168" s="3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5.5">
      <c r="A169" s="37"/>
      <c r="B169" s="37"/>
      <c r="C169" s="3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5.5">
      <c r="A170" s="37"/>
      <c r="B170" s="37"/>
      <c r="C170" s="3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5.5">
      <c r="A171" s="37"/>
      <c r="B171" s="37"/>
      <c r="C171" s="3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5.5">
      <c r="A172" s="37"/>
      <c r="B172" s="37"/>
      <c r="C172" s="3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5.5">
      <c r="A173" s="37"/>
      <c r="B173" s="37"/>
      <c r="C173" s="3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5.5">
      <c r="A174" s="37"/>
      <c r="B174" s="37"/>
      <c r="C174" s="3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5.5">
      <c r="A175" s="37"/>
      <c r="B175" s="37"/>
      <c r="C175" s="3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5.5">
      <c r="A176" s="37"/>
      <c r="B176" s="37"/>
      <c r="C176" s="3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5.5">
      <c r="A177" s="37"/>
      <c r="B177" s="37"/>
      <c r="C177" s="3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5.5">
      <c r="A178" s="37"/>
      <c r="B178" s="37"/>
      <c r="C178" s="3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5.5">
      <c r="A179" s="37"/>
      <c r="B179" s="37"/>
      <c r="C179" s="3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5.5">
      <c r="A180" s="37"/>
      <c r="B180" s="37"/>
      <c r="C180" s="3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5.5">
      <c r="A181" s="37"/>
      <c r="B181" s="37"/>
      <c r="C181" s="3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5.5">
      <c r="A182" s="37"/>
      <c r="B182" s="37"/>
      <c r="C182" s="3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5.5">
      <c r="A183" s="37"/>
      <c r="B183" s="37"/>
      <c r="C183" s="3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5.5">
      <c r="A184" s="37"/>
      <c r="B184" s="37"/>
      <c r="C184" s="3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5.5">
      <c r="A185" s="37"/>
      <c r="B185" s="37"/>
      <c r="C185" s="3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5.5">
      <c r="A186" s="37"/>
      <c r="B186" s="37"/>
      <c r="C186" s="3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5.5">
      <c r="A187" s="37"/>
      <c r="B187" s="37"/>
      <c r="C187" s="3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5.5">
      <c r="A188" s="37"/>
      <c r="B188" s="37"/>
      <c r="C188" s="3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5.5">
      <c r="A189" s="37"/>
      <c r="B189" s="37"/>
      <c r="C189" s="3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5.5">
      <c r="A190" s="37"/>
      <c r="B190" s="37"/>
      <c r="C190" s="3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5.5">
      <c r="A191" s="37"/>
      <c r="B191" s="37"/>
      <c r="C191" s="3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5.5">
      <c r="A192" s="37"/>
      <c r="B192" s="37"/>
      <c r="C192" s="3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5.5">
      <c r="A193" s="37"/>
      <c r="B193" s="37"/>
      <c r="C193" s="3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5.5">
      <c r="A194" s="37"/>
      <c r="B194" s="37"/>
      <c r="C194" s="3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5.5">
      <c r="A195" s="37"/>
      <c r="B195" s="37"/>
      <c r="C195" s="3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5.5">
      <c r="A196" s="37"/>
      <c r="B196" s="37"/>
      <c r="C196" s="3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5.5">
      <c r="A197" s="37"/>
      <c r="B197" s="37"/>
      <c r="C197" s="3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5.5">
      <c r="A198" s="37"/>
      <c r="B198" s="37"/>
      <c r="C198" s="3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5.5">
      <c r="A199" s="37"/>
      <c r="B199" s="37"/>
      <c r="C199" s="3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5.5">
      <c r="A200" s="37"/>
      <c r="B200" s="37"/>
      <c r="C200" s="3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5.5">
      <c r="A201" s="37"/>
      <c r="B201" s="37"/>
      <c r="C201" s="3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5.5">
      <c r="A202" s="37"/>
      <c r="B202" s="37"/>
      <c r="C202" s="3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5.5">
      <c r="A203" s="37"/>
      <c r="B203" s="37"/>
      <c r="C203" s="3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5.5">
      <c r="A204" s="37"/>
      <c r="B204" s="37"/>
      <c r="C204" s="3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5.5">
      <c r="A205" s="37"/>
      <c r="B205" s="37"/>
      <c r="C205" s="3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5.5">
      <c r="A206" s="37"/>
      <c r="B206" s="37"/>
      <c r="C206" s="3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5.5">
      <c r="A207" s="37"/>
      <c r="B207" s="37"/>
      <c r="C207" s="3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5.5">
      <c r="A208" s="37"/>
      <c r="B208" s="37"/>
      <c r="C208" s="3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5.5">
      <c r="A209" s="37"/>
      <c r="B209" s="37"/>
      <c r="C209" s="3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5.5">
      <c r="A210" s="37"/>
      <c r="B210" s="37"/>
      <c r="C210" s="3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5.5">
      <c r="A211" s="37"/>
      <c r="B211" s="37"/>
      <c r="C211" s="3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5.5">
      <c r="A212" s="37"/>
      <c r="B212" s="37"/>
      <c r="C212" s="3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5.5">
      <c r="A213" s="37"/>
      <c r="B213" s="37"/>
      <c r="C213" s="3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5.5">
      <c r="A214" s="37"/>
      <c r="B214" s="37"/>
      <c r="C214" s="3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5.5">
      <c r="A215" s="37"/>
      <c r="B215" s="37"/>
      <c r="C215" s="37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5.5">
      <c r="A216" s="37"/>
      <c r="B216" s="37"/>
      <c r="C216" s="3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5.5">
      <c r="A217" s="37"/>
      <c r="B217" s="37"/>
      <c r="C217" s="3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5.5">
      <c r="A218" s="37"/>
      <c r="B218" s="37"/>
      <c r="C218" s="3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5.5">
      <c r="A219" s="37"/>
      <c r="B219" s="37"/>
      <c r="C219" s="3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5.5">
      <c r="A220" s="37"/>
      <c r="B220" s="37"/>
      <c r="C220" s="37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5.5">
      <c r="A221" s="37"/>
      <c r="B221" s="37"/>
      <c r="C221" s="37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5.5">
      <c r="A222" s="37"/>
      <c r="B222" s="37"/>
      <c r="C222" s="37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5.5">
      <c r="A223" s="37"/>
      <c r="B223" s="37"/>
      <c r="C223" s="37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5.5">
      <c r="A224" s="37"/>
      <c r="B224" s="37"/>
      <c r="C224" s="37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5.5">
      <c r="A225" s="37"/>
      <c r="B225" s="37"/>
      <c r="C225" s="37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5.5">
      <c r="A226" s="37"/>
      <c r="B226" s="37"/>
      <c r="C226" s="37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5.5">
      <c r="A227" s="37"/>
      <c r="B227" s="37"/>
      <c r="C227" s="3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5.5">
      <c r="A228" s="37"/>
      <c r="B228" s="37"/>
      <c r="C228" s="37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5.5">
      <c r="A229" s="37"/>
      <c r="B229" s="37"/>
      <c r="C229" s="37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5.5">
      <c r="A230" s="37"/>
      <c r="B230" s="37"/>
      <c r="C230" s="37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5.5">
      <c r="A231" s="37"/>
      <c r="B231" s="37"/>
      <c r="C231" s="37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5.5">
      <c r="A232" s="37"/>
      <c r="B232" s="37"/>
      <c r="C232" s="37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5.5">
      <c r="A233" s="37"/>
      <c r="B233" s="37"/>
      <c r="C233" s="37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5.5">
      <c r="A234" s="37"/>
      <c r="B234" s="37"/>
      <c r="C234" s="37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5.5">
      <c r="A235" s="37"/>
      <c r="B235" s="37"/>
      <c r="C235" s="37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5.5">
      <c r="A236" s="37"/>
      <c r="B236" s="37"/>
      <c r="C236" s="37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5.5">
      <c r="A237" s="37"/>
      <c r="B237" s="37"/>
      <c r="C237" s="37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5.5">
      <c r="A238" s="37"/>
      <c r="B238" s="37"/>
      <c r="C238" s="37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5.5">
      <c r="A239" s="37"/>
      <c r="B239" s="37"/>
      <c r="C239" s="37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5.5">
      <c r="A240" s="37"/>
      <c r="B240" s="37"/>
      <c r="C240" s="37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5.5">
      <c r="A241" s="37"/>
      <c r="B241" s="37"/>
      <c r="C241" s="37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5.5">
      <c r="A242" s="37"/>
      <c r="B242" s="37"/>
      <c r="C242" s="37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5.5">
      <c r="A243" s="37"/>
      <c r="B243" s="37"/>
      <c r="C243" s="37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5.5">
      <c r="A244" s="37"/>
      <c r="B244" s="37"/>
      <c r="C244" s="37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5.5">
      <c r="A245" s="37"/>
      <c r="B245" s="37"/>
      <c r="C245" s="37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5.5">
      <c r="A246" s="37"/>
      <c r="B246" s="37"/>
      <c r="C246" s="37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5.5">
      <c r="A247" s="37"/>
      <c r="B247" s="37"/>
      <c r="C247" s="37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5.5">
      <c r="A248" s="37"/>
      <c r="B248" s="37"/>
      <c r="C248" s="37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5.5">
      <c r="A249" s="37"/>
      <c r="B249" s="37"/>
      <c r="C249" s="37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5.5">
      <c r="A250" s="37"/>
      <c r="B250" s="37"/>
      <c r="C250" s="37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5.5">
      <c r="A251" s="37"/>
      <c r="B251" s="37"/>
      <c r="C251" s="37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5.5">
      <c r="A252" s="37"/>
      <c r="B252" s="37"/>
      <c r="C252" s="37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5.5">
      <c r="A253" s="37"/>
      <c r="B253" s="37"/>
      <c r="C253" s="37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5.5">
      <c r="A254" s="37"/>
      <c r="B254" s="37"/>
      <c r="C254" s="37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5.5">
      <c r="A255" s="37"/>
      <c r="B255" s="37"/>
      <c r="C255" s="3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5.5">
      <c r="A256" s="37"/>
      <c r="B256" s="37"/>
      <c r="C256" s="37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5.5">
      <c r="A257" s="37"/>
      <c r="B257" s="37"/>
      <c r="C257" s="37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5.5">
      <c r="A258" s="37"/>
      <c r="B258" s="37"/>
      <c r="C258" s="37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5.5">
      <c r="A259" s="37"/>
      <c r="B259" s="37"/>
      <c r="C259" s="37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5.5">
      <c r="A260" s="37"/>
      <c r="B260" s="37"/>
      <c r="C260" s="37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5.5">
      <c r="A261" s="37"/>
      <c r="B261" s="37"/>
      <c r="C261" s="37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5.5">
      <c r="A262" s="37"/>
      <c r="B262" s="37"/>
      <c r="C262" s="37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5.5">
      <c r="A263" s="37"/>
      <c r="B263" s="37"/>
      <c r="C263" s="37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5.5">
      <c r="A264" s="37"/>
      <c r="B264" s="37"/>
      <c r="C264" s="37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5.5">
      <c r="A265" s="37"/>
      <c r="B265" s="37"/>
      <c r="C265" s="37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5.5">
      <c r="A266" s="37"/>
      <c r="B266" s="37"/>
      <c r="C266" s="3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5.5">
      <c r="A267" s="37"/>
      <c r="B267" s="37"/>
      <c r="C267" s="3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5.5">
      <c r="A268" s="37"/>
      <c r="B268" s="37"/>
      <c r="C268" s="3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5.5">
      <c r="A269" s="37"/>
      <c r="B269" s="37"/>
      <c r="C269" s="3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5.5">
      <c r="A270" s="37"/>
      <c r="B270" s="37"/>
      <c r="C270" s="3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5.5">
      <c r="A271" s="37"/>
      <c r="B271" s="37"/>
      <c r="C271" s="3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5.5">
      <c r="A272" s="37"/>
      <c r="B272" s="37"/>
      <c r="C272" s="3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5.5">
      <c r="A273" s="37"/>
      <c r="B273" s="37"/>
      <c r="C273" s="3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5.5">
      <c r="A274" s="37"/>
      <c r="B274" s="37"/>
      <c r="C274" s="3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5.5">
      <c r="A275" s="37"/>
      <c r="B275" s="37"/>
      <c r="C275" s="3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5.5">
      <c r="A276" s="37"/>
      <c r="B276" s="37"/>
      <c r="C276" s="3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5.5">
      <c r="A277" s="37"/>
      <c r="B277" s="37"/>
      <c r="C277" s="3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5.5">
      <c r="A278" s="37"/>
      <c r="B278" s="37"/>
      <c r="C278" s="3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5.5">
      <c r="A279" s="37"/>
      <c r="B279" s="37"/>
      <c r="C279" s="3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5.5">
      <c r="A280" s="37"/>
      <c r="B280" s="37"/>
      <c r="C280" s="3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5.5">
      <c r="A281" s="37"/>
      <c r="B281" s="37"/>
      <c r="C281" s="3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5.5">
      <c r="A282" s="37"/>
      <c r="B282" s="37"/>
      <c r="C282" s="3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5.5">
      <c r="A283" s="37"/>
      <c r="B283" s="37"/>
      <c r="C283" s="3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5.5">
      <c r="A284" s="37"/>
      <c r="B284" s="37"/>
      <c r="C284" s="3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5.5">
      <c r="A285" s="37"/>
      <c r="B285" s="37"/>
      <c r="C285" s="3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5.5">
      <c r="A286" s="37"/>
      <c r="B286" s="37"/>
      <c r="C286" s="3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5.5">
      <c r="A287" s="37"/>
      <c r="B287" s="37"/>
      <c r="C287" s="3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5.5">
      <c r="A288" s="37"/>
      <c r="B288" s="37"/>
      <c r="C288" s="3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5.5">
      <c r="A289" s="37"/>
      <c r="B289" s="37"/>
      <c r="C289" s="3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5.5">
      <c r="A290" s="37"/>
      <c r="B290" s="37"/>
      <c r="C290" s="3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5.5">
      <c r="A291" s="37"/>
      <c r="B291" s="37"/>
      <c r="C291" s="3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5.5">
      <c r="A292" s="37"/>
      <c r="B292" s="37"/>
      <c r="C292" s="3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5.5">
      <c r="A293" s="37"/>
      <c r="B293" s="37"/>
      <c r="C293" s="3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5.5">
      <c r="A294" s="37"/>
      <c r="B294" s="37"/>
      <c r="C294" s="3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5.5">
      <c r="A295" s="37"/>
      <c r="B295" s="37"/>
      <c r="C295" s="3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5.5">
      <c r="A296" s="37"/>
      <c r="B296" s="37"/>
      <c r="C296" s="3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5.5">
      <c r="A297" s="37"/>
      <c r="B297" s="37"/>
      <c r="C297" s="3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5.5">
      <c r="A298" s="37"/>
      <c r="B298" s="37"/>
      <c r="C298" s="3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5.5">
      <c r="A299" s="37"/>
      <c r="B299" s="37"/>
      <c r="C299" s="3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5.5">
      <c r="A300" s="37"/>
      <c r="B300" s="37"/>
      <c r="C300" s="3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5.5">
      <c r="A301" s="37"/>
      <c r="B301" s="37"/>
      <c r="C301" s="3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5.5">
      <c r="A302" s="37"/>
      <c r="B302" s="37"/>
      <c r="C302" s="3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5.5">
      <c r="A303" s="37"/>
      <c r="B303" s="37"/>
      <c r="C303" s="3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5.5">
      <c r="A304" s="37"/>
      <c r="B304" s="37"/>
      <c r="C304" s="3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5.5">
      <c r="A305" s="37"/>
      <c r="B305" s="37"/>
      <c r="C305" s="3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5.5">
      <c r="A306" s="37"/>
      <c r="B306" s="37"/>
      <c r="C306" s="3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5.5">
      <c r="A307" s="37"/>
      <c r="B307" s="37"/>
      <c r="C307" s="3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5.5">
      <c r="A308" s="37"/>
      <c r="B308" s="37"/>
      <c r="C308" s="3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5.5">
      <c r="A309" s="37"/>
      <c r="B309" s="37"/>
      <c r="C309" s="3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5.5">
      <c r="A310" s="37"/>
      <c r="B310" s="37"/>
      <c r="C310" s="3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5.5">
      <c r="A311" s="37"/>
      <c r="B311" s="37"/>
      <c r="C311" s="3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5.5">
      <c r="A312" s="37"/>
      <c r="B312" s="37"/>
      <c r="C312" s="3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5.5">
      <c r="A313" s="37"/>
      <c r="B313" s="37"/>
      <c r="C313" s="3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5.5">
      <c r="A314" s="37"/>
      <c r="B314" s="37"/>
      <c r="C314" s="3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5.5">
      <c r="A315" s="37"/>
      <c r="B315" s="37"/>
      <c r="C315" s="37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5.5">
      <c r="A316" s="37"/>
      <c r="B316" s="37"/>
      <c r="C316" s="37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5.5">
      <c r="A317" s="37"/>
      <c r="B317" s="37"/>
      <c r="C317" s="37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5.5">
      <c r="A318" s="37"/>
      <c r="B318" s="37"/>
      <c r="C318" s="37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5.5">
      <c r="A319" s="37"/>
      <c r="B319" s="37"/>
      <c r="C319" s="37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5.5">
      <c r="A320" s="37"/>
      <c r="B320" s="37"/>
      <c r="C320" s="37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5.5">
      <c r="A321" s="37"/>
      <c r="B321" s="37"/>
      <c r="C321" s="37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5.5">
      <c r="A322" s="37"/>
      <c r="B322" s="37"/>
      <c r="C322" s="37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5.5">
      <c r="A323" s="37"/>
      <c r="B323" s="37"/>
      <c r="C323" s="37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5.5">
      <c r="A324" s="37"/>
      <c r="B324" s="37"/>
      <c r="C324" s="37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5.5">
      <c r="A325" s="37"/>
      <c r="B325" s="37"/>
      <c r="C325" s="37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5.5">
      <c r="A326" s="37"/>
      <c r="B326" s="37"/>
      <c r="C326" s="37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5.5">
      <c r="A327" s="37"/>
      <c r="B327" s="37"/>
      <c r="C327" s="37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5.5">
      <c r="A328" s="37"/>
      <c r="B328" s="37"/>
      <c r="C328" s="37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5.5">
      <c r="A329" s="37"/>
      <c r="B329" s="37"/>
      <c r="C329" s="37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5.5">
      <c r="A330" s="37"/>
      <c r="B330" s="37"/>
      <c r="C330" s="37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5.5">
      <c r="A331" s="37"/>
      <c r="B331" s="37"/>
      <c r="C331" s="37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5.5">
      <c r="A332" s="37"/>
      <c r="B332" s="37"/>
      <c r="C332" s="37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5.5">
      <c r="A333" s="37"/>
      <c r="B333" s="37"/>
      <c r="C333" s="37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5.5">
      <c r="A334" s="37"/>
      <c r="B334" s="37"/>
      <c r="C334" s="37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5.5">
      <c r="A335" s="37"/>
      <c r="B335" s="37"/>
      <c r="C335" s="37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5.5">
      <c r="A336" s="37"/>
      <c r="B336" s="37"/>
      <c r="C336" s="37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5.5">
      <c r="A337" s="37"/>
      <c r="B337" s="37"/>
      <c r="C337" s="3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5.5">
      <c r="A338" s="37"/>
      <c r="B338" s="37"/>
      <c r="C338" s="37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5.5">
      <c r="A339" s="37"/>
      <c r="B339" s="37"/>
      <c r="C339" s="37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5.5">
      <c r="A340" s="37"/>
      <c r="B340" s="37"/>
      <c r="C340" s="37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5.5">
      <c r="A341" s="37"/>
      <c r="B341" s="37"/>
      <c r="C341" s="3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5.5">
      <c r="A342" s="37"/>
      <c r="B342" s="37"/>
      <c r="C342" s="37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5.5">
      <c r="A343" s="37"/>
      <c r="B343" s="37"/>
      <c r="C343" s="37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5.5">
      <c r="A344" s="37"/>
      <c r="B344" s="37"/>
      <c r="C344" s="37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5.5">
      <c r="A345" s="37"/>
      <c r="B345" s="37"/>
      <c r="C345" s="37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5.5">
      <c r="A346" s="37"/>
      <c r="B346" s="37"/>
      <c r="C346" s="37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5.5">
      <c r="A347" s="37"/>
      <c r="B347" s="37"/>
      <c r="C347" s="3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5.5">
      <c r="A348" s="37"/>
      <c r="B348" s="37"/>
      <c r="C348" s="37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5.5">
      <c r="A349" s="37"/>
      <c r="B349" s="37"/>
      <c r="C349" s="37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5.5">
      <c r="A350" s="37"/>
      <c r="B350" s="37"/>
      <c r="C350" s="37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5.5">
      <c r="A351" s="37"/>
      <c r="B351" s="37"/>
      <c r="C351" s="37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5.5">
      <c r="A352" s="37"/>
      <c r="B352" s="37"/>
      <c r="C352" s="37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5.5">
      <c r="A353" s="37"/>
      <c r="B353" s="37"/>
      <c r="C353" s="37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5.5">
      <c r="A354" s="37"/>
      <c r="B354" s="37"/>
      <c r="C354" s="37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5.5">
      <c r="A355" s="37"/>
      <c r="B355" s="37"/>
      <c r="C355" s="37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5.5">
      <c r="A356" s="37"/>
      <c r="B356" s="37"/>
      <c r="C356" s="37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5.5">
      <c r="A357" s="37"/>
      <c r="B357" s="37"/>
      <c r="C357" s="37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5.5">
      <c r="A358" s="37"/>
      <c r="B358" s="37"/>
      <c r="C358" s="37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5.5">
      <c r="A359" s="37"/>
      <c r="B359" s="37"/>
      <c r="C359" s="37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5.5">
      <c r="A360" s="37"/>
      <c r="B360" s="37"/>
      <c r="C360" s="37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5.5">
      <c r="A361" s="37"/>
      <c r="B361" s="37"/>
      <c r="C361" s="37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5.5">
      <c r="A362" s="37"/>
      <c r="B362" s="37"/>
      <c r="C362" s="37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5.5">
      <c r="A363" s="37"/>
      <c r="B363" s="37"/>
      <c r="C363" s="37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5.5">
      <c r="A364" s="37"/>
      <c r="B364" s="37"/>
      <c r="C364" s="37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5.5">
      <c r="A365" s="37"/>
      <c r="B365" s="37"/>
      <c r="C365" s="37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5.5">
      <c r="A366" s="37"/>
      <c r="B366" s="37"/>
      <c r="C366" s="37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5.5">
      <c r="A367" s="37"/>
      <c r="B367" s="37"/>
      <c r="C367" s="37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5.5">
      <c r="A368" s="37"/>
      <c r="B368" s="37"/>
      <c r="C368" s="37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5.5">
      <c r="A369" s="37"/>
      <c r="B369" s="37"/>
      <c r="C369" s="37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5.5">
      <c r="A370" s="37"/>
      <c r="B370" s="37"/>
      <c r="C370" s="37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5.5">
      <c r="A371" s="37"/>
      <c r="B371" s="37"/>
      <c r="C371" s="37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5.5">
      <c r="A372" s="37"/>
      <c r="B372" s="37"/>
      <c r="C372" s="37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5.5">
      <c r="A373" s="37"/>
      <c r="B373" s="37"/>
      <c r="C373" s="37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5.5">
      <c r="A374" s="37"/>
      <c r="B374" s="37"/>
      <c r="C374" s="37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5.5">
      <c r="A375" s="37"/>
      <c r="B375" s="37"/>
      <c r="C375" s="3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5.5">
      <c r="A376" s="37"/>
      <c r="B376" s="37"/>
      <c r="C376" s="37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5.5">
      <c r="A377" s="37"/>
      <c r="B377" s="37"/>
      <c r="C377" s="37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5.5">
      <c r="A378" s="37"/>
      <c r="B378" s="37"/>
      <c r="C378" s="3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5.5">
      <c r="A379" s="37"/>
      <c r="B379" s="37"/>
      <c r="C379" s="37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5.5">
      <c r="A380" s="37"/>
      <c r="B380" s="37"/>
      <c r="C380" s="37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5.5">
      <c r="A381" s="37"/>
      <c r="B381" s="37"/>
      <c r="C381" s="37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5.5">
      <c r="A382" s="37"/>
      <c r="B382" s="37"/>
      <c r="C382" s="37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5.5">
      <c r="A383" s="37"/>
      <c r="B383" s="37"/>
      <c r="C383" s="37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5.5">
      <c r="A384" s="37"/>
      <c r="B384" s="37"/>
      <c r="C384" s="37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5.5">
      <c r="A385" s="37"/>
      <c r="B385" s="37"/>
      <c r="C385" s="37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5.5">
      <c r="A386" s="37"/>
      <c r="B386" s="37"/>
      <c r="C386" s="37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5.5">
      <c r="A387" s="37"/>
      <c r="B387" s="37"/>
      <c r="C387" s="37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5.5">
      <c r="A388" s="37"/>
      <c r="B388" s="37"/>
      <c r="C388" s="37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5.5">
      <c r="A389" s="37"/>
      <c r="B389" s="37"/>
      <c r="C389" s="37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5.5">
      <c r="A390" s="37"/>
      <c r="B390" s="37"/>
      <c r="C390" s="37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5.5">
      <c r="A391" s="37"/>
      <c r="B391" s="37"/>
      <c r="C391" s="37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5.5">
      <c r="A392" s="37"/>
      <c r="B392" s="37"/>
      <c r="C392" s="37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5.5">
      <c r="A393" s="37"/>
      <c r="B393" s="37"/>
      <c r="C393" s="37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5.5">
      <c r="A394" s="37"/>
      <c r="B394" s="37"/>
      <c r="C394" s="37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5.5">
      <c r="A395" s="37"/>
      <c r="B395" s="37"/>
      <c r="C395" s="37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5.5">
      <c r="A396" s="37"/>
      <c r="B396" s="37"/>
      <c r="C396" s="37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5.5">
      <c r="A397" s="37"/>
      <c r="B397" s="37"/>
      <c r="C397" s="37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5.5">
      <c r="A398" s="37"/>
      <c r="B398" s="37"/>
      <c r="C398" s="37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5.5">
      <c r="A399" s="37"/>
      <c r="B399" s="37"/>
      <c r="C399" s="37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5.5">
      <c r="A400" s="37"/>
      <c r="B400" s="37"/>
      <c r="C400" s="37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5.5">
      <c r="A401" s="37"/>
      <c r="B401" s="37"/>
      <c r="C401" s="37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5.5">
      <c r="A402" s="37"/>
      <c r="B402" s="37"/>
      <c r="C402" s="37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5.5">
      <c r="A403" s="37"/>
      <c r="B403" s="37"/>
      <c r="C403" s="37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5.5">
      <c r="A404" s="37"/>
      <c r="B404" s="37"/>
      <c r="C404" s="37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5.5">
      <c r="A405" s="37"/>
      <c r="B405" s="37"/>
      <c r="C405" s="37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5.5">
      <c r="A406" s="37"/>
      <c r="B406" s="37"/>
      <c r="C406" s="37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5.5">
      <c r="A407" s="37"/>
      <c r="B407" s="37"/>
      <c r="C407" s="37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5.5">
      <c r="A408" s="37"/>
      <c r="B408" s="37"/>
      <c r="C408" s="37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5.5">
      <c r="A409" s="37"/>
      <c r="B409" s="37"/>
      <c r="C409" s="37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5.5">
      <c r="A410" s="37"/>
      <c r="B410" s="37"/>
      <c r="C410" s="37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5.5">
      <c r="A411" s="37"/>
      <c r="B411" s="37"/>
      <c r="C411" s="37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5.5">
      <c r="A412" s="37"/>
      <c r="B412" s="37"/>
      <c r="C412" s="37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5.5">
      <c r="A413" s="37"/>
      <c r="B413" s="37"/>
      <c r="C413" s="37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5.5">
      <c r="A414" s="37"/>
      <c r="B414" s="37"/>
      <c r="C414" s="37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5.5">
      <c r="A415" s="37"/>
      <c r="B415" s="37"/>
      <c r="C415" s="37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5.5">
      <c r="A416" s="37"/>
      <c r="B416" s="37"/>
      <c r="C416" s="37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5.5">
      <c r="A417" s="37"/>
      <c r="B417" s="37"/>
      <c r="C417" s="37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5.5">
      <c r="A418" s="37"/>
      <c r="B418" s="37"/>
      <c r="C418" s="37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5.5">
      <c r="A419" s="37"/>
      <c r="B419" s="37"/>
      <c r="C419" s="37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5.5">
      <c r="A420" s="37"/>
      <c r="B420" s="37"/>
      <c r="C420" s="37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5.5">
      <c r="A421" s="37"/>
      <c r="B421" s="37"/>
      <c r="C421" s="37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5.5">
      <c r="A422" s="37"/>
      <c r="B422" s="37"/>
      <c r="C422" s="37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5.5">
      <c r="A423" s="37"/>
      <c r="B423" s="37"/>
      <c r="C423" s="37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5.5">
      <c r="A424" s="37"/>
      <c r="B424" s="37"/>
      <c r="C424" s="37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5.5">
      <c r="A425" s="37"/>
      <c r="B425" s="37"/>
      <c r="C425" s="37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5.5">
      <c r="A426" s="37"/>
      <c r="B426" s="37"/>
      <c r="C426" s="37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5.5">
      <c r="A427" s="37"/>
      <c r="B427" s="37"/>
      <c r="C427" s="3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5.5">
      <c r="A428" s="37"/>
      <c r="B428" s="37"/>
      <c r="C428" s="37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5.5">
      <c r="A429" s="37"/>
      <c r="B429" s="37"/>
      <c r="C429" s="37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5.5">
      <c r="A430" s="37"/>
      <c r="B430" s="37"/>
      <c r="C430" s="37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5.5">
      <c r="A431" s="37"/>
      <c r="B431" s="37"/>
      <c r="C431" s="37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5.5">
      <c r="A432" s="37"/>
      <c r="B432" s="37"/>
      <c r="C432" s="37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5.5">
      <c r="A433" s="37"/>
      <c r="B433" s="37"/>
      <c r="C433" s="37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5.5">
      <c r="A434" s="37"/>
      <c r="B434" s="37"/>
      <c r="C434" s="37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5.5">
      <c r="A435" s="37"/>
      <c r="B435" s="37"/>
      <c r="C435" s="37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5.5">
      <c r="A436" s="37"/>
      <c r="B436" s="37"/>
      <c r="C436" s="37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5.5">
      <c r="A437" s="37"/>
      <c r="B437" s="37"/>
      <c r="C437" s="37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5.5">
      <c r="A438" s="37"/>
      <c r="B438" s="37"/>
      <c r="C438" s="37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5.5">
      <c r="A439" s="37"/>
      <c r="B439" s="37"/>
      <c r="C439" s="37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5.5">
      <c r="A440" s="37"/>
      <c r="B440" s="37"/>
      <c r="C440" s="37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5.5">
      <c r="A441" s="37"/>
      <c r="B441" s="37"/>
      <c r="C441" s="37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5.5">
      <c r="A442" s="37"/>
      <c r="B442" s="37"/>
      <c r="C442" s="37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5.5">
      <c r="A443" s="37"/>
      <c r="B443" s="37"/>
      <c r="C443" s="37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5.5">
      <c r="A444" s="37"/>
      <c r="B444" s="37"/>
      <c r="C444" s="37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5.5">
      <c r="A445" s="37"/>
      <c r="B445" s="37"/>
      <c r="C445" s="37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5.5">
      <c r="A446" s="37"/>
      <c r="B446" s="37"/>
      <c r="C446" s="37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5.5">
      <c r="A447" s="37"/>
      <c r="B447" s="37"/>
      <c r="C447" s="37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5.5">
      <c r="A448" s="37"/>
      <c r="B448" s="37"/>
      <c r="C448" s="37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5.5">
      <c r="A449" s="37"/>
      <c r="B449" s="37"/>
      <c r="C449" s="37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5.5">
      <c r="A450" s="37"/>
      <c r="B450" s="37"/>
      <c r="C450" s="37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5.5">
      <c r="A451" s="37"/>
      <c r="B451" s="37"/>
      <c r="C451" s="37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5.5">
      <c r="A452" s="37"/>
      <c r="B452" s="37"/>
      <c r="C452" s="37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5.5">
      <c r="A453" s="37"/>
      <c r="B453" s="37"/>
      <c r="C453" s="37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5.5">
      <c r="A454" s="37"/>
      <c r="B454" s="37"/>
      <c r="C454" s="37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5.5">
      <c r="A455" s="37"/>
      <c r="B455" s="37"/>
      <c r="C455" s="37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5.5">
      <c r="A456" s="37"/>
      <c r="B456" s="37"/>
      <c r="C456" s="37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5.5">
      <c r="A457" s="37"/>
      <c r="B457" s="37"/>
      <c r="C457" s="37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5.5">
      <c r="A458" s="37"/>
      <c r="B458" s="37"/>
      <c r="C458" s="37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5.5">
      <c r="A459" s="37"/>
      <c r="B459" s="37"/>
      <c r="C459" s="37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5.5">
      <c r="A460" s="37"/>
      <c r="B460" s="37"/>
      <c r="C460" s="37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5.5">
      <c r="A461" s="37"/>
      <c r="B461" s="37"/>
      <c r="C461" s="37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5.5">
      <c r="A462" s="37"/>
      <c r="B462" s="37"/>
      <c r="C462" s="37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5.5">
      <c r="A463" s="37"/>
      <c r="B463" s="37"/>
      <c r="C463" s="37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5.5">
      <c r="A464" s="37"/>
      <c r="B464" s="37"/>
      <c r="C464" s="37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5.5">
      <c r="A465" s="37"/>
      <c r="B465" s="37"/>
      <c r="C465" s="37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5.5">
      <c r="A466" s="37"/>
      <c r="B466" s="37"/>
      <c r="C466" s="37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5.5">
      <c r="A467" s="37"/>
      <c r="B467" s="37"/>
      <c r="C467" s="37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5.5">
      <c r="A468" s="37"/>
      <c r="B468" s="37"/>
      <c r="C468" s="37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5.5">
      <c r="A469" s="37"/>
      <c r="B469" s="37"/>
      <c r="C469" s="37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5.5">
      <c r="A470" s="37"/>
      <c r="B470" s="37"/>
      <c r="C470" s="37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5.5">
      <c r="A471" s="37"/>
      <c r="B471" s="37"/>
      <c r="C471" s="37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5.5">
      <c r="A472" s="37"/>
      <c r="B472" s="37"/>
      <c r="C472" s="37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5.5">
      <c r="A473" s="37"/>
      <c r="B473" s="37"/>
      <c r="C473" s="37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5.5">
      <c r="A474" s="37"/>
      <c r="B474" s="37"/>
      <c r="C474" s="37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5.5">
      <c r="A475" s="37"/>
      <c r="B475" s="37"/>
      <c r="C475" s="37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5.5">
      <c r="A476" s="37"/>
      <c r="B476" s="37"/>
      <c r="C476" s="37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5.5">
      <c r="A477" s="37"/>
      <c r="B477" s="37"/>
      <c r="C477" s="37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5.5">
      <c r="A478" s="37"/>
      <c r="B478" s="37"/>
      <c r="C478" s="37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5.5">
      <c r="A479" s="37"/>
      <c r="B479" s="37"/>
      <c r="C479" s="37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5.5">
      <c r="A480" s="37"/>
      <c r="B480" s="37"/>
      <c r="C480" s="37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5.5">
      <c r="A481" s="37"/>
      <c r="B481" s="37"/>
      <c r="C481" s="37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5.5">
      <c r="A482" s="37"/>
      <c r="B482" s="37"/>
      <c r="C482" s="37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5.5">
      <c r="A483" s="37"/>
      <c r="B483" s="37"/>
      <c r="C483" s="37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5.5">
      <c r="A484" s="37"/>
      <c r="B484" s="37"/>
      <c r="C484" s="37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5.5">
      <c r="A485" s="37"/>
      <c r="B485" s="37"/>
      <c r="C485" s="37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5.5">
      <c r="A486" s="37"/>
      <c r="B486" s="37"/>
      <c r="C486" s="37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5.5">
      <c r="A487" s="37"/>
      <c r="B487" s="37"/>
      <c r="C487" s="37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5.5">
      <c r="A488" s="37"/>
      <c r="B488" s="37"/>
      <c r="C488" s="37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5.5">
      <c r="A489" s="37"/>
      <c r="B489" s="37"/>
      <c r="C489" s="37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5.5">
      <c r="A490" s="37"/>
      <c r="B490" s="37"/>
      <c r="C490" s="37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5.5">
      <c r="A491" s="37"/>
      <c r="B491" s="37"/>
      <c r="C491" s="37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5.5">
      <c r="A492" s="37"/>
      <c r="B492" s="37"/>
      <c r="C492" s="37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5.5">
      <c r="A493" s="37"/>
      <c r="B493" s="37"/>
      <c r="C493" s="37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5.5">
      <c r="A494" s="37"/>
      <c r="B494" s="37"/>
      <c r="C494" s="37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5.5">
      <c r="A495" s="37"/>
      <c r="B495" s="37"/>
      <c r="C495" s="37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5.5">
      <c r="A496" s="37"/>
      <c r="B496" s="37"/>
      <c r="C496" s="37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5.5">
      <c r="A497" s="37"/>
      <c r="B497" s="37"/>
      <c r="C497" s="37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5.5">
      <c r="A498" s="37"/>
      <c r="B498" s="37"/>
      <c r="C498" s="37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5.5">
      <c r="A499" s="37"/>
      <c r="B499" s="37"/>
      <c r="C499" s="37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5.5">
      <c r="A500" s="37"/>
      <c r="B500" s="37"/>
      <c r="C500" s="37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5.5">
      <c r="A501" s="37"/>
      <c r="B501" s="37"/>
      <c r="C501" s="37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5.5">
      <c r="A502" s="37"/>
      <c r="B502" s="37"/>
      <c r="C502" s="37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5.5">
      <c r="A503" s="37"/>
      <c r="B503" s="37"/>
      <c r="C503" s="37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5.5">
      <c r="A504" s="37"/>
      <c r="B504" s="37"/>
      <c r="C504" s="37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5.5">
      <c r="A505" s="37"/>
      <c r="B505" s="37"/>
      <c r="C505" s="37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5.5">
      <c r="A506" s="37"/>
      <c r="B506" s="37"/>
      <c r="C506" s="37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5.5">
      <c r="A507" s="37"/>
      <c r="B507" s="37"/>
      <c r="C507" s="37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5.5">
      <c r="A508" s="37"/>
      <c r="B508" s="37"/>
      <c r="C508" s="37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5.5">
      <c r="A509" s="37"/>
      <c r="B509" s="37"/>
      <c r="C509" s="37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5.5">
      <c r="A510" s="37"/>
      <c r="B510" s="37"/>
      <c r="C510" s="37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5.5">
      <c r="A511" s="37"/>
      <c r="B511" s="37"/>
      <c r="C511" s="3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5.5">
      <c r="A512" s="37"/>
      <c r="B512" s="37"/>
      <c r="C512" s="37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5.5">
      <c r="A513" s="37"/>
      <c r="B513" s="37"/>
      <c r="C513" s="37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5.5">
      <c r="A514" s="37"/>
      <c r="B514" s="37"/>
      <c r="C514" s="37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5.5">
      <c r="A515" s="37"/>
      <c r="B515" s="37"/>
      <c r="C515" s="37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5.5">
      <c r="A516" s="37"/>
      <c r="B516" s="37"/>
      <c r="C516" s="37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5.5">
      <c r="A517" s="37"/>
      <c r="B517" s="37"/>
      <c r="C517" s="37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5.5">
      <c r="A518" s="37"/>
      <c r="B518" s="37"/>
      <c r="C518" s="37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5.5">
      <c r="A519" s="37"/>
      <c r="B519" s="37"/>
      <c r="C519" s="37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5.5">
      <c r="A520" s="37"/>
      <c r="B520" s="37"/>
      <c r="C520" s="37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5.5">
      <c r="A521" s="37"/>
      <c r="B521" s="37"/>
      <c r="C521" s="37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5.5">
      <c r="A522" s="37"/>
      <c r="B522" s="37"/>
      <c r="C522" s="37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5.5">
      <c r="A523" s="37"/>
      <c r="B523" s="37"/>
      <c r="C523" s="37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5.5">
      <c r="A524" s="37"/>
      <c r="B524" s="37"/>
      <c r="C524" s="37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5.5">
      <c r="A525" s="37"/>
      <c r="B525" s="37"/>
      <c r="C525" s="37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5.5">
      <c r="A526" s="37"/>
      <c r="B526" s="37"/>
      <c r="C526" s="37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5.5">
      <c r="A527" s="37"/>
      <c r="B527" s="37"/>
      <c r="C527" s="37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5.5">
      <c r="A528" s="37"/>
      <c r="B528" s="37"/>
      <c r="C528" s="37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5.5">
      <c r="A529" s="37"/>
      <c r="B529" s="37"/>
      <c r="C529" s="37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5.5">
      <c r="A530" s="37"/>
      <c r="B530" s="37"/>
      <c r="C530" s="37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5.5">
      <c r="A531" s="37"/>
      <c r="B531" s="37"/>
      <c r="C531" s="37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5.5">
      <c r="A532" s="37"/>
      <c r="B532" s="37"/>
      <c r="C532" s="37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5.5">
      <c r="A533" s="37"/>
      <c r="B533" s="37"/>
      <c r="C533" s="37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5.5">
      <c r="A534" s="37"/>
      <c r="B534" s="37"/>
      <c r="C534" s="37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5.5">
      <c r="A535" s="37"/>
      <c r="B535" s="37"/>
      <c r="C535" s="37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5.5">
      <c r="A536" s="37"/>
      <c r="B536" s="37"/>
      <c r="C536" s="37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5.5">
      <c r="A537" s="37"/>
      <c r="B537" s="37"/>
      <c r="C537" s="37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5.5">
      <c r="A538" s="37"/>
      <c r="B538" s="37"/>
      <c r="C538" s="37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5.5">
      <c r="A539" s="37"/>
      <c r="B539" s="37"/>
      <c r="C539" s="37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5.5">
      <c r="A540" s="37"/>
      <c r="B540" s="37"/>
      <c r="C540" s="37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5.5">
      <c r="A541" s="37"/>
      <c r="B541" s="37"/>
      <c r="C541" s="37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5.5">
      <c r="A542" s="37"/>
      <c r="B542" s="37"/>
      <c r="C542" s="37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5.5">
      <c r="A543" s="37"/>
      <c r="B543" s="37"/>
      <c r="C543" s="37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5.5">
      <c r="A544" s="37"/>
      <c r="B544" s="37"/>
      <c r="C544" s="37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5.5">
      <c r="A545" s="37"/>
      <c r="B545" s="37"/>
      <c r="C545" s="37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5.5">
      <c r="A546" s="37"/>
      <c r="B546" s="37"/>
      <c r="C546" s="37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5.5">
      <c r="A547" s="37"/>
      <c r="B547" s="37"/>
      <c r="C547" s="37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5.5">
      <c r="A548" s="37"/>
      <c r="B548" s="37"/>
      <c r="C548" s="37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5.5">
      <c r="A549" s="37"/>
      <c r="B549" s="37"/>
      <c r="C549" s="37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5.5">
      <c r="A550" s="37"/>
      <c r="B550" s="37"/>
      <c r="C550" s="37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5.5">
      <c r="A551" s="37"/>
      <c r="B551" s="37"/>
      <c r="C551" s="37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5.5">
      <c r="A552" s="37"/>
      <c r="B552" s="37"/>
      <c r="C552" s="37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5.5">
      <c r="A553" s="37"/>
      <c r="B553" s="37"/>
      <c r="C553" s="37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5.5">
      <c r="A554" s="37"/>
      <c r="B554" s="37"/>
      <c r="C554" s="37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5.5">
      <c r="A555" s="37"/>
      <c r="B555" s="37"/>
      <c r="C555" s="37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5.5">
      <c r="A556" s="37"/>
      <c r="B556" s="37"/>
      <c r="C556" s="37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5.5">
      <c r="A557" s="37"/>
      <c r="B557" s="37"/>
      <c r="C557" s="37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5.5">
      <c r="A558" s="37"/>
      <c r="B558" s="37"/>
      <c r="C558" s="37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5.5">
      <c r="A559" s="37"/>
      <c r="B559" s="37"/>
      <c r="C559" s="37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5.5">
      <c r="A560" s="37"/>
      <c r="B560" s="37"/>
      <c r="C560" s="37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5.5">
      <c r="A561" s="37"/>
      <c r="B561" s="37"/>
      <c r="C561" s="37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5.5">
      <c r="A562" s="37"/>
      <c r="B562" s="37"/>
      <c r="C562" s="37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5.5">
      <c r="A563" s="37"/>
      <c r="B563" s="37"/>
      <c r="C563" s="37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5.5">
      <c r="A564" s="37"/>
      <c r="B564" s="37"/>
      <c r="C564" s="37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5.5">
      <c r="A565" s="37"/>
      <c r="B565" s="37"/>
      <c r="C565" s="37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5.5">
      <c r="A566" s="37"/>
      <c r="B566" s="37"/>
      <c r="C566" s="37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5.5">
      <c r="A567" s="37"/>
      <c r="B567" s="37"/>
      <c r="C567" s="37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5.5">
      <c r="A568" s="37"/>
      <c r="B568" s="37"/>
      <c r="C568" s="37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5.5">
      <c r="A569" s="37"/>
      <c r="B569" s="37"/>
      <c r="C569" s="37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5.5">
      <c r="A570" s="37"/>
      <c r="B570" s="37"/>
      <c r="C570" s="37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5.5">
      <c r="A571" s="37"/>
      <c r="B571" s="37"/>
      <c r="C571" s="37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5.5">
      <c r="A572" s="37"/>
      <c r="B572" s="37"/>
      <c r="C572" s="37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5.5">
      <c r="A573" s="37"/>
      <c r="B573" s="37"/>
      <c r="C573" s="37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5.5">
      <c r="A574" s="37"/>
      <c r="B574" s="37"/>
      <c r="C574" s="37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5.5">
      <c r="A575" s="37"/>
      <c r="B575" s="37"/>
      <c r="C575" s="37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5.5">
      <c r="A576" s="37"/>
      <c r="B576" s="37"/>
      <c r="C576" s="37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5.5">
      <c r="A577" s="37"/>
      <c r="B577" s="37"/>
      <c r="C577" s="37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5.5">
      <c r="A578" s="37"/>
      <c r="B578" s="37"/>
      <c r="C578" s="37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5.5">
      <c r="A579" s="37"/>
      <c r="B579" s="37"/>
      <c r="C579" s="37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5.5">
      <c r="A580" s="37"/>
      <c r="B580" s="37"/>
      <c r="C580" s="37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5.5">
      <c r="A581" s="37"/>
      <c r="B581" s="37"/>
      <c r="C581" s="37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5.5">
      <c r="A582" s="37"/>
      <c r="B582" s="37"/>
      <c r="C582" s="37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5.5">
      <c r="A583" s="37"/>
      <c r="B583" s="37"/>
      <c r="C583" s="37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5.5">
      <c r="A584" s="37"/>
      <c r="B584" s="37"/>
      <c r="C584" s="37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5.5">
      <c r="A585" s="37"/>
      <c r="B585" s="37"/>
      <c r="C585" s="37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5.5">
      <c r="A586" s="37"/>
      <c r="B586" s="37"/>
      <c r="C586" s="37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5.5">
      <c r="A587" s="37"/>
      <c r="B587" s="37"/>
      <c r="C587" s="37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5.5">
      <c r="A588" s="37"/>
      <c r="B588" s="37"/>
      <c r="C588" s="37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5.5">
      <c r="A589" s="37"/>
      <c r="B589" s="37"/>
      <c r="C589" s="37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5.5">
      <c r="A590" s="37"/>
      <c r="B590" s="37"/>
      <c r="C590" s="37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5.5">
      <c r="A591" s="37"/>
      <c r="B591" s="37"/>
      <c r="C591" s="37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5.5">
      <c r="A592" s="37"/>
      <c r="B592" s="37"/>
      <c r="C592" s="37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5.5">
      <c r="A593" s="37"/>
      <c r="B593" s="37"/>
      <c r="C593" s="37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5.5">
      <c r="A594" s="37"/>
      <c r="B594" s="37"/>
      <c r="C594" s="37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5.5">
      <c r="A595" s="37"/>
      <c r="B595" s="37"/>
      <c r="C595" s="37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5.5">
      <c r="A596" s="37"/>
      <c r="B596" s="37"/>
      <c r="C596" s="37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5.5">
      <c r="A597" s="37"/>
      <c r="B597" s="37"/>
      <c r="C597" s="37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5.5">
      <c r="A598" s="37"/>
      <c r="B598" s="37"/>
      <c r="C598" s="37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5.5">
      <c r="A599" s="37"/>
      <c r="B599" s="37"/>
      <c r="C599" s="37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5.5">
      <c r="A600" s="37"/>
      <c r="B600" s="37"/>
      <c r="C600" s="37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5.5">
      <c r="A601" s="37"/>
      <c r="B601" s="37"/>
      <c r="C601" s="37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5.5">
      <c r="A602" s="37"/>
      <c r="B602" s="37"/>
      <c r="C602" s="37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5.5">
      <c r="A603" s="37"/>
      <c r="B603" s="37"/>
      <c r="C603" s="37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5.5">
      <c r="A604" s="37"/>
      <c r="B604" s="37"/>
      <c r="C604" s="37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5.5">
      <c r="A605" s="37"/>
      <c r="B605" s="37"/>
      <c r="C605" s="37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5.5">
      <c r="A606" s="37"/>
      <c r="B606" s="37"/>
      <c r="C606" s="37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5.5">
      <c r="A607" s="37"/>
      <c r="B607" s="37"/>
      <c r="C607" s="37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5.5">
      <c r="A608" s="37"/>
      <c r="B608" s="37"/>
      <c r="C608" s="37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5.5">
      <c r="A609" s="37"/>
      <c r="B609" s="37"/>
      <c r="C609" s="37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5.5">
      <c r="A610" s="37"/>
      <c r="B610" s="37"/>
      <c r="C610" s="37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5.5">
      <c r="A611" s="37"/>
      <c r="B611" s="37"/>
      <c r="C611" s="37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5.5">
      <c r="A612" s="37"/>
      <c r="B612" s="37"/>
      <c r="C612" s="37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5.5">
      <c r="A613" s="37"/>
      <c r="B613" s="37"/>
      <c r="C613" s="37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5.5">
      <c r="A614" s="37"/>
      <c r="B614" s="37"/>
      <c r="C614" s="37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5.5">
      <c r="A615" s="37"/>
      <c r="B615" s="37"/>
      <c r="C615" s="37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5.5">
      <c r="A616" s="37"/>
      <c r="B616" s="37"/>
      <c r="C616" s="37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5.5">
      <c r="A617" s="37"/>
      <c r="B617" s="37"/>
      <c r="C617" s="37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5.5">
      <c r="A618" s="37"/>
      <c r="B618" s="37"/>
      <c r="C618" s="37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5.5">
      <c r="A619" s="37"/>
      <c r="B619" s="37"/>
      <c r="C619" s="37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5.5">
      <c r="A620" s="37"/>
      <c r="B620" s="37"/>
      <c r="C620" s="37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5.5">
      <c r="A621" s="37"/>
      <c r="B621" s="37"/>
      <c r="C621" s="37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5.5">
      <c r="A622" s="37"/>
      <c r="B622" s="37"/>
      <c r="C622" s="37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5.5">
      <c r="A623" s="37"/>
      <c r="B623" s="37"/>
      <c r="C623" s="3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5.5">
      <c r="A624" s="37"/>
      <c r="B624" s="37"/>
      <c r="C624" s="37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5.5">
      <c r="A625" s="37"/>
      <c r="B625" s="37"/>
      <c r="C625" s="37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5.5">
      <c r="A626" s="37"/>
      <c r="B626" s="37"/>
      <c r="C626" s="37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5.5">
      <c r="A627" s="37"/>
      <c r="B627" s="37"/>
      <c r="C627" s="37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5.5">
      <c r="A628" s="37"/>
      <c r="B628" s="37"/>
      <c r="C628" s="37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5.5">
      <c r="A629" s="37"/>
      <c r="B629" s="37"/>
      <c r="C629" s="37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5.5">
      <c r="A630" s="37"/>
      <c r="B630" s="37"/>
      <c r="C630" s="37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5.5">
      <c r="A631" s="37"/>
      <c r="B631" s="37"/>
      <c r="C631" s="37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5.5">
      <c r="A632" s="37"/>
      <c r="B632" s="37"/>
      <c r="C632" s="37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5.5">
      <c r="A633" s="37"/>
      <c r="B633" s="37"/>
      <c r="C633" s="37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5.5">
      <c r="A634" s="37"/>
      <c r="B634" s="37"/>
      <c r="C634" s="37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5.5">
      <c r="A635" s="37"/>
      <c r="B635" s="37"/>
      <c r="C635" s="37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5.5">
      <c r="A636" s="37"/>
      <c r="B636" s="37"/>
      <c r="C636" s="3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5.5">
      <c r="A637" s="37"/>
      <c r="B637" s="37"/>
      <c r="C637" s="37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5.5">
      <c r="A638" s="37"/>
      <c r="B638" s="37"/>
      <c r="C638" s="3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5.5">
      <c r="A639" s="37"/>
      <c r="B639" s="37"/>
      <c r="C639" s="3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5.5">
      <c r="A640" s="37"/>
      <c r="B640" s="37"/>
      <c r="C640" s="37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5.5">
      <c r="A641" s="37"/>
      <c r="B641" s="37"/>
      <c r="C641" s="3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5.5">
      <c r="A642" s="37"/>
      <c r="B642" s="37"/>
      <c r="C642" s="3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5.5">
      <c r="A643" s="37"/>
      <c r="B643" s="37"/>
      <c r="C643" s="37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5.5">
      <c r="A644" s="37"/>
      <c r="B644" s="37"/>
      <c r="C644" s="37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5.5">
      <c r="A645" s="37"/>
      <c r="B645" s="37"/>
      <c r="C645" s="37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5.5">
      <c r="A646" s="37"/>
      <c r="B646" s="37"/>
      <c r="C646" s="37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5.5">
      <c r="A647" s="37"/>
      <c r="B647" s="37"/>
      <c r="C647" s="37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5.5">
      <c r="A648" s="37"/>
      <c r="B648" s="37"/>
      <c r="C648" s="37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5.5">
      <c r="A649" s="37"/>
      <c r="B649" s="37"/>
      <c r="C649" s="3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5.5">
      <c r="A650" s="37"/>
      <c r="B650" s="37"/>
      <c r="C650" s="37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5.5">
      <c r="A651" s="37"/>
      <c r="B651" s="37"/>
      <c r="C651" s="37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5.5">
      <c r="A652" s="37"/>
      <c r="B652" s="37"/>
      <c r="C652" s="37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5.5">
      <c r="A653" s="37"/>
      <c r="B653" s="37"/>
      <c r="C653" s="37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5.5">
      <c r="A654" s="37"/>
      <c r="B654" s="37"/>
      <c r="C654" s="37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5.5">
      <c r="A655" s="37"/>
      <c r="B655" s="37"/>
      <c r="C655" s="37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5.5">
      <c r="A656" s="37"/>
      <c r="B656" s="37"/>
      <c r="C656" s="37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5.5">
      <c r="A657" s="37"/>
      <c r="B657" s="37"/>
      <c r="C657" s="37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5.5">
      <c r="A658" s="37"/>
      <c r="B658" s="37"/>
      <c r="C658" s="37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5.5">
      <c r="A659" s="37"/>
      <c r="B659" s="37"/>
      <c r="C659" s="37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5.5">
      <c r="A660" s="37"/>
      <c r="B660" s="37"/>
      <c r="C660" s="37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5.5">
      <c r="A661" s="37"/>
      <c r="B661" s="37"/>
      <c r="C661" s="37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5.5">
      <c r="A662" s="37"/>
      <c r="B662" s="37"/>
      <c r="C662" s="37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5.5">
      <c r="A663" s="37"/>
      <c r="B663" s="37"/>
      <c r="C663" s="37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5.5">
      <c r="A664" s="37"/>
      <c r="B664" s="37"/>
      <c r="C664" s="37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5.5">
      <c r="A665" s="37"/>
      <c r="B665" s="37"/>
      <c r="C665" s="37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5.5">
      <c r="A666" s="37"/>
      <c r="B666" s="37"/>
      <c r="C666" s="37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5.5">
      <c r="A667" s="37"/>
      <c r="B667" s="37"/>
      <c r="C667" s="37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5.5">
      <c r="A668" s="37"/>
      <c r="B668" s="37"/>
      <c r="C668" s="37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5.5">
      <c r="A669" s="37"/>
      <c r="B669" s="37"/>
      <c r="C669" s="37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5.5">
      <c r="A670" s="37"/>
      <c r="B670" s="37"/>
      <c r="C670" s="37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5.5">
      <c r="A671" s="37"/>
      <c r="B671" s="37"/>
      <c r="C671" s="37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5.5">
      <c r="A672" s="37"/>
      <c r="B672" s="37"/>
      <c r="C672" s="37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5.5">
      <c r="A673" s="37"/>
      <c r="B673" s="37"/>
      <c r="C673" s="37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5.5">
      <c r="A674" s="37"/>
      <c r="B674" s="37"/>
      <c r="C674" s="37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5.5">
      <c r="A675" s="37"/>
      <c r="B675" s="37"/>
      <c r="C675" s="37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5.5">
      <c r="A676" s="37"/>
      <c r="B676" s="37"/>
      <c r="C676" s="37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5.5">
      <c r="A677" s="37"/>
      <c r="B677" s="37"/>
      <c r="C677" s="37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5.5">
      <c r="A678" s="37"/>
      <c r="B678" s="37"/>
      <c r="C678" s="37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5.5">
      <c r="A679" s="37"/>
      <c r="B679" s="37"/>
      <c r="C679" s="37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5.5">
      <c r="A680" s="37"/>
      <c r="B680" s="37"/>
      <c r="C680" s="37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5.5">
      <c r="A681" s="37"/>
      <c r="B681" s="37"/>
      <c r="C681" s="37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5.5">
      <c r="A682" s="37"/>
      <c r="B682" s="37"/>
      <c r="C682" s="37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5.5">
      <c r="A683" s="37"/>
      <c r="B683" s="37"/>
      <c r="C683" s="37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5.5">
      <c r="A684" s="37"/>
      <c r="B684" s="37"/>
      <c r="C684" s="37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5.5">
      <c r="A685" s="37"/>
      <c r="B685" s="37"/>
      <c r="C685" s="37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5.5">
      <c r="A686" s="37"/>
      <c r="B686" s="37"/>
      <c r="C686" s="37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5.5">
      <c r="A687" s="37"/>
      <c r="B687" s="37"/>
      <c r="C687" s="37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5.5">
      <c r="A688" s="37"/>
      <c r="B688" s="37"/>
      <c r="C688" s="37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5.5">
      <c r="A689" s="37"/>
      <c r="B689" s="37"/>
      <c r="C689" s="37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5.5">
      <c r="A690" s="37"/>
      <c r="B690" s="37"/>
      <c r="C690" s="37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5.5">
      <c r="A691" s="37"/>
      <c r="B691" s="37"/>
      <c r="C691" s="37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5.5">
      <c r="A692" s="37"/>
      <c r="B692" s="37"/>
      <c r="C692" s="37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5.5">
      <c r="A693" s="37"/>
      <c r="B693" s="37"/>
      <c r="C693" s="37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5.5">
      <c r="A694" s="37"/>
      <c r="B694" s="37"/>
      <c r="C694" s="37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5.5">
      <c r="A695" s="37"/>
      <c r="B695" s="37"/>
      <c r="C695" s="37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5.5">
      <c r="A696" s="37"/>
      <c r="B696" s="37"/>
      <c r="C696" s="37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5.5">
      <c r="A697" s="37"/>
      <c r="B697" s="37"/>
      <c r="C697" s="37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5.5">
      <c r="A698" s="37"/>
      <c r="B698" s="37"/>
      <c r="C698" s="37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5.5">
      <c r="A699" s="37"/>
      <c r="B699" s="37"/>
      <c r="C699" s="37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5.5">
      <c r="A700" s="37"/>
      <c r="B700" s="37"/>
      <c r="C700" s="37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5.5">
      <c r="A701" s="37"/>
      <c r="B701" s="37"/>
      <c r="C701" s="37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5.5">
      <c r="A702" s="37"/>
      <c r="B702" s="37"/>
      <c r="C702" s="37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5.5">
      <c r="A703" s="37"/>
      <c r="B703" s="37"/>
      <c r="C703" s="37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5.5">
      <c r="A704" s="37"/>
      <c r="B704" s="37"/>
      <c r="C704" s="37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5.5">
      <c r="A705" s="37"/>
      <c r="B705" s="37"/>
      <c r="C705" s="37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5.5">
      <c r="A706" s="37"/>
      <c r="B706" s="37"/>
      <c r="C706" s="37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5.5">
      <c r="A707" s="37"/>
      <c r="B707" s="37"/>
      <c r="C707" s="37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5.5">
      <c r="A708" s="37"/>
      <c r="B708" s="37"/>
      <c r="C708" s="37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5.5">
      <c r="A709" s="37"/>
      <c r="B709" s="37"/>
      <c r="C709" s="37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5.5">
      <c r="A710" s="37"/>
      <c r="B710" s="37"/>
      <c r="C710" s="37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5.5">
      <c r="A711" s="37"/>
      <c r="B711" s="37"/>
      <c r="C711" s="37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5.5">
      <c r="A712" s="37"/>
      <c r="B712" s="37"/>
      <c r="C712" s="37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5.5">
      <c r="A713" s="37"/>
      <c r="B713" s="37"/>
      <c r="C713" s="37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5.5">
      <c r="A714" s="37"/>
      <c r="B714" s="37"/>
      <c r="C714" s="37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5.5">
      <c r="A715" s="37"/>
      <c r="B715" s="37"/>
      <c r="C715" s="37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5.5">
      <c r="A716" s="37"/>
      <c r="B716" s="37"/>
      <c r="C716" s="37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5.5">
      <c r="A717" s="37"/>
      <c r="B717" s="37"/>
      <c r="C717" s="37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5.5">
      <c r="A718" s="37"/>
      <c r="B718" s="37"/>
      <c r="C718" s="37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5.5">
      <c r="A719" s="37"/>
      <c r="B719" s="37"/>
      <c r="C719" s="37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5.5">
      <c r="A720" s="37"/>
      <c r="B720" s="37"/>
      <c r="C720" s="37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5.5">
      <c r="A721" s="37"/>
      <c r="B721" s="37"/>
      <c r="C721" s="37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5.5">
      <c r="A722" s="37"/>
      <c r="B722" s="37"/>
      <c r="C722" s="37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5.5">
      <c r="A723" s="37"/>
      <c r="B723" s="37"/>
      <c r="C723" s="37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5.5">
      <c r="A724" s="37"/>
      <c r="B724" s="37"/>
      <c r="C724" s="37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5.5">
      <c r="A725" s="37"/>
      <c r="B725" s="37"/>
      <c r="C725" s="37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5.5">
      <c r="A726" s="37"/>
      <c r="B726" s="37"/>
      <c r="C726" s="37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5.5">
      <c r="A727" s="37"/>
      <c r="B727" s="37"/>
      <c r="C727" s="37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5.5">
      <c r="A728" s="37"/>
      <c r="B728" s="37"/>
      <c r="C728" s="37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5.5">
      <c r="A729" s="37"/>
      <c r="B729" s="37"/>
      <c r="C729" s="37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5.5">
      <c r="A730" s="37"/>
      <c r="B730" s="37"/>
      <c r="C730" s="37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5.5">
      <c r="A731" s="37"/>
      <c r="B731" s="37"/>
      <c r="C731" s="37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5.5">
      <c r="A732" s="37"/>
      <c r="B732" s="37"/>
      <c r="C732" s="37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5.5">
      <c r="A733" s="37"/>
      <c r="B733" s="37"/>
      <c r="C733" s="37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5.5">
      <c r="A734" s="37"/>
      <c r="B734" s="37"/>
      <c r="C734" s="37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5.5">
      <c r="A735" s="37"/>
      <c r="B735" s="37"/>
      <c r="C735" s="37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5.5">
      <c r="A736" s="37"/>
      <c r="B736" s="37"/>
      <c r="C736" s="37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5.5">
      <c r="A737" s="37"/>
      <c r="B737" s="37"/>
      <c r="C737" s="37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5.5">
      <c r="A738" s="37"/>
      <c r="B738" s="37"/>
      <c r="C738" s="37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5.5">
      <c r="A739" s="37"/>
      <c r="B739" s="37"/>
      <c r="C739" s="37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5.5">
      <c r="A740" s="37"/>
      <c r="B740" s="37"/>
      <c r="C740" s="37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5.5">
      <c r="A741" s="37"/>
      <c r="B741" s="37"/>
      <c r="C741" s="37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5.5">
      <c r="A742" s="37"/>
      <c r="B742" s="37"/>
      <c r="C742" s="37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5.5">
      <c r="A743" s="37"/>
      <c r="B743" s="37"/>
      <c r="C743" s="37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5.5">
      <c r="A744" s="37"/>
      <c r="B744" s="37"/>
      <c r="C744" s="37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5.5">
      <c r="A745" s="37"/>
      <c r="B745" s="37"/>
      <c r="C745" s="37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5.5">
      <c r="A746" s="37"/>
      <c r="B746" s="37"/>
      <c r="C746" s="37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5.5">
      <c r="A747" s="37"/>
      <c r="B747" s="37"/>
      <c r="C747" s="37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5.5">
      <c r="A748" s="37"/>
      <c r="B748" s="37"/>
      <c r="C748" s="37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5.5">
      <c r="A749" s="37"/>
      <c r="B749" s="37"/>
      <c r="C749" s="37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5.5">
      <c r="A750" s="37"/>
      <c r="B750" s="37"/>
      <c r="C750" s="37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5.5">
      <c r="A751" s="37"/>
      <c r="B751" s="37"/>
      <c r="C751" s="37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5.5">
      <c r="A752" s="37"/>
      <c r="B752" s="37"/>
      <c r="C752" s="37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5.5">
      <c r="A753" s="37"/>
      <c r="B753" s="37"/>
      <c r="C753" s="37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5.5">
      <c r="A754" s="37"/>
      <c r="B754" s="37"/>
      <c r="C754" s="37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5.5">
      <c r="A755" s="37"/>
      <c r="B755" s="37"/>
      <c r="C755" s="37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5.5">
      <c r="A756" s="37"/>
      <c r="B756" s="37"/>
      <c r="C756" s="37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5.5">
      <c r="A757" s="37"/>
      <c r="B757" s="37"/>
      <c r="C757" s="37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5.5">
      <c r="A758" s="37"/>
      <c r="B758" s="37"/>
      <c r="C758" s="37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5.5">
      <c r="A759" s="37"/>
      <c r="B759" s="37"/>
      <c r="C759" s="37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5.5">
      <c r="A760" s="37"/>
      <c r="B760" s="37"/>
      <c r="C760" s="37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5.5">
      <c r="A761" s="37"/>
      <c r="B761" s="37"/>
      <c r="C761" s="37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5.5">
      <c r="A762" s="37"/>
      <c r="B762" s="37"/>
      <c r="C762" s="37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5.5">
      <c r="A763" s="37"/>
      <c r="B763" s="37"/>
      <c r="C763" s="37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5.5">
      <c r="A764" s="37"/>
      <c r="B764" s="37"/>
      <c r="C764" s="37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5.5">
      <c r="A765" s="37"/>
      <c r="B765" s="37"/>
      <c r="C765" s="37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5.5">
      <c r="A766" s="37"/>
      <c r="B766" s="37"/>
      <c r="C766" s="37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5.5">
      <c r="A767" s="37"/>
      <c r="B767" s="37"/>
      <c r="C767" s="37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5.5">
      <c r="A768" s="37"/>
      <c r="B768" s="37"/>
      <c r="C768" s="37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5.5">
      <c r="A769" s="37"/>
      <c r="B769" s="37"/>
      <c r="C769" s="37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5.5">
      <c r="A770" s="37"/>
      <c r="B770" s="37"/>
      <c r="C770" s="37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5.5">
      <c r="A771" s="37"/>
      <c r="B771" s="37"/>
      <c r="C771" s="37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5.5">
      <c r="A772" s="37"/>
      <c r="B772" s="37"/>
      <c r="C772" s="37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5.5">
      <c r="A773" s="37"/>
      <c r="B773" s="37"/>
      <c r="C773" s="37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5.5">
      <c r="A774" s="37"/>
      <c r="B774" s="37"/>
      <c r="C774" s="37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5.5">
      <c r="A775" s="37"/>
      <c r="B775" s="37"/>
      <c r="C775" s="37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5.5">
      <c r="A776" s="37"/>
      <c r="B776" s="37"/>
      <c r="C776" s="37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5.5">
      <c r="A777" s="37"/>
      <c r="B777" s="37"/>
      <c r="C777" s="37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5.5">
      <c r="A778" s="37"/>
      <c r="B778" s="37"/>
      <c r="C778" s="37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5.5">
      <c r="A779" s="37"/>
      <c r="B779" s="37"/>
      <c r="C779" s="37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5.5">
      <c r="A780" s="37"/>
      <c r="B780" s="37"/>
      <c r="C780" s="37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5.5">
      <c r="A781" s="37"/>
      <c r="B781" s="37"/>
      <c r="C781" s="37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5.5">
      <c r="A782" s="37"/>
      <c r="B782" s="37"/>
      <c r="C782" s="37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5.5">
      <c r="A783" s="37"/>
      <c r="B783" s="37"/>
      <c r="C783" s="37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5.5">
      <c r="A784" s="37"/>
      <c r="B784" s="37"/>
      <c r="C784" s="37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5.5">
      <c r="A785" s="37"/>
      <c r="B785" s="37"/>
      <c r="C785" s="37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5.5">
      <c r="A786" s="37"/>
      <c r="B786" s="37"/>
      <c r="C786" s="37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5.5">
      <c r="A787" s="37"/>
      <c r="B787" s="37"/>
      <c r="C787" s="37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5.5">
      <c r="A788" s="37"/>
      <c r="B788" s="37"/>
      <c r="C788" s="37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5.5">
      <c r="A789" s="37"/>
      <c r="B789" s="37"/>
      <c r="C789" s="37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5.5">
      <c r="A790" s="37"/>
      <c r="B790" s="37"/>
      <c r="C790" s="37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5.5">
      <c r="A791" s="37"/>
      <c r="B791" s="37"/>
      <c r="C791" s="37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5.5">
      <c r="A792" s="37"/>
      <c r="B792" s="37"/>
      <c r="C792" s="37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5.5">
      <c r="A793" s="37"/>
      <c r="B793" s="37"/>
      <c r="C793" s="37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5.5">
      <c r="A794" s="37"/>
      <c r="B794" s="37"/>
      <c r="C794" s="37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5.5">
      <c r="A795" s="37"/>
      <c r="B795" s="37"/>
      <c r="C795" s="37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5.5">
      <c r="A796" s="37"/>
      <c r="B796" s="37"/>
      <c r="C796" s="37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5.5">
      <c r="A797" s="37"/>
      <c r="B797" s="37"/>
      <c r="C797" s="37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5.5">
      <c r="A798" s="37"/>
      <c r="B798" s="37"/>
      <c r="C798" s="37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5.5">
      <c r="A799" s="37"/>
      <c r="B799" s="37"/>
      <c r="C799" s="37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5.5">
      <c r="A800" s="37"/>
      <c r="B800" s="37"/>
      <c r="C800" s="37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5.5">
      <c r="A801" s="37"/>
      <c r="B801" s="37"/>
      <c r="C801" s="37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5.5">
      <c r="A802" s="37"/>
      <c r="B802" s="37"/>
      <c r="C802" s="37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5.5">
      <c r="A803" s="37"/>
      <c r="B803" s="37"/>
      <c r="C803" s="37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5.5">
      <c r="A804" s="37"/>
      <c r="B804" s="37"/>
      <c r="C804" s="37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5.5">
      <c r="A805" s="37"/>
      <c r="B805" s="37"/>
      <c r="C805" s="37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5.5">
      <c r="A806" s="37"/>
      <c r="B806" s="37"/>
      <c r="C806" s="37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5.5">
      <c r="A807" s="37"/>
      <c r="B807" s="37"/>
      <c r="C807" s="37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5.5">
      <c r="A808" s="37"/>
      <c r="B808" s="37"/>
      <c r="C808" s="37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5.5">
      <c r="A809" s="37"/>
      <c r="B809" s="37"/>
      <c r="C809" s="37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5.5">
      <c r="A810" s="37"/>
      <c r="B810" s="37"/>
      <c r="C810" s="37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5.5">
      <c r="A811" s="37"/>
      <c r="B811" s="37"/>
      <c r="C811" s="37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5.5">
      <c r="A812" s="37"/>
      <c r="B812" s="37"/>
      <c r="C812" s="37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5.5">
      <c r="A813" s="37"/>
      <c r="B813" s="37"/>
      <c r="C813" s="37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5.5">
      <c r="A814" s="37"/>
      <c r="B814" s="37"/>
      <c r="C814" s="37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5.5">
      <c r="A815" s="37"/>
      <c r="B815" s="37"/>
      <c r="C815" s="37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5.5">
      <c r="A816" s="37"/>
      <c r="B816" s="37"/>
      <c r="C816" s="37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5.5">
      <c r="A817" s="37"/>
      <c r="B817" s="37"/>
      <c r="C817" s="37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5.5">
      <c r="A818" s="37"/>
      <c r="B818" s="37"/>
      <c r="C818" s="37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5.5">
      <c r="A819" s="37"/>
      <c r="B819" s="37"/>
      <c r="C819" s="37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5.5">
      <c r="A820" s="37"/>
      <c r="B820" s="37"/>
      <c r="C820" s="37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5.5">
      <c r="A821" s="37"/>
      <c r="B821" s="37"/>
      <c r="C821" s="37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5.5">
      <c r="A822" s="37"/>
      <c r="B822" s="37"/>
      <c r="C822" s="37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5.5">
      <c r="A823" s="37"/>
      <c r="B823" s="37"/>
      <c r="C823" s="37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5.5">
      <c r="A824" s="37"/>
      <c r="B824" s="37"/>
      <c r="C824" s="37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5.5">
      <c r="A825" s="37"/>
      <c r="B825" s="37"/>
      <c r="C825" s="37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5.5">
      <c r="A826" s="37"/>
      <c r="B826" s="37"/>
      <c r="C826" s="37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5.5">
      <c r="A827" s="37"/>
      <c r="B827" s="37"/>
      <c r="C827" s="37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5.5">
      <c r="A828" s="37"/>
      <c r="B828" s="37"/>
      <c r="C828" s="37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5.5">
      <c r="A829" s="37"/>
      <c r="B829" s="37"/>
      <c r="C829" s="37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5.5">
      <c r="A830" s="37"/>
      <c r="B830" s="37"/>
      <c r="C830" s="37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5.5">
      <c r="A831" s="37"/>
      <c r="B831" s="37"/>
      <c r="C831" s="37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5.5">
      <c r="A832" s="37"/>
      <c r="B832" s="37"/>
      <c r="C832" s="37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5.5">
      <c r="A833" s="37"/>
      <c r="B833" s="37"/>
      <c r="C833" s="37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5.5">
      <c r="A834" s="37"/>
      <c r="B834" s="37"/>
      <c r="C834" s="37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5.5">
      <c r="A835" s="37"/>
      <c r="B835" s="37"/>
      <c r="C835" s="37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5.5">
      <c r="A836" s="37"/>
      <c r="B836" s="37"/>
      <c r="C836" s="37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5.5">
      <c r="A837" s="37"/>
      <c r="B837" s="37"/>
      <c r="C837" s="37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5.5">
      <c r="A838" s="37"/>
      <c r="B838" s="37"/>
      <c r="C838" s="37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5.5">
      <c r="A839" s="37"/>
      <c r="B839" s="37"/>
      <c r="C839" s="37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5.5">
      <c r="A840" s="37"/>
      <c r="B840" s="37"/>
      <c r="C840" s="37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5.5">
      <c r="A841" s="37"/>
      <c r="B841" s="37"/>
      <c r="C841" s="37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5.5">
      <c r="A842" s="37"/>
      <c r="B842" s="37"/>
      <c r="C842" s="37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5.5">
      <c r="A843" s="37"/>
      <c r="B843" s="37"/>
      <c r="C843" s="37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5.5">
      <c r="A844" s="37"/>
      <c r="B844" s="37"/>
      <c r="C844" s="37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5.5">
      <c r="A845" s="37"/>
      <c r="B845" s="37"/>
      <c r="C845" s="37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5.5">
      <c r="A846" s="37"/>
      <c r="B846" s="37"/>
      <c r="C846" s="37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5.5">
      <c r="A847" s="37"/>
      <c r="B847" s="37"/>
      <c r="C847" s="37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5.5">
      <c r="A848" s="37"/>
      <c r="B848" s="37"/>
      <c r="C848" s="37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5.5">
      <c r="A849" s="37"/>
      <c r="B849" s="37"/>
      <c r="C849" s="37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5.5">
      <c r="A850" s="37"/>
      <c r="B850" s="37"/>
      <c r="C850" s="37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5.5">
      <c r="A851" s="37"/>
      <c r="B851" s="37"/>
      <c r="C851" s="37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5.5">
      <c r="A852" s="37"/>
      <c r="B852" s="37"/>
      <c r="C852" s="37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5.5">
      <c r="A853" s="37"/>
      <c r="B853" s="37"/>
      <c r="C853" s="37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5.5">
      <c r="A854" s="37"/>
      <c r="B854" s="37"/>
      <c r="C854" s="37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5.5">
      <c r="A855" s="37"/>
      <c r="B855" s="37"/>
      <c r="C855" s="37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5.5">
      <c r="A856" s="37"/>
      <c r="B856" s="37"/>
      <c r="C856" s="37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5.5">
      <c r="A857" s="37"/>
      <c r="B857" s="37"/>
      <c r="C857" s="37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5.5">
      <c r="A858" s="37"/>
      <c r="B858" s="37"/>
      <c r="C858" s="37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5.5">
      <c r="A859" s="37"/>
      <c r="B859" s="37"/>
      <c r="C859" s="37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5.5">
      <c r="A860" s="37"/>
      <c r="B860" s="37"/>
      <c r="C860" s="37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5.5">
      <c r="A861" s="37"/>
      <c r="B861" s="37"/>
      <c r="C861" s="37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5.5">
      <c r="A862" s="37"/>
      <c r="B862" s="37"/>
      <c r="C862" s="37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5.5">
      <c r="A863" s="37"/>
      <c r="B863" s="37"/>
      <c r="C863" s="37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5.5">
      <c r="A864" s="37"/>
      <c r="B864" s="37"/>
      <c r="C864" s="37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5.5">
      <c r="A865" s="37"/>
      <c r="B865" s="37"/>
      <c r="C865" s="37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5.5">
      <c r="A866" s="37"/>
      <c r="B866" s="37"/>
      <c r="C866" s="3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5.5">
      <c r="A867" s="37"/>
      <c r="B867" s="37"/>
      <c r="C867" s="37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5.5">
      <c r="A868" s="37"/>
      <c r="B868" s="37"/>
      <c r="C868" s="37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5.5">
      <c r="A869" s="37"/>
      <c r="B869" s="37"/>
      <c r="C869" s="37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5.5">
      <c r="A870" s="37"/>
      <c r="B870" s="37"/>
      <c r="C870" s="37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5.5">
      <c r="A871" s="37"/>
      <c r="B871" s="37"/>
      <c r="C871" s="37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5.5">
      <c r="A872" s="37"/>
      <c r="B872" s="37"/>
      <c r="C872" s="37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5.5">
      <c r="A873" s="37"/>
      <c r="B873" s="37"/>
      <c r="C873" s="37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5.5">
      <c r="A874" s="37"/>
      <c r="B874" s="37"/>
      <c r="C874" s="37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5.5">
      <c r="A875" s="37"/>
      <c r="B875" s="37"/>
      <c r="C875" s="37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5.5">
      <c r="A876" s="37"/>
      <c r="B876" s="37"/>
      <c r="C876" s="37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5.5">
      <c r="A877" s="37"/>
      <c r="B877" s="37"/>
      <c r="C877" s="37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5.5">
      <c r="A878" s="37"/>
      <c r="B878" s="37"/>
      <c r="C878" s="37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5.5">
      <c r="A879" s="37"/>
      <c r="B879" s="37"/>
      <c r="C879" s="37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5.5">
      <c r="A880" s="37"/>
      <c r="B880" s="37"/>
      <c r="C880" s="37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5.5">
      <c r="A881" s="37"/>
      <c r="B881" s="37"/>
      <c r="C881" s="37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5.5">
      <c r="A882" s="37"/>
      <c r="B882" s="37"/>
      <c r="C882" s="37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5.5">
      <c r="A883" s="37"/>
      <c r="B883" s="37"/>
      <c r="C883" s="37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5.5">
      <c r="A884" s="37"/>
      <c r="B884" s="37"/>
      <c r="C884" s="37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5.5">
      <c r="A885" s="37"/>
      <c r="B885" s="37"/>
      <c r="C885" s="37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5.5">
      <c r="A886" s="37"/>
      <c r="B886" s="37"/>
      <c r="C886" s="37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5.5">
      <c r="A887" s="37"/>
      <c r="B887" s="37"/>
      <c r="C887" s="37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5.5">
      <c r="A888" s="37"/>
      <c r="B888" s="37"/>
      <c r="C888" s="37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5.5">
      <c r="A889" s="37"/>
      <c r="B889" s="37"/>
      <c r="C889" s="37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5.5">
      <c r="A890" s="37"/>
      <c r="B890" s="37"/>
      <c r="C890" s="37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5.5">
      <c r="A891" s="37"/>
      <c r="B891" s="37"/>
      <c r="C891" s="37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5.5">
      <c r="A892" s="37"/>
      <c r="B892" s="37"/>
      <c r="C892" s="3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5.5">
      <c r="A893" s="37"/>
      <c r="B893" s="37"/>
      <c r="C893" s="3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5.5">
      <c r="A894" s="37"/>
      <c r="B894" s="37"/>
      <c r="C894" s="37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5.5">
      <c r="A895" s="37"/>
      <c r="B895" s="37"/>
      <c r="C895" s="37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5.5">
      <c r="A896" s="37"/>
      <c r="B896" s="37"/>
      <c r="C896" s="37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5.5">
      <c r="A897" s="37"/>
      <c r="B897" s="37"/>
      <c r="C897" s="37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5.5">
      <c r="A898" s="37"/>
      <c r="B898" s="37"/>
      <c r="C898" s="37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5.5">
      <c r="A899" s="37"/>
      <c r="B899" s="37"/>
      <c r="C899" s="37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5.5">
      <c r="A900" s="37"/>
      <c r="B900" s="37"/>
      <c r="C900" s="3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5.5">
      <c r="A901" s="37"/>
      <c r="B901" s="37"/>
      <c r="C901" s="37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5.5">
      <c r="A902" s="37"/>
      <c r="B902" s="37"/>
      <c r="C902" s="37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5.5">
      <c r="A903" s="37"/>
      <c r="B903" s="37"/>
      <c r="C903" s="37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5.5">
      <c r="A904" s="37"/>
      <c r="B904" s="37"/>
      <c r="C904" s="37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5.5">
      <c r="A905" s="37"/>
      <c r="B905" s="37"/>
      <c r="C905" s="37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5.5">
      <c r="A906" s="37"/>
      <c r="B906" s="37"/>
      <c r="C906" s="37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5.5">
      <c r="A907" s="37"/>
      <c r="B907" s="37"/>
      <c r="C907" s="37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5.5">
      <c r="A908" s="37"/>
      <c r="B908" s="37"/>
      <c r="C908" s="37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5.5">
      <c r="A909" s="37"/>
      <c r="B909" s="37"/>
      <c r="C909" s="37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5.5">
      <c r="A910" s="37"/>
      <c r="B910" s="37"/>
      <c r="C910" s="37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5.5">
      <c r="A911" s="37"/>
      <c r="B911" s="37"/>
      <c r="C911" s="37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5.5">
      <c r="A912" s="37"/>
      <c r="B912" s="37"/>
      <c r="C912" s="37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5.5">
      <c r="A913" s="37"/>
      <c r="B913" s="37"/>
      <c r="C913" s="37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5.5">
      <c r="A914" s="37"/>
      <c r="B914" s="37"/>
      <c r="C914" s="37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5.5">
      <c r="A915" s="37"/>
      <c r="B915" s="37"/>
      <c r="C915" s="37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5.5">
      <c r="A916" s="37"/>
      <c r="B916" s="37"/>
      <c r="C916" s="37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5.5">
      <c r="A917" s="37"/>
      <c r="B917" s="37"/>
      <c r="C917" s="37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5.5">
      <c r="A918" s="37"/>
      <c r="B918" s="37"/>
      <c r="C918" s="37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5.5">
      <c r="A919" s="37"/>
      <c r="B919" s="37"/>
      <c r="C919" s="37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5.5">
      <c r="A920" s="37"/>
      <c r="B920" s="37"/>
      <c r="C920" s="37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5.5">
      <c r="A921" s="37"/>
      <c r="B921" s="37"/>
      <c r="C921" s="37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5.5">
      <c r="A922" s="37"/>
      <c r="B922" s="37"/>
      <c r="C922" s="37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5.5">
      <c r="A923" s="37"/>
      <c r="B923" s="37"/>
      <c r="C923" s="37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5.5">
      <c r="A924" s="37"/>
      <c r="B924" s="37"/>
      <c r="C924" s="37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5.5">
      <c r="A925" s="37"/>
      <c r="B925" s="37"/>
      <c r="C925" s="37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5.5">
      <c r="A926" s="37"/>
      <c r="B926" s="37"/>
      <c r="C926" s="37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5.5">
      <c r="A927" s="37"/>
      <c r="B927" s="37"/>
      <c r="C927" s="37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5.5">
      <c r="A928" s="37"/>
      <c r="B928" s="37"/>
      <c r="C928" s="37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5.5">
      <c r="A929" s="37"/>
      <c r="B929" s="37"/>
      <c r="C929" s="37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5.5">
      <c r="A930" s="37"/>
      <c r="B930" s="37"/>
      <c r="C930" s="37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5.5">
      <c r="A931" s="37"/>
      <c r="B931" s="37"/>
      <c r="C931" s="37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5.5">
      <c r="A932" s="37"/>
      <c r="B932" s="37"/>
      <c r="C932" s="37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5.5">
      <c r="A933" s="37"/>
      <c r="B933" s="37"/>
      <c r="C933" s="37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5.5">
      <c r="A934" s="37"/>
      <c r="B934" s="37"/>
      <c r="C934" s="37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5.5">
      <c r="A935" s="37"/>
      <c r="B935" s="37"/>
      <c r="C935" s="37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5.5">
      <c r="A936" s="37"/>
      <c r="B936" s="37"/>
      <c r="C936" s="37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5.5">
      <c r="A937" s="37"/>
      <c r="B937" s="37"/>
      <c r="C937" s="37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5.5">
      <c r="A938" s="37"/>
      <c r="B938" s="37"/>
      <c r="C938" s="37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5.5">
      <c r="A939" s="37"/>
      <c r="B939" s="37"/>
      <c r="C939" s="37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5.5">
      <c r="A940" s="37"/>
      <c r="B940" s="37"/>
      <c r="C940" s="37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5.5">
      <c r="A941" s="37"/>
      <c r="B941" s="37"/>
      <c r="C941" s="37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5.5">
      <c r="A942" s="37"/>
      <c r="B942" s="37"/>
      <c r="C942" s="37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5.5">
      <c r="A943" s="37"/>
      <c r="B943" s="37"/>
      <c r="C943" s="37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5.5">
      <c r="A944" s="37"/>
      <c r="B944" s="37"/>
      <c r="C944" s="37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5.5">
      <c r="A945" s="37"/>
      <c r="B945" s="37"/>
      <c r="C945" s="37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5.5">
      <c r="A946" s="37"/>
      <c r="B946" s="37"/>
      <c r="C946" s="3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5.5">
      <c r="A947" s="37"/>
      <c r="B947" s="37"/>
      <c r="C947" s="37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5.5">
      <c r="A948" s="37"/>
      <c r="B948" s="37"/>
      <c r="C948" s="37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5.5">
      <c r="A949" s="37"/>
      <c r="B949" s="37"/>
      <c r="C949" s="37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5.5">
      <c r="A950" s="37"/>
      <c r="B950" s="37"/>
      <c r="C950" s="37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5.5">
      <c r="A951" s="37"/>
      <c r="B951" s="37"/>
      <c r="C951" s="37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5.5">
      <c r="A952" s="37"/>
      <c r="B952" s="37"/>
      <c r="C952" s="37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5.5">
      <c r="A953" s="37"/>
      <c r="B953" s="37"/>
      <c r="C953" s="37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5.5">
      <c r="A954" s="37"/>
      <c r="B954" s="37"/>
      <c r="C954" s="37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5.5">
      <c r="A955" s="37"/>
      <c r="B955" s="37"/>
      <c r="C955" s="37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5.5">
      <c r="A956" s="37"/>
      <c r="B956" s="37"/>
      <c r="C956" s="37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5.5">
      <c r="A957" s="37"/>
      <c r="B957" s="37"/>
      <c r="C957" s="37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5.5">
      <c r="A958" s="37"/>
      <c r="B958" s="37"/>
      <c r="C958" s="37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5.5">
      <c r="A959" s="37"/>
      <c r="B959" s="37"/>
      <c r="C959" s="37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5.5">
      <c r="A960" s="37"/>
      <c r="B960" s="37"/>
      <c r="C960" s="37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5.5">
      <c r="A961" s="37"/>
      <c r="B961" s="37"/>
      <c r="C961" s="37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5.5">
      <c r="A962" s="37"/>
      <c r="B962" s="37"/>
      <c r="C962" s="37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5.5">
      <c r="A963" s="37"/>
      <c r="B963" s="37"/>
      <c r="C963" s="37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5.5">
      <c r="A964" s="37"/>
      <c r="B964" s="37"/>
      <c r="C964" s="37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5.5">
      <c r="A965" s="37"/>
      <c r="B965" s="37"/>
      <c r="C965" s="37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5.5">
      <c r="A966" s="37"/>
      <c r="B966" s="37"/>
      <c r="C966" s="37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5.5">
      <c r="A967" s="37"/>
      <c r="B967" s="37"/>
      <c r="C967" s="37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5.5">
      <c r="A968" s="37"/>
      <c r="B968" s="37"/>
      <c r="C968" s="37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5.5">
      <c r="A969" s="37"/>
      <c r="B969" s="37"/>
      <c r="C969" s="37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5.5">
      <c r="A970" s="37"/>
      <c r="B970" s="37"/>
      <c r="C970" s="37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5.5">
      <c r="A971" s="37"/>
      <c r="B971" s="37"/>
      <c r="C971" s="37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5.5">
      <c r="A972" s="37"/>
      <c r="B972" s="37"/>
      <c r="C972" s="37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5.5">
      <c r="A973" s="37"/>
      <c r="B973" s="37"/>
      <c r="C973" s="37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spans="1:22" ht="15.5">
      <c r="A974" s="37"/>
      <c r="B974" s="37"/>
      <c r="C974" s="37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spans="1:22" ht="15.5">
      <c r="A975" s="37"/>
      <c r="B975" s="37"/>
      <c r="C975" s="37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spans="1:22" ht="15.5">
      <c r="A976" s="37"/>
      <c r="B976" s="37"/>
      <c r="C976" s="37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spans="1:22" ht="15.5">
      <c r="A977" s="37"/>
      <c r="B977" s="37"/>
      <c r="C977" s="37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spans="1:22" ht="15.5">
      <c r="A978" s="37"/>
      <c r="B978" s="37"/>
      <c r="C978" s="37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spans="1:22" ht="15.5">
      <c r="A979" s="37"/>
      <c r="B979" s="37"/>
      <c r="C979" s="37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spans="1:22" ht="15.5">
      <c r="A980" s="37"/>
      <c r="B980" s="37"/>
      <c r="C980" s="37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spans="1:22" ht="15.5">
      <c r="A981" s="37"/>
      <c r="B981" s="37"/>
      <c r="C981" s="37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spans="1:22" ht="15.5">
      <c r="A982" s="37"/>
      <c r="B982" s="37"/>
      <c r="C982" s="37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spans="1:22" ht="15.5">
      <c r="A983" s="37"/>
      <c r="B983" s="37"/>
      <c r="C983" s="37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spans="1:22" ht="15.5">
      <c r="A984" s="37"/>
      <c r="B984" s="37"/>
      <c r="C984" s="37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spans="1:22" ht="15.5">
      <c r="A985" s="37"/>
      <c r="B985" s="37"/>
      <c r="C985" s="37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spans="1:22" ht="15.5">
      <c r="A986" s="37"/>
      <c r="B986" s="37"/>
      <c r="C986" s="37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spans="1:22" ht="15.5">
      <c r="A987" s="37"/>
      <c r="B987" s="37"/>
      <c r="C987" s="37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spans="1:22" ht="15.5">
      <c r="A988" s="37"/>
      <c r="B988" s="37"/>
      <c r="C988" s="37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spans="1:22" ht="15.5">
      <c r="A989" s="37"/>
      <c r="B989" s="37"/>
      <c r="C989" s="37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spans="1:22" ht="15.5">
      <c r="A990" s="37"/>
      <c r="B990" s="37"/>
      <c r="C990" s="37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spans="1:22" ht="15.5">
      <c r="A991" s="37"/>
      <c r="B991" s="37"/>
      <c r="C991" s="37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spans="1:22" ht="15.5">
      <c r="A992" s="37"/>
      <c r="B992" s="37"/>
      <c r="C992" s="37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spans="1:22" ht="15.5">
      <c r="A993" s="37"/>
      <c r="B993" s="37"/>
      <c r="C993" s="37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spans="1:22" ht="15.5">
      <c r="A994" s="37"/>
      <c r="B994" s="37"/>
      <c r="C994" s="37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spans="1:22" ht="15.5">
      <c r="A995" s="37"/>
      <c r="B995" s="37"/>
      <c r="C995" s="37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 spans="1:22" ht="15.5">
      <c r="A996" s="37"/>
      <c r="B996" s="37"/>
      <c r="C996" s="37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 spans="1:22" ht="15.5">
      <c r="A997" s="37"/>
      <c r="B997" s="37"/>
      <c r="C997" s="37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</sheetData>
  <sortState ref="A89:W142">
    <sortCondition ref="A89"/>
  </sortState>
  <mergeCells count="4">
    <mergeCell ref="D2:M2"/>
    <mergeCell ref="B1:C1"/>
    <mergeCell ref="B88:C88"/>
    <mergeCell ref="B39:C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42"/>
  <sheetViews>
    <sheetView topLeftCell="D1" zoomScale="55" zoomScaleNormal="55" workbookViewId="0">
      <pane ySplit="3" topLeftCell="A4" activePane="bottomLeft" state="frozen"/>
      <selection pane="bottomLeft" activeCell="A2" sqref="A1:A1048576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.08984375" customWidth="1"/>
    <col min="12" max="12" width="28.81640625" customWidth="1"/>
    <col min="13" max="13" width="32.81640625" customWidth="1"/>
    <col min="14" max="14" width="17.81640625" customWidth="1"/>
    <col min="16" max="16" width="18.54296875" customWidth="1"/>
    <col min="18" max="18" width="25.1796875" customWidth="1"/>
    <col min="19" max="19" width="19" customWidth="1"/>
    <col min="20" max="20" width="25.54296875" customWidth="1"/>
    <col min="21" max="21" width="21.54296875" customWidth="1"/>
  </cols>
  <sheetData>
    <row r="1" spans="1:21" ht="15.75" customHeight="1">
      <c r="A1" s="168" t="s">
        <v>0</v>
      </c>
      <c r="B1" s="167"/>
      <c r="C1" s="1"/>
    </row>
    <row r="2" spans="1:21" ht="15.75" customHeight="1">
      <c r="A2" s="3"/>
      <c r="B2" s="3"/>
      <c r="C2" s="5"/>
      <c r="D2" s="166" t="s">
        <v>596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6"/>
      <c r="P2" s="6"/>
      <c r="Q2" s="6"/>
    </row>
    <row r="3" spans="1:21" ht="15.75" customHeight="1">
      <c r="A3" s="3" t="s">
        <v>4</v>
      </c>
      <c r="B3" s="3" t="s">
        <v>5</v>
      </c>
      <c r="C3" s="5" t="s">
        <v>6</v>
      </c>
      <c r="D3" s="3" t="s">
        <v>597</v>
      </c>
      <c r="E3" s="3" t="s">
        <v>598</v>
      </c>
      <c r="F3" s="3" t="s">
        <v>599</v>
      </c>
      <c r="G3" s="3" t="s">
        <v>600</v>
      </c>
      <c r="H3" s="3" t="s">
        <v>601</v>
      </c>
      <c r="I3" s="3" t="s">
        <v>602</v>
      </c>
      <c r="J3" s="3" t="s">
        <v>603</v>
      </c>
      <c r="K3" s="3" t="s">
        <v>604</v>
      </c>
      <c r="L3" s="3" t="s">
        <v>605</v>
      </c>
      <c r="M3" s="3" t="s">
        <v>606</v>
      </c>
      <c r="N3" s="3" t="s">
        <v>19</v>
      </c>
      <c r="O3" s="64" t="s">
        <v>20</v>
      </c>
      <c r="P3" s="3" t="s">
        <v>21</v>
      </c>
      <c r="Q3" s="3"/>
      <c r="R3" s="3"/>
      <c r="S3" s="3"/>
      <c r="T3" s="3"/>
      <c r="U3" s="3"/>
    </row>
    <row r="4" spans="1:21" ht="15.75" customHeight="1">
      <c r="A4" s="8" t="s">
        <v>34</v>
      </c>
      <c r="B4" s="8" t="s">
        <v>38</v>
      </c>
      <c r="C4" s="10">
        <v>9531097</v>
      </c>
      <c r="D4" s="60"/>
      <c r="E4" s="60"/>
      <c r="H4" s="90"/>
      <c r="I4" s="67"/>
      <c r="J4" s="90"/>
      <c r="O4" s="69">
        <f t="shared" ref="O4:O142" si="0">0.3*D4+0.3*F4+0.2*H4+0.2*J4</f>
        <v>0</v>
      </c>
      <c r="P4" s="78"/>
    </row>
    <row r="5" spans="1:21" ht="15.75" customHeight="1">
      <c r="A5" s="8" t="s">
        <v>50</v>
      </c>
      <c r="B5" s="8" t="s">
        <v>51</v>
      </c>
      <c r="C5" s="10">
        <v>9531433</v>
      </c>
      <c r="D5" s="60"/>
      <c r="E5" s="60"/>
      <c r="H5" s="90"/>
      <c r="J5" s="90"/>
      <c r="O5" s="69">
        <f t="shared" si="0"/>
        <v>0</v>
      </c>
      <c r="P5" s="78"/>
    </row>
    <row r="6" spans="1:21" ht="15.75" customHeight="1">
      <c r="A6" s="8" t="s">
        <v>54</v>
      </c>
      <c r="B6" s="8" t="s">
        <v>55</v>
      </c>
      <c r="C6" s="10">
        <v>9624016</v>
      </c>
      <c r="D6" s="58">
        <v>100</v>
      </c>
      <c r="E6" s="60"/>
      <c r="F6" s="66">
        <v>100</v>
      </c>
      <c r="H6" s="93">
        <v>100</v>
      </c>
      <c r="J6" s="93">
        <v>100</v>
      </c>
      <c r="N6" s="66"/>
      <c r="O6" s="69">
        <f t="shared" si="0"/>
        <v>100</v>
      </c>
      <c r="P6" s="78"/>
      <c r="Q6" s="66"/>
    </row>
    <row r="7" spans="1:21" ht="15.75" customHeight="1">
      <c r="A7" s="8" t="s">
        <v>57</v>
      </c>
      <c r="B7" s="8" t="s">
        <v>58</v>
      </c>
      <c r="C7" s="10">
        <v>9631007</v>
      </c>
      <c r="D7" s="58">
        <v>50</v>
      </c>
      <c r="E7" s="60"/>
      <c r="F7" s="66">
        <v>80</v>
      </c>
      <c r="H7" s="93">
        <v>80</v>
      </c>
      <c r="J7" s="93">
        <v>100</v>
      </c>
      <c r="O7" s="69">
        <f t="shared" si="0"/>
        <v>75</v>
      </c>
      <c r="P7" s="78"/>
    </row>
    <row r="8" spans="1:21" ht="15.75" customHeight="1">
      <c r="A8" s="8" t="s">
        <v>59</v>
      </c>
      <c r="B8" s="8" t="s">
        <v>60</v>
      </c>
      <c r="C8" s="10">
        <v>9631027</v>
      </c>
      <c r="D8" s="58">
        <v>40</v>
      </c>
      <c r="E8" s="60"/>
      <c r="F8" s="66">
        <v>50</v>
      </c>
      <c r="H8" s="93">
        <v>70</v>
      </c>
      <c r="J8" s="93">
        <v>80</v>
      </c>
      <c r="L8" s="66">
        <v>0</v>
      </c>
      <c r="O8" s="69">
        <f t="shared" si="0"/>
        <v>57</v>
      </c>
      <c r="P8" s="70">
        <v>0</v>
      </c>
    </row>
    <row r="9" spans="1:21" ht="15.75" customHeight="1">
      <c r="A9" s="8" t="s">
        <v>61</v>
      </c>
      <c r="B9" s="8" t="s">
        <v>62</v>
      </c>
      <c r="C9" s="10">
        <v>9631028</v>
      </c>
      <c r="D9" s="81">
        <v>100</v>
      </c>
      <c r="E9" s="60"/>
      <c r="F9" s="66">
        <v>80</v>
      </c>
      <c r="H9" s="93">
        <v>100</v>
      </c>
      <c r="J9" s="93">
        <v>90</v>
      </c>
      <c r="O9" s="69">
        <f t="shared" si="0"/>
        <v>92</v>
      </c>
      <c r="P9" s="78"/>
    </row>
    <row r="10" spans="1:21" ht="15.75" customHeight="1">
      <c r="A10" s="8" t="s">
        <v>63</v>
      </c>
      <c r="B10" s="8" t="s">
        <v>64</v>
      </c>
      <c r="C10" s="10">
        <v>9631029</v>
      </c>
      <c r="D10" s="58">
        <v>60</v>
      </c>
      <c r="E10" s="60"/>
      <c r="F10" s="66">
        <v>50</v>
      </c>
      <c r="H10" s="93">
        <v>100</v>
      </c>
      <c r="J10" s="93">
        <v>100</v>
      </c>
      <c r="L10" s="66">
        <v>0</v>
      </c>
      <c r="O10" s="69">
        <f t="shared" si="0"/>
        <v>73</v>
      </c>
      <c r="P10" s="70">
        <v>0</v>
      </c>
    </row>
    <row r="11" spans="1:21" ht="15.75" customHeight="1">
      <c r="A11" s="8" t="s">
        <v>65</v>
      </c>
      <c r="B11" s="8" t="s">
        <v>66</v>
      </c>
      <c r="C11" s="10">
        <v>9631030</v>
      </c>
      <c r="D11" s="60"/>
      <c r="E11" s="60"/>
      <c r="H11" s="90"/>
      <c r="J11" s="90"/>
      <c r="O11" s="69">
        <f t="shared" si="0"/>
        <v>0</v>
      </c>
      <c r="P11" s="78"/>
    </row>
    <row r="12" spans="1:21" ht="15.75" customHeight="1">
      <c r="A12" s="8" t="s">
        <v>69</v>
      </c>
      <c r="B12" s="8" t="s">
        <v>70</v>
      </c>
      <c r="C12" s="10">
        <v>9631034</v>
      </c>
      <c r="D12" s="60"/>
      <c r="E12" s="60"/>
      <c r="H12" s="90"/>
      <c r="J12" s="90"/>
      <c r="O12" s="69">
        <f t="shared" si="0"/>
        <v>0</v>
      </c>
      <c r="P12" s="78"/>
    </row>
    <row r="13" spans="1:21" ht="15.75" customHeight="1">
      <c r="A13" s="8" t="s">
        <v>72</v>
      </c>
      <c r="B13" s="8" t="s">
        <v>73</v>
      </c>
      <c r="C13" s="10">
        <v>9631041</v>
      </c>
      <c r="D13" s="60"/>
      <c r="E13" s="60"/>
      <c r="H13" s="90"/>
      <c r="J13" s="90"/>
      <c r="O13" s="69">
        <f t="shared" si="0"/>
        <v>0</v>
      </c>
      <c r="P13" s="78"/>
    </row>
    <row r="14" spans="1:21" ht="15.75" customHeight="1">
      <c r="A14" s="8" t="s">
        <v>77</v>
      </c>
      <c r="B14" s="8" t="s">
        <v>78</v>
      </c>
      <c r="C14" s="10">
        <v>9631042</v>
      </c>
      <c r="D14" s="60"/>
      <c r="E14" s="60"/>
      <c r="H14" s="90"/>
      <c r="J14" s="90"/>
      <c r="O14" s="69">
        <f t="shared" si="0"/>
        <v>0</v>
      </c>
      <c r="P14" s="78"/>
    </row>
    <row r="15" spans="1:21" ht="15.75" customHeight="1">
      <c r="A15" s="8" t="s">
        <v>80</v>
      </c>
      <c r="B15" s="8" t="s">
        <v>81</v>
      </c>
      <c r="C15" s="10">
        <v>9631048</v>
      </c>
      <c r="D15" s="58">
        <v>10</v>
      </c>
      <c r="E15" s="60"/>
      <c r="F15" s="66">
        <v>20</v>
      </c>
      <c r="H15" s="93">
        <v>100</v>
      </c>
      <c r="J15" s="93">
        <v>100</v>
      </c>
      <c r="O15" s="69">
        <f t="shared" si="0"/>
        <v>49</v>
      </c>
      <c r="P15" s="78"/>
    </row>
    <row r="16" spans="1:21" ht="15.75" customHeight="1">
      <c r="A16" s="8" t="s">
        <v>83</v>
      </c>
      <c r="B16" s="8" t="s">
        <v>84</v>
      </c>
      <c r="C16" s="10">
        <v>9631058</v>
      </c>
      <c r="D16" s="60"/>
      <c r="E16" s="60"/>
      <c r="H16" s="90"/>
      <c r="J16" s="90"/>
      <c r="O16" s="69">
        <f t="shared" si="0"/>
        <v>0</v>
      </c>
      <c r="P16" s="78"/>
    </row>
    <row r="17" spans="1:16" ht="15.75" customHeight="1">
      <c r="A17" s="8" t="s">
        <v>89</v>
      </c>
      <c r="B17" s="8" t="s">
        <v>62</v>
      </c>
      <c r="C17" s="10">
        <v>9631060</v>
      </c>
      <c r="D17" s="81">
        <v>100</v>
      </c>
      <c r="E17" s="60"/>
      <c r="F17" s="66">
        <v>100</v>
      </c>
      <c r="H17" s="93">
        <v>100</v>
      </c>
      <c r="J17" s="93">
        <v>100</v>
      </c>
      <c r="O17" s="69">
        <f t="shared" si="0"/>
        <v>100</v>
      </c>
      <c r="P17" s="78"/>
    </row>
    <row r="18" spans="1:16" ht="15.75" customHeight="1">
      <c r="A18" s="8" t="s">
        <v>92</v>
      </c>
      <c r="B18" s="8" t="s">
        <v>93</v>
      </c>
      <c r="C18" s="10">
        <v>9631073</v>
      </c>
      <c r="D18" s="60"/>
      <c r="E18" s="60"/>
      <c r="H18" s="90"/>
      <c r="J18" s="90"/>
      <c r="O18" s="69">
        <f t="shared" si="0"/>
        <v>0</v>
      </c>
      <c r="P18" s="78"/>
    </row>
    <row r="19" spans="1:16" ht="15.75" customHeight="1">
      <c r="A19" s="8" t="s">
        <v>95</v>
      </c>
      <c r="B19" s="8" t="s">
        <v>96</v>
      </c>
      <c r="C19" s="10">
        <v>9631082</v>
      </c>
      <c r="D19" s="60"/>
      <c r="E19" s="60"/>
      <c r="H19" s="90"/>
      <c r="J19" s="90"/>
      <c r="O19" s="69">
        <f t="shared" si="0"/>
        <v>0</v>
      </c>
      <c r="P19" s="78"/>
    </row>
    <row r="20" spans="1:16" ht="15.75" customHeight="1">
      <c r="A20" s="8" t="s">
        <v>100</v>
      </c>
      <c r="B20" s="8" t="s">
        <v>101</v>
      </c>
      <c r="C20" s="10">
        <v>9631403</v>
      </c>
      <c r="D20" s="58">
        <v>100</v>
      </c>
      <c r="E20" s="60"/>
      <c r="F20" s="66">
        <v>100</v>
      </c>
      <c r="H20" s="93">
        <v>100</v>
      </c>
      <c r="J20" s="93">
        <v>100</v>
      </c>
      <c r="L20" s="66">
        <v>0</v>
      </c>
      <c r="O20" s="69">
        <f t="shared" si="0"/>
        <v>100</v>
      </c>
      <c r="P20" s="70">
        <v>0</v>
      </c>
    </row>
    <row r="21" spans="1:16" ht="15.75" customHeight="1">
      <c r="A21" s="8" t="s">
        <v>104</v>
      </c>
      <c r="B21" s="8" t="s">
        <v>105</v>
      </c>
      <c r="C21" s="10">
        <v>9631408</v>
      </c>
      <c r="D21" s="60"/>
      <c r="E21" s="60"/>
      <c r="H21" s="90"/>
      <c r="J21" s="90"/>
      <c r="O21" s="69">
        <f t="shared" si="0"/>
        <v>0</v>
      </c>
      <c r="P21" s="78"/>
    </row>
    <row r="22" spans="1:16" ht="15.75" customHeight="1">
      <c r="A22" s="8" t="s">
        <v>107</v>
      </c>
      <c r="B22" s="8" t="s">
        <v>108</v>
      </c>
      <c r="C22" s="10">
        <v>9631410</v>
      </c>
      <c r="D22" s="58">
        <v>100</v>
      </c>
      <c r="E22" s="60"/>
      <c r="F22" s="66">
        <v>100</v>
      </c>
      <c r="H22" s="93">
        <v>100</v>
      </c>
      <c r="J22" s="93">
        <v>100</v>
      </c>
      <c r="L22" s="66">
        <v>0</v>
      </c>
      <c r="O22" s="69">
        <f t="shared" si="0"/>
        <v>100</v>
      </c>
      <c r="P22" s="70">
        <v>0</v>
      </c>
    </row>
    <row r="23" spans="1:16" ht="15.75" customHeight="1">
      <c r="A23" s="8" t="s">
        <v>109</v>
      </c>
      <c r="B23" s="8" t="s">
        <v>110</v>
      </c>
      <c r="C23" s="10">
        <v>9631412</v>
      </c>
      <c r="D23" s="58">
        <v>100</v>
      </c>
      <c r="E23" s="60"/>
      <c r="F23" s="66">
        <v>100</v>
      </c>
      <c r="H23" s="93">
        <v>100</v>
      </c>
      <c r="J23" s="93">
        <v>100</v>
      </c>
      <c r="L23" s="66">
        <v>100</v>
      </c>
      <c r="O23" s="69">
        <f t="shared" si="0"/>
        <v>100</v>
      </c>
      <c r="P23" s="70">
        <v>100</v>
      </c>
    </row>
    <row r="24" spans="1:16" ht="15.75" customHeight="1">
      <c r="A24" s="8" t="s">
        <v>112</v>
      </c>
      <c r="B24" s="8" t="s">
        <v>113</v>
      </c>
      <c r="C24" s="10">
        <v>9631413</v>
      </c>
      <c r="D24" s="60"/>
      <c r="E24" s="60"/>
      <c r="H24" s="90"/>
      <c r="J24" s="90"/>
      <c r="O24" s="69">
        <f t="shared" si="0"/>
        <v>0</v>
      </c>
      <c r="P24" s="78"/>
    </row>
    <row r="25" spans="1:16" ht="15.75" customHeight="1">
      <c r="A25" s="8" t="s">
        <v>117</v>
      </c>
      <c r="B25" s="8" t="s">
        <v>55</v>
      </c>
      <c r="C25" s="10">
        <v>9631420</v>
      </c>
      <c r="D25" s="60"/>
      <c r="E25" s="60"/>
      <c r="H25" s="90"/>
      <c r="J25" s="90"/>
      <c r="O25" s="69">
        <f t="shared" si="0"/>
        <v>0</v>
      </c>
      <c r="P25" s="78"/>
    </row>
    <row r="26" spans="1:16" ht="15.75" customHeight="1">
      <c r="A26" s="8" t="s">
        <v>118</v>
      </c>
      <c r="B26" s="8" t="s">
        <v>75</v>
      </c>
      <c r="C26" s="10">
        <v>9631426</v>
      </c>
      <c r="D26" s="58">
        <v>90</v>
      </c>
      <c r="E26" s="77" t="s">
        <v>607</v>
      </c>
      <c r="F26" s="66">
        <v>80</v>
      </c>
      <c r="H26" s="93">
        <v>100</v>
      </c>
      <c r="J26" s="93">
        <v>90</v>
      </c>
      <c r="O26" s="69">
        <f t="shared" si="0"/>
        <v>89</v>
      </c>
      <c r="P26" s="78"/>
    </row>
    <row r="27" spans="1:16" ht="16.5">
      <c r="A27" s="8" t="s">
        <v>122</v>
      </c>
      <c r="B27" s="8" t="s">
        <v>123</v>
      </c>
      <c r="C27" s="10">
        <v>9631806</v>
      </c>
      <c r="D27" s="60"/>
      <c r="E27" s="60"/>
      <c r="H27" s="90"/>
      <c r="J27" s="90"/>
      <c r="O27" s="69">
        <f t="shared" si="0"/>
        <v>0</v>
      </c>
      <c r="P27" s="78"/>
    </row>
    <row r="28" spans="1:16" ht="16.5">
      <c r="A28" s="8" t="s">
        <v>126</v>
      </c>
      <c r="B28" s="8" t="s">
        <v>127</v>
      </c>
      <c r="C28" s="10">
        <v>9631807</v>
      </c>
      <c r="D28" s="81">
        <v>85</v>
      </c>
      <c r="E28" s="60"/>
      <c r="F28" s="66">
        <v>100</v>
      </c>
      <c r="H28" s="93">
        <v>100</v>
      </c>
      <c r="J28" s="93">
        <v>100</v>
      </c>
      <c r="O28" s="69">
        <f t="shared" si="0"/>
        <v>95.5</v>
      </c>
      <c r="P28" s="78"/>
    </row>
    <row r="29" spans="1:16" ht="16.5">
      <c r="A29" s="8" t="s">
        <v>128</v>
      </c>
      <c r="B29" s="8" t="s">
        <v>129</v>
      </c>
      <c r="C29" s="10">
        <v>9631811</v>
      </c>
      <c r="D29" s="60"/>
      <c r="E29" s="60"/>
      <c r="H29" s="90"/>
      <c r="J29" s="90"/>
      <c r="O29" s="69">
        <f t="shared" si="0"/>
        <v>0</v>
      </c>
      <c r="P29" s="78"/>
    </row>
    <row r="30" spans="1:16" ht="16.5">
      <c r="A30" s="8" t="s">
        <v>130</v>
      </c>
      <c r="B30" s="8" t="s">
        <v>131</v>
      </c>
      <c r="C30" s="10">
        <v>9631903</v>
      </c>
      <c r="D30" s="81">
        <v>100</v>
      </c>
      <c r="E30" s="60"/>
      <c r="F30" s="66">
        <v>100</v>
      </c>
      <c r="H30" s="93">
        <v>100</v>
      </c>
      <c r="J30" s="93">
        <v>100</v>
      </c>
      <c r="O30" s="69">
        <f t="shared" si="0"/>
        <v>100</v>
      </c>
      <c r="P30" s="78"/>
    </row>
    <row r="31" spans="1:16" ht="16.5">
      <c r="A31" s="8" t="s">
        <v>133</v>
      </c>
      <c r="B31" s="8" t="s">
        <v>134</v>
      </c>
      <c r="C31" s="10">
        <v>9731505</v>
      </c>
      <c r="D31" s="58">
        <v>45</v>
      </c>
      <c r="E31" s="60"/>
      <c r="F31" s="66">
        <v>60</v>
      </c>
      <c r="H31" s="93">
        <v>100</v>
      </c>
      <c r="J31" s="93">
        <v>100</v>
      </c>
      <c r="O31" s="69">
        <f t="shared" si="0"/>
        <v>71.5</v>
      </c>
      <c r="P31" s="78"/>
    </row>
    <row r="32" spans="1:16" ht="16.5">
      <c r="A32" s="24" t="s">
        <v>22</v>
      </c>
      <c r="B32" s="25" t="s">
        <v>23</v>
      </c>
      <c r="C32" s="9">
        <v>9223704</v>
      </c>
      <c r="D32" s="81">
        <v>70</v>
      </c>
      <c r="E32" s="60"/>
      <c r="F32" s="66">
        <v>70</v>
      </c>
      <c r="H32" s="93">
        <v>100</v>
      </c>
      <c r="J32" s="93">
        <v>100</v>
      </c>
      <c r="O32" s="69">
        <f t="shared" si="0"/>
        <v>82</v>
      </c>
      <c r="P32" s="78"/>
    </row>
    <row r="33" spans="1:16" ht="16.5">
      <c r="A33" s="27" t="s">
        <v>52</v>
      </c>
      <c r="B33" s="27" t="s">
        <v>53</v>
      </c>
      <c r="C33" s="28">
        <v>9323092</v>
      </c>
      <c r="D33" s="58">
        <v>65</v>
      </c>
      <c r="E33" s="60"/>
      <c r="F33" s="66">
        <v>70</v>
      </c>
      <c r="H33" s="93">
        <v>85</v>
      </c>
      <c r="J33" s="93">
        <v>90</v>
      </c>
      <c r="O33" s="69">
        <f t="shared" si="0"/>
        <v>75.5</v>
      </c>
      <c r="P33" s="78"/>
    </row>
    <row r="34" spans="1:16" ht="16.5">
      <c r="A34" s="27" t="s">
        <v>143</v>
      </c>
      <c r="B34" s="27" t="s">
        <v>144</v>
      </c>
      <c r="C34" s="28">
        <v>9612056</v>
      </c>
      <c r="D34" s="60"/>
      <c r="E34" s="60"/>
      <c r="H34" s="90"/>
      <c r="J34" s="90"/>
      <c r="O34" s="69">
        <f t="shared" si="0"/>
        <v>0</v>
      </c>
      <c r="P34" s="78"/>
    </row>
    <row r="35" spans="1:16" ht="16.5">
      <c r="A35" s="27" t="s">
        <v>97</v>
      </c>
      <c r="B35" s="27" t="s">
        <v>98</v>
      </c>
      <c r="C35" s="28">
        <v>9531001</v>
      </c>
      <c r="D35" s="60"/>
      <c r="E35" s="60"/>
      <c r="H35" s="90"/>
      <c r="J35" s="90"/>
      <c r="O35" s="69">
        <f t="shared" si="0"/>
        <v>0</v>
      </c>
      <c r="P35" s="78"/>
    </row>
    <row r="36" spans="1:16" ht="16.5">
      <c r="A36" s="27" t="s">
        <v>141</v>
      </c>
      <c r="B36" s="27" t="s">
        <v>142</v>
      </c>
      <c r="C36" s="28">
        <v>9612036</v>
      </c>
      <c r="D36" s="60"/>
      <c r="E36" s="60"/>
      <c r="H36" s="90"/>
      <c r="J36" s="90"/>
      <c r="O36" s="69">
        <f t="shared" si="0"/>
        <v>0</v>
      </c>
      <c r="P36" s="78"/>
    </row>
    <row r="37" spans="1:16" ht="16.5">
      <c r="A37" s="27" t="s">
        <v>90</v>
      </c>
      <c r="B37" s="27" t="s">
        <v>91</v>
      </c>
      <c r="C37" s="28">
        <v>9523094</v>
      </c>
      <c r="D37" s="81">
        <v>20</v>
      </c>
      <c r="E37" s="60"/>
      <c r="F37" s="66">
        <v>50</v>
      </c>
      <c r="H37" s="93">
        <v>100</v>
      </c>
      <c r="J37" s="93">
        <v>100</v>
      </c>
      <c r="O37" s="69">
        <f t="shared" si="0"/>
        <v>61</v>
      </c>
      <c r="P37" s="78"/>
    </row>
    <row r="38" spans="1:16" ht="16.5">
      <c r="A38" s="27" t="s">
        <v>67</v>
      </c>
      <c r="B38" s="9" t="s">
        <v>68</v>
      </c>
      <c r="C38" s="9">
        <v>9423702</v>
      </c>
      <c r="D38" s="81">
        <v>20</v>
      </c>
      <c r="E38" s="60"/>
      <c r="F38" s="66">
        <v>59</v>
      </c>
      <c r="H38" s="93">
        <v>100</v>
      </c>
      <c r="J38" s="93">
        <v>85</v>
      </c>
      <c r="O38" s="69">
        <f t="shared" si="0"/>
        <v>60.7</v>
      </c>
      <c r="P38" s="78"/>
    </row>
    <row r="39" spans="1:16" ht="17">
      <c r="A39" s="169" t="s">
        <v>149</v>
      </c>
      <c r="B39" s="167"/>
      <c r="C39" s="30"/>
      <c r="D39" s="60"/>
      <c r="E39" s="60"/>
      <c r="H39" s="90"/>
      <c r="J39" s="90"/>
      <c r="O39" s="69">
        <f t="shared" si="0"/>
        <v>0</v>
      </c>
      <c r="P39" s="78"/>
    </row>
    <row r="40" spans="1:16" ht="16.5">
      <c r="A40" s="8" t="s">
        <v>74</v>
      </c>
      <c r="B40" s="8" t="s">
        <v>75</v>
      </c>
      <c r="C40" s="10">
        <v>9431069</v>
      </c>
      <c r="D40" s="58">
        <v>5</v>
      </c>
      <c r="E40" s="60"/>
      <c r="F40" s="66">
        <v>8</v>
      </c>
      <c r="H40" s="93">
        <v>60</v>
      </c>
      <c r="J40" s="93">
        <v>80</v>
      </c>
      <c r="O40" s="69">
        <f t="shared" si="0"/>
        <v>31.9</v>
      </c>
      <c r="P40" s="78"/>
    </row>
    <row r="41" spans="1:16" ht="16.5">
      <c r="A41" s="8" t="s">
        <v>79</v>
      </c>
      <c r="B41" s="8" t="s">
        <v>55</v>
      </c>
      <c r="C41" s="10">
        <v>9511023</v>
      </c>
      <c r="D41" s="58">
        <v>80</v>
      </c>
      <c r="E41" s="60"/>
      <c r="F41" s="66">
        <v>90</v>
      </c>
      <c r="H41" s="93">
        <v>90</v>
      </c>
      <c r="J41" s="93">
        <v>90</v>
      </c>
      <c r="O41" s="69">
        <f t="shared" si="0"/>
        <v>87</v>
      </c>
      <c r="P41" s="78"/>
    </row>
    <row r="42" spans="1:16" ht="16.5">
      <c r="A42" s="8" t="s">
        <v>86</v>
      </c>
      <c r="B42" s="8" t="s">
        <v>87</v>
      </c>
      <c r="C42" s="10">
        <v>9512034</v>
      </c>
      <c r="D42" s="81">
        <v>40</v>
      </c>
      <c r="E42" s="60"/>
      <c r="F42" s="66">
        <v>70</v>
      </c>
      <c r="H42" s="93">
        <v>100</v>
      </c>
      <c r="J42" s="93">
        <v>100</v>
      </c>
      <c r="N42" s="113"/>
      <c r="O42" s="69">
        <f t="shared" si="0"/>
        <v>73</v>
      </c>
      <c r="P42" s="78"/>
    </row>
    <row r="43" spans="1:16" ht="16.5">
      <c r="A43" s="8" t="s">
        <v>102</v>
      </c>
      <c r="B43" s="8" t="s">
        <v>103</v>
      </c>
      <c r="C43" s="10">
        <v>9531023</v>
      </c>
      <c r="D43" s="60"/>
      <c r="E43" s="60"/>
      <c r="F43" s="66">
        <v>100</v>
      </c>
      <c r="H43" s="93">
        <v>80</v>
      </c>
      <c r="J43" s="58">
        <v>85</v>
      </c>
      <c r="M43" s="66">
        <v>0</v>
      </c>
      <c r="O43" s="69">
        <f t="shared" si="0"/>
        <v>63</v>
      </c>
      <c r="P43" s="78"/>
    </row>
    <row r="44" spans="1:16" ht="16.5">
      <c r="A44" s="8" t="s">
        <v>135</v>
      </c>
      <c r="B44" s="8" t="s">
        <v>136</v>
      </c>
      <c r="C44" s="10">
        <v>9531706</v>
      </c>
      <c r="D44" s="81">
        <v>40</v>
      </c>
      <c r="E44" s="60"/>
      <c r="F44" s="66">
        <v>70</v>
      </c>
      <c r="H44" s="93">
        <v>80</v>
      </c>
      <c r="J44" s="93">
        <v>100</v>
      </c>
      <c r="N44" s="80" t="s">
        <v>608</v>
      </c>
      <c r="O44" s="69">
        <f t="shared" si="0"/>
        <v>69</v>
      </c>
      <c r="P44" s="78"/>
    </row>
    <row r="45" spans="1:16" ht="16.5">
      <c r="A45" s="8" t="s">
        <v>137</v>
      </c>
      <c r="B45" s="8" t="s">
        <v>138</v>
      </c>
      <c r="C45" s="10">
        <v>9531707</v>
      </c>
      <c r="D45" s="81">
        <v>40</v>
      </c>
      <c r="E45" s="60"/>
      <c r="F45" s="66">
        <v>50</v>
      </c>
      <c r="H45" s="93">
        <v>80</v>
      </c>
      <c r="J45" s="93">
        <v>85</v>
      </c>
      <c r="N45" s="80" t="s">
        <v>609</v>
      </c>
      <c r="O45" s="69">
        <f t="shared" si="0"/>
        <v>60</v>
      </c>
      <c r="P45" s="78"/>
    </row>
    <row r="46" spans="1:16" ht="16.5">
      <c r="A46" s="8" t="s">
        <v>169</v>
      </c>
      <c r="B46" s="8" t="s">
        <v>148</v>
      </c>
      <c r="C46" s="10">
        <v>9623068</v>
      </c>
      <c r="D46" s="58">
        <v>100</v>
      </c>
      <c r="E46" s="60"/>
      <c r="F46" s="66">
        <v>100</v>
      </c>
      <c r="H46" s="93">
        <v>100</v>
      </c>
      <c r="J46" s="93">
        <v>100</v>
      </c>
      <c r="O46" s="69">
        <f t="shared" si="0"/>
        <v>100</v>
      </c>
      <c r="P46" s="78"/>
    </row>
    <row r="47" spans="1:16" ht="16.5">
      <c r="A47" s="8" t="s">
        <v>147</v>
      </c>
      <c r="B47" s="8" t="s">
        <v>154</v>
      </c>
      <c r="C47" s="10">
        <v>9631001</v>
      </c>
      <c r="D47" s="60"/>
      <c r="E47" s="60"/>
      <c r="H47" s="90"/>
      <c r="J47" s="90"/>
      <c r="O47" s="69">
        <f t="shared" si="0"/>
        <v>0</v>
      </c>
      <c r="P47" s="78"/>
    </row>
    <row r="48" spans="1:16" ht="16.5">
      <c r="A48" s="8" t="s">
        <v>163</v>
      </c>
      <c r="B48" s="8" t="s">
        <v>75</v>
      </c>
      <c r="C48" s="10">
        <v>9631006</v>
      </c>
      <c r="D48" s="58">
        <v>70</v>
      </c>
      <c r="E48" s="77" t="s">
        <v>610</v>
      </c>
      <c r="F48" s="66">
        <v>60</v>
      </c>
      <c r="H48" s="93">
        <v>75</v>
      </c>
      <c r="J48" s="93">
        <v>75</v>
      </c>
      <c r="O48" s="69">
        <f t="shared" si="0"/>
        <v>69</v>
      </c>
      <c r="P48" s="78"/>
    </row>
    <row r="49" spans="1:16" ht="16.5">
      <c r="A49" s="8" t="s">
        <v>164</v>
      </c>
      <c r="B49" s="8" t="s">
        <v>165</v>
      </c>
      <c r="C49" s="10">
        <v>9631008</v>
      </c>
      <c r="D49" s="58">
        <v>100</v>
      </c>
      <c r="E49" s="60"/>
      <c r="F49" s="66">
        <v>80</v>
      </c>
      <c r="H49" s="93">
        <v>90</v>
      </c>
      <c r="J49" s="93">
        <v>90</v>
      </c>
      <c r="O49" s="69">
        <f t="shared" si="0"/>
        <v>90</v>
      </c>
      <c r="P49" s="78"/>
    </row>
    <row r="50" spans="1:16" ht="16.5">
      <c r="A50" s="8" t="s">
        <v>167</v>
      </c>
      <c r="B50" s="8" t="s">
        <v>81</v>
      </c>
      <c r="C50" s="10">
        <v>9631009</v>
      </c>
      <c r="D50" s="60"/>
      <c r="E50" s="60"/>
      <c r="H50" s="90"/>
      <c r="J50" s="90"/>
      <c r="O50" s="69">
        <f t="shared" si="0"/>
        <v>0</v>
      </c>
      <c r="P50" s="78"/>
    </row>
    <row r="51" spans="1:16" ht="16.5">
      <c r="A51" s="8" t="s">
        <v>170</v>
      </c>
      <c r="B51" s="8" t="s">
        <v>171</v>
      </c>
      <c r="C51" s="10">
        <v>9631010</v>
      </c>
      <c r="D51" s="58">
        <v>100</v>
      </c>
      <c r="E51" s="60"/>
      <c r="F51" s="66">
        <v>66</v>
      </c>
      <c r="H51" s="93">
        <v>90</v>
      </c>
      <c r="J51" s="93">
        <v>100</v>
      </c>
      <c r="O51" s="69">
        <f t="shared" si="0"/>
        <v>87.8</v>
      </c>
      <c r="P51" s="78"/>
    </row>
    <row r="52" spans="1:16" ht="16.5">
      <c r="A52" s="8" t="s">
        <v>174</v>
      </c>
      <c r="B52" s="8" t="s">
        <v>175</v>
      </c>
      <c r="C52" s="10">
        <v>9631012</v>
      </c>
      <c r="D52" s="60"/>
      <c r="E52" s="60"/>
      <c r="H52" s="90"/>
      <c r="J52" s="90"/>
      <c r="O52" s="69">
        <f t="shared" si="0"/>
        <v>0</v>
      </c>
      <c r="P52" s="78"/>
    </row>
    <row r="53" spans="1:16" ht="16.5">
      <c r="A53" s="8" t="s">
        <v>180</v>
      </c>
      <c r="B53" s="8" t="s">
        <v>181</v>
      </c>
      <c r="C53" s="10">
        <v>9631016</v>
      </c>
      <c r="D53" s="58">
        <v>100</v>
      </c>
      <c r="E53" s="60"/>
      <c r="F53" s="66">
        <v>100</v>
      </c>
      <c r="H53" s="93">
        <v>100</v>
      </c>
      <c r="J53" s="93">
        <v>100</v>
      </c>
      <c r="L53" s="66">
        <v>60</v>
      </c>
      <c r="O53" s="69">
        <f t="shared" si="0"/>
        <v>100</v>
      </c>
      <c r="P53" s="70">
        <v>60</v>
      </c>
    </row>
    <row r="54" spans="1:16" ht="16.5">
      <c r="A54" s="8" t="s">
        <v>186</v>
      </c>
      <c r="B54" s="8" t="s">
        <v>62</v>
      </c>
      <c r="C54" s="10">
        <v>9631023</v>
      </c>
      <c r="D54" s="58">
        <v>100</v>
      </c>
      <c r="E54" s="60"/>
      <c r="F54" s="66">
        <v>100</v>
      </c>
      <c r="H54" s="93">
        <v>100</v>
      </c>
      <c r="J54" s="93">
        <v>100</v>
      </c>
      <c r="O54" s="69">
        <f t="shared" si="0"/>
        <v>100</v>
      </c>
      <c r="P54" s="78"/>
    </row>
    <row r="55" spans="1:16" ht="16.5">
      <c r="A55" s="8" t="s">
        <v>189</v>
      </c>
      <c r="B55" s="8" t="s">
        <v>81</v>
      </c>
      <c r="C55" s="10">
        <v>9631033</v>
      </c>
      <c r="D55" s="58">
        <v>100</v>
      </c>
      <c r="E55" s="60"/>
      <c r="F55" s="66">
        <v>100</v>
      </c>
      <c r="H55" s="93">
        <v>100</v>
      </c>
      <c r="J55" s="93">
        <v>100</v>
      </c>
      <c r="O55" s="69">
        <f t="shared" si="0"/>
        <v>100</v>
      </c>
      <c r="P55" s="78"/>
    </row>
    <row r="56" spans="1:16" ht="16.5">
      <c r="A56" s="8" t="s">
        <v>192</v>
      </c>
      <c r="B56" s="8" t="s">
        <v>173</v>
      </c>
      <c r="C56" s="10">
        <v>9631035</v>
      </c>
      <c r="D56" s="58">
        <v>100</v>
      </c>
      <c r="E56" s="60"/>
      <c r="F56" s="66">
        <v>100</v>
      </c>
      <c r="H56" s="93">
        <v>100</v>
      </c>
      <c r="J56" s="93">
        <v>100</v>
      </c>
      <c r="O56" s="69">
        <f t="shared" si="0"/>
        <v>100</v>
      </c>
      <c r="P56" s="78"/>
    </row>
    <row r="57" spans="1:16" ht="16.5">
      <c r="A57" s="8" t="s">
        <v>196</v>
      </c>
      <c r="B57" s="8" t="s">
        <v>197</v>
      </c>
      <c r="C57" s="10">
        <v>9631039</v>
      </c>
      <c r="D57" s="60"/>
      <c r="E57" s="60"/>
      <c r="H57" s="90"/>
      <c r="J57" s="90"/>
      <c r="O57" s="69">
        <f t="shared" si="0"/>
        <v>0</v>
      </c>
      <c r="P57" s="78"/>
    </row>
    <row r="58" spans="1:16" ht="16.5">
      <c r="A58" s="8" t="s">
        <v>199</v>
      </c>
      <c r="B58" s="8" t="s">
        <v>70</v>
      </c>
      <c r="C58" s="10">
        <v>9631043</v>
      </c>
      <c r="D58" s="60"/>
      <c r="E58" s="60"/>
      <c r="H58" s="90"/>
      <c r="J58" s="90"/>
      <c r="O58" s="69">
        <f t="shared" si="0"/>
        <v>0</v>
      </c>
      <c r="P58" s="78"/>
    </row>
    <row r="59" spans="1:16" ht="16.5">
      <c r="A59" s="8" t="s">
        <v>201</v>
      </c>
      <c r="B59" s="8" t="s">
        <v>202</v>
      </c>
      <c r="C59" s="10">
        <v>9631046</v>
      </c>
      <c r="D59" s="81">
        <v>100</v>
      </c>
      <c r="E59" s="60"/>
      <c r="F59" s="66">
        <v>100</v>
      </c>
      <c r="H59" s="93">
        <v>100</v>
      </c>
      <c r="J59" s="93">
        <v>100</v>
      </c>
      <c r="O59" s="69">
        <f t="shared" si="0"/>
        <v>100</v>
      </c>
      <c r="P59" s="78"/>
    </row>
    <row r="60" spans="1:16" ht="16.5">
      <c r="A60" s="8" t="s">
        <v>205</v>
      </c>
      <c r="B60" s="8" t="s">
        <v>206</v>
      </c>
      <c r="C60" s="10">
        <v>9631052</v>
      </c>
      <c r="D60" s="60"/>
      <c r="E60" s="60"/>
      <c r="H60" s="90"/>
      <c r="J60" s="90"/>
      <c r="O60" s="69">
        <f t="shared" si="0"/>
        <v>0</v>
      </c>
      <c r="P60" s="78"/>
    </row>
    <row r="61" spans="1:16" ht="16.5">
      <c r="A61" s="8" t="s">
        <v>207</v>
      </c>
      <c r="B61" s="8" t="s">
        <v>81</v>
      </c>
      <c r="C61" s="10">
        <v>9631054</v>
      </c>
      <c r="D61" s="58">
        <v>90</v>
      </c>
      <c r="E61" s="60"/>
      <c r="F61" s="66">
        <v>100</v>
      </c>
      <c r="H61" s="93">
        <v>100</v>
      </c>
      <c r="J61" s="93">
        <v>100</v>
      </c>
      <c r="O61" s="69">
        <f t="shared" si="0"/>
        <v>97</v>
      </c>
      <c r="P61" s="78"/>
    </row>
    <row r="62" spans="1:16" ht="16.5">
      <c r="A62" s="8" t="s">
        <v>209</v>
      </c>
      <c r="B62" s="8" t="s">
        <v>129</v>
      </c>
      <c r="C62" s="10">
        <v>9631055</v>
      </c>
      <c r="D62" s="60"/>
      <c r="E62" s="60"/>
      <c r="H62" s="90"/>
      <c r="J62" s="90"/>
      <c r="O62" s="69">
        <f t="shared" si="0"/>
        <v>0</v>
      </c>
      <c r="P62" s="78"/>
    </row>
    <row r="63" spans="1:16" ht="16.5">
      <c r="A63" s="8" t="s">
        <v>210</v>
      </c>
      <c r="B63" s="8" t="s">
        <v>211</v>
      </c>
      <c r="C63" s="10">
        <v>9631062</v>
      </c>
      <c r="D63" s="60"/>
      <c r="E63" s="60"/>
      <c r="F63" s="66">
        <v>0</v>
      </c>
      <c r="H63" s="93">
        <v>80</v>
      </c>
      <c r="I63" s="67"/>
      <c r="J63" s="58">
        <v>0</v>
      </c>
      <c r="L63" s="66">
        <v>0</v>
      </c>
      <c r="O63" s="69">
        <f t="shared" si="0"/>
        <v>16</v>
      </c>
      <c r="P63" s="70">
        <v>0</v>
      </c>
    </row>
    <row r="64" spans="1:16" ht="16.5">
      <c r="A64" s="8" t="s">
        <v>212</v>
      </c>
      <c r="B64" s="8" t="s">
        <v>129</v>
      </c>
      <c r="C64" s="10">
        <v>9631066</v>
      </c>
      <c r="D64" s="81">
        <v>100</v>
      </c>
      <c r="E64" s="60"/>
      <c r="F64" s="66">
        <v>100</v>
      </c>
      <c r="H64" s="93">
        <v>100</v>
      </c>
      <c r="J64" s="93">
        <v>100</v>
      </c>
      <c r="O64" s="69">
        <f t="shared" si="0"/>
        <v>100</v>
      </c>
      <c r="P64" s="78"/>
    </row>
    <row r="65" spans="1:16" ht="16.5">
      <c r="A65" s="8" t="s">
        <v>213</v>
      </c>
      <c r="B65" s="8" t="s">
        <v>98</v>
      </c>
      <c r="C65" s="10">
        <v>9631067</v>
      </c>
      <c r="D65" s="60"/>
      <c r="E65" s="60"/>
      <c r="H65" s="90"/>
      <c r="J65" s="90"/>
      <c r="O65" s="69">
        <f t="shared" si="0"/>
        <v>0</v>
      </c>
      <c r="P65" s="78"/>
    </row>
    <row r="66" spans="1:16" ht="16.5">
      <c r="A66" s="8" t="s">
        <v>214</v>
      </c>
      <c r="B66" s="8" t="s">
        <v>215</v>
      </c>
      <c r="C66" s="10">
        <v>9631068</v>
      </c>
      <c r="D66" s="81">
        <v>100</v>
      </c>
      <c r="E66" s="60"/>
      <c r="F66" s="66">
        <v>100</v>
      </c>
      <c r="H66" s="93">
        <v>100</v>
      </c>
      <c r="J66" s="93">
        <v>100</v>
      </c>
      <c r="O66" s="69">
        <f t="shared" si="0"/>
        <v>100</v>
      </c>
      <c r="P66" s="78"/>
    </row>
    <row r="67" spans="1:16" ht="16.5">
      <c r="A67" s="8" t="s">
        <v>218</v>
      </c>
      <c r="B67" s="8" t="s">
        <v>62</v>
      </c>
      <c r="C67" s="10">
        <v>9631069</v>
      </c>
      <c r="D67" s="81">
        <v>100</v>
      </c>
      <c r="E67" s="60"/>
      <c r="F67" s="66">
        <v>100</v>
      </c>
      <c r="H67" s="93">
        <v>100</v>
      </c>
      <c r="J67" s="93">
        <v>100</v>
      </c>
      <c r="O67" s="69">
        <f t="shared" si="0"/>
        <v>100</v>
      </c>
      <c r="P67" s="78"/>
    </row>
    <row r="68" spans="1:16" ht="16.5">
      <c r="A68" s="8" t="s">
        <v>220</v>
      </c>
      <c r="B68" s="8" t="s">
        <v>221</v>
      </c>
      <c r="C68" s="10">
        <v>9631070</v>
      </c>
      <c r="D68" s="58">
        <v>60</v>
      </c>
      <c r="E68" s="60"/>
      <c r="F68" s="66">
        <v>80</v>
      </c>
      <c r="H68" s="93">
        <v>100</v>
      </c>
      <c r="J68" s="93">
        <v>100</v>
      </c>
      <c r="O68" s="69">
        <f t="shared" si="0"/>
        <v>82</v>
      </c>
      <c r="P68" s="78"/>
    </row>
    <row r="69" spans="1:16" ht="16.5">
      <c r="A69" s="8" t="s">
        <v>222</v>
      </c>
      <c r="B69" s="8" t="s">
        <v>223</v>
      </c>
      <c r="C69" s="10">
        <v>9631074</v>
      </c>
      <c r="D69" s="81">
        <v>70</v>
      </c>
      <c r="E69" s="60"/>
      <c r="F69" s="66">
        <v>80</v>
      </c>
      <c r="H69" s="93">
        <v>100</v>
      </c>
      <c r="J69" s="93">
        <v>100</v>
      </c>
      <c r="L69" s="66">
        <v>0</v>
      </c>
      <c r="O69" s="69">
        <f t="shared" si="0"/>
        <v>85</v>
      </c>
      <c r="P69" s="70">
        <v>0</v>
      </c>
    </row>
    <row r="70" spans="1:16" ht="16.5">
      <c r="A70" s="8" t="s">
        <v>225</v>
      </c>
      <c r="B70" s="8" t="s">
        <v>226</v>
      </c>
      <c r="C70" s="10">
        <v>9631077</v>
      </c>
      <c r="D70" s="81">
        <v>100</v>
      </c>
      <c r="E70" s="60"/>
      <c r="F70" s="66">
        <v>60</v>
      </c>
      <c r="H70" s="93">
        <v>100</v>
      </c>
      <c r="J70" s="93">
        <v>100</v>
      </c>
      <c r="O70" s="69">
        <f t="shared" si="0"/>
        <v>88</v>
      </c>
      <c r="P70" s="78"/>
    </row>
    <row r="71" spans="1:16" ht="16.5">
      <c r="A71" s="8" t="s">
        <v>229</v>
      </c>
      <c r="B71" s="8" t="s">
        <v>81</v>
      </c>
      <c r="C71" s="10">
        <v>9631078</v>
      </c>
      <c r="D71" s="60"/>
      <c r="E71" s="60"/>
      <c r="H71" s="90"/>
      <c r="J71" s="90"/>
      <c r="O71" s="69">
        <f t="shared" si="0"/>
        <v>0</v>
      </c>
      <c r="P71" s="78"/>
    </row>
    <row r="72" spans="1:16" ht="16.5">
      <c r="A72" s="8" t="s">
        <v>230</v>
      </c>
      <c r="B72" s="8" t="s">
        <v>231</v>
      </c>
      <c r="C72" s="10">
        <v>9631079</v>
      </c>
      <c r="D72" s="81">
        <v>100</v>
      </c>
      <c r="E72" s="60"/>
      <c r="F72" s="66">
        <v>100</v>
      </c>
      <c r="H72" s="93">
        <v>100</v>
      </c>
      <c r="J72" s="93">
        <v>100</v>
      </c>
      <c r="O72" s="69">
        <f t="shared" si="0"/>
        <v>100</v>
      </c>
      <c r="P72" s="78"/>
    </row>
    <row r="73" spans="1:16" ht="16.5">
      <c r="A73" s="8" t="s">
        <v>236</v>
      </c>
      <c r="B73" s="8" t="s">
        <v>70</v>
      </c>
      <c r="C73" s="10">
        <v>9631081</v>
      </c>
      <c r="D73" s="58">
        <v>100</v>
      </c>
      <c r="E73" s="60"/>
      <c r="F73" s="66">
        <v>70</v>
      </c>
      <c r="H73" s="93">
        <v>100</v>
      </c>
      <c r="J73" s="93">
        <v>100</v>
      </c>
      <c r="O73" s="69">
        <f t="shared" si="0"/>
        <v>91</v>
      </c>
      <c r="P73" s="78"/>
    </row>
    <row r="74" spans="1:16" ht="16.5">
      <c r="A74" s="8" t="s">
        <v>237</v>
      </c>
      <c r="B74" s="8" t="s">
        <v>55</v>
      </c>
      <c r="C74" s="10">
        <v>9631407</v>
      </c>
      <c r="D74" s="58">
        <v>90</v>
      </c>
      <c r="E74" s="77" t="s">
        <v>607</v>
      </c>
      <c r="F74" s="66">
        <v>60</v>
      </c>
      <c r="H74" s="93">
        <v>90</v>
      </c>
      <c r="J74" s="93">
        <v>90</v>
      </c>
      <c r="O74" s="69">
        <f t="shared" si="0"/>
        <v>81</v>
      </c>
      <c r="P74" s="78"/>
    </row>
    <row r="75" spans="1:16" ht="16.5">
      <c r="A75" s="8" t="s">
        <v>65</v>
      </c>
      <c r="B75" s="8" t="s">
        <v>240</v>
      </c>
      <c r="C75" s="10">
        <v>9631411</v>
      </c>
      <c r="D75" s="60"/>
      <c r="E75" s="60"/>
      <c r="H75" s="90"/>
      <c r="J75" s="90"/>
      <c r="O75" s="69">
        <f t="shared" si="0"/>
        <v>0</v>
      </c>
      <c r="P75" s="78"/>
    </row>
    <row r="76" spans="1:16" ht="16.5">
      <c r="A76" s="8" t="s">
        <v>241</v>
      </c>
      <c r="B76" s="8" t="s">
        <v>242</v>
      </c>
      <c r="C76" s="10">
        <v>9631419</v>
      </c>
      <c r="D76" s="81">
        <v>60</v>
      </c>
      <c r="E76" s="60"/>
      <c r="F76" s="66">
        <v>100</v>
      </c>
      <c r="H76" s="93">
        <v>100</v>
      </c>
      <c r="J76" s="93">
        <v>100</v>
      </c>
      <c r="O76" s="69">
        <f t="shared" si="0"/>
        <v>88</v>
      </c>
      <c r="P76" s="78"/>
    </row>
    <row r="77" spans="1:16" ht="16.5">
      <c r="A77" s="8" t="s">
        <v>244</v>
      </c>
      <c r="B77" s="8" t="s">
        <v>98</v>
      </c>
      <c r="C77" s="10">
        <v>9631421</v>
      </c>
      <c r="D77" s="81">
        <v>80</v>
      </c>
      <c r="E77" s="60"/>
      <c r="F77" s="66">
        <v>77</v>
      </c>
      <c r="H77" s="93">
        <v>90</v>
      </c>
      <c r="J77" s="93">
        <v>100</v>
      </c>
      <c r="O77" s="69">
        <f t="shared" si="0"/>
        <v>85.1</v>
      </c>
      <c r="P77" s="78"/>
    </row>
    <row r="78" spans="1:16" ht="16.5">
      <c r="A78" s="8" t="s">
        <v>248</v>
      </c>
      <c r="B78" s="8" t="s">
        <v>98</v>
      </c>
      <c r="C78" s="10">
        <v>9631422</v>
      </c>
      <c r="D78" s="81">
        <v>80</v>
      </c>
      <c r="E78" s="60"/>
      <c r="F78" s="66">
        <v>90</v>
      </c>
      <c r="H78" s="93">
        <v>100</v>
      </c>
      <c r="J78" s="93">
        <v>100</v>
      </c>
      <c r="O78" s="69">
        <f t="shared" si="0"/>
        <v>91</v>
      </c>
      <c r="P78" s="78"/>
    </row>
    <row r="79" spans="1:16" ht="16.5">
      <c r="A79" s="8" t="s">
        <v>250</v>
      </c>
      <c r="B79" s="8" t="s">
        <v>58</v>
      </c>
      <c r="C79" s="10">
        <v>9631427</v>
      </c>
      <c r="D79" s="60"/>
      <c r="E79" s="60"/>
      <c r="H79" s="90"/>
      <c r="I79" s="67"/>
      <c r="J79" s="90"/>
      <c r="O79" s="69">
        <f t="shared" si="0"/>
        <v>0</v>
      </c>
      <c r="P79" s="78"/>
    </row>
    <row r="80" spans="1:16" ht="16.5">
      <c r="A80" s="8" t="s">
        <v>254</v>
      </c>
      <c r="B80" s="8" t="s">
        <v>255</v>
      </c>
      <c r="C80" s="10">
        <v>9631802</v>
      </c>
      <c r="D80" s="81">
        <v>100</v>
      </c>
      <c r="E80" s="60"/>
      <c r="F80" s="66">
        <v>90</v>
      </c>
      <c r="H80" s="93">
        <v>100</v>
      </c>
      <c r="J80" s="93">
        <v>100</v>
      </c>
      <c r="O80" s="69">
        <f t="shared" si="0"/>
        <v>97</v>
      </c>
      <c r="P80" s="78"/>
    </row>
    <row r="81" spans="1:16" ht="16.5">
      <c r="A81" s="8" t="s">
        <v>257</v>
      </c>
      <c r="B81" s="8" t="s">
        <v>258</v>
      </c>
      <c r="C81" s="10">
        <v>9631805</v>
      </c>
      <c r="D81" s="58">
        <v>95</v>
      </c>
      <c r="E81" s="60"/>
      <c r="F81" s="66">
        <v>100</v>
      </c>
      <c r="H81" s="93">
        <v>100</v>
      </c>
      <c r="J81" s="93">
        <v>100</v>
      </c>
      <c r="L81" s="66">
        <v>0</v>
      </c>
      <c r="O81" s="69">
        <f t="shared" si="0"/>
        <v>98.5</v>
      </c>
      <c r="P81" s="70">
        <v>0</v>
      </c>
    </row>
    <row r="82" spans="1:16" ht="16.5">
      <c r="A82" s="8" t="s">
        <v>262</v>
      </c>
      <c r="B82" s="8" t="s">
        <v>263</v>
      </c>
      <c r="C82" s="10">
        <v>9631808</v>
      </c>
      <c r="D82" s="58">
        <v>100</v>
      </c>
      <c r="E82" s="60"/>
      <c r="F82" s="66">
        <v>95</v>
      </c>
      <c r="H82" s="93">
        <v>100</v>
      </c>
      <c r="J82" s="93">
        <v>100</v>
      </c>
      <c r="O82" s="69">
        <f t="shared" si="0"/>
        <v>98.5</v>
      </c>
      <c r="P82" s="78"/>
    </row>
    <row r="83" spans="1:16" ht="16.5">
      <c r="A83" s="8" t="s">
        <v>267</v>
      </c>
      <c r="B83" s="8" t="s">
        <v>62</v>
      </c>
      <c r="C83" s="10">
        <v>9631809</v>
      </c>
      <c r="D83" s="81">
        <v>0</v>
      </c>
      <c r="E83" s="60"/>
      <c r="F83" s="66">
        <v>40</v>
      </c>
      <c r="H83" s="93">
        <v>0</v>
      </c>
      <c r="J83" s="93">
        <v>100</v>
      </c>
      <c r="O83" s="69">
        <f t="shared" si="0"/>
        <v>32</v>
      </c>
      <c r="P83" s="78"/>
    </row>
    <row r="84" spans="1:16" ht="16.5">
      <c r="A84" s="8" t="s">
        <v>270</v>
      </c>
      <c r="B84" s="8" t="s">
        <v>271</v>
      </c>
      <c r="C84" s="10">
        <v>9631901</v>
      </c>
      <c r="D84" s="81">
        <v>90</v>
      </c>
      <c r="E84" s="87" t="s">
        <v>623</v>
      </c>
      <c r="F84" s="66">
        <v>100</v>
      </c>
      <c r="H84" s="93">
        <v>100</v>
      </c>
      <c r="J84" s="93">
        <v>100</v>
      </c>
      <c r="O84" s="69">
        <f t="shared" si="0"/>
        <v>97</v>
      </c>
      <c r="P84" s="78"/>
    </row>
    <row r="85" spans="1:16" ht="16.5">
      <c r="A85" s="8" t="s">
        <v>272</v>
      </c>
      <c r="B85" s="8" t="s">
        <v>271</v>
      </c>
      <c r="C85" s="10">
        <v>9631904</v>
      </c>
      <c r="D85" s="81">
        <v>85</v>
      </c>
      <c r="E85" s="84" t="s">
        <v>624</v>
      </c>
      <c r="F85" s="66">
        <v>100</v>
      </c>
      <c r="H85" s="93">
        <v>85</v>
      </c>
      <c r="J85" s="93">
        <v>100</v>
      </c>
      <c r="O85" s="69">
        <f t="shared" si="0"/>
        <v>92.5</v>
      </c>
      <c r="P85" s="78"/>
    </row>
    <row r="86" spans="1:16" ht="16.5">
      <c r="A86" s="27" t="s">
        <v>145</v>
      </c>
      <c r="B86" s="27" t="s">
        <v>146</v>
      </c>
      <c r="C86" s="28">
        <v>9613007</v>
      </c>
      <c r="D86" s="81">
        <v>80</v>
      </c>
      <c r="E86" s="60"/>
      <c r="F86" s="66">
        <v>100</v>
      </c>
      <c r="H86" s="93">
        <v>100</v>
      </c>
      <c r="J86" s="93">
        <v>100</v>
      </c>
      <c r="O86" s="69">
        <f t="shared" si="0"/>
        <v>94</v>
      </c>
      <c r="P86" s="78"/>
    </row>
    <row r="87" spans="1:16" ht="16.5">
      <c r="A87" s="27" t="s">
        <v>155</v>
      </c>
      <c r="B87" s="27" t="s">
        <v>156</v>
      </c>
      <c r="C87" s="28">
        <v>9631002</v>
      </c>
      <c r="D87" s="58">
        <v>100</v>
      </c>
      <c r="E87" s="60"/>
      <c r="F87" s="66">
        <v>95</v>
      </c>
      <c r="H87" s="93">
        <v>100</v>
      </c>
      <c r="J87" s="93">
        <v>100</v>
      </c>
      <c r="L87" s="66">
        <v>0</v>
      </c>
      <c r="O87" s="69">
        <f t="shared" si="0"/>
        <v>98.5</v>
      </c>
      <c r="P87" s="70">
        <v>0</v>
      </c>
    </row>
    <row r="88" spans="1:16" ht="17">
      <c r="A88" s="169" t="s">
        <v>278</v>
      </c>
      <c r="B88" s="167"/>
      <c r="C88" s="37"/>
      <c r="D88" s="60"/>
      <c r="E88" s="60"/>
      <c r="H88" s="90"/>
      <c r="J88" s="90"/>
      <c r="O88" s="69">
        <f t="shared" si="0"/>
        <v>0</v>
      </c>
      <c r="P88" s="78"/>
    </row>
    <row r="89" spans="1:16" ht="16.5">
      <c r="A89" s="8" t="s">
        <v>94</v>
      </c>
      <c r="B89" s="8" t="s">
        <v>55</v>
      </c>
      <c r="C89" s="10">
        <v>9527047</v>
      </c>
      <c r="D89" s="58">
        <v>100</v>
      </c>
      <c r="E89" s="60"/>
      <c r="F89" s="66">
        <v>100</v>
      </c>
      <c r="H89" s="93">
        <v>100</v>
      </c>
      <c r="J89" s="93">
        <v>100</v>
      </c>
      <c r="O89" s="69">
        <f t="shared" si="0"/>
        <v>100</v>
      </c>
      <c r="P89" s="78"/>
    </row>
    <row r="90" spans="1:16" ht="16.5">
      <c r="A90" s="8" t="s">
        <v>114</v>
      </c>
      <c r="B90" s="8" t="s">
        <v>115</v>
      </c>
      <c r="C90" s="10">
        <v>9531084</v>
      </c>
      <c r="D90" s="81">
        <v>85</v>
      </c>
      <c r="E90" s="84" t="s">
        <v>624</v>
      </c>
      <c r="F90" s="66">
        <v>70</v>
      </c>
      <c r="H90" s="93">
        <v>100</v>
      </c>
      <c r="J90" s="93">
        <v>100</v>
      </c>
      <c r="O90" s="69">
        <f t="shared" si="0"/>
        <v>86.5</v>
      </c>
      <c r="P90" s="78"/>
    </row>
    <row r="91" spans="1:16" ht="16.5">
      <c r="A91" s="8" t="s">
        <v>124</v>
      </c>
      <c r="B91" s="8" t="s">
        <v>125</v>
      </c>
      <c r="C91" s="10">
        <v>9531407</v>
      </c>
      <c r="D91" s="60"/>
      <c r="E91" s="60"/>
      <c r="H91" s="90"/>
      <c r="J91" s="90"/>
      <c r="O91" s="69">
        <f t="shared" si="0"/>
        <v>0</v>
      </c>
      <c r="P91" s="78"/>
    </row>
    <row r="92" spans="1:16" ht="16.5">
      <c r="A92" s="8" t="s">
        <v>158</v>
      </c>
      <c r="B92" s="8" t="s">
        <v>159</v>
      </c>
      <c r="C92" s="10">
        <v>9631003</v>
      </c>
      <c r="D92" s="58">
        <v>100</v>
      </c>
      <c r="E92" s="60"/>
      <c r="F92" s="66">
        <v>100</v>
      </c>
      <c r="H92" s="93">
        <v>100</v>
      </c>
      <c r="J92" s="93">
        <v>100</v>
      </c>
      <c r="L92" s="66">
        <v>100</v>
      </c>
      <c r="O92" s="69">
        <f t="shared" si="0"/>
        <v>100</v>
      </c>
      <c r="P92" s="70">
        <v>100</v>
      </c>
    </row>
    <row r="93" spans="1:16" ht="16.5">
      <c r="A93" s="8" t="s">
        <v>160</v>
      </c>
      <c r="B93" s="8" t="s">
        <v>62</v>
      </c>
      <c r="C93" s="10">
        <v>9631004</v>
      </c>
      <c r="D93" s="58">
        <v>70</v>
      </c>
      <c r="E93" s="60"/>
      <c r="F93" s="66">
        <v>100</v>
      </c>
      <c r="H93" s="93">
        <v>90</v>
      </c>
      <c r="J93" s="93">
        <v>100</v>
      </c>
      <c r="L93" s="66">
        <v>90</v>
      </c>
      <c r="O93" s="69">
        <f t="shared" si="0"/>
        <v>89</v>
      </c>
      <c r="P93" s="70">
        <v>90</v>
      </c>
    </row>
    <row r="94" spans="1:16" ht="16.5">
      <c r="A94" s="8" t="s">
        <v>161</v>
      </c>
      <c r="B94" s="8" t="s">
        <v>75</v>
      </c>
      <c r="C94" s="10">
        <v>9631005</v>
      </c>
      <c r="D94" s="58">
        <v>100</v>
      </c>
      <c r="E94" s="60"/>
      <c r="F94" s="66">
        <v>100</v>
      </c>
      <c r="H94" s="93">
        <v>100</v>
      </c>
      <c r="J94" s="93">
        <v>100</v>
      </c>
      <c r="L94" s="66">
        <v>0</v>
      </c>
      <c r="O94" s="69">
        <f t="shared" si="0"/>
        <v>100</v>
      </c>
      <c r="P94" s="70">
        <v>0</v>
      </c>
    </row>
    <row r="95" spans="1:16" ht="16.5">
      <c r="A95" s="8" t="s">
        <v>172</v>
      </c>
      <c r="B95" s="8" t="s">
        <v>173</v>
      </c>
      <c r="C95" s="10">
        <v>9631011</v>
      </c>
      <c r="D95" s="81">
        <v>100</v>
      </c>
      <c r="E95" s="60"/>
      <c r="F95" s="66">
        <v>100</v>
      </c>
      <c r="H95" s="93">
        <v>100</v>
      </c>
      <c r="J95" s="93">
        <v>100</v>
      </c>
      <c r="O95" s="69">
        <f t="shared" si="0"/>
        <v>100</v>
      </c>
      <c r="P95" s="78"/>
    </row>
    <row r="96" spans="1:16" ht="16.5">
      <c r="A96" s="8" t="s">
        <v>176</v>
      </c>
      <c r="B96" s="8" t="s">
        <v>75</v>
      </c>
      <c r="C96" s="10">
        <v>9631013</v>
      </c>
      <c r="D96" s="81">
        <v>100</v>
      </c>
      <c r="E96" s="60"/>
      <c r="F96" s="66">
        <v>100</v>
      </c>
      <c r="H96" s="93">
        <v>100</v>
      </c>
      <c r="J96" s="93">
        <v>100</v>
      </c>
      <c r="O96" s="69">
        <f t="shared" si="0"/>
        <v>100</v>
      </c>
      <c r="P96" s="78"/>
    </row>
    <row r="97" spans="1:16" ht="16.5">
      <c r="A97" s="8" t="s">
        <v>177</v>
      </c>
      <c r="B97" s="8" t="s">
        <v>70</v>
      </c>
      <c r="C97" s="10">
        <v>9631014</v>
      </c>
      <c r="D97" s="60"/>
      <c r="E97" s="60"/>
      <c r="H97" s="90"/>
      <c r="J97" s="90"/>
      <c r="O97" s="69">
        <f t="shared" si="0"/>
        <v>0</v>
      </c>
      <c r="P97" s="78"/>
    </row>
    <row r="98" spans="1:16" ht="16.5">
      <c r="A98" s="8" t="s">
        <v>178</v>
      </c>
      <c r="B98" s="8" t="s">
        <v>62</v>
      </c>
      <c r="C98" s="10">
        <v>9631015</v>
      </c>
      <c r="D98" s="60"/>
      <c r="E98" s="60"/>
      <c r="H98" s="90"/>
      <c r="J98" s="90"/>
      <c r="O98" s="69">
        <f t="shared" si="0"/>
        <v>0</v>
      </c>
      <c r="P98" s="78"/>
    </row>
    <row r="99" spans="1:16" ht="16.5">
      <c r="A99" s="8" t="s">
        <v>182</v>
      </c>
      <c r="B99" s="8" t="s">
        <v>62</v>
      </c>
      <c r="C99" s="10">
        <v>9631018</v>
      </c>
      <c r="D99" s="81">
        <v>80</v>
      </c>
      <c r="E99" s="87" t="s">
        <v>625</v>
      </c>
      <c r="F99" s="66">
        <v>97</v>
      </c>
      <c r="H99" s="93">
        <v>100</v>
      </c>
      <c r="J99" s="93">
        <v>100</v>
      </c>
      <c r="O99" s="69">
        <f t="shared" si="0"/>
        <v>93.1</v>
      </c>
      <c r="P99" s="78"/>
    </row>
    <row r="100" spans="1:16" ht="16.5">
      <c r="A100" s="8" t="s">
        <v>187</v>
      </c>
      <c r="B100" s="8" t="s">
        <v>188</v>
      </c>
      <c r="C100" s="10">
        <v>9631019</v>
      </c>
      <c r="D100" s="58">
        <v>70</v>
      </c>
      <c r="E100" s="77" t="s">
        <v>626</v>
      </c>
      <c r="F100" s="66">
        <v>60</v>
      </c>
      <c r="H100" s="93">
        <v>100</v>
      </c>
      <c r="J100" s="93">
        <v>10</v>
      </c>
      <c r="O100" s="69">
        <f t="shared" si="0"/>
        <v>61</v>
      </c>
      <c r="P100" s="78"/>
    </row>
    <row r="101" spans="1:16" ht="16.5">
      <c r="A101" s="8" t="s">
        <v>190</v>
      </c>
      <c r="B101" s="8" t="s">
        <v>191</v>
      </c>
      <c r="C101" s="10">
        <v>9631020</v>
      </c>
      <c r="D101" s="58">
        <v>100</v>
      </c>
      <c r="E101" s="60"/>
      <c r="F101" s="66">
        <v>100</v>
      </c>
      <c r="H101" s="93">
        <v>100</v>
      </c>
      <c r="J101" s="93">
        <v>100</v>
      </c>
      <c r="M101" s="66">
        <v>100</v>
      </c>
      <c r="O101" s="69">
        <f t="shared" si="0"/>
        <v>100</v>
      </c>
      <c r="P101" s="78"/>
    </row>
    <row r="102" spans="1:16" ht="16.5">
      <c r="A102" s="8" t="s">
        <v>193</v>
      </c>
      <c r="B102" s="8" t="s">
        <v>131</v>
      </c>
      <c r="C102" s="10">
        <v>9631021</v>
      </c>
      <c r="D102" s="81">
        <v>100</v>
      </c>
      <c r="E102" s="60"/>
      <c r="F102" s="66">
        <v>100</v>
      </c>
      <c r="H102" s="93">
        <v>100</v>
      </c>
      <c r="J102" s="93">
        <v>100</v>
      </c>
      <c r="O102" s="69">
        <f t="shared" si="0"/>
        <v>100</v>
      </c>
      <c r="P102" s="78"/>
    </row>
    <row r="103" spans="1:16" ht="16.5">
      <c r="A103" s="8" t="s">
        <v>195</v>
      </c>
      <c r="B103" s="8" t="s">
        <v>75</v>
      </c>
      <c r="C103" s="10">
        <v>9631022</v>
      </c>
      <c r="D103" s="58">
        <v>100</v>
      </c>
      <c r="E103" s="60"/>
      <c r="F103" s="66">
        <v>100</v>
      </c>
      <c r="H103" s="93">
        <v>100</v>
      </c>
      <c r="J103" s="93">
        <v>100</v>
      </c>
      <c r="L103" s="66">
        <v>0</v>
      </c>
      <c r="O103" s="69">
        <f t="shared" si="0"/>
        <v>100</v>
      </c>
      <c r="P103" s="70">
        <v>0</v>
      </c>
    </row>
    <row r="104" spans="1:16" ht="16.5">
      <c r="A104" s="8" t="s">
        <v>200</v>
      </c>
      <c r="B104" s="8" t="s">
        <v>81</v>
      </c>
      <c r="C104" s="10">
        <v>9631024</v>
      </c>
      <c r="D104" s="58">
        <v>100</v>
      </c>
      <c r="E104" s="60"/>
      <c r="F104" s="66">
        <v>100</v>
      </c>
      <c r="H104" s="93">
        <v>100</v>
      </c>
      <c r="J104" s="93">
        <v>100</v>
      </c>
      <c r="O104" s="69">
        <f t="shared" si="0"/>
        <v>100</v>
      </c>
      <c r="P104" s="78"/>
    </row>
    <row r="105" spans="1:16" ht="16.5">
      <c r="A105" s="8" t="s">
        <v>203</v>
      </c>
      <c r="B105" s="8" t="s">
        <v>204</v>
      </c>
      <c r="C105" s="10">
        <v>9631025</v>
      </c>
      <c r="D105" s="60"/>
      <c r="E105" s="60"/>
      <c r="H105" s="90"/>
      <c r="J105" s="90"/>
      <c r="O105" s="69">
        <f t="shared" si="0"/>
        <v>0</v>
      </c>
      <c r="P105" s="78"/>
    </row>
    <row r="106" spans="1:16" ht="16.5">
      <c r="A106" s="8" t="s">
        <v>216</v>
      </c>
      <c r="B106" s="8" t="s">
        <v>217</v>
      </c>
      <c r="C106" s="10">
        <v>9631032</v>
      </c>
      <c r="D106" s="58">
        <v>100</v>
      </c>
      <c r="E106" s="60"/>
      <c r="F106" s="66">
        <v>100</v>
      </c>
      <c r="H106" s="93">
        <v>100</v>
      </c>
      <c r="J106" s="93">
        <v>100</v>
      </c>
      <c r="O106" s="69">
        <f t="shared" si="0"/>
        <v>100</v>
      </c>
      <c r="P106" s="78"/>
    </row>
    <row r="107" spans="1:16" ht="16.5">
      <c r="A107" s="8" t="s">
        <v>227</v>
      </c>
      <c r="B107" s="8" t="s">
        <v>228</v>
      </c>
      <c r="C107" s="10">
        <v>9631036</v>
      </c>
      <c r="D107" s="60"/>
      <c r="E107" s="60"/>
      <c r="H107" s="90"/>
      <c r="J107" s="90"/>
      <c r="O107" s="69">
        <f t="shared" si="0"/>
        <v>0</v>
      </c>
      <c r="P107" s="78"/>
    </row>
    <row r="108" spans="1:16" ht="16.5">
      <c r="A108" s="8" t="s">
        <v>233</v>
      </c>
      <c r="B108" s="8" t="s">
        <v>234</v>
      </c>
      <c r="C108" s="10">
        <v>9631040</v>
      </c>
      <c r="D108" s="58">
        <v>90</v>
      </c>
      <c r="E108" s="77" t="s">
        <v>627</v>
      </c>
      <c r="F108" s="66">
        <v>100</v>
      </c>
      <c r="H108" s="93">
        <v>100</v>
      </c>
      <c r="J108" s="93">
        <v>100</v>
      </c>
      <c r="O108" s="69">
        <f t="shared" si="0"/>
        <v>97</v>
      </c>
      <c r="P108" s="78"/>
    </row>
    <row r="109" spans="1:16" ht="16.5">
      <c r="A109" s="8" t="s">
        <v>243</v>
      </c>
      <c r="B109" s="8" t="s">
        <v>93</v>
      </c>
      <c r="C109" s="10">
        <v>9631044</v>
      </c>
      <c r="D109" s="58">
        <v>10</v>
      </c>
      <c r="E109" s="60"/>
      <c r="F109" s="66">
        <v>0</v>
      </c>
      <c r="H109" s="90"/>
      <c r="J109" s="90"/>
      <c r="L109" s="66">
        <v>0</v>
      </c>
      <c r="O109" s="69">
        <f t="shared" si="0"/>
        <v>3</v>
      </c>
      <c r="P109" s="70">
        <v>0</v>
      </c>
    </row>
    <row r="110" spans="1:16" ht="16.5">
      <c r="A110" s="8" t="s">
        <v>246</v>
      </c>
      <c r="B110" s="8" t="s">
        <v>247</v>
      </c>
      <c r="C110" s="10">
        <v>9631045</v>
      </c>
      <c r="D110" s="81">
        <v>95</v>
      </c>
      <c r="E110" s="87" t="s">
        <v>628</v>
      </c>
      <c r="F110" s="66">
        <v>100</v>
      </c>
      <c r="H110" s="93">
        <v>100</v>
      </c>
      <c r="J110" s="93">
        <v>100</v>
      </c>
      <c r="O110" s="69">
        <f t="shared" si="0"/>
        <v>98.5</v>
      </c>
      <c r="P110" s="78"/>
    </row>
    <row r="111" spans="1:16" ht="16.5">
      <c r="A111" s="8" t="s">
        <v>251</v>
      </c>
      <c r="B111" s="8" t="s">
        <v>252</v>
      </c>
      <c r="C111" s="10">
        <v>9631047</v>
      </c>
      <c r="D111" s="60"/>
      <c r="E111" s="60"/>
      <c r="H111" s="90"/>
      <c r="J111" s="90"/>
      <c r="O111" s="69">
        <f t="shared" si="0"/>
        <v>0</v>
      </c>
      <c r="P111" s="78"/>
    </row>
    <row r="112" spans="1:16" ht="16.5">
      <c r="A112" s="8" t="s">
        <v>260</v>
      </c>
      <c r="B112" s="8" t="s">
        <v>261</v>
      </c>
      <c r="C112" s="10">
        <v>9631049</v>
      </c>
      <c r="D112" s="60"/>
      <c r="E112" s="60"/>
      <c r="H112" s="90"/>
      <c r="J112" s="90"/>
      <c r="O112" s="69">
        <f t="shared" si="0"/>
        <v>0</v>
      </c>
      <c r="P112" s="78"/>
    </row>
    <row r="113" spans="1:16" ht="16.5">
      <c r="A113" s="8" t="s">
        <v>266</v>
      </c>
      <c r="B113" s="8" t="s">
        <v>75</v>
      </c>
      <c r="C113" s="10">
        <v>9631050</v>
      </c>
      <c r="D113" s="58">
        <v>100</v>
      </c>
      <c r="E113" s="60"/>
      <c r="F113" s="66">
        <v>100</v>
      </c>
      <c r="H113" s="93">
        <v>100</v>
      </c>
      <c r="J113" s="93">
        <v>100</v>
      </c>
      <c r="O113" s="69">
        <f t="shared" si="0"/>
        <v>100</v>
      </c>
      <c r="P113" s="78"/>
    </row>
    <row r="114" spans="1:16" ht="16.5">
      <c r="A114" s="8" t="s">
        <v>268</v>
      </c>
      <c r="B114" s="8" t="s">
        <v>269</v>
      </c>
      <c r="C114" s="10">
        <v>9631051</v>
      </c>
      <c r="D114" s="81">
        <v>40</v>
      </c>
      <c r="E114" s="60"/>
      <c r="F114" s="66">
        <v>0</v>
      </c>
      <c r="H114" s="93">
        <v>100</v>
      </c>
      <c r="J114" s="93">
        <v>100</v>
      </c>
      <c r="L114" s="66">
        <v>0</v>
      </c>
      <c r="O114" s="69">
        <f t="shared" si="0"/>
        <v>52</v>
      </c>
      <c r="P114" s="70">
        <v>0</v>
      </c>
    </row>
    <row r="115" spans="1:16" ht="16.5">
      <c r="A115" s="8" t="s">
        <v>275</v>
      </c>
      <c r="B115" s="8" t="s">
        <v>154</v>
      </c>
      <c r="C115" s="10">
        <v>9631053</v>
      </c>
      <c r="D115" s="81">
        <v>100</v>
      </c>
      <c r="E115" s="60"/>
      <c r="F115" s="66">
        <v>90</v>
      </c>
      <c r="H115" s="93">
        <v>100</v>
      </c>
      <c r="J115" s="93">
        <v>100</v>
      </c>
      <c r="L115" s="66">
        <v>0</v>
      </c>
      <c r="O115" s="69">
        <f t="shared" si="0"/>
        <v>97</v>
      </c>
      <c r="P115" s="70">
        <v>0</v>
      </c>
    </row>
    <row r="116" spans="1:16" ht="16.5">
      <c r="A116" s="8" t="s">
        <v>279</v>
      </c>
      <c r="B116" s="8" t="s">
        <v>93</v>
      </c>
      <c r="C116" s="10">
        <v>9631056</v>
      </c>
      <c r="D116" s="81">
        <v>100</v>
      </c>
      <c r="E116" s="60"/>
      <c r="F116" s="66">
        <v>100</v>
      </c>
      <c r="H116" s="93">
        <v>100</v>
      </c>
      <c r="J116" s="93">
        <v>100</v>
      </c>
      <c r="O116" s="69">
        <f t="shared" si="0"/>
        <v>100</v>
      </c>
      <c r="P116" s="78"/>
    </row>
    <row r="117" spans="1:16" ht="16.5">
      <c r="A117" s="8" t="s">
        <v>280</v>
      </c>
      <c r="B117" s="8" t="s">
        <v>281</v>
      </c>
      <c r="C117" s="10">
        <v>9631057</v>
      </c>
      <c r="D117" s="81">
        <v>95</v>
      </c>
      <c r="E117" s="87" t="s">
        <v>628</v>
      </c>
      <c r="F117" s="66">
        <v>100</v>
      </c>
      <c r="H117" s="93">
        <v>100</v>
      </c>
      <c r="J117" s="93">
        <v>100</v>
      </c>
      <c r="O117" s="69">
        <f t="shared" si="0"/>
        <v>98.5</v>
      </c>
      <c r="P117" s="78"/>
    </row>
    <row r="118" spans="1:16" ht="16.5">
      <c r="A118" s="8" t="s">
        <v>283</v>
      </c>
      <c r="B118" s="8" t="s">
        <v>81</v>
      </c>
      <c r="C118" s="10">
        <v>9631059</v>
      </c>
      <c r="D118" s="81">
        <v>70</v>
      </c>
      <c r="E118" s="87" t="s">
        <v>629</v>
      </c>
      <c r="F118" s="66">
        <v>100</v>
      </c>
      <c r="H118" s="93">
        <v>100</v>
      </c>
      <c r="J118" s="93">
        <v>100</v>
      </c>
      <c r="O118" s="69">
        <f t="shared" si="0"/>
        <v>91</v>
      </c>
      <c r="P118" s="78"/>
    </row>
    <row r="119" spans="1:16" ht="16.5">
      <c r="A119" s="8" t="s">
        <v>284</v>
      </c>
      <c r="B119" s="8" t="s">
        <v>285</v>
      </c>
      <c r="C119" s="10">
        <v>9631061</v>
      </c>
      <c r="D119" s="60"/>
      <c r="E119" s="60"/>
      <c r="H119" s="90"/>
      <c r="J119" s="90"/>
      <c r="O119" s="69">
        <f t="shared" si="0"/>
        <v>0</v>
      </c>
      <c r="P119" s="78"/>
    </row>
    <row r="120" spans="1:16" ht="16.5">
      <c r="A120" s="8" t="s">
        <v>287</v>
      </c>
      <c r="B120" s="8" t="s">
        <v>288</v>
      </c>
      <c r="C120" s="10">
        <v>9631063</v>
      </c>
      <c r="D120" s="81">
        <v>100</v>
      </c>
      <c r="E120" s="60"/>
      <c r="F120" s="66">
        <v>100</v>
      </c>
      <c r="H120" s="93">
        <v>100</v>
      </c>
      <c r="J120" s="93">
        <v>100</v>
      </c>
      <c r="O120" s="69">
        <f t="shared" si="0"/>
        <v>100</v>
      </c>
      <c r="P120" s="78"/>
    </row>
    <row r="121" spans="1:16" ht="16.5">
      <c r="A121" s="8" t="s">
        <v>290</v>
      </c>
      <c r="B121" s="8" t="s">
        <v>75</v>
      </c>
      <c r="C121" s="10">
        <v>9631064</v>
      </c>
      <c r="D121" s="58">
        <v>100</v>
      </c>
      <c r="E121" s="60"/>
      <c r="F121" s="66">
        <v>100</v>
      </c>
      <c r="H121" s="93">
        <v>100</v>
      </c>
      <c r="J121" s="93">
        <v>100</v>
      </c>
      <c r="O121" s="69">
        <f t="shared" si="0"/>
        <v>100</v>
      </c>
      <c r="P121" s="78"/>
    </row>
    <row r="122" spans="1:16" ht="16.5">
      <c r="A122" s="8" t="s">
        <v>291</v>
      </c>
      <c r="B122" s="8" t="s">
        <v>292</v>
      </c>
      <c r="C122" s="10">
        <v>9631065</v>
      </c>
      <c r="D122" s="81">
        <v>90</v>
      </c>
      <c r="E122" s="87" t="s">
        <v>630</v>
      </c>
      <c r="H122" s="90"/>
      <c r="J122" s="90"/>
      <c r="O122" s="69">
        <f t="shared" si="0"/>
        <v>27</v>
      </c>
      <c r="P122" s="78"/>
    </row>
    <row r="123" spans="1:16" ht="16.5">
      <c r="A123" s="8" t="s">
        <v>299</v>
      </c>
      <c r="B123" s="8" t="s">
        <v>129</v>
      </c>
      <c r="C123" s="10">
        <v>9631071</v>
      </c>
      <c r="D123" s="60"/>
      <c r="E123" s="60"/>
      <c r="H123" s="90"/>
      <c r="J123" s="90"/>
      <c r="O123" s="69">
        <f t="shared" si="0"/>
        <v>0</v>
      </c>
      <c r="P123" s="78"/>
    </row>
    <row r="124" spans="1:16" ht="16.5">
      <c r="A124" s="8" t="s">
        <v>302</v>
      </c>
      <c r="B124" s="8" t="s">
        <v>62</v>
      </c>
      <c r="C124" s="10">
        <v>9631072</v>
      </c>
      <c r="D124" s="81">
        <v>100</v>
      </c>
      <c r="E124" s="60"/>
      <c r="F124" s="66">
        <v>80</v>
      </c>
      <c r="H124" s="93">
        <v>100</v>
      </c>
      <c r="J124" s="93">
        <v>100</v>
      </c>
      <c r="O124" s="69">
        <f t="shared" si="0"/>
        <v>94</v>
      </c>
      <c r="P124" s="78"/>
    </row>
    <row r="125" spans="1:16" ht="16.5">
      <c r="A125" s="8" t="s">
        <v>303</v>
      </c>
      <c r="B125" s="8" t="s">
        <v>55</v>
      </c>
      <c r="C125" s="10">
        <v>9631075</v>
      </c>
      <c r="D125" s="58">
        <v>70</v>
      </c>
      <c r="E125" s="77" t="s">
        <v>610</v>
      </c>
      <c r="F125" s="66">
        <v>96</v>
      </c>
      <c r="H125" s="93">
        <v>100</v>
      </c>
      <c r="J125" s="93">
        <v>0</v>
      </c>
      <c r="O125" s="69">
        <f t="shared" si="0"/>
        <v>69.8</v>
      </c>
      <c r="P125" s="78"/>
    </row>
    <row r="126" spans="1:16" ht="16.5">
      <c r="A126" s="8" t="s">
        <v>304</v>
      </c>
      <c r="B126" s="8" t="s">
        <v>62</v>
      </c>
      <c r="C126" s="10">
        <v>9631076</v>
      </c>
      <c r="D126" s="81">
        <v>80</v>
      </c>
      <c r="E126" s="87" t="s">
        <v>631</v>
      </c>
      <c r="F126" s="66">
        <v>97</v>
      </c>
      <c r="H126" s="93">
        <v>85</v>
      </c>
      <c r="J126" s="93">
        <v>100</v>
      </c>
      <c r="L126" s="66">
        <v>0</v>
      </c>
      <c r="O126" s="69">
        <f t="shared" si="0"/>
        <v>90.1</v>
      </c>
      <c r="P126" s="70">
        <v>0</v>
      </c>
    </row>
    <row r="127" spans="1:16" ht="16.5">
      <c r="A127" s="8" t="s">
        <v>309</v>
      </c>
      <c r="B127" s="8" t="s">
        <v>55</v>
      </c>
      <c r="C127" s="10">
        <v>9631404</v>
      </c>
      <c r="D127" s="58">
        <v>90</v>
      </c>
      <c r="E127" s="77" t="s">
        <v>632</v>
      </c>
      <c r="F127" s="66">
        <v>100</v>
      </c>
      <c r="H127" s="93">
        <v>100</v>
      </c>
      <c r="J127" s="93">
        <v>100</v>
      </c>
      <c r="O127" s="69">
        <f t="shared" si="0"/>
        <v>97</v>
      </c>
      <c r="P127" s="78"/>
    </row>
    <row r="128" spans="1:16" ht="16.5">
      <c r="A128" s="8" t="s">
        <v>310</v>
      </c>
      <c r="B128" s="8" t="s">
        <v>228</v>
      </c>
      <c r="C128" s="10">
        <v>9631405</v>
      </c>
      <c r="D128" s="81">
        <v>100</v>
      </c>
      <c r="E128" s="60"/>
      <c r="F128" s="66">
        <v>100</v>
      </c>
      <c r="H128" s="93">
        <v>100</v>
      </c>
      <c r="J128" s="93">
        <v>100</v>
      </c>
      <c r="O128" s="69">
        <f t="shared" si="0"/>
        <v>100</v>
      </c>
      <c r="P128" s="78"/>
    </row>
    <row r="129" spans="1:16" ht="16.5">
      <c r="A129" s="8" t="s">
        <v>312</v>
      </c>
      <c r="B129" s="8" t="s">
        <v>81</v>
      </c>
      <c r="C129" s="10">
        <v>9631406</v>
      </c>
      <c r="D129" s="58">
        <v>60</v>
      </c>
      <c r="E129" s="60"/>
      <c r="F129" s="66">
        <v>0</v>
      </c>
      <c r="H129" s="93">
        <v>80</v>
      </c>
      <c r="J129" s="93">
        <v>80</v>
      </c>
      <c r="L129" s="66">
        <v>0</v>
      </c>
      <c r="O129" s="69">
        <f t="shared" si="0"/>
        <v>50</v>
      </c>
      <c r="P129" s="70">
        <v>0</v>
      </c>
    </row>
    <row r="130" spans="1:16" ht="16.5">
      <c r="A130" s="8" t="s">
        <v>319</v>
      </c>
      <c r="B130" s="8" t="s">
        <v>320</v>
      </c>
      <c r="C130" s="10">
        <v>9631415</v>
      </c>
      <c r="D130" s="58">
        <v>60</v>
      </c>
      <c r="E130" s="60"/>
      <c r="F130" s="66">
        <v>100</v>
      </c>
      <c r="H130" s="93">
        <v>100</v>
      </c>
      <c r="J130" s="93">
        <v>100</v>
      </c>
      <c r="L130" s="66">
        <v>0</v>
      </c>
      <c r="O130" s="69">
        <f t="shared" si="0"/>
        <v>88</v>
      </c>
      <c r="P130" s="70">
        <v>0</v>
      </c>
    </row>
    <row r="131" spans="1:16" ht="16.5">
      <c r="A131" s="8" t="s">
        <v>322</v>
      </c>
      <c r="B131" s="8" t="s">
        <v>323</v>
      </c>
      <c r="C131" s="10">
        <v>9631416</v>
      </c>
      <c r="D131" s="81">
        <v>100</v>
      </c>
      <c r="E131" s="60"/>
      <c r="F131" s="66">
        <v>100</v>
      </c>
      <c r="H131" s="93">
        <v>100</v>
      </c>
      <c r="J131" s="93">
        <v>100</v>
      </c>
      <c r="O131" s="69">
        <f t="shared" si="0"/>
        <v>100</v>
      </c>
      <c r="P131" s="78"/>
    </row>
    <row r="132" spans="1:16" ht="16.5">
      <c r="A132" s="8" t="s">
        <v>324</v>
      </c>
      <c r="B132" s="8" t="s">
        <v>325</v>
      </c>
      <c r="C132" s="10">
        <v>9631417</v>
      </c>
      <c r="D132" s="60"/>
      <c r="E132" s="60"/>
      <c r="H132" s="90"/>
      <c r="J132" s="90"/>
      <c r="O132" s="69">
        <f t="shared" si="0"/>
        <v>0</v>
      </c>
      <c r="P132" s="78"/>
    </row>
    <row r="133" spans="1:16" ht="16.5">
      <c r="A133" s="8" t="s">
        <v>326</v>
      </c>
      <c r="B133" s="8" t="s">
        <v>327</v>
      </c>
      <c r="C133" s="10">
        <v>9631418</v>
      </c>
      <c r="D133" s="58">
        <v>100</v>
      </c>
      <c r="E133" s="60"/>
      <c r="F133" s="66">
        <v>100</v>
      </c>
      <c r="H133" s="93">
        <v>100</v>
      </c>
      <c r="J133" s="93">
        <v>100</v>
      </c>
      <c r="O133" s="69">
        <f t="shared" si="0"/>
        <v>100</v>
      </c>
      <c r="P133" s="78"/>
    </row>
    <row r="134" spans="1:16" ht="16.5">
      <c r="A134" s="8" t="s">
        <v>328</v>
      </c>
      <c r="B134" s="8" t="s">
        <v>329</v>
      </c>
      <c r="C134" s="10">
        <v>9631423</v>
      </c>
      <c r="D134" s="81">
        <v>90</v>
      </c>
      <c r="E134" s="87" t="s">
        <v>633</v>
      </c>
      <c r="F134" s="66">
        <v>97</v>
      </c>
      <c r="H134" s="93">
        <v>90</v>
      </c>
      <c r="J134" s="93">
        <v>90</v>
      </c>
      <c r="L134" s="66">
        <v>0</v>
      </c>
      <c r="O134" s="69">
        <f t="shared" si="0"/>
        <v>92.1</v>
      </c>
      <c r="P134" s="70">
        <v>0</v>
      </c>
    </row>
    <row r="135" spans="1:16" ht="16.5">
      <c r="A135" s="8" t="s">
        <v>330</v>
      </c>
      <c r="B135" s="8" t="s">
        <v>331</v>
      </c>
      <c r="C135" s="10">
        <v>9631424</v>
      </c>
      <c r="D135" s="58">
        <v>97</v>
      </c>
      <c r="E135" s="77" t="s">
        <v>634</v>
      </c>
      <c r="F135" s="66">
        <v>100</v>
      </c>
      <c r="H135" s="93">
        <v>100</v>
      </c>
      <c r="J135" s="93">
        <v>100</v>
      </c>
      <c r="L135" s="66">
        <v>0</v>
      </c>
      <c r="O135" s="69">
        <f t="shared" si="0"/>
        <v>99.1</v>
      </c>
      <c r="P135" s="70">
        <v>0</v>
      </c>
    </row>
    <row r="136" spans="1:16" ht="16.5">
      <c r="A136" s="8" t="s">
        <v>332</v>
      </c>
      <c r="B136" s="8" t="s">
        <v>333</v>
      </c>
      <c r="C136" s="10">
        <v>9631801</v>
      </c>
      <c r="D136" s="58">
        <v>100</v>
      </c>
      <c r="E136" s="60"/>
      <c r="F136" s="66">
        <v>100</v>
      </c>
      <c r="H136" s="93">
        <v>100</v>
      </c>
      <c r="J136" s="93">
        <v>100</v>
      </c>
      <c r="L136" s="66">
        <v>0</v>
      </c>
      <c r="O136" s="69">
        <f t="shared" si="0"/>
        <v>100</v>
      </c>
      <c r="P136" s="70">
        <v>0</v>
      </c>
    </row>
    <row r="137" spans="1:16" ht="16.5">
      <c r="A137" s="8" t="s">
        <v>334</v>
      </c>
      <c r="B137" s="8" t="s">
        <v>51</v>
      </c>
      <c r="C137" s="10">
        <v>9631803</v>
      </c>
      <c r="D137" s="58">
        <v>100</v>
      </c>
      <c r="E137" s="60"/>
      <c r="F137" s="66">
        <v>90</v>
      </c>
      <c r="H137" s="93">
        <v>100</v>
      </c>
      <c r="J137" s="93">
        <v>100</v>
      </c>
      <c r="O137" s="69">
        <f t="shared" si="0"/>
        <v>97</v>
      </c>
      <c r="P137" s="78"/>
    </row>
    <row r="138" spans="1:16" ht="16.5">
      <c r="A138" s="8" t="s">
        <v>336</v>
      </c>
      <c r="B138" s="8" t="s">
        <v>51</v>
      </c>
      <c r="C138" s="10">
        <v>9631813</v>
      </c>
      <c r="D138" s="60"/>
      <c r="E138" s="60"/>
      <c r="H138" s="90"/>
      <c r="J138" s="90"/>
      <c r="O138" s="69">
        <f t="shared" si="0"/>
        <v>0</v>
      </c>
      <c r="P138" s="78"/>
    </row>
    <row r="139" spans="1:16" ht="16.5">
      <c r="A139" s="8" t="s">
        <v>337</v>
      </c>
      <c r="B139" s="8" t="s">
        <v>129</v>
      </c>
      <c r="C139" s="10">
        <v>9631815</v>
      </c>
      <c r="D139" s="81">
        <v>100</v>
      </c>
      <c r="E139" s="60"/>
      <c r="F139" s="66">
        <v>89</v>
      </c>
      <c r="H139" s="93">
        <v>100</v>
      </c>
      <c r="J139" s="93">
        <v>100</v>
      </c>
      <c r="O139" s="69">
        <f t="shared" si="0"/>
        <v>96.7</v>
      </c>
      <c r="P139" s="78"/>
    </row>
    <row r="140" spans="1:16" ht="16.5">
      <c r="A140" s="8" t="s">
        <v>338</v>
      </c>
      <c r="B140" s="8" t="s">
        <v>58</v>
      </c>
      <c r="C140" s="10">
        <v>9633094</v>
      </c>
      <c r="D140" s="60"/>
      <c r="E140" s="60"/>
      <c r="H140" s="90"/>
      <c r="I140" s="67"/>
      <c r="J140" s="90"/>
      <c r="O140" s="69">
        <f t="shared" si="0"/>
        <v>0</v>
      </c>
      <c r="P140" s="78"/>
    </row>
    <row r="141" spans="1:16" ht="16.5">
      <c r="A141" s="27" t="s">
        <v>151</v>
      </c>
      <c r="B141" s="42" t="s">
        <v>152</v>
      </c>
      <c r="C141" s="42">
        <v>9627052</v>
      </c>
      <c r="D141" s="60"/>
      <c r="E141" s="60"/>
      <c r="H141" s="90"/>
      <c r="J141" s="90"/>
      <c r="O141" s="69">
        <f t="shared" si="0"/>
        <v>0</v>
      </c>
      <c r="P141" s="78"/>
    </row>
    <row r="142" spans="1:16" ht="16.5">
      <c r="A142" s="42" t="s">
        <v>139</v>
      </c>
      <c r="B142" s="25" t="s">
        <v>98</v>
      </c>
      <c r="C142" s="25">
        <v>9533037</v>
      </c>
      <c r="D142" s="60"/>
      <c r="E142" s="60"/>
      <c r="H142" s="90"/>
      <c r="J142" s="90"/>
      <c r="O142" s="69">
        <f t="shared" si="0"/>
        <v>0</v>
      </c>
      <c r="P142" s="78"/>
    </row>
  </sheetData>
  <mergeCells count="4">
    <mergeCell ref="A1:B1"/>
    <mergeCell ref="A39:B39"/>
    <mergeCell ref="A88:B88"/>
    <mergeCell ref="D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zoomScale="85" zoomScaleNormal="8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A2" sqref="A1:A1048576"/>
    </sheetView>
  </sheetViews>
  <sheetFormatPr defaultColWidth="14.453125" defaultRowHeight="15.75" customHeight="1"/>
  <cols>
    <col min="1" max="2" width="11.08984375" customWidth="1"/>
    <col min="4" max="4" width="21" customWidth="1"/>
    <col min="6" max="6" width="19.1796875" customWidth="1"/>
    <col min="8" max="8" width="23" customWidth="1"/>
    <col min="10" max="10" width="19.08984375" customWidth="1"/>
    <col min="12" max="12" width="28.81640625" customWidth="1"/>
    <col min="13" max="13" width="32.81640625" customWidth="1"/>
    <col min="14" max="14" width="17.81640625" customWidth="1"/>
    <col min="16" max="16" width="18.54296875" customWidth="1"/>
    <col min="18" max="18" width="25.1796875" customWidth="1"/>
    <col min="19" max="19" width="19" customWidth="1"/>
    <col min="20" max="20" width="25.54296875" customWidth="1"/>
    <col min="21" max="21" width="21.54296875" customWidth="1"/>
  </cols>
  <sheetData>
    <row r="1" spans="1:21" ht="15.75" customHeight="1">
      <c r="A1" s="168" t="s">
        <v>0</v>
      </c>
      <c r="B1" s="167"/>
      <c r="C1" s="1"/>
      <c r="L1" s="46"/>
    </row>
    <row r="2" spans="1:21" ht="15.75" customHeight="1">
      <c r="A2" s="3"/>
      <c r="B2" s="3"/>
      <c r="C2" s="5"/>
      <c r="D2" s="166" t="s">
        <v>611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6"/>
      <c r="P2" s="6"/>
      <c r="Q2" s="6"/>
    </row>
    <row r="3" spans="1:21" ht="15.75" customHeight="1">
      <c r="A3" s="3" t="s">
        <v>4</v>
      </c>
      <c r="B3" s="3" t="s">
        <v>5</v>
      </c>
      <c r="C3" s="5" t="s">
        <v>6</v>
      </c>
      <c r="D3" s="3" t="s">
        <v>612</v>
      </c>
      <c r="E3" s="3" t="s">
        <v>613</v>
      </c>
      <c r="F3" s="3" t="s">
        <v>614</v>
      </c>
      <c r="G3" s="3" t="s">
        <v>615</v>
      </c>
      <c r="H3" s="3" t="s">
        <v>616</v>
      </c>
      <c r="I3" s="3" t="s">
        <v>617</v>
      </c>
      <c r="J3" s="3" t="s">
        <v>618</v>
      </c>
      <c r="K3" s="3" t="s">
        <v>619</v>
      </c>
      <c r="L3" s="3" t="s">
        <v>620</v>
      </c>
      <c r="M3" s="3" t="s">
        <v>621</v>
      </c>
      <c r="N3" s="64" t="s">
        <v>20</v>
      </c>
      <c r="O3" s="3"/>
      <c r="P3" s="3"/>
      <c r="Q3" s="3"/>
      <c r="R3" s="3"/>
      <c r="S3" s="3"/>
      <c r="T3" s="3"/>
      <c r="U3" s="3"/>
    </row>
    <row r="4" spans="1:21" ht="15.75" customHeight="1">
      <c r="A4" s="8" t="s">
        <v>34</v>
      </c>
      <c r="B4" s="8" t="s">
        <v>38</v>
      </c>
      <c r="C4" s="10">
        <v>9531097</v>
      </c>
      <c r="I4" s="67"/>
      <c r="L4" s="46"/>
      <c r="N4" s="69">
        <f t="shared" ref="N4:N142" si="0">0.3*D4+0.15*F4+0.15*H4+0.2*J4+0.2*L4</f>
        <v>0</v>
      </c>
    </row>
    <row r="5" spans="1:21" ht="15.75" customHeight="1">
      <c r="A5" s="8" t="s">
        <v>50</v>
      </c>
      <c r="B5" s="8" t="s">
        <v>51</v>
      </c>
      <c r="C5" s="10">
        <v>9531433</v>
      </c>
      <c r="L5" s="46"/>
      <c r="N5" s="69">
        <f t="shared" si="0"/>
        <v>0</v>
      </c>
    </row>
    <row r="6" spans="1:21" ht="15.75" customHeight="1">
      <c r="A6" s="8" t="s">
        <v>54</v>
      </c>
      <c r="B6" s="8" t="s">
        <v>55</v>
      </c>
      <c r="C6" s="10">
        <v>9624016</v>
      </c>
      <c r="D6" s="66">
        <v>100</v>
      </c>
      <c r="F6" s="66">
        <v>100</v>
      </c>
      <c r="H6" s="66">
        <v>100</v>
      </c>
      <c r="J6" s="66">
        <v>100</v>
      </c>
      <c r="L6" s="114">
        <v>100</v>
      </c>
      <c r="N6" s="69">
        <f t="shared" si="0"/>
        <v>100</v>
      </c>
      <c r="O6" s="66"/>
      <c r="P6" s="66"/>
      <c r="Q6" s="66"/>
    </row>
    <row r="7" spans="1:21" ht="15.75" customHeight="1">
      <c r="A7" s="8" t="s">
        <v>57</v>
      </c>
      <c r="B7" s="8" t="s">
        <v>58</v>
      </c>
      <c r="C7" s="10">
        <v>9631007</v>
      </c>
      <c r="D7" s="66">
        <v>100</v>
      </c>
      <c r="F7" s="66">
        <v>100</v>
      </c>
      <c r="H7" s="66">
        <v>95</v>
      </c>
      <c r="J7" s="66">
        <v>100</v>
      </c>
      <c r="L7" s="114">
        <v>50</v>
      </c>
      <c r="N7" s="69">
        <f t="shared" si="0"/>
        <v>89.25</v>
      </c>
    </row>
    <row r="8" spans="1:21" ht="15.75" customHeight="1">
      <c r="A8" s="8" t="s">
        <v>59</v>
      </c>
      <c r="B8" s="8" t="s">
        <v>60</v>
      </c>
      <c r="C8" s="10">
        <v>9631027</v>
      </c>
      <c r="D8" s="66">
        <v>100</v>
      </c>
      <c r="F8" s="66">
        <v>100</v>
      </c>
      <c r="H8" s="66">
        <v>100</v>
      </c>
      <c r="J8" s="66">
        <v>33</v>
      </c>
      <c r="L8" s="114">
        <v>100</v>
      </c>
      <c r="N8" s="69">
        <f t="shared" si="0"/>
        <v>86.6</v>
      </c>
    </row>
    <row r="9" spans="1:21" ht="15.75" customHeight="1">
      <c r="A9" s="8" t="s">
        <v>61</v>
      </c>
      <c r="B9" s="8" t="s">
        <v>62</v>
      </c>
      <c r="C9" s="10">
        <v>9631028</v>
      </c>
      <c r="D9" s="66">
        <v>100</v>
      </c>
      <c r="F9" s="66">
        <v>100</v>
      </c>
      <c r="H9" s="66">
        <v>100</v>
      </c>
      <c r="J9" s="66">
        <v>100</v>
      </c>
      <c r="L9" s="114">
        <v>100</v>
      </c>
      <c r="N9" s="69">
        <f t="shared" si="0"/>
        <v>100</v>
      </c>
    </row>
    <row r="10" spans="1:21" ht="15.75" customHeight="1">
      <c r="A10" s="8" t="s">
        <v>63</v>
      </c>
      <c r="B10" s="8" t="s">
        <v>64</v>
      </c>
      <c r="C10" s="10">
        <v>9631029</v>
      </c>
      <c r="D10" s="66">
        <v>90</v>
      </c>
      <c r="E10" s="67" t="s">
        <v>622</v>
      </c>
      <c r="F10" s="66">
        <v>66</v>
      </c>
      <c r="H10" s="66">
        <v>90</v>
      </c>
      <c r="J10" s="66">
        <v>100</v>
      </c>
      <c r="L10" s="114">
        <v>0</v>
      </c>
      <c r="N10" s="69">
        <f t="shared" si="0"/>
        <v>70.400000000000006</v>
      </c>
    </row>
    <row r="11" spans="1:21" ht="15.75" customHeight="1">
      <c r="A11" s="8" t="s">
        <v>65</v>
      </c>
      <c r="B11" s="8" t="s">
        <v>66</v>
      </c>
      <c r="C11" s="10">
        <v>9631030</v>
      </c>
      <c r="D11" s="66">
        <v>90</v>
      </c>
      <c r="E11" s="67" t="s">
        <v>622</v>
      </c>
      <c r="F11" s="66">
        <v>33</v>
      </c>
      <c r="H11" s="66">
        <v>100</v>
      </c>
      <c r="J11" s="66">
        <v>100</v>
      </c>
      <c r="L11" s="114">
        <v>0</v>
      </c>
      <c r="N11" s="69">
        <f t="shared" si="0"/>
        <v>66.95</v>
      </c>
    </row>
    <row r="12" spans="1:21" ht="15.75" customHeight="1">
      <c r="A12" s="8" t="s">
        <v>69</v>
      </c>
      <c r="B12" s="8" t="s">
        <v>70</v>
      </c>
      <c r="C12" s="10">
        <v>9631034</v>
      </c>
      <c r="D12" s="66">
        <v>100</v>
      </c>
      <c r="F12" s="66">
        <v>100</v>
      </c>
      <c r="H12" s="66">
        <v>100</v>
      </c>
      <c r="J12" s="66">
        <v>100</v>
      </c>
      <c r="L12" s="114">
        <v>100</v>
      </c>
      <c r="N12" s="69">
        <f t="shared" si="0"/>
        <v>100</v>
      </c>
    </row>
    <row r="13" spans="1:21" ht="15.75" customHeight="1">
      <c r="A13" s="8" t="s">
        <v>72</v>
      </c>
      <c r="B13" s="8" t="s">
        <v>73</v>
      </c>
      <c r="C13" s="10">
        <v>9631041</v>
      </c>
      <c r="D13" s="66">
        <v>100</v>
      </c>
      <c r="F13" s="66">
        <v>100</v>
      </c>
      <c r="H13" s="66">
        <v>100</v>
      </c>
      <c r="L13" s="114">
        <v>100</v>
      </c>
      <c r="N13" s="69">
        <f t="shared" si="0"/>
        <v>80</v>
      </c>
    </row>
    <row r="14" spans="1:21" ht="15.75" customHeight="1">
      <c r="A14" s="8" t="s">
        <v>77</v>
      </c>
      <c r="B14" s="8" t="s">
        <v>78</v>
      </c>
      <c r="C14" s="10">
        <v>9631042</v>
      </c>
      <c r="L14" s="46"/>
      <c r="N14" s="69">
        <f t="shared" si="0"/>
        <v>0</v>
      </c>
    </row>
    <row r="15" spans="1:21" ht="15.75" customHeight="1">
      <c r="A15" s="8" t="s">
        <v>80</v>
      </c>
      <c r="B15" s="8" t="s">
        <v>81</v>
      </c>
      <c r="C15" s="10">
        <v>9631048</v>
      </c>
      <c r="L15" s="46"/>
      <c r="N15" s="69">
        <f t="shared" si="0"/>
        <v>0</v>
      </c>
    </row>
    <row r="16" spans="1:21" ht="15.75" customHeight="1">
      <c r="A16" s="8" t="s">
        <v>83</v>
      </c>
      <c r="B16" s="8" t="s">
        <v>84</v>
      </c>
      <c r="C16" s="10">
        <v>9631058</v>
      </c>
      <c r="L16" s="46"/>
      <c r="N16" s="69">
        <f t="shared" si="0"/>
        <v>0</v>
      </c>
    </row>
    <row r="17" spans="1:14" ht="15.75" customHeight="1">
      <c r="A17" s="8" t="s">
        <v>89</v>
      </c>
      <c r="B17" s="8" t="s">
        <v>62</v>
      </c>
      <c r="C17" s="10">
        <v>9631060</v>
      </c>
      <c r="D17" s="66">
        <v>100</v>
      </c>
      <c r="F17" s="66">
        <v>100</v>
      </c>
      <c r="H17" s="66">
        <v>100</v>
      </c>
      <c r="J17" s="66">
        <v>100</v>
      </c>
      <c r="L17" s="114">
        <v>100</v>
      </c>
      <c r="N17" s="69">
        <f t="shared" si="0"/>
        <v>100</v>
      </c>
    </row>
    <row r="18" spans="1:14" ht="15.75" customHeight="1">
      <c r="A18" s="8" t="s">
        <v>92</v>
      </c>
      <c r="B18" s="8" t="s">
        <v>93</v>
      </c>
      <c r="C18" s="10">
        <v>9631073</v>
      </c>
      <c r="D18" s="66">
        <v>90</v>
      </c>
      <c r="E18" s="67" t="s">
        <v>622</v>
      </c>
      <c r="F18" s="66">
        <v>66</v>
      </c>
      <c r="H18" s="66">
        <v>100</v>
      </c>
      <c r="J18" s="66">
        <v>100</v>
      </c>
      <c r="L18" s="114">
        <v>100</v>
      </c>
      <c r="N18" s="69">
        <f t="shared" si="0"/>
        <v>91.9</v>
      </c>
    </row>
    <row r="19" spans="1:14" ht="15.75" customHeight="1">
      <c r="A19" s="8" t="s">
        <v>95</v>
      </c>
      <c r="B19" s="8" t="s">
        <v>96</v>
      </c>
      <c r="C19" s="10">
        <v>9631082</v>
      </c>
      <c r="D19" s="66">
        <v>100</v>
      </c>
      <c r="F19" s="66">
        <v>66</v>
      </c>
      <c r="H19" s="66">
        <v>100</v>
      </c>
      <c r="L19" s="114">
        <v>50</v>
      </c>
      <c r="N19" s="69">
        <f t="shared" si="0"/>
        <v>64.900000000000006</v>
      </c>
    </row>
    <row r="20" spans="1:14" ht="15.75" customHeight="1">
      <c r="A20" s="8" t="s">
        <v>100</v>
      </c>
      <c r="B20" s="8" t="s">
        <v>101</v>
      </c>
      <c r="C20" s="10">
        <v>9631403</v>
      </c>
      <c r="D20" s="66">
        <v>100</v>
      </c>
      <c r="F20" s="66">
        <v>66</v>
      </c>
      <c r="H20" s="66">
        <v>100</v>
      </c>
      <c r="J20" s="66">
        <v>100</v>
      </c>
      <c r="L20" s="114">
        <v>0</v>
      </c>
      <c r="N20" s="69">
        <f t="shared" si="0"/>
        <v>74.900000000000006</v>
      </c>
    </row>
    <row r="21" spans="1:14" ht="15.75" customHeight="1">
      <c r="A21" s="8" t="s">
        <v>104</v>
      </c>
      <c r="B21" s="8" t="s">
        <v>105</v>
      </c>
      <c r="C21" s="10">
        <v>9631408</v>
      </c>
      <c r="D21" s="66">
        <v>90</v>
      </c>
      <c r="E21" s="67" t="s">
        <v>622</v>
      </c>
      <c r="F21" s="66">
        <v>66</v>
      </c>
      <c r="J21" s="66">
        <v>100</v>
      </c>
      <c r="L21" s="114">
        <v>100</v>
      </c>
      <c r="N21" s="69">
        <f t="shared" si="0"/>
        <v>76.900000000000006</v>
      </c>
    </row>
    <row r="22" spans="1:14" ht="15.75" customHeight="1">
      <c r="A22" s="8" t="s">
        <v>107</v>
      </c>
      <c r="B22" s="8" t="s">
        <v>108</v>
      </c>
      <c r="C22" s="10">
        <v>9631410</v>
      </c>
      <c r="D22" s="66">
        <v>100</v>
      </c>
      <c r="F22" s="66">
        <v>100</v>
      </c>
      <c r="H22" s="66">
        <v>100</v>
      </c>
      <c r="J22" s="66">
        <v>100</v>
      </c>
      <c r="L22" s="114">
        <v>50</v>
      </c>
      <c r="N22" s="69">
        <f t="shared" si="0"/>
        <v>90</v>
      </c>
    </row>
    <row r="23" spans="1:14" ht="15.75" customHeight="1">
      <c r="A23" s="8" t="s">
        <v>109</v>
      </c>
      <c r="B23" s="8" t="s">
        <v>110</v>
      </c>
      <c r="C23" s="10">
        <v>9631412</v>
      </c>
      <c r="L23" s="46"/>
      <c r="N23" s="69">
        <f t="shared" si="0"/>
        <v>0</v>
      </c>
    </row>
    <row r="24" spans="1:14" ht="15.75" customHeight="1">
      <c r="A24" s="8" t="s">
        <v>112</v>
      </c>
      <c r="B24" s="8" t="s">
        <v>113</v>
      </c>
      <c r="C24" s="10">
        <v>9631413</v>
      </c>
      <c r="D24" s="66">
        <v>90</v>
      </c>
      <c r="E24" s="67" t="s">
        <v>622</v>
      </c>
      <c r="F24" s="66">
        <v>66</v>
      </c>
      <c r="H24" s="66">
        <v>90</v>
      </c>
      <c r="J24" s="66">
        <v>100</v>
      </c>
      <c r="L24" s="114">
        <v>100</v>
      </c>
      <c r="N24" s="69">
        <f t="shared" si="0"/>
        <v>90.4</v>
      </c>
    </row>
    <row r="25" spans="1:14" ht="15.75" customHeight="1">
      <c r="A25" s="8" t="s">
        <v>117</v>
      </c>
      <c r="B25" s="8" t="s">
        <v>55</v>
      </c>
      <c r="C25" s="10">
        <v>9631420</v>
      </c>
      <c r="H25" s="66">
        <v>100</v>
      </c>
      <c r="J25" s="66">
        <v>100</v>
      </c>
      <c r="L25" s="114">
        <v>70</v>
      </c>
      <c r="N25" s="69">
        <f t="shared" si="0"/>
        <v>49</v>
      </c>
    </row>
    <row r="26" spans="1:14" ht="15.75" customHeight="1">
      <c r="A26" s="8" t="s">
        <v>118</v>
      </c>
      <c r="B26" s="8" t="s">
        <v>75</v>
      </c>
      <c r="C26" s="10">
        <v>9631426</v>
      </c>
      <c r="D26" s="66">
        <v>90</v>
      </c>
      <c r="E26" s="67" t="s">
        <v>622</v>
      </c>
      <c r="F26" s="66">
        <v>66</v>
      </c>
      <c r="H26" s="66">
        <v>95</v>
      </c>
      <c r="J26" s="66">
        <v>100</v>
      </c>
      <c r="L26" s="114">
        <v>50</v>
      </c>
      <c r="N26" s="69">
        <f t="shared" si="0"/>
        <v>81.150000000000006</v>
      </c>
    </row>
    <row r="27" spans="1:14" ht="15.5">
      <c r="A27" s="8" t="s">
        <v>122</v>
      </c>
      <c r="B27" s="8" t="s">
        <v>123</v>
      </c>
      <c r="C27" s="10">
        <v>9631806</v>
      </c>
      <c r="L27" s="46"/>
      <c r="N27" s="69">
        <f t="shared" si="0"/>
        <v>0</v>
      </c>
    </row>
    <row r="28" spans="1:14" ht="15.5">
      <c r="A28" s="8" t="s">
        <v>126</v>
      </c>
      <c r="B28" s="8" t="s">
        <v>127</v>
      </c>
      <c r="C28" s="10">
        <v>9631807</v>
      </c>
      <c r="L28" s="46"/>
      <c r="N28" s="69">
        <f t="shared" si="0"/>
        <v>0</v>
      </c>
    </row>
    <row r="29" spans="1:14" ht="15.5">
      <c r="A29" s="8" t="s">
        <v>128</v>
      </c>
      <c r="B29" s="8" t="s">
        <v>129</v>
      </c>
      <c r="C29" s="10">
        <v>9631811</v>
      </c>
      <c r="D29" s="66">
        <v>100</v>
      </c>
      <c r="F29" s="66">
        <v>33</v>
      </c>
      <c r="J29" s="66">
        <v>100</v>
      </c>
      <c r="L29" s="46"/>
      <c r="N29" s="69">
        <f t="shared" si="0"/>
        <v>54.95</v>
      </c>
    </row>
    <row r="30" spans="1:14" ht="15.5">
      <c r="A30" s="8" t="s">
        <v>130</v>
      </c>
      <c r="B30" s="8" t="s">
        <v>131</v>
      </c>
      <c r="C30" s="10">
        <v>9631903</v>
      </c>
      <c r="H30" s="66">
        <v>100</v>
      </c>
      <c r="L30" s="114">
        <v>0</v>
      </c>
      <c r="N30" s="69">
        <f t="shared" si="0"/>
        <v>15</v>
      </c>
    </row>
    <row r="31" spans="1:14" ht="15.5">
      <c r="A31" s="8" t="s">
        <v>133</v>
      </c>
      <c r="B31" s="8" t="s">
        <v>134</v>
      </c>
      <c r="C31" s="10">
        <v>9731505</v>
      </c>
      <c r="D31" s="66">
        <v>100</v>
      </c>
      <c r="F31" s="66">
        <v>100</v>
      </c>
      <c r="H31" s="66">
        <v>100</v>
      </c>
      <c r="L31" s="114">
        <v>100</v>
      </c>
      <c r="N31" s="69">
        <f t="shared" si="0"/>
        <v>80</v>
      </c>
    </row>
    <row r="32" spans="1:14" ht="15.5">
      <c r="A32" s="24" t="s">
        <v>22</v>
      </c>
      <c r="B32" s="25" t="s">
        <v>23</v>
      </c>
      <c r="C32" s="9">
        <v>9223704</v>
      </c>
      <c r="D32" s="66">
        <v>100</v>
      </c>
      <c r="F32" s="66">
        <v>66</v>
      </c>
      <c r="H32" s="66">
        <v>90</v>
      </c>
      <c r="L32" s="46"/>
      <c r="N32" s="69">
        <f t="shared" si="0"/>
        <v>53.4</v>
      </c>
    </row>
    <row r="33" spans="1:14" ht="15.5">
      <c r="A33" s="27" t="s">
        <v>52</v>
      </c>
      <c r="B33" s="27" t="s">
        <v>53</v>
      </c>
      <c r="C33" s="28">
        <v>9323092</v>
      </c>
      <c r="L33" s="46"/>
      <c r="N33" s="69">
        <f t="shared" si="0"/>
        <v>0</v>
      </c>
    </row>
    <row r="34" spans="1:14" ht="15.5">
      <c r="A34" s="27" t="s">
        <v>143</v>
      </c>
      <c r="B34" s="27" t="s">
        <v>144</v>
      </c>
      <c r="C34" s="28">
        <v>9612056</v>
      </c>
      <c r="L34" s="46"/>
      <c r="N34" s="69">
        <f t="shared" si="0"/>
        <v>0</v>
      </c>
    </row>
    <row r="35" spans="1:14" ht="15.5">
      <c r="A35" s="27" t="s">
        <v>97</v>
      </c>
      <c r="B35" s="27" t="s">
        <v>98</v>
      </c>
      <c r="C35" s="28">
        <v>9531001</v>
      </c>
      <c r="L35" s="46"/>
      <c r="N35" s="69">
        <f t="shared" si="0"/>
        <v>0</v>
      </c>
    </row>
    <row r="36" spans="1:14" ht="15.5">
      <c r="A36" s="27" t="s">
        <v>141</v>
      </c>
      <c r="B36" s="27" t="s">
        <v>142</v>
      </c>
      <c r="C36" s="28">
        <v>9612036</v>
      </c>
      <c r="L36" s="46"/>
      <c r="N36" s="69">
        <f t="shared" si="0"/>
        <v>0</v>
      </c>
    </row>
    <row r="37" spans="1:14" ht="15.5">
      <c r="A37" s="27" t="s">
        <v>90</v>
      </c>
      <c r="B37" s="27" t="s">
        <v>91</v>
      </c>
      <c r="C37" s="28">
        <v>9523094</v>
      </c>
      <c r="H37" s="66">
        <v>95</v>
      </c>
      <c r="L37" s="114">
        <v>100</v>
      </c>
      <c r="N37" s="69">
        <f t="shared" si="0"/>
        <v>34.25</v>
      </c>
    </row>
    <row r="38" spans="1:14" ht="15.5">
      <c r="A38" s="27" t="s">
        <v>67</v>
      </c>
      <c r="B38" s="9" t="s">
        <v>68</v>
      </c>
      <c r="C38" s="9">
        <v>9423702</v>
      </c>
      <c r="D38" s="66">
        <v>100</v>
      </c>
      <c r="F38" s="66">
        <v>33</v>
      </c>
      <c r="H38" s="66">
        <v>10</v>
      </c>
      <c r="J38" s="66">
        <v>100</v>
      </c>
      <c r="L38" s="114">
        <v>50</v>
      </c>
      <c r="N38" s="69">
        <f t="shared" si="0"/>
        <v>66.45</v>
      </c>
    </row>
    <row r="39" spans="1:14" ht="16.5">
      <c r="A39" s="169" t="s">
        <v>149</v>
      </c>
      <c r="B39" s="167"/>
      <c r="C39" s="30"/>
      <c r="L39" s="46"/>
      <c r="N39" s="69">
        <f t="shared" si="0"/>
        <v>0</v>
      </c>
    </row>
    <row r="40" spans="1:14" ht="15.5">
      <c r="A40" s="8" t="s">
        <v>74</v>
      </c>
      <c r="B40" s="8" t="s">
        <v>75</v>
      </c>
      <c r="C40" s="10">
        <v>9431069</v>
      </c>
      <c r="D40" s="66">
        <v>100</v>
      </c>
      <c r="F40" s="66">
        <v>100</v>
      </c>
      <c r="H40" s="66">
        <v>0</v>
      </c>
      <c r="J40" s="66">
        <v>100</v>
      </c>
      <c r="L40" s="46"/>
      <c r="N40" s="69">
        <f t="shared" si="0"/>
        <v>65</v>
      </c>
    </row>
    <row r="41" spans="1:14" ht="15.5">
      <c r="A41" s="8" t="s">
        <v>79</v>
      </c>
      <c r="B41" s="8" t="s">
        <v>55</v>
      </c>
      <c r="C41" s="10">
        <v>9511023</v>
      </c>
      <c r="D41" s="66">
        <v>90</v>
      </c>
      <c r="E41" s="67" t="s">
        <v>622</v>
      </c>
      <c r="F41" s="66">
        <v>33</v>
      </c>
      <c r="H41" s="66">
        <v>90</v>
      </c>
      <c r="J41" s="66">
        <v>66</v>
      </c>
      <c r="L41" s="114">
        <v>70</v>
      </c>
      <c r="N41" s="69">
        <f t="shared" si="0"/>
        <v>72.650000000000006</v>
      </c>
    </row>
    <row r="42" spans="1:14" ht="15.5">
      <c r="A42" s="8" t="s">
        <v>86</v>
      </c>
      <c r="B42" s="8" t="s">
        <v>87</v>
      </c>
      <c r="C42" s="10">
        <v>9512034</v>
      </c>
      <c r="D42" s="66">
        <v>100</v>
      </c>
      <c r="F42" s="66">
        <v>66</v>
      </c>
      <c r="H42" s="66">
        <v>90</v>
      </c>
      <c r="J42" s="66">
        <v>33</v>
      </c>
      <c r="L42" s="114">
        <v>100</v>
      </c>
      <c r="N42" s="69">
        <f t="shared" si="0"/>
        <v>80</v>
      </c>
    </row>
    <row r="43" spans="1:14" ht="15.5">
      <c r="A43" s="8" t="s">
        <v>102</v>
      </c>
      <c r="B43" s="8" t="s">
        <v>103</v>
      </c>
      <c r="C43" s="10">
        <v>9531023</v>
      </c>
      <c r="L43" s="46"/>
      <c r="N43" s="69">
        <f t="shared" si="0"/>
        <v>0</v>
      </c>
    </row>
    <row r="44" spans="1:14" ht="15.5">
      <c r="A44" s="8" t="s">
        <v>135</v>
      </c>
      <c r="B44" s="8" t="s">
        <v>136</v>
      </c>
      <c r="C44" s="10">
        <v>9531706</v>
      </c>
      <c r="D44" s="66">
        <v>100</v>
      </c>
      <c r="F44" s="66">
        <v>100</v>
      </c>
      <c r="H44" s="66">
        <v>10</v>
      </c>
      <c r="J44" s="66">
        <v>0</v>
      </c>
      <c r="L44" s="114">
        <v>100</v>
      </c>
      <c r="N44" s="69">
        <f t="shared" si="0"/>
        <v>66.5</v>
      </c>
    </row>
    <row r="45" spans="1:14" ht="15.5">
      <c r="A45" s="8" t="s">
        <v>137</v>
      </c>
      <c r="B45" s="8" t="s">
        <v>138</v>
      </c>
      <c r="C45" s="10">
        <v>9531707</v>
      </c>
      <c r="D45" s="66">
        <v>100</v>
      </c>
      <c r="F45" s="66">
        <v>100</v>
      </c>
      <c r="H45" s="66">
        <v>10</v>
      </c>
      <c r="J45" s="66">
        <v>0</v>
      </c>
      <c r="L45" s="114">
        <v>50</v>
      </c>
      <c r="N45" s="69">
        <f t="shared" si="0"/>
        <v>56.5</v>
      </c>
    </row>
    <row r="46" spans="1:14" ht="15.5">
      <c r="A46" s="8" t="s">
        <v>169</v>
      </c>
      <c r="B46" s="8" t="s">
        <v>148</v>
      </c>
      <c r="C46" s="10">
        <v>9623068</v>
      </c>
      <c r="D46" s="66">
        <v>100</v>
      </c>
      <c r="F46" s="66">
        <v>100</v>
      </c>
      <c r="H46" s="66">
        <v>100</v>
      </c>
      <c r="J46" s="66">
        <v>100</v>
      </c>
      <c r="L46" s="114">
        <v>100</v>
      </c>
      <c r="N46" s="69">
        <f t="shared" si="0"/>
        <v>100</v>
      </c>
    </row>
    <row r="47" spans="1:14" ht="15.5">
      <c r="A47" s="8" t="s">
        <v>147</v>
      </c>
      <c r="B47" s="8" t="s">
        <v>154</v>
      </c>
      <c r="C47" s="10">
        <v>9631001</v>
      </c>
      <c r="D47" s="66">
        <v>100</v>
      </c>
      <c r="F47" s="66">
        <v>100</v>
      </c>
      <c r="H47" s="66">
        <v>100</v>
      </c>
      <c r="J47" s="66">
        <v>100</v>
      </c>
      <c r="L47" s="114">
        <v>100</v>
      </c>
      <c r="N47" s="69">
        <f t="shared" si="0"/>
        <v>100</v>
      </c>
    </row>
    <row r="48" spans="1:14" ht="15.5">
      <c r="A48" s="8" t="s">
        <v>163</v>
      </c>
      <c r="B48" s="8" t="s">
        <v>75</v>
      </c>
      <c r="C48" s="10">
        <v>9631006</v>
      </c>
      <c r="D48" s="66">
        <v>100</v>
      </c>
      <c r="F48" s="66">
        <v>100</v>
      </c>
      <c r="H48" s="66">
        <v>100</v>
      </c>
      <c r="L48" s="114">
        <v>0</v>
      </c>
      <c r="N48" s="69">
        <f t="shared" si="0"/>
        <v>60</v>
      </c>
    </row>
    <row r="49" spans="1:14" ht="15.5">
      <c r="A49" s="8" t="s">
        <v>164</v>
      </c>
      <c r="B49" s="8" t="s">
        <v>165</v>
      </c>
      <c r="C49" s="10">
        <v>9631008</v>
      </c>
      <c r="D49" s="66">
        <v>100</v>
      </c>
      <c r="F49" s="66">
        <v>100</v>
      </c>
      <c r="H49" s="66">
        <v>100</v>
      </c>
      <c r="J49" s="66">
        <v>100</v>
      </c>
      <c r="L49" s="114">
        <v>100</v>
      </c>
      <c r="N49" s="69">
        <f t="shared" si="0"/>
        <v>100</v>
      </c>
    </row>
    <row r="50" spans="1:14" ht="15.5">
      <c r="A50" s="8" t="s">
        <v>167</v>
      </c>
      <c r="B50" s="8" t="s">
        <v>81</v>
      </c>
      <c r="C50" s="10">
        <v>9631009</v>
      </c>
      <c r="D50" s="66">
        <v>100</v>
      </c>
      <c r="F50" s="66">
        <v>33</v>
      </c>
      <c r="H50" s="66">
        <v>100</v>
      </c>
      <c r="J50" s="66">
        <v>100</v>
      </c>
      <c r="L50" s="114">
        <v>70</v>
      </c>
      <c r="N50" s="69">
        <f t="shared" si="0"/>
        <v>83.95</v>
      </c>
    </row>
    <row r="51" spans="1:14" ht="15.5">
      <c r="A51" s="8" t="s">
        <v>170</v>
      </c>
      <c r="B51" s="8" t="s">
        <v>171</v>
      </c>
      <c r="C51" s="10">
        <v>9631010</v>
      </c>
      <c r="D51" s="66">
        <v>100</v>
      </c>
      <c r="F51" s="66">
        <v>100</v>
      </c>
      <c r="H51" s="66">
        <v>100</v>
      </c>
      <c r="J51" s="66">
        <v>100</v>
      </c>
      <c r="L51" s="114">
        <v>50</v>
      </c>
      <c r="N51" s="69">
        <f t="shared" si="0"/>
        <v>90</v>
      </c>
    </row>
    <row r="52" spans="1:14" ht="15.5">
      <c r="A52" s="8" t="s">
        <v>174</v>
      </c>
      <c r="B52" s="8" t="s">
        <v>175</v>
      </c>
      <c r="C52" s="10">
        <v>9631012</v>
      </c>
      <c r="L52" s="46"/>
      <c r="N52" s="69">
        <f t="shared" si="0"/>
        <v>0</v>
      </c>
    </row>
    <row r="53" spans="1:14" ht="15.5">
      <c r="A53" s="8" t="s">
        <v>180</v>
      </c>
      <c r="B53" s="8" t="s">
        <v>181</v>
      </c>
      <c r="C53" s="10">
        <v>9631016</v>
      </c>
      <c r="D53" s="66">
        <v>90</v>
      </c>
      <c r="E53" s="67" t="s">
        <v>622</v>
      </c>
      <c r="F53" s="66">
        <v>66</v>
      </c>
      <c r="H53" s="66">
        <v>100</v>
      </c>
      <c r="J53" s="66">
        <v>100</v>
      </c>
      <c r="L53" s="114">
        <v>50</v>
      </c>
      <c r="N53" s="69">
        <f t="shared" si="0"/>
        <v>81.900000000000006</v>
      </c>
    </row>
    <row r="54" spans="1:14" ht="15.5">
      <c r="A54" s="8" t="s">
        <v>186</v>
      </c>
      <c r="B54" s="8" t="s">
        <v>62</v>
      </c>
      <c r="C54" s="10">
        <v>9631023</v>
      </c>
      <c r="D54" s="66">
        <v>100</v>
      </c>
      <c r="F54" s="66">
        <v>100</v>
      </c>
      <c r="J54" s="66">
        <v>100</v>
      </c>
      <c r="L54" s="114">
        <v>70</v>
      </c>
      <c r="N54" s="69">
        <f t="shared" si="0"/>
        <v>79</v>
      </c>
    </row>
    <row r="55" spans="1:14" ht="15.5">
      <c r="A55" s="8" t="s">
        <v>189</v>
      </c>
      <c r="B55" s="8" t="s">
        <v>81</v>
      </c>
      <c r="C55" s="10">
        <v>9631033</v>
      </c>
      <c r="D55" s="66">
        <v>90</v>
      </c>
      <c r="E55" s="67" t="s">
        <v>622</v>
      </c>
      <c r="F55" s="66">
        <v>66</v>
      </c>
      <c r="H55" s="66">
        <v>95</v>
      </c>
      <c r="L55" s="46"/>
      <c r="N55" s="69">
        <f t="shared" si="0"/>
        <v>51.15</v>
      </c>
    </row>
    <row r="56" spans="1:14" ht="15.5">
      <c r="A56" s="8" t="s">
        <v>192</v>
      </c>
      <c r="B56" s="8" t="s">
        <v>173</v>
      </c>
      <c r="C56" s="10">
        <v>9631035</v>
      </c>
      <c r="D56" s="66">
        <v>100</v>
      </c>
      <c r="F56" s="66">
        <v>100</v>
      </c>
      <c r="H56" s="66">
        <v>100</v>
      </c>
      <c r="J56" s="66">
        <v>100</v>
      </c>
      <c r="L56" s="114">
        <v>100</v>
      </c>
      <c r="N56" s="69">
        <f t="shared" si="0"/>
        <v>100</v>
      </c>
    </row>
    <row r="57" spans="1:14" ht="15.5">
      <c r="A57" s="8" t="s">
        <v>196</v>
      </c>
      <c r="B57" s="8" t="s">
        <v>197</v>
      </c>
      <c r="C57" s="10">
        <v>9631039</v>
      </c>
      <c r="L57" s="46"/>
      <c r="N57" s="69">
        <f t="shared" si="0"/>
        <v>0</v>
      </c>
    </row>
    <row r="58" spans="1:14" ht="15.5">
      <c r="A58" s="8" t="s">
        <v>199</v>
      </c>
      <c r="B58" s="8" t="s">
        <v>70</v>
      </c>
      <c r="C58" s="10">
        <v>9631043</v>
      </c>
      <c r="H58" s="66">
        <v>95</v>
      </c>
      <c r="L58" s="114">
        <v>90</v>
      </c>
      <c r="N58" s="69">
        <f t="shared" si="0"/>
        <v>32.25</v>
      </c>
    </row>
    <row r="59" spans="1:14" ht="15.5">
      <c r="A59" s="8" t="s">
        <v>201</v>
      </c>
      <c r="B59" s="8" t="s">
        <v>202</v>
      </c>
      <c r="C59" s="10">
        <v>9631046</v>
      </c>
      <c r="D59" s="66">
        <v>100</v>
      </c>
      <c r="F59" s="66">
        <v>100</v>
      </c>
      <c r="H59" s="66">
        <v>100</v>
      </c>
      <c r="J59" s="66">
        <v>100</v>
      </c>
      <c r="L59" s="114">
        <v>100</v>
      </c>
      <c r="N59" s="69">
        <f t="shared" si="0"/>
        <v>100</v>
      </c>
    </row>
    <row r="60" spans="1:14" ht="15.5">
      <c r="A60" s="8" t="s">
        <v>205</v>
      </c>
      <c r="B60" s="8" t="s">
        <v>206</v>
      </c>
      <c r="C60" s="10">
        <v>9631052</v>
      </c>
      <c r="D60" s="66">
        <v>100</v>
      </c>
      <c r="F60" s="66">
        <v>100</v>
      </c>
      <c r="H60" s="66">
        <v>100</v>
      </c>
      <c r="J60" s="66">
        <v>66</v>
      </c>
      <c r="L60" s="114">
        <v>100</v>
      </c>
      <c r="N60" s="69">
        <f t="shared" si="0"/>
        <v>93.2</v>
      </c>
    </row>
    <row r="61" spans="1:14" ht="15.5">
      <c r="A61" s="8" t="s">
        <v>207</v>
      </c>
      <c r="B61" s="8" t="s">
        <v>81</v>
      </c>
      <c r="C61" s="10">
        <v>9631054</v>
      </c>
      <c r="D61" s="66">
        <v>100</v>
      </c>
      <c r="F61" s="66">
        <v>100</v>
      </c>
      <c r="H61" s="66">
        <v>100</v>
      </c>
      <c r="J61" s="66">
        <v>100</v>
      </c>
      <c r="L61" s="114">
        <v>100</v>
      </c>
      <c r="N61" s="69">
        <f t="shared" si="0"/>
        <v>100</v>
      </c>
    </row>
    <row r="62" spans="1:14" ht="15.5">
      <c r="A62" s="8" t="s">
        <v>209</v>
      </c>
      <c r="B62" s="8" t="s">
        <v>129</v>
      </c>
      <c r="C62" s="10">
        <v>9631055</v>
      </c>
      <c r="L62" s="46"/>
      <c r="N62" s="69">
        <f t="shared" si="0"/>
        <v>0</v>
      </c>
    </row>
    <row r="63" spans="1:14" ht="15.5">
      <c r="A63" s="8" t="s">
        <v>210</v>
      </c>
      <c r="B63" s="8" t="s">
        <v>211</v>
      </c>
      <c r="C63" s="10">
        <v>9631062</v>
      </c>
      <c r="I63" s="67"/>
      <c r="L63" s="46"/>
      <c r="N63" s="69">
        <f t="shared" si="0"/>
        <v>0</v>
      </c>
    </row>
    <row r="64" spans="1:14" ht="15.5">
      <c r="A64" s="8" t="s">
        <v>212</v>
      </c>
      <c r="B64" s="8" t="s">
        <v>129</v>
      </c>
      <c r="C64" s="10">
        <v>9631066</v>
      </c>
      <c r="D64" s="66">
        <v>100</v>
      </c>
      <c r="F64" s="66">
        <v>66</v>
      </c>
      <c r="H64" s="66">
        <v>90</v>
      </c>
      <c r="J64" s="66">
        <v>100</v>
      </c>
      <c r="L64" s="114">
        <v>100</v>
      </c>
      <c r="N64" s="69">
        <f t="shared" si="0"/>
        <v>93.4</v>
      </c>
    </row>
    <row r="65" spans="1:14" ht="15.5">
      <c r="A65" s="8" t="s">
        <v>213</v>
      </c>
      <c r="B65" s="8" t="s">
        <v>98</v>
      </c>
      <c r="C65" s="10">
        <v>9631067</v>
      </c>
      <c r="D65" s="66">
        <v>90</v>
      </c>
      <c r="E65" s="67" t="s">
        <v>622</v>
      </c>
      <c r="F65" s="66">
        <v>33</v>
      </c>
      <c r="H65" s="66">
        <v>10</v>
      </c>
      <c r="L65" s="114">
        <v>100</v>
      </c>
      <c r="N65" s="69">
        <f t="shared" si="0"/>
        <v>53.45</v>
      </c>
    </row>
    <row r="66" spans="1:14" ht="15.5">
      <c r="A66" s="8" t="s">
        <v>214</v>
      </c>
      <c r="B66" s="8" t="s">
        <v>215</v>
      </c>
      <c r="C66" s="10">
        <v>9631068</v>
      </c>
      <c r="D66" s="66">
        <v>100</v>
      </c>
      <c r="F66" s="66">
        <v>100</v>
      </c>
      <c r="H66" s="66">
        <v>95</v>
      </c>
      <c r="J66" s="66">
        <v>100</v>
      </c>
      <c r="L66" s="114">
        <v>100</v>
      </c>
      <c r="N66" s="69">
        <f t="shared" si="0"/>
        <v>99.25</v>
      </c>
    </row>
    <row r="67" spans="1:14" ht="15.5">
      <c r="A67" s="8" t="s">
        <v>218</v>
      </c>
      <c r="B67" s="8" t="s">
        <v>62</v>
      </c>
      <c r="C67" s="10">
        <v>9631069</v>
      </c>
      <c r="D67" s="66">
        <v>100</v>
      </c>
      <c r="F67" s="66">
        <v>33</v>
      </c>
      <c r="H67" s="66">
        <v>95</v>
      </c>
      <c r="L67" s="114">
        <v>100</v>
      </c>
      <c r="N67" s="69">
        <f t="shared" si="0"/>
        <v>69.2</v>
      </c>
    </row>
    <row r="68" spans="1:14" ht="15.5">
      <c r="A68" s="8" t="s">
        <v>220</v>
      </c>
      <c r="B68" s="8" t="s">
        <v>221</v>
      </c>
      <c r="C68" s="10">
        <v>9631070</v>
      </c>
      <c r="D68" s="66">
        <v>100</v>
      </c>
      <c r="F68" s="66">
        <v>100</v>
      </c>
      <c r="H68" s="66">
        <v>80</v>
      </c>
      <c r="J68" s="66">
        <v>100</v>
      </c>
      <c r="L68" s="114">
        <v>100</v>
      </c>
      <c r="N68" s="69">
        <f t="shared" si="0"/>
        <v>97</v>
      </c>
    </row>
    <row r="69" spans="1:14" ht="15.5">
      <c r="A69" s="8" t="s">
        <v>222</v>
      </c>
      <c r="B69" s="8" t="s">
        <v>223</v>
      </c>
      <c r="C69" s="10">
        <v>9631074</v>
      </c>
      <c r="D69" s="66">
        <v>100</v>
      </c>
      <c r="F69" s="66">
        <v>100</v>
      </c>
      <c r="H69" s="66">
        <v>100</v>
      </c>
      <c r="L69" s="114">
        <v>100</v>
      </c>
      <c r="N69" s="69">
        <f t="shared" si="0"/>
        <v>80</v>
      </c>
    </row>
    <row r="70" spans="1:14" ht="15.5">
      <c r="A70" s="8" t="s">
        <v>225</v>
      </c>
      <c r="B70" s="8" t="s">
        <v>226</v>
      </c>
      <c r="C70" s="10">
        <v>9631077</v>
      </c>
      <c r="D70" s="66">
        <v>100</v>
      </c>
      <c r="F70" s="66">
        <v>100</v>
      </c>
      <c r="H70" s="66">
        <v>95</v>
      </c>
      <c r="J70" s="66">
        <v>100</v>
      </c>
      <c r="L70" s="114">
        <v>50</v>
      </c>
      <c r="N70" s="69">
        <f t="shared" si="0"/>
        <v>89.25</v>
      </c>
    </row>
    <row r="71" spans="1:14" ht="15.5">
      <c r="A71" s="8" t="s">
        <v>229</v>
      </c>
      <c r="B71" s="8" t="s">
        <v>81</v>
      </c>
      <c r="C71" s="10">
        <v>9631078</v>
      </c>
      <c r="L71" s="46"/>
      <c r="N71" s="69">
        <f t="shared" si="0"/>
        <v>0</v>
      </c>
    </row>
    <row r="72" spans="1:14" ht="15.5">
      <c r="A72" s="8" t="s">
        <v>230</v>
      </c>
      <c r="B72" s="8" t="s">
        <v>231</v>
      </c>
      <c r="C72" s="10">
        <v>9631079</v>
      </c>
      <c r="D72" s="66">
        <v>100</v>
      </c>
      <c r="F72" s="66">
        <v>66</v>
      </c>
      <c r="H72" s="66">
        <v>100</v>
      </c>
      <c r="L72" s="114">
        <v>100</v>
      </c>
      <c r="N72" s="69">
        <f t="shared" si="0"/>
        <v>74.900000000000006</v>
      </c>
    </row>
    <row r="73" spans="1:14" ht="15.5">
      <c r="A73" s="8" t="s">
        <v>236</v>
      </c>
      <c r="B73" s="8" t="s">
        <v>70</v>
      </c>
      <c r="C73" s="10">
        <v>9631081</v>
      </c>
      <c r="D73" s="66">
        <v>100</v>
      </c>
      <c r="F73" s="66">
        <v>100</v>
      </c>
      <c r="H73" s="66">
        <v>70</v>
      </c>
      <c r="J73" s="66">
        <v>100</v>
      </c>
      <c r="L73" s="114">
        <v>100</v>
      </c>
      <c r="N73" s="69">
        <f t="shared" si="0"/>
        <v>95.5</v>
      </c>
    </row>
    <row r="74" spans="1:14" ht="15.5">
      <c r="A74" s="8" t="s">
        <v>237</v>
      </c>
      <c r="B74" s="8" t="s">
        <v>55</v>
      </c>
      <c r="C74" s="10">
        <v>9631407</v>
      </c>
      <c r="D74" s="66">
        <v>100</v>
      </c>
      <c r="F74" s="66">
        <v>56</v>
      </c>
      <c r="H74" s="66">
        <v>60</v>
      </c>
      <c r="L74" s="114">
        <v>50</v>
      </c>
      <c r="N74" s="69">
        <f t="shared" si="0"/>
        <v>57.4</v>
      </c>
    </row>
    <row r="75" spans="1:14" ht="15.5">
      <c r="A75" s="8" t="s">
        <v>65</v>
      </c>
      <c r="B75" s="8" t="s">
        <v>240</v>
      </c>
      <c r="C75" s="10">
        <v>9631411</v>
      </c>
      <c r="D75" s="66">
        <v>100</v>
      </c>
      <c r="F75" s="66">
        <v>66</v>
      </c>
      <c r="H75" s="66">
        <v>100</v>
      </c>
      <c r="J75" s="66">
        <v>100</v>
      </c>
      <c r="L75" s="114">
        <v>100</v>
      </c>
      <c r="N75" s="69">
        <f t="shared" si="0"/>
        <v>94.9</v>
      </c>
    </row>
    <row r="76" spans="1:14" ht="15.5">
      <c r="A76" s="8" t="s">
        <v>241</v>
      </c>
      <c r="B76" s="8" t="s">
        <v>242</v>
      </c>
      <c r="C76" s="10">
        <v>9631419</v>
      </c>
      <c r="D76" s="66">
        <v>90</v>
      </c>
      <c r="E76" s="67" t="s">
        <v>622</v>
      </c>
      <c r="F76" s="66">
        <v>66</v>
      </c>
      <c r="H76" s="66">
        <v>95</v>
      </c>
      <c r="J76" s="66">
        <v>100</v>
      </c>
      <c r="L76" s="114">
        <v>0</v>
      </c>
      <c r="N76" s="69">
        <f t="shared" si="0"/>
        <v>71.150000000000006</v>
      </c>
    </row>
    <row r="77" spans="1:14" ht="15.5">
      <c r="A77" s="8" t="s">
        <v>244</v>
      </c>
      <c r="B77" s="8" t="s">
        <v>98</v>
      </c>
      <c r="C77" s="10">
        <v>9631421</v>
      </c>
      <c r="D77" s="66">
        <v>90</v>
      </c>
      <c r="E77" s="67" t="s">
        <v>622</v>
      </c>
      <c r="F77" s="66">
        <v>33</v>
      </c>
      <c r="H77" s="66">
        <v>100</v>
      </c>
      <c r="J77" s="66">
        <v>33</v>
      </c>
      <c r="L77" s="114">
        <v>80</v>
      </c>
      <c r="N77" s="69">
        <f t="shared" si="0"/>
        <v>69.550000000000011</v>
      </c>
    </row>
    <row r="78" spans="1:14" ht="15.5">
      <c r="A78" s="8" t="s">
        <v>248</v>
      </c>
      <c r="B78" s="8" t="s">
        <v>98</v>
      </c>
      <c r="C78" s="10">
        <v>9631422</v>
      </c>
      <c r="D78" s="66">
        <v>100</v>
      </c>
      <c r="F78" s="66">
        <v>33</v>
      </c>
      <c r="H78" s="66">
        <v>100</v>
      </c>
      <c r="J78" s="66">
        <v>33</v>
      </c>
      <c r="L78" s="114">
        <v>100</v>
      </c>
      <c r="N78" s="69">
        <f t="shared" si="0"/>
        <v>76.550000000000011</v>
      </c>
    </row>
    <row r="79" spans="1:14" ht="15.5">
      <c r="A79" s="8" t="s">
        <v>250</v>
      </c>
      <c r="B79" s="8" t="s">
        <v>58</v>
      </c>
      <c r="C79" s="10">
        <v>9631427</v>
      </c>
      <c r="D79" s="66">
        <v>90</v>
      </c>
      <c r="E79" s="67" t="s">
        <v>622</v>
      </c>
      <c r="F79" s="66">
        <v>66</v>
      </c>
      <c r="H79" s="66">
        <v>80</v>
      </c>
      <c r="I79" s="67"/>
      <c r="L79" s="46"/>
      <c r="N79" s="69">
        <f t="shared" si="0"/>
        <v>48.9</v>
      </c>
    </row>
    <row r="80" spans="1:14" ht="15.5">
      <c r="A80" s="8" t="s">
        <v>254</v>
      </c>
      <c r="B80" s="8" t="s">
        <v>255</v>
      </c>
      <c r="C80" s="10">
        <v>9631802</v>
      </c>
      <c r="D80" s="66">
        <v>100</v>
      </c>
      <c r="F80" s="66">
        <v>100</v>
      </c>
      <c r="H80" s="66">
        <v>100</v>
      </c>
      <c r="J80" s="66">
        <v>100</v>
      </c>
      <c r="L80" s="114">
        <v>100</v>
      </c>
      <c r="N80" s="69">
        <f t="shared" si="0"/>
        <v>100</v>
      </c>
    </row>
    <row r="81" spans="1:14" ht="15.5">
      <c r="A81" s="8" t="s">
        <v>257</v>
      </c>
      <c r="B81" s="8" t="s">
        <v>258</v>
      </c>
      <c r="C81" s="10">
        <v>9631805</v>
      </c>
      <c r="D81" s="66">
        <v>100</v>
      </c>
      <c r="F81" s="66">
        <v>100</v>
      </c>
      <c r="H81" s="66">
        <v>100</v>
      </c>
      <c r="J81" s="66">
        <v>100</v>
      </c>
      <c r="L81" s="114">
        <v>90</v>
      </c>
      <c r="M81" s="67" t="s">
        <v>635</v>
      </c>
      <c r="N81" s="69">
        <f t="shared" si="0"/>
        <v>98</v>
      </c>
    </row>
    <row r="82" spans="1:14" ht="15.5">
      <c r="A82" s="8" t="s">
        <v>262</v>
      </c>
      <c r="B82" s="8" t="s">
        <v>263</v>
      </c>
      <c r="C82" s="10">
        <v>9631808</v>
      </c>
      <c r="D82" s="66">
        <v>100</v>
      </c>
      <c r="F82" s="66">
        <v>100</v>
      </c>
      <c r="H82" s="66">
        <v>100</v>
      </c>
      <c r="J82" s="66">
        <v>100</v>
      </c>
      <c r="L82" s="114">
        <v>70</v>
      </c>
      <c r="N82" s="69">
        <f t="shared" si="0"/>
        <v>94</v>
      </c>
    </row>
    <row r="83" spans="1:14" ht="15.5">
      <c r="A83" s="8" t="s">
        <v>267</v>
      </c>
      <c r="B83" s="8" t="s">
        <v>62</v>
      </c>
      <c r="C83" s="10">
        <v>9631809</v>
      </c>
      <c r="D83" s="66">
        <v>100</v>
      </c>
      <c r="F83" s="66">
        <v>33</v>
      </c>
      <c r="H83" s="66">
        <v>90</v>
      </c>
      <c r="J83" s="66">
        <v>0</v>
      </c>
      <c r="L83" s="114">
        <v>100</v>
      </c>
      <c r="N83" s="69">
        <f t="shared" si="0"/>
        <v>68.45</v>
      </c>
    </row>
    <row r="84" spans="1:14" ht="15.5">
      <c r="A84" s="8" t="s">
        <v>270</v>
      </c>
      <c r="B84" s="8" t="s">
        <v>271</v>
      </c>
      <c r="C84" s="10">
        <v>9631901</v>
      </c>
      <c r="D84" s="66">
        <v>100</v>
      </c>
      <c r="F84" s="66">
        <v>100</v>
      </c>
      <c r="H84" s="66">
        <v>100</v>
      </c>
      <c r="J84" s="66">
        <v>33</v>
      </c>
      <c r="L84" s="114">
        <v>100</v>
      </c>
      <c r="N84" s="69">
        <f t="shared" si="0"/>
        <v>86.6</v>
      </c>
    </row>
    <row r="85" spans="1:14" ht="15.5">
      <c r="A85" s="8" t="s">
        <v>272</v>
      </c>
      <c r="B85" s="8" t="s">
        <v>271</v>
      </c>
      <c r="C85" s="10">
        <v>9631904</v>
      </c>
      <c r="D85" s="66">
        <v>100</v>
      </c>
      <c r="F85" s="66">
        <v>100</v>
      </c>
      <c r="H85" s="66">
        <v>95</v>
      </c>
      <c r="J85" s="66">
        <v>100</v>
      </c>
      <c r="L85" s="114">
        <v>50</v>
      </c>
      <c r="N85" s="69">
        <f t="shared" si="0"/>
        <v>89.25</v>
      </c>
    </row>
    <row r="86" spans="1:14" ht="15.5">
      <c r="A86" s="27" t="s">
        <v>145</v>
      </c>
      <c r="B86" s="27" t="s">
        <v>146</v>
      </c>
      <c r="C86" s="28">
        <v>9613007</v>
      </c>
      <c r="D86" s="66">
        <v>100</v>
      </c>
      <c r="F86" s="66">
        <v>66</v>
      </c>
      <c r="H86" s="66">
        <v>100</v>
      </c>
      <c r="J86" s="66">
        <v>33</v>
      </c>
      <c r="L86" s="114">
        <v>100</v>
      </c>
      <c r="N86" s="69">
        <f t="shared" si="0"/>
        <v>81.5</v>
      </c>
    </row>
    <row r="87" spans="1:14" ht="15.5">
      <c r="A87" s="27" t="s">
        <v>155</v>
      </c>
      <c r="B87" s="27" t="s">
        <v>156</v>
      </c>
      <c r="C87" s="28">
        <v>9631002</v>
      </c>
      <c r="L87" s="46"/>
      <c r="N87" s="69">
        <f t="shared" si="0"/>
        <v>0</v>
      </c>
    </row>
    <row r="88" spans="1:14" ht="16.5">
      <c r="A88" s="169" t="s">
        <v>278</v>
      </c>
      <c r="B88" s="167"/>
      <c r="C88" s="37"/>
      <c r="L88" s="46"/>
      <c r="N88" s="69">
        <f t="shared" si="0"/>
        <v>0</v>
      </c>
    </row>
    <row r="89" spans="1:14" ht="15.5">
      <c r="A89" s="8" t="s">
        <v>94</v>
      </c>
      <c r="B89" s="8" t="s">
        <v>55</v>
      </c>
      <c r="C89" s="10">
        <v>9527047</v>
      </c>
      <c r="D89" s="66">
        <v>100</v>
      </c>
      <c r="F89" s="66">
        <v>100</v>
      </c>
      <c r="H89" s="66">
        <v>100</v>
      </c>
      <c r="L89" s="114">
        <v>100</v>
      </c>
      <c r="N89" s="69">
        <f t="shared" si="0"/>
        <v>80</v>
      </c>
    </row>
    <row r="90" spans="1:14" ht="15.5">
      <c r="A90" s="8" t="s">
        <v>114</v>
      </c>
      <c r="B90" s="8" t="s">
        <v>115</v>
      </c>
      <c r="C90" s="10">
        <v>9531084</v>
      </c>
      <c r="D90" s="66">
        <v>100</v>
      </c>
      <c r="F90" s="66">
        <v>100</v>
      </c>
      <c r="H90" s="66">
        <v>100</v>
      </c>
      <c r="J90" s="66">
        <v>100</v>
      </c>
      <c r="L90" s="114">
        <v>100</v>
      </c>
      <c r="N90" s="69">
        <f t="shared" si="0"/>
        <v>100</v>
      </c>
    </row>
    <row r="91" spans="1:14" ht="15.5">
      <c r="A91" s="8" t="s">
        <v>124</v>
      </c>
      <c r="B91" s="8" t="s">
        <v>125</v>
      </c>
      <c r="C91" s="10">
        <v>9531407</v>
      </c>
      <c r="L91" s="46"/>
      <c r="N91" s="69">
        <f t="shared" si="0"/>
        <v>0</v>
      </c>
    </row>
    <row r="92" spans="1:14" ht="15.5">
      <c r="A92" s="8" t="s">
        <v>158</v>
      </c>
      <c r="B92" s="8" t="s">
        <v>159</v>
      </c>
      <c r="C92" s="10">
        <v>9631003</v>
      </c>
      <c r="D92" s="66">
        <v>100</v>
      </c>
      <c r="F92" s="66">
        <v>100</v>
      </c>
      <c r="H92" s="66">
        <v>95</v>
      </c>
      <c r="J92" s="66">
        <v>100</v>
      </c>
      <c r="L92" s="46"/>
      <c r="N92" s="69">
        <f t="shared" si="0"/>
        <v>79.25</v>
      </c>
    </row>
    <row r="93" spans="1:14" ht="15.5">
      <c r="A93" s="8" t="s">
        <v>160</v>
      </c>
      <c r="B93" s="8" t="s">
        <v>62</v>
      </c>
      <c r="C93" s="10">
        <v>9631004</v>
      </c>
      <c r="D93" s="66">
        <v>100</v>
      </c>
      <c r="F93" s="66">
        <v>100</v>
      </c>
      <c r="H93" s="66">
        <v>100</v>
      </c>
      <c r="J93" s="66">
        <v>100</v>
      </c>
      <c r="L93" s="114">
        <v>100</v>
      </c>
      <c r="N93" s="69">
        <f t="shared" si="0"/>
        <v>100</v>
      </c>
    </row>
    <row r="94" spans="1:14" ht="15.5">
      <c r="A94" s="8" t="s">
        <v>161</v>
      </c>
      <c r="B94" s="8" t="s">
        <v>75</v>
      </c>
      <c r="C94" s="10">
        <v>9631005</v>
      </c>
      <c r="D94" s="66">
        <v>100</v>
      </c>
      <c r="F94" s="66">
        <v>100</v>
      </c>
      <c r="H94" s="66">
        <v>100</v>
      </c>
      <c r="J94" s="66">
        <v>100</v>
      </c>
      <c r="L94" s="114">
        <v>100</v>
      </c>
      <c r="N94" s="69">
        <f t="shared" si="0"/>
        <v>100</v>
      </c>
    </row>
    <row r="95" spans="1:14" ht="15.5">
      <c r="A95" s="8" t="s">
        <v>172</v>
      </c>
      <c r="B95" s="8" t="s">
        <v>173</v>
      </c>
      <c r="C95" s="10">
        <v>9631011</v>
      </c>
      <c r="D95" s="66">
        <v>100</v>
      </c>
      <c r="F95" s="66">
        <v>100</v>
      </c>
      <c r="H95" s="66">
        <v>90</v>
      </c>
      <c r="J95" s="66">
        <v>100</v>
      </c>
      <c r="L95" s="114">
        <v>100</v>
      </c>
      <c r="N95" s="69">
        <f t="shared" si="0"/>
        <v>98.5</v>
      </c>
    </row>
    <row r="96" spans="1:14" ht="15.5">
      <c r="A96" s="8" t="s">
        <v>176</v>
      </c>
      <c r="B96" s="8" t="s">
        <v>75</v>
      </c>
      <c r="C96" s="10">
        <v>9631013</v>
      </c>
      <c r="D96" s="66">
        <v>100</v>
      </c>
      <c r="F96" s="66">
        <v>100</v>
      </c>
      <c r="H96" s="66">
        <v>100</v>
      </c>
      <c r="J96" s="66">
        <v>100</v>
      </c>
      <c r="L96" s="114">
        <v>100</v>
      </c>
      <c r="N96" s="69">
        <f t="shared" si="0"/>
        <v>100</v>
      </c>
    </row>
    <row r="97" spans="1:14" ht="15.5">
      <c r="A97" s="8" t="s">
        <v>177</v>
      </c>
      <c r="B97" s="8" t="s">
        <v>70</v>
      </c>
      <c r="C97" s="10">
        <v>9631014</v>
      </c>
      <c r="L97" s="46"/>
      <c r="N97" s="69">
        <f t="shared" si="0"/>
        <v>0</v>
      </c>
    </row>
    <row r="98" spans="1:14" ht="15.5">
      <c r="A98" s="8" t="s">
        <v>178</v>
      </c>
      <c r="B98" s="8" t="s">
        <v>62</v>
      </c>
      <c r="C98" s="10">
        <v>9631015</v>
      </c>
      <c r="D98" s="66">
        <v>100</v>
      </c>
      <c r="F98" s="66">
        <v>100</v>
      </c>
      <c r="H98" s="66">
        <v>100</v>
      </c>
      <c r="J98" s="66">
        <v>100</v>
      </c>
      <c r="L98" s="114">
        <v>100</v>
      </c>
      <c r="N98" s="69">
        <f t="shared" si="0"/>
        <v>100</v>
      </c>
    </row>
    <row r="99" spans="1:14" ht="15.5">
      <c r="A99" s="8" t="s">
        <v>182</v>
      </c>
      <c r="B99" s="8" t="s">
        <v>62</v>
      </c>
      <c r="C99" s="10">
        <v>9631018</v>
      </c>
      <c r="D99" s="66">
        <v>100</v>
      </c>
      <c r="F99" s="66">
        <v>100</v>
      </c>
      <c r="H99" s="66">
        <v>100</v>
      </c>
      <c r="J99" s="66">
        <v>33</v>
      </c>
      <c r="L99" s="114">
        <v>100</v>
      </c>
      <c r="N99" s="69">
        <f t="shared" si="0"/>
        <v>86.6</v>
      </c>
    </row>
    <row r="100" spans="1:14" ht="15.5">
      <c r="A100" s="8" t="s">
        <v>187</v>
      </c>
      <c r="B100" s="8" t="s">
        <v>188</v>
      </c>
      <c r="C100" s="10">
        <v>9631019</v>
      </c>
      <c r="D100" s="66">
        <v>100</v>
      </c>
      <c r="F100" s="66">
        <v>100</v>
      </c>
      <c r="H100" s="66">
        <v>100</v>
      </c>
      <c r="L100" s="114">
        <v>100</v>
      </c>
      <c r="N100" s="69">
        <f t="shared" si="0"/>
        <v>80</v>
      </c>
    </row>
    <row r="101" spans="1:14" ht="15.5">
      <c r="A101" s="8" t="s">
        <v>190</v>
      </c>
      <c r="B101" s="8" t="s">
        <v>191</v>
      </c>
      <c r="C101" s="10">
        <v>9631020</v>
      </c>
      <c r="D101" s="66">
        <v>100</v>
      </c>
      <c r="F101" s="66">
        <v>100</v>
      </c>
      <c r="H101" s="66">
        <v>100</v>
      </c>
      <c r="J101" s="66">
        <v>100</v>
      </c>
      <c r="L101" s="114">
        <v>100</v>
      </c>
      <c r="N101" s="69">
        <f t="shared" si="0"/>
        <v>100</v>
      </c>
    </row>
    <row r="102" spans="1:14" ht="15.5">
      <c r="A102" s="8" t="s">
        <v>193</v>
      </c>
      <c r="B102" s="8" t="s">
        <v>131</v>
      </c>
      <c r="C102" s="10">
        <v>9631021</v>
      </c>
      <c r="D102" s="66">
        <v>100</v>
      </c>
      <c r="F102" s="66">
        <v>66</v>
      </c>
      <c r="H102" s="66">
        <v>100</v>
      </c>
      <c r="J102" s="66">
        <v>100</v>
      </c>
      <c r="L102" s="114">
        <v>100</v>
      </c>
      <c r="N102" s="69">
        <f t="shared" si="0"/>
        <v>94.9</v>
      </c>
    </row>
    <row r="103" spans="1:14" ht="15.5">
      <c r="A103" s="8" t="s">
        <v>195</v>
      </c>
      <c r="B103" s="8" t="s">
        <v>75</v>
      </c>
      <c r="C103" s="10">
        <v>9631022</v>
      </c>
      <c r="D103" s="66">
        <v>100</v>
      </c>
      <c r="F103" s="66">
        <v>100</v>
      </c>
      <c r="J103" s="66">
        <v>100</v>
      </c>
      <c r="L103" s="114">
        <v>50</v>
      </c>
      <c r="N103" s="69">
        <f t="shared" si="0"/>
        <v>75</v>
      </c>
    </row>
    <row r="104" spans="1:14" ht="15.5">
      <c r="A104" s="8" t="s">
        <v>200</v>
      </c>
      <c r="B104" s="8" t="s">
        <v>81</v>
      </c>
      <c r="C104" s="10">
        <v>9631024</v>
      </c>
      <c r="D104" s="66">
        <v>100</v>
      </c>
      <c r="F104" s="66">
        <v>100</v>
      </c>
      <c r="H104" s="66">
        <v>95</v>
      </c>
      <c r="J104" s="66">
        <v>100</v>
      </c>
      <c r="L104" s="114">
        <v>100</v>
      </c>
      <c r="N104" s="69">
        <f t="shared" si="0"/>
        <v>99.25</v>
      </c>
    </row>
    <row r="105" spans="1:14" ht="15.5">
      <c r="A105" s="8" t="s">
        <v>203</v>
      </c>
      <c r="B105" s="8" t="s">
        <v>204</v>
      </c>
      <c r="C105" s="10">
        <v>9631025</v>
      </c>
      <c r="L105" s="46"/>
      <c r="N105" s="69">
        <f t="shared" si="0"/>
        <v>0</v>
      </c>
    </row>
    <row r="106" spans="1:14" ht="15.5">
      <c r="A106" s="8" t="s">
        <v>216</v>
      </c>
      <c r="B106" s="8" t="s">
        <v>217</v>
      </c>
      <c r="C106" s="10">
        <v>9631032</v>
      </c>
      <c r="D106" s="66">
        <v>100</v>
      </c>
      <c r="F106" s="66">
        <v>100</v>
      </c>
      <c r="J106" s="66">
        <v>100</v>
      </c>
      <c r="L106" s="114">
        <v>100</v>
      </c>
      <c r="N106" s="69">
        <f t="shared" si="0"/>
        <v>85</v>
      </c>
    </row>
    <row r="107" spans="1:14" ht="15.5">
      <c r="A107" s="8" t="s">
        <v>227</v>
      </c>
      <c r="B107" s="8" t="s">
        <v>228</v>
      </c>
      <c r="C107" s="10">
        <v>9631036</v>
      </c>
      <c r="D107" s="66">
        <v>100</v>
      </c>
      <c r="F107" s="66">
        <v>100</v>
      </c>
      <c r="H107" s="66">
        <v>70</v>
      </c>
      <c r="L107" s="114">
        <v>100</v>
      </c>
      <c r="N107" s="69">
        <f t="shared" si="0"/>
        <v>75.5</v>
      </c>
    </row>
    <row r="108" spans="1:14" ht="15.5">
      <c r="A108" s="8" t="s">
        <v>233</v>
      </c>
      <c r="B108" s="8" t="s">
        <v>234</v>
      </c>
      <c r="C108" s="10">
        <v>9631040</v>
      </c>
      <c r="D108" s="66">
        <v>100</v>
      </c>
      <c r="F108" s="66">
        <v>100</v>
      </c>
      <c r="H108" s="66">
        <v>100</v>
      </c>
      <c r="J108" s="66">
        <v>100</v>
      </c>
      <c r="L108" s="114">
        <v>100</v>
      </c>
      <c r="N108" s="69">
        <f t="shared" si="0"/>
        <v>100</v>
      </c>
    </row>
    <row r="109" spans="1:14" ht="15.5">
      <c r="A109" s="8" t="s">
        <v>243</v>
      </c>
      <c r="B109" s="8" t="s">
        <v>93</v>
      </c>
      <c r="C109" s="10">
        <v>9631044</v>
      </c>
      <c r="L109" s="46"/>
      <c r="N109" s="69">
        <f t="shared" si="0"/>
        <v>0</v>
      </c>
    </row>
    <row r="110" spans="1:14" ht="15.5">
      <c r="A110" s="8" t="s">
        <v>246</v>
      </c>
      <c r="B110" s="8" t="s">
        <v>247</v>
      </c>
      <c r="C110" s="10">
        <v>9631045</v>
      </c>
      <c r="D110" s="66">
        <v>100</v>
      </c>
      <c r="F110" s="66">
        <v>100</v>
      </c>
      <c r="H110" s="66">
        <v>100</v>
      </c>
      <c r="J110" s="66">
        <v>100</v>
      </c>
      <c r="L110" s="114">
        <v>100</v>
      </c>
      <c r="N110" s="69">
        <f t="shared" si="0"/>
        <v>100</v>
      </c>
    </row>
    <row r="111" spans="1:14" ht="15.5">
      <c r="A111" s="8" t="s">
        <v>251</v>
      </c>
      <c r="B111" s="8" t="s">
        <v>252</v>
      </c>
      <c r="C111" s="10">
        <v>9631047</v>
      </c>
      <c r="D111" s="66">
        <v>100</v>
      </c>
      <c r="F111" s="66">
        <v>100</v>
      </c>
      <c r="H111" s="66">
        <v>100</v>
      </c>
      <c r="J111" s="66">
        <v>100</v>
      </c>
      <c r="L111" s="114">
        <v>100</v>
      </c>
      <c r="N111" s="69">
        <f t="shared" si="0"/>
        <v>100</v>
      </c>
    </row>
    <row r="112" spans="1:14" ht="15.5">
      <c r="A112" s="8" t="s">
        <v>260</v>
      </c>
      <c r="B112" s="8" t="s">
        <v>261</v>
      </c>
      <c r="C112" s="10">
        <v>9631049</v>
      </c>
      <c r="L112" s="46"/>
      <c r="N112" s="69">
        <f t="shared" si="0"/>
        <v>0</v>
      </c>
    </row>
    <row r="113" spans="1:14" ht="15.5">
      <c r="A113" s="8" t="s">
        <v>266</v>
      </c>
      <c r="B113" s="8" t="s">
        <v>75</v>
      </c>
      <c r="C113" s="10">
        <v>9631050</v>
      </c>
      <c r="D113" s="66">
        <v>100</v>
      </c>
      <c r="F113" s="66">
        <v>66</v>
      </c>
      <c r="H113" s="66">
        <v>100</v>
      </c>
      <c r="J113" s="66">
        <v>100</v>
      </c>
      <c r="L113" s="114">
        <v>100</v>
      </c>
      <c r="N113" s="69">
        <f t="shared" si="0"/>
        <v>94.9</v>
      </c>
    </row>
    <row r="114" spans="1:14" ht="15.5">
      <c r="A114" s="8" t="s">
        <v>268</v>
      </c>
      <c r="B114" s="8" t="s">
        <v>269</v>
      </c>
      <c r="C114" s="10">
        <v>9631051</v>
      </c>
      <c r="D114" s="66">
        <v>90</v>
      </c>
      <c r="E114" s="67" t="s">
        <v>622</v>
      </c>
      <c r="F114" s="66">
        <v>33</v>
      </c>
      <c r="H114" s="66">
        <v>50</v>
      </c>
      <c r="L114" s="114">
        <v>100</v>
      </c>
      <c r="N114" s="69">
        <f t="shared" si="0"/>
        <v>59.45</v>
      </c>
    </row>
    <row r="115" spans="1:14" ht="15.5">
      <c r="A115" s="8" t="s">
        <v>275</v>
      </c>
      <c r="B115" s="8" t="s">
        <v>154</v>
      </c>
      <c r="C115" s="10">
        <v>9631053</v>
      </c>
      <c r="D115" s="66">
        <v>100</v>
      </c>
      <c r="F115" s="66">
        <v>66</v>
      </c>
      <c r="H115" s="66">
        <v>95</v>
      </c>
      <c r="J115" s="66">
        <v>100</v>
      </c>
      <c r="L115" s="114">
        <v>90</v>
      </c>
      <c r="N115" s="69">
        <f t="shared" si="0"/>
        <v>92.15</v>
      </c>
    </row>
    <row r="116" spans="1:14" ht="15.5">
      <c r="A116" s="8" t="s">
        <v>279</v>
      </c>
      <c r="B116" s="8" t="s">
        <v>93</v>
      </c>
      <c r="C116" s="10">
        <v>9631056</v>
      </c>
      <c r="D116" s="66">
        <v>100</v>
      </c>
      <c r="F116" s="66">
        <v>66</v>
      </c>
      <c r="H116" s="66">
        <v>100</v>
      </c>
      <c r="J116" s="66">
        <v>0</v>
      </c>
      <c r="L116" s="114">
        <v>100</v>
      </c>
      <c r="N116" s="69">
        <f t="shared" si="0"/>
        <v>74.900000000000006</v>
      </c>
    </row>
    <row r="117" spans="1:14" ht="15.5">
      <c r="A117" s="8" t="s">
        <v>280</v>
      </c>
      <c r="B117" s="8" t="s">
        <v>281</v>
      </c>
      <c r="C117" s="10">
        <v>9631057</v>
      </c>
      <c r="D117" s="66">
        <v>100</v>
      </c>
      <c r="F117" s="66">
        <v>100</v>
      </c>
      <c r="H117" s="66">
        <v>95</v>
      </c>
      <c r="J117" s="66">
        <v>100</v>
      </c>
      <c r="L117" s="114">
        <v>100</v>
      </c>
      <c r="N117" s="69">
        <f t="shared" si="0"/>
        <v>99.25</v>
      </c>
    </row>
    <row r="118" spans="1:14" ht="15.5">
      <c r="A118" s="8" t="s">
        <v>283</v>
      </c>
      <c r="B118" s="8" t="s">
        <v>81</v>
      </c>
      <c r="C118" s="10">
        <v>9631059</v>
      </c>
      <c r="D118" s="66">
        <v>100</v>
      </c>
      <c r="F118" s="66">
        <v>100</v>
      </c>
      <c r="H118" s="66">
        <v>100</v>
      </c>
      <c r="L118" s="114">
        <v>100</v>
      </c>
      <c r="N118" s="69">
        <f t="shared" si="0"/>
        <v>80</v>
      </c>
    </row>
    <row r="119" spans="1:14" ht="15.5">
      <c r="A119" s="8" t="s">
        <v>284</v>
      </c>
      <c r="B119" s="8" t="s">
        <v>285</v>
      </c>
      <c r="C119" s="10">
        <v>9631061</v>
      </c>
      <c r="D119" s="66">
        <v>100</v>
      </c>
      <c r="F119" s="66">
        <v>100</v>
      </c>
      <c r="H119" s="66">
        <v>95</v>
      </c>
      <c r="J119" s="66">
        <v>100</v>
      </c>
      <c r="L119" s="114">
        <v>50</v>
      </c>
      <c r="N119" s="69">
        <f t="shared" si="0"/>
        <v>89.25</v>
      </c>
    </row>
    <row r="120" spans="1:14" ht="15.5">
      <c r="A120" s="8" t="s">
        <v>287</v>
      </c>
      <c r="B120" s="8" t="s">
        <v>288</v>
      </c>
      <c r="C120" s="10">
        <v>9631063</v>
      </c>
      <c r="D120" s="66">
        <v>100</v>
      </c>
      <c r="F120" s="66">
        <v>100</v>
      </c>
      <c r="H120" s="66">
        <v>100</v>
      </c>
      <c r="L120" s="114">
        <v>100</v>
      </c>
      <c r="N120" s="69">
        <f t="shared" si="0"/>
        <v>80</v>
      </c>
    </row>
    <row r="121" spans="1:14" ht="15.5">
      <c r="A121" s="8" t="s">
        <v>290</v>
      </c>
      <c r="B121" s="8" t="s">
        <v>75</v>
      </c>
      <c r="C121" s="10">
        <v>9631064</v>
      </c>
      <c r="D121" s="66">
        <v>100</v>
      </c>
      <c r="F121" s="66">
        <v>100</v>
      </c>
      <c r="H121" s="66">
        <v>100</v>
      </c>
      <c r="J121" s="66">
        <v>100</v>
      </c>
      <c r="L121" s="114">
        <v>100</v>
      </c>
      <c r="N121" s="69">
        <f t="shared" si="0"/>
        <v>100</v>
      </c>
    </row>
    <row r="122" spans="1:14" ht="15.5">
      <c r="A122" s="8" t="s">
        <v>291</v>
      </c>
      <c r="B122" s="8" t="s">
        <v>292</v>
      </c>
      <c r="C122" s="10">
        <v>9631065</v>
      </c>
      <c r="D122" s="66">
        <v>100</v>
      </c>
      <c r="F122" s="66">
        <v>100</v>
      </c>
      <c r="H122" s="66">
        <v>100</v>
      </c>
      <c r="J122" s="66">
        <v>100</v>
      </c>
      <c r="L122" s="114">
        <v>100</v>
      </c>
      <c r="N122" s="69">
        <f t="shared" si="0"/>
        <v>100</v>
      </c>
    </row>
    <row r="123" spans="1:14" ht="15.5">
      <c r="A123" s="8" t="s">
        <v>299</v>
      </c>
      <c r="B123" s="8" t="s">
        <v>129</v>
      </c>
      <c r="C123" s="10">
        <v>9631071</v>
      </c>
      <c r="L123" s="46"/>
      <c r="N123" s="69">
        <f t="shared" si="0"/>
        <v>0</v>
      </c>
    </row>
    <row r="124" spans="1:14" ht="15.5">
      <c r="A124" s="8" t="s">
        <v>302</v>
      </c>
      <c r="B124" s="8" t="s">
        <v>62</v>
      </c>
      <c r="C124" s="10">
        <v>9631072</v>
      </c>
      <c r="D124" s="66">
        <v>100</v>
      </c>
      <c r="F124" s="66">
        <v>100</v>
      </c>
      <c r="H124" s="66">
        <v>95</v>
      </c>
      <c r="J124" s="66">
        <v>100</v>
      </c>
      <c r="L124" s="114">
        <v>100</v>
      </c>
      <c r="N124" s="69">
        <f t="shared" si="0"/>
        <v>99.25</v>
      </c>
    </row>
    <row r="125" spans="1:14" ht="15.5">
      <c r="A125" s="8" t="s">
        <v>303</v>
      </c>
      <c r="B125" s="8" t="s">
        <v>55</v>
      </c>
      <c r="C125" s="10">
        <v>9631075</v>
      </c>
      <c r="D125" s="66">
        <v>100</v>
      </c>
      <c r="F125" s="66">
        <v>100</v>
      </c>
      <c r="H125" s="66">
        <v>95</v>
      </c>
      <c r="J125" s="66">
        <v>100</v>
      </c>
      <c r="L125" s="114">
        <v>100</v>
      </c>
      <c r="N125" s="69">
        <f t="shared" si="0"/>
        <v>99.25</v>
      </c>
    </row>
    <row r="126" spans="1:14" ht="15.5">
      <c r="A126" s="8" t="s">
        <v>304</v>
      </c>
      <c r="B126" s="8" t="s">
        <v>62</v>
      </c>
      <c r="C126" s="10">
        <v>9631076</v>
      </c>
      <c r="D126" s="66">
        <v>100</v>
      </c>
      <c r="F126" s="66">
        <v>100</v>
      </c>
      <c r="H126" s="66">
        <v>95</v>
      </c>
      <c r="L126" s="114">
        <v>100</v>
      </c>
      <c r="N126" s="69">
        <f t="shared" si="0"/>
        <v>79.25</v>
      </c>
    </row>
    <row r="127" spans="1:14" ht="15.5">
      <c r="A127" s="8" t="s">
        <v>309</v>
      </c>
      <c r="B127" s="8" t="s">
        <v>55</v>
      </c>
      <c r="C127" s="10">
        <v>9631404</v>
      </c>
      <c r="D127" s="66">
        <v>100</v>
      </c>
      <c r="F127" s="66">
        <v>100</v>
      </c>
      <c r="H127" s="66">
        <v>100</v>
      </c>
      <c r="J127" s="66">
        <v>100</v>
      </c>
      <c r="L127" s="114">
        <v>90</v>
      </c>
      <c r="N127" s="69">
        <f t="shared" si="0"/>
        <v>98</v>
      </c>
    </row>
    <row r="128" spans="1:14" ht="15.5">
      <c r="A128" s="8" t="s">
        <v>310</v>
      </c>
      <c r="B128" s="8" t="s">
        <v>228</v>
      </c>
      <c r="C128" s="10">
        <v>9631405</v>
      </c>
      <c r="D128" s="66">
        <v>100</v>
      </c>
      <c r="F128" s="66">
        <v>100</v>
      </c>
      <c r="H128" s="66">
        <v>100</v>
      </c>
      <c r="J128" s="66">
        <v>0</v>
      </c>
      <c r="L128" s="114">
        <v>100</v>
      </c>
      <c r="N128" s="69">
        <f t="shared" si="0"/>
        <v>80</v>
      </c>
    </row>
    <row r="129" spans="1:14" ht="15.5">
      <c r="A129" s="8" t="s">
        <v>312</v>
      </c>
      <c r="B129" s="8" t="s">
        <v>81</v>
      </c>
      <c r="C129" s="10">
        <v>9631406</v>
      </c>
      <c r="D129" s="66">
        <v>90</v>
      </c>
      <c r="E129" s="67" t="s">
        <v>622</v>
      </c>
      <c r="F129" s="66">
        <v>66</v>
      </c>
      <c r="H129" s="66">
        <v>100</v>
      </c>
      <c r="J129" s="66">
        <v>100</v>
      </c>
      <c r="L129" s="114">
        <v>70</v>
      </c>
      <c r="N129" s="69">
        <f t="shared" si="0"/>
        <v>85.9</v>
      </c>
    </row>
    <row r="130" spans="1:14" ht="15.5">
      <c r="A130" s="8" t="s">
        <v>319</v>
      </c>
      <c r="B130" s="8" t="s">
        <v>320</v>
      </c>
      <c r="C130" s="10">
        <v>9631415</v>
      </c>
      <c r="D130" s="66">
        <v>100</v>
      </c>
      <c r="F130" s="66">
        <v>66</v>
      </c>
      <c r="H130" s="66">
        <v>90</v>
      </c>
      <c r="J130" s="66">
        <v>100</v>
      </c>
      <c r="L130" s="46"/>
      <c r="N130" s="69">
        <f t="shared" si="0"/>
        <v>73.400000000000006</v>
      </c>
    </row>
    <row r="131" spans="1:14" ht="15.5">
      <c r="A131" s="8" t="s">
        <v>322</v>
      </c>
      <c r="B131" s="8" t="s">
        <v>323</v>
      </c>
      <c r="C131" s="10">
        <v>9631416</v>
      </c>
      <c r="D131" s="66">
        <v>100</v>
      </c>
      <c r="F131" s="66">
        <v>100</v>
      </c>
      <c r="H131" s="66">
        <v>90</v>
      </c>
      <c r="J131" s="66">
        <v>100</v>
      </c>
      <c r="L131" s="114">
        <v>100</v>
      </c>
      <c r="N131" s="69">
        <f t="shared" si="0"/>
        <v>98.5</v>
      </c>
    </row>
    <row r="132" spans="1:14" ht="15.5">
      <c r="A132" s="8" t="s">
        <v>324</v>
      </c>
      <c r="B132" s="8" t="s">
        <v>325</v>
      </c>
      <c r="C132" s="10">
        <v>9631417</v>
      </c>
      <c r="L132" s="46"/>
      <c r="N132" s="69">
        <f t="shared" si="0"/>
        <v>0</v>
      </c>
    </row>
    <row r="133" spans="1:14" ht="15.5">
      <c r="A133" s="8" t="s">
        <v>326</v>
      </c>
      <c r="B133" s="8" t="s">
        <v>327</v>
      </c>
      <c r="C133" s="10">
        <v>9631418</v>
      </c>
      <c r="D133" s="66">
        <v>100</v>
      </c>
      <c r="F133" s="66">
        <v>100</v>
      </c>
      <c r="H133" s="66">
        <v>100</v>
      </c>
      <c r="J133" s="66">
        <v>100</v>
      </c>
      <c r="L133" s="114">
        <v>100</v>
      </c>
      <c r="N133" s="69">
        <f t="shared" si="0"/>
        <v>100</v>
      </c>
    </row>
    <row r="134" spans="1:14" ht="15.5">
      <c r="A134" s="8" t="s">
        <v>328</v>
      </c>
      <c r="B134" s="8" t="s">
        <v>329</v>
      </c>
      <c r="C134" s="10">
        <v>9631423</v>
      </c>
      <c r="L134" s="46"/>
      <c r="N134" s="69">
        <f t="shared" si="0"/>
        <v>0</v>
      </c>
    </row>
    <row r="135" spans="1:14" ht="15.5">
      <c r="A135" s="8" t="s">
        <v>330</v>
      </c>
      <c r="B135" s="8" t="s">
        <v>331</v>
      </c>
      <c r="C135" s="10">
        <v>9631424</v>
      </c>
      <c r="L135" s="46"/>
      <c r="N135" s="69">
        <f t="shared" si="0"/>
        <v>0</v>
      </c>
    </row>
    <row r="136" spans="1:14" ht="15.5">
      <c r="A136" s="8" t="s">
        <v>332</v>
      </c>
      <c r="B136" s="8" t="s">
        <v>333</v>
      </c>
      <c r="C136" s="10">
        <v>9631801</v>
      </c>
      <c r="D136" s="66">
        <v>100</v>
      </c>
      <c r="F136" s="66">
        <v>100</v>
      </c>
      <c r="H136" s="66">
        <v>95</v>
      </c>
      <c r="J136" s="66">
        <v>100</v>
      </c>
      <c r="L136" s="114">
        <v>100</v>
      </c>
      <c r="N136" s="69">
        <f t="shared" si="0"/>
        <v>99.25</v>
      </c>
    </row>
    <row r="137" spans="1:14" ht="15.5">
      <c r="A137" s="8" t="s">
        <v>334</v>
      </c>
      <c r="B137" s="8" t="s">
        <v>51</v>
      </c>
      <c r="C137" s="10">
        <v>9631803</v>
      </c>
      <c r="D137" s="66">
        <v>100</v>
      </c>
      <c r="F137" s="66">
        <v>100</v>
      </c>
      <c r="H137" s="66">
        <v>95</v>
      </c>
      <c r="J137" s="66">
        <v>100</v>
      </c>
      <c r="L137" s="114">
        <v>50</v>
      </c>
      <c r="N137" s="69">
        <f t="shared" si="0"/>
        <v>89.25</v>
      </c>
    </row>
    <row r="138" spans="1:14" ht="15.5">
      <c r="A138" s="8" t="s">
        <v>336</v>
      </c>
      <c r="B138" s="8" t="s">
        <v>51</v>
      </c>
      <c r="C138" s="10">
        <v>9631813</v>
      </c>
      <c r="D138" s="66">
        <v>100</v>
      </c>
      <c r="F138" s="66">
        <v>100</v>
      </c>
      <c r="H138" s="66">
        <v>70</v>
      </c>
      <c r="L138" s="114">
        <v>100</v>
      </c>
      <c r="N138" s="69">
        <f t="shared" si="0"/>
        <v>75.5</v>
      </c>
    </row>
    <row r="139" spans="1:14" ht="15.5">
      <c r="A139" s="8" t="s">
        <v>337</v>
      </c>
      <c r="B139" s="8" t="s">
        <v>129</v>
      </c>
      <c r="C139" s="10">
        <v>9631815</v>
      </c>
      <c r="L139" s="46"/>
      <c r="N139" s="69">
        <f t="shared" si="0"/>
        <v>0</v>
      </c>
    </row>
    <row r="140" spans="1:14" ht="15.5">
      <c r="A140" s="8" t="s">
        <v>338</v>
      </c>
      <c r="B140" s="8" t="s">
        <v>58</v>
      </c>
      <c r="C140" s="10">
        <v>9633094</v>
      </c>
      <c r="D140" s="66">
        <v>100</v>
      </c>
      <c r="F140" s="66">
        <v>100</v>
      </c>
      <c r="H140" s="66">
        <v>95</v>
      </c>
      <c r="I140" s="67"/>
      <c r="J140" s="66">
        <v>100</v>
      </c>
      <c r="L140" s="114">
        <v>80</v>
      </c>
      <c r="N140" s="69">
        <f t="shared" si="0"/>
        <v>95.25</v>
      </c>
    </row>
    <row r="141" spans="1:14" ht="15.5">
      <c r="A141" s="27" t="s">
        <v>151</v>
      </c>
      <c r="B141" s="42" t="s">
        <v>152</v>
      </c>
      <c r="C141" s="42">
        <v>9627052</v>
      </c>
      <c r="L141" s="46"/>
      <c r="N141" s="69">
        <f t="shared" si="0"/>
        <v>0</v>
      </c>
    </row>
    <row r="142" spans="1:14" ht="15.5">
      <c r="A142" s="42" t="s">
        <v>139</v>
      </c>
      <c r="B142" s="25" t="s">
        <v>98</v>
      </c>
      <c r="C142" s="25">
        <v>9533037</v>
      </c>
      <c r="L142" s="46"/>
      <c r="N142" s="69">
        <f t="shared" si="0"/>
        <v>0</v>
      </c>
    </row>
    <row r="143" spans="1:14" ht="12.5">
      <c r="L143" s="46"/>
    </row>
    <row r="144" spans="1:14" ht="12.5">
      <c r="L144" s="46"/>
    </row>
    <row r="145" spans="12:12" ht="12.5">
      <c r="L145" s="46"/>
    </row>
    <row r="146" spans="12:12" ht="12.5">
      <c r="L146" s="46"/>
    </row>
    <row r="147" spans="12:12" ht="12.5">
      <c r="L147" s="46"/>
    </row>
    <row r="148" spans="12:12" ht="12.5">
      <c r="L148" s="46"/>
    </row>
    <row r="149" spans="12:12" ht="12.5">
      <c r="L149" s="46"/>
    </row>
    <row r="150" spans="12:12" ht="12.5">
      <c r="L150" s="46"/>
    </row>
    <row r="151" spans="12:12" ht="12.5">
      <c r="L151" s="46"/>
    </row>
    <row r="152" spans="12:12" ht="12.5">
      <c r="L152" s="46"/>
    </row>
    <row r="153" spans="12:12" ht="12.5">
      <c r="L153" s="46"/>
    </row>
    <row r="154" spans="12:12" ht="12.5">
      <c r="L154" s="46"/>
    </row>
    <row r="155" spans="12:12" ht="12.5">
      <c r="L155" s="46"/>
    </row>
    <row r="156" spans="12:12" ht="12.5">
      <c r="L156" s="46"/>
    </row>
    <row r="157" spans="12:12" ht="12.5">
      <c r="L157" s="46"/>
    </row>
    <row r="158" spans="12:12" ht="12.5">
      <c r="L158" s="46"/>
    </row>
    <row r="159" spans="12:12" ht="12.5">
      <c r="L159" s="46"/>
    </row>
    <row r="160" spans="12:12" ht="12.5">
      <c r="L160" s="46"/>
    </row>
    <row r="161" spans="12:12" ht="12.5">
      <c r="L161" s="46"/>
    </row>
    <row r="162" spans="12:12" ht="12.5">
      <c r="L162" s="46"/>
    </row>
    <row r="163" spans="12:12" ht="12.5">
      <c r="L163" s="46"/>
    </row>
    <row r="164" spans="12:12" ht="12.5">
      <c r="L164" s="46"/>
    </row>
    <row r="165" spans="12:12" ht="12.5">
      <c r="L165" s="46"/>
    </row>
    <row r="166" spans="12:12" ht="12.5">
      <c r="L166" s="46"/>
    </row>
    <row r="167" spans="12:12" ht="12.5">
      <c r="L167" s="46"/>
    </row>
    <row r="168" spans="12:12" ht="12.5">
      <c r="L168" s="46"/>
    </row>
    <row r="169" spans="12:12" ht="12.5">
      <c r="L169" s="46"/>
    </row>
    <row r="170" spans="12:12" ht="12.5">
      <c r="L170" s="46"/>
    </row>
    <row r="171" spans="12:12" ht="12.5">
      <c r="L171" s="46"/>
    </row>
    <row r="172" spans="12:12" ht="12.5">
      <c r="L172" s="46"/>
    </row>
    <row r="173" spans="12:12" ht="12.5">
      <c r="L173" s="46"/>
    </row>
    <row r="174" spans="12:12" ht="12.5">
      <c r="L174" s="46"/>
    </row>
    <row r="175" spans="12:12" ht="12.5">
      <c r="L175" s="46"/>
    </row>
    <row r="176" spans="12:12" ht="12.5">
      <c r="L176" s="46"/>
    </row>
    <row r="177" spans="12:12" ht="12.5">
      <c r="L177" s="46"/>
    </row>
    <row r="178" spans="12:12" ht="12.5">
      <c r="L178" s="46"/>
    </row>
    <row r="179" spans="12:12" ht="12.5">
      <c r="L179" s="46"/>
    </row>
    <row r="180" spans="12:12" ht="12.5">
      <c r="L180" s="46"/>
    </row>
    <row r="181" spans="12:12" ht="12.5">
      <c r="L181" s="46"/>
    </row>
    <row r="182" spans="12:12" ht="12.5">
      <c r="L182" s="46"/>
    </row>
    <row r="183" spans="12:12" ht="12.5">
      <c r="L183" s="46"/>
    </row>
    <row r="184" spans="12:12" ht="12.5">
      <c r="L184" s="46"/>
    </row>
    <row r="185" spans="12:12" ht="12.5">
      <c r="L185" s="46"/>
    </row>
    <row r="186" spans="12:12" ht="12.5">
      <c r="L186" s="46"/>
    </row>
    <row r="187" spans="12:12" ht="12.5">
      <c r="L187" s="46"/>
    </row>
    <row r="188" spans="12:12" ht="12.5">
      <c r="L188" s="46"/>
    </row>
    <row r="189" spans="12:12" ht="12.5">
      <c r="L189" s="46"/>
    </row>
    <row r="190" spans="12:12" ht="12.5">
      <c r="L190" s="46"/>
    </row>
    <row r="191" spans="12:12" ht="12.5">
      <c r="L191" s="46"/>
    </row>
    <row r="192" spans="12:12" ht="12.5">
      <c r="L192" s="46"/>
    </row>
    <row r="193" spans="12:12" ht="12.5">
      <c r="L193" s="46"/>
    </row>
    <row r="194" spans="12:12" ht="12.5">
      <c r="L194" s="46"/>
    </row>
    <row r="195" spans="12:12" ht="12.5">
      <c r="L195" s="46"/>
    </row>
    <row r="196" spans="12:12" ht="12.5">
      <c r="L196" s="46"/>
    </row>
    <row r="197" spans="12:12" ht="12.5">
      <c r="L197" s="46"/>
    </row>
    <row r="198" spans="12:12" ht="12.5">
      <c r="L198" s="46"/>
    </row>
    <row r="199" spans="12:12" ht="12.5">
      <c r="L199" s="46"/>
    </row>
    <row r="200" spans="12:12" ht="12.5">
      <c r="L200" s="46"/>
    </row>
    <row r="201" spans="12:12" ht="12.5">
      <c r="L201" s="46"/>
    </row>
    <row r="202" spans="12:12" ht="12.5">
      <c r="L202" s="46"/>
    </row>
    <row r="203" spans="12:12" ht="12.5">
      <c r="L203" s="46"/>
    </row>
    <row r="204" spans="12:12" ht="12.5">
      <c r="L204" s="46"/>
    </row>
    <row r="205" spans="12:12" ht="12.5">
      <c r="L205" s="46"/>
    </row>
    <row r="206" spans="12:12" ht="12.5">
      <c r="L206" s="46"/>
    </row>
    <row r="207" spans="12:12" ht="12.5">
      <c r="L207" s="46"/>
    </row>
    <row r="208" spans="12:12" ht="12.5">
      <c r="L208" s="46"/>
    </row>
    <row r="209" spans="12:12" ht="12.5">
      <c r="L209" s="46"/>
    </row>
    <row r="210" spans="12:12" ht="12.5">
      <c r="L210" s="46"/>
    </row>
    <row r="211" spans="12:12" ht="12.5">
      <c r="L211" s="46"/>
    </row>
    <row r="212" spans="12:12" ht="12.5">
      <c r="L212" s="46"/>
    </row>
    <row r="213" spans="12:12" ht="12.5">
      <c r="L213" s="46"/>
    </row>
    <row r="214" spans="12:12" ht="12.5">
      <c r="L214" s="46"/>
    </row>
    <row r="215" spans="12:12" ht="12.5">
      <c r="L215" s="46"/>
    </row>
    <row r="216" spans="12:12" ht="12.5">
      <c r="L216" s="46"/>
    </row>
    <row r="217" spans="12:12" ht="12.5">
      <c r="L217" s="46"/>
    </row>
    <row r="218" spans="12:12" ht="12.5">
      <c r="L218" s="46"/>
    </row>
    <row r="219" spans="12:12" ht="12.5">
      <c r="L219" s="46"/>
    </row>
    <row r="220" spans="12:12" ht="12.5">
      <c r="L220" s="46"/>
    </row>
    <row r="221" spans="12:12" ht="12.5">
      <c r="L221" s="46"/>
    </row>
    <row r="222" spans="12:12" ht="12.5">
      <c r="L222" s="46"/>
    </row>
    <row r="223" spans="12:12" ht="12.5">
      <c r="L223" s="46"/>
    </row>
    <row r="224" spans="12:12" ht="12.5">
      <c r="L224" s="46"/>
    </row>
    <row r="225" spans="12:12" ht="12.5">
      <c r="L225" s="46"/>
    </row>
    <row r="226" spans="12:12" ht="12.5">
      <c r="L226" s="46"/>
    </row>
    <row r="227" spans="12:12" ht="12.5">
      <c r="L227" s="46"/>
    </row>
    <row r="228" spans="12:12" ht="12.5">
      <c r="L228" s="46"/>
    </row>
    <row r="229" spans="12:12" ht="12.5">
      <c r="L229" s="46"/>
    </row>
    <row r="230" spans="12:12" ht="12.5">
      <c r="L230" s="46"/>
    </row>
    <row r="231" spans="12:12" ht="12.5">
      <c r="L231" s="46"/>
    </row>
    <row r="232" spans="12:12" ht="12.5">
      <c r="L232" s="46"/>
    </row>
    <row r="233" spans="12:12" ht="12.5">
      <c r="L233" s="46"/>
    </row>
    <row r="234" spans="12:12" ht="12.5">
      <c r="L234" s="46"/>
    </row>
    <row r="235" spans="12:12" ht="12.5">
      <c r="L235" s="46"/>
    </row>
    <row r="236" spans="12:12" ht="12.5">
      <c r="L236" s="46"/>
    </row>
    <row r="237" spans="12:12" ht="12.5">
      <c r="L237" s="46"/>
    </row>
    <row r="238" spans="12:12" ht="12.5">
      <c r="L238" s="46"/>
    </row>
    <row r="239" spans="12:12" ht="12.5">
      <c r="L239" s="46"/>
    </row>
    <row r="240" spans="12:12" ht="12.5">
      <c r="L240" s="46"/>
    </row>
    <row r="241" spans="12:12" ht="12.5">
      <c r="L241" s="46"/>
    </row>
    <row r="242" spans="12:12" ht="12.5">
      <c r="L242" s="46"/>
    </row>
    <row r="243" spans="12:12" ht="12.5">
      <c r="L243" s="46"/>
    </row>
    <row r="244" spans="12:12" ht="12.5">
      <c r="L244" s="46"/>
    </row>
    <row r="245" spans="12:12" ht="12.5">
      <c r="L245" s="46"/>
    </row>
    <row r="246" spans="12:12" ht="12.5">
      <c r="L246" s="46"/>
    </row>
    <row r="247" spans="12:12" ht="12.5">
      <c r="L247" s="46"/>
    </row>
    <row r="248" spans="12:12" ht="12.5">
      <c r="L248" s="46"/>
    </row>
    <row r="249" spans="12:12" ht="12.5">
      <c r="L249" s="46"/>
    </row>
    <row r="250" spans="12:12" ht="12.5">
      <c r="L250" s="46"/>
    </row>
    <row r="251" spans="12:12" ht="12.5">
      <c r="L251" s="46"/>
    </row>
    <row r="252" spans="12:12" ht="12.5">
      <c r="L252" s="46"/>
    </row>
    <row r="253" spans="12:12" ht="12.5">
      <c r="L253" s="46"/>
    </row>
    <row r="254" spans="12:12" ht="12.5">
      <c r="L254" s="46"/>
    </row>
    <row r="255" spans="12:12" ht="12.5">
      <c r="L255" s="46"/>
    </row>
    <row r="256" spans="12:12" ht="12.5">
      <c r="L256" s="46"/>
    </row>
    <row r="257" spans="12:12" ht="12.5">
      <c r="L257" s="46"/>
    </row>
    <row r="258" spans="12:12" ht="12.5">
      <c r="L258" s="46"/>
    </row>
    <row r="259" spans="12:12" ht="12.5">
      <c r="L259" s="46"/>
    </row>
    <row r="260" spans="12:12" ht="12.5">
      <c r="L260" s="46"/>
    </row>
    <row r="261" spans="12:12" ht="12.5">
      <c r="L261" s="46"/>
    </row>
    <row r="262" spans="12:12" ht="12.5">
      <c r="L262" s="46"/>
    </row>
    <row r="263" spans="12:12" ht="12.5">
      <c r="L263" s="46"/>
    </row>
    <row r="264" spans="12:12" ht="12.5">
      <c r="L264" s="46"/>
    </row>
    <row r="265" spans="12:12" ht="12.5">
      <c r="L265" s="46"/>
    </row>
    <row r="266" spans="12:12" ht="12.5">
      <c r="L266" s="46"/>
    </row>
    <row r="267" spans="12:12" ht="12.5">
      <c r="L267" s="46"/>
    </row>
    <row r="268" spans="12:12" ht="12.5">
      <c r="L268" s="46"/>
    </row>
    <row r="269" spans="12:12" ht="12.5">
      <c r="L269" s="46"/>
    </row>
    <row r="270" spans="12:12" ht="12.5">
      <c r="L270" s="46"/>
    </row>
    <row r="271" spans="12:12" ht="12.5">
      <c r="L271" s="46"/>
    </row>
    <row r="272" spans="12:12" ht="12.5">
      <c r="L272" s="46"/>
    </row>
    <row r="273" spans="12:12" ht="12.5">
      <c r="L273" s="46"/>
    </row>
    <row r="274" spans="12:12" ht="12.5">
      <c r="L274" s="46"/>
    </row>
    <row r="275" spans="12:12" ht="12.5">
      <c r="L275" s="46"/>
    </row>
    <row r="276" spans="12:12" ht="12.5">
      <c r="L276" s="46"/>
    </row>
    <row r="277" spans="12:12" ht="12.5">
      <c r="L277" s="46"/>
    </row>
    <row r="278" spans="12:12" ht="12.5">
      <c r="L278" s="46"/>
    </row>
    <row r="279" spans="12:12" ht="12.5">
      <c r="L279" s="46"/>
    </row>
    <row r="280" spans="12:12" ht="12.5">
      <c r="L280" s="46"/>
    </row>
    <row r="281" spans="12:12" ht="12.5">
      <c r="L281" s="46"/>
    </row>
    <row r="282" spans="12:12" ht="12.5">
      <c r="L282" s="46"/>
    </row>
    <row r="283" spans="12:12" ht="12.5">
      <c r="L283" s="46"/>
    </row>
    <row r="284" spans="12:12" ht="12.5">
      <c r="L284" s="46"/>
    </row>
    <row r="285" spans="12:12" ht="12.5">
      <c r="L285" s="46"/>
    </row>
    <row r="286" spans="12:12" ht="12.5">
      <c r="L286" s="46"/>
    </row>
    <row r="287" spans="12:12" ht="12.5">
      <c r="L287" s="46"/>
    </row>
    <row r="288" spans="12:12" ht="12.5">
      <c r="L288" s="46"/>
    </row>
    <row r="289" spans="12:12" ht="12.5">
      <c r="L289" s="46"/>
    </row>
    <row r="290" spans="12:12" ht="12.5">
      <c r="L290" s="46"/>
    </row>
    <row r="291" spans="12:12" ht="12.5">
      <c r="L291" s="46"/>
    </row>
    <row r="292" spans="12:12" ht="12.5">
      <c r="L292" s="46"/>
    </row>
    <row r="293" spans="12:12" ht="12.5">
      <c r="L293" s="46"/>
    </row>
    <row r="294" spans="12:12" ht="12.5">
      <c r="L294" s="46"/>
    </row>
    <row r="295" spans="12:12" ht="12.5">
      <c r="L295" s="46"/>
    </row>
    <row r="296" spans="12:12" ht="12.5">
      <c r="L296" s="46"/>
    </row>
    <row r="297" spans="12:12" ht="12.5">
      <c r="L297" s="46"/>
    </row>
    <row r="298" spans="12:12" ht="12.5">
      <c r="L298" s="46"/>
    </row>
    <row r="299" spans="12:12" ht="12.5">
      <c r="L299" s="46"/>
    </row>
    <row r="300" spans="12:12" ht="12.5">
      <c r="L300" s="46"/>
    </row>
    <row r="301" spans="12:12" ht="12.5">
      <c r="L301" s="46"/>
    </row>
    <row r="302" spans="12:12" ht="12.5">
      <c r="L302" s="46"/>
    </row>
    <row r="303" spans="12:12" ht="12.5">
      <c r="L303" s="46"/>
    </row>
    <row r="304" spans="12:12" ht="12.5">
      <c r="L304" s="46"/>
    </row>
    <row r="305" spans="12:12" ht="12.5">
      <c r="L305" s="46"/>
    </row>
    <row r="306" spans="12:12" ht="12.5">
      <c r="L306" s="46"/>
    </row>
    <row r="307" spans="12:12" ht="12.5">
      <c r="L307" s="46"/>
    </row>
    <row r="308" spans="12:12" ht="12.5">
      <c r="L308" s="46"/>
    </row>
    <row r="309" spans="12:12" ht="12.5">
      <c r="L309" s="46"/>
    </row>
    <row r="310" spans="12:12" ht="12.5">
      <c r="L310" s="46"/>
    </row>
    <row r="311" spans="12:12" ht="12.5">
      <c r="L311" s="46"/>
    </row>
    <row r="312" spans="12:12" ht="12.5">
      <c r="L312" s="46"/>
    </row>
    <row r="313" spans="12:12" ht="12.5">
      <c r="L313" s="46"/>
    </row>
    <row r="314" spans="12:12" ht="12.5">
      <c r="L314" s="46"/>
    </row>
    <row r="315" spans="12:12" ht="12.5">
      <c r="L315" s="46"/>
    </row>
    <row r="316" spans="12:12" ht="12.5">
      <c r="L316" s="46"/>
    </row>
    <row r="317" spans="12:12" ht="12.5">
      <c r="L317" s="46"/>
    </row>
    <row r="318" spans="12:12" ht="12.5">
      <c r="L318" s="46"/>
    </row>
    <row r="319" spans="12:12" ht="12.5">
      <c r="L319" s="46"/>
    </row>
    <row r="320" spans="12:12" ht="12.5">
      <c r="L320" s="46"/>
    </row>
    <row r="321" spans="12:12" ht="12.5">
      <c r="L321" s="46"/>
    </row>
    <row r="322" spans="12:12" ht="12.5">
      <c r="L322" s="46"/>
    </row>
    <row r="323" spans="12:12" ht="12.5">
      <c r="L323" s="46"/>
    </row>
    <row r="324" spans="12:12" ht="12.5">
      <c r="L324" s="46"/>
    </row>
    <row r="325" spans="12:12" ht="12.5">
      <c r="L325" s="46"/>
    </row>
    <row r="326" spans="12:12" ht="12.5">
      <c r="L326" s="46"/>
    </row>
    <row r="327" spans="12:12" ht="12.5">
      <c r="L327" s="46"/>
    </row>
    <row r="328" spans="12:12" ht="12.5">
      <c r="L328" s="46"/>
    </row>
    <row r="329" spans="12:12" ht="12.5">
      <c r="L329" s="46"/>
    </row>
    <row r="330" spans="12:12" ht="12.5">
      <c r="L330" s="46"/>
    </row>
    <row r="331" spans="12:12" ht="12.5">
      <c r="L331" s="46"/>
    </row>
    <row r="332" spans="12:12" ht="12.5">
      <c r="L332" s="46"/>
    </row>
    <row r="333" spans="12:12" ht="12.5">
      <c r="L333" s="46"/>
    </row>
    <row r="334" spans="12:12" ht="12.5">
      <c r="L334" s="46"/>
    </row>
    <row r="335" spans="12:12" ht="12.5">
      <c r="L335" s="46"/>
    </row>
    <row r="336" spans="12:12" ht="12.5">
      <c r="L336" s="46"/>
    </row>
    <row r="337" spans="12:12" ht="12.5">
      <c r="L337" s="46"/>
    </row>
    <row r="338" spans="12:12" ht="12.5">
      <c r="L338" s="46"/>
    </row>
    <row r="339" spans="12:12" ht="12.5">
      <c r="L339" s="46"/>
    </row>
    <row r="340" spans="12:12" ht="12.5">
      <c r="L340" s="46"/>
    </row>
    <row r="341" spans="12:12" ht="12.5">
      <c r="L341" s="46"/>
    </row>
    <row r="342" spans="12:12" ht="12.5">
      <c r="L342" s="46"/>
    </row>
    <row r="343" spans="12:12" ht="12.5">
      <c r="L343" s="46"/>
    </row>
    <row r="344" spans="12:12" ht="12.5">
      <c r="L344" s="46"/>
    </row>
    <row r="345" spans="12:12" ht="12.5">
      <c r="L345" s="46"/>
    </row>
    <row r="346" spans="12:12" ht="12.5">
      <c r="L346" s="46"/>
    </row>
    <row r="347" spans="12:12" ht="12.5">
      <c r="L347" s="46"/>
    </row>
    <row r="348" spans="12:12" ht="12.5">
      <c r="L348" s="46"/>
    </row>
    <row r="349" spans="12:12" ht="12.5">
      <c r="L349" s="46"/>
    </row>
    <row r="350" spans="12:12" ht="12.5">
      <c r="L350" s="46"/>
    </row>
    <row r="351" spans="12:12" ht="12.5">
      <c r="L351" s="46"/>
    </row>
    <row r="352" spans="12:12" ht="12.5">
      <c r="L352" s="46"/>
    </row>
    <row r="353" spans="12:12" ht="12.5">
      <c r="L353" s="46"/>
    </row>
    <row r="354" spans="12:12" ht="12.5">
      <c r="L354" s="46"/>
    </row>
    <row r="355" spans="12:12" ht="12.5">
      <c r="L355" s="46"/>
    </row>
    <row r="356" spans="12:12" ht="12.5">
      <c r="L356" s="46"/>
    </row>
    <row r="357" spans="12:12" ht="12.5">
      <c r="L357" s="46"/>
    </row>
    <row r="358" spans="12:12" ht="12.5">
      <c r="L358" s="46"/>
    </row>
    <row r="359" spans="12:12" ht="12.5">
      <c r="L359" s="46"/>
    </row>
    <row r="360" spans="12:12" ht="12.5">
      <c r="L360" s="46"/>
    </row>
    <row r="361" spans="12:12" ht="12.5">
      <c r="L361" s="46"/>
    </row>
    <row r="362" spans="12:12" ht="12.5">
      <c r="L362" s="46"/>
    </row>
    <row r="363" spans="12:12" ht="12.5">
      <c r="L363" s="46"/>
    </row>
    <row r="364" spans="12:12" ht="12.5">
      <c r="L364" s="46"/>
    </row>
    <row r="365" spans="12:12" ht="12.5">
      <c r="L365" s="46"/>
    </row>
    <row r="366" spans="12:12" ht="12.5">
      <c r="L366" s="46"/>
    </row>
    <row r="367" spans="12:12" ht="12.5">
      <c r="L367" s="46"/>
    </row>
    <row r="368" spans="12:12" ht="12.5">
      <c r="L368" s="46"/>
    </row>
    <row r="369" spans="12:12" ht="12.5">
      <c r="L369" s="46"/>
    </row>
    <row r="370" spans="12:12" ht="12.5">
      <c r="L370" s="46"/>
    </row>
    <row r="371" spans="12:12" ht="12.5">
      <c r="L371" s="46"/>
    </row>
    <row r="372" spans="12:12" ht="12.5">
      <c r="L372" s="46"/>
    </row>
    <row r="373" spans="12:12" ht="12.5">
      <c r="L373" s="46"/>
    </row>
    <row r="374" spans="12:12" ht="12.5">
      <c r="L374" s="46"/>
    </row>
    <row r="375" spans="12:12" ht="12.5">
      <c r="L375" s="46"/>
    </row>
    <row r="376" spans="12:12" ht="12.5">
      <c r="L376" s="46"/>
    </row>
    <row r="377" spans="12:12" ht="12.5">
      <c r="L377" s="46"/>
    </row>
    <row r="378" spans="12:12" ht="12.5">
      <c r="L378" s="46"/>
    </row>
    <row r="379" spans="12:12" ht="12.5">
      <c r="L379" s="46"/>
    </row>
    <row r="380" spans="12:12" ht="12.5">
      <c r="L380" s="46"/>
    </row>
    <row r="381" spans="12:12" ht="12.5">
      <c r="L381" s="46"/>
    </row>
    <row r="382" spans="12:12" ht="12.5">
      <c r="L382" s="46"/>
    </row>
    <row r="383" spans="12:12" ht="12.5">
      <c r="L383" s="46"/>
    </row>
    <row r="384" spans="12:12" ht="12.5">
      <c r="L384" s="46"/>
    </row>
    <row r="385" spans="12:12" ht="12.5">
      <c r="L385" s="46"/>
    </row>
    <row r="386" spans="12:12" ht="12.5">
      <c r="L386" s="46"/>
    </row>
    <row r="387" spans="12:12" ht="12.5">
      <c r="L387" s="46"/>
    </row>
    <row r="388" spans="12:12" ht="12.5">
      <c r="L388" s="46"/>
    </row>
    <row r="389" spans="12:12" ht="12.5">
      <c r="L389" s="46"/>
    </row>
    <row r="390" spans="12:12" ht="12.5">
      <c r="L390" s="46"/>
    </row>
    <row r="391" spans="12:12" ht="12.5">
      <c r="L391" s="46"/>
    </row>
    <row r="392" spans="12:12" ht="12.5">
      <c r="L392" s="46"/>
    </row>
    <row r="393" spans="12:12" ht="12.5">
      <c r="L393" s="46"/>
    </row>
    <row r="394" spans="12:12" ht="12.5">
      <c r="L394" s="46"/>
    </row>
    <row r="395" spans="12:12" ht="12.5">
      <c r="L395" s="46"/>
    </row>
    <row r="396" spans="12:12" ht="12.5">
      <c r="L396" s="46"/>
    </row>
    <row r="397" spans="12:12" ht="12.5">
      <c r="L397" s="46"/>
    </row>
    <row r="398" spans="12:12" ht="12.5">
      <c r="L398" s="46"/>
    </row>
    <row r="399" spans="12:12" ht="12.5">
      <c r="L399" s="46"/>
    </row>
    <row r="400" spans="12:12" ht="12.5">
      <c r="L400" s="46"/>
    </row>
    <row r="401" spans="12:12" ht="12.5">
      <c r="L401" s="46"/>
    </row>
    <row r="402" spans="12:12" ht="12.5">
      <c r="L402" s="46"/>
    </row>
    <row r="403" spans="12:12" ht="12.5">
      <c r="L403" s="46"/>
    </row>
    <row r="404" spans="12:12" ht="12.5">
      <c r="L404" s="46"/>
    </row>
    <row r="405" spans="12:12" ht="12.5">
      <c r="L405" s="46"/>
    </row>
    <row r="406" spans="12:12" ht="12.5">
      <c r="L406" s="46"/>
    </row>
    <row r="407" spans="12:12" ht="12.5">
      <c r="L407" s="46"/>
    </row>
    <row r="408" spans="12:12" ht="12.5">
      <c r="L408" s="46"/>
    </row>
    <row r="409" spans="12:12" ht="12.5">
      <c r="L409" s="46"/>
    </row>
    <row r="410" spans="12:12" ht="12.5">
      <c r="L410" s="46"/>
    </row>
    <row r="411" spans="12:12" ht="12.5">
      <c r="L411" s="46"/>
    </row>
    <row r="412" spans="12:12" ht="12.5">
      <c r="L412" s="46"/>
    </row>
    <row r="413" spans="12:12" ht="12.5">
      <c r="L413" s="46"/>
    </row>
    <row r="414" spans="12:12" ht="12.5">
      <c r="L414" s="46"/>
    </row>
    <row r="415" spans="12:12" ht="12.5">
      <c r="L415" s="46"/>
    </row>
    <row r="416" spans="12:12" ht="12.5">
      <c r="L416" s="46"/>
    </row>
    <row r="417" spans="12:12" ht="12.5">
      <c r="L417" s="46"/>
    </row>
    <row r="418" spans="12:12" ht="12.5">
      <c r="L418" s="46"/>
    </row>
    <row r="419" spans="12:12" ht="12.5">
      <c r="L419" s="46"/>
    </row>
    <row r="420" spans="12:12" ht="12.5">
      <c r="L420" s="46"/>
    </row>
    <row r="421" spans="12:12" ht="12.5">
      <c r="L421" s="46"/>
    </row>
    <row r="422" spans="12:12" ht="12.5">
      <c r="L422" s="46"/>
    </row>
    <row r="423" spans="12:12" ht="12.5">
      <c r="L423" s="46"/>
    </row>
    <row r="424" spans="12:12" ht="12.5">
      <c r="L424" s="46"/>
    </row>
    <row r="425" spans="12:12" ht="12.5">
      <c r="L425" s="46"/>
    </row>
    <row r="426" spans="12:12" ht="12.5">
      <c r="L426" s="46"/>
    </row>
    <row r="427" spans="12:12" ht="12.5">
      <c r="L427" s="46"/>
    </row>
    <row r="428" spans="12:12" ht="12.5">
      <c r="L428" s="46"/>
    </row>
    <row r="429" spans="12:12" ht="12.5">
      <c r="L429" s="46"/>
    </row>
    <row r="430" spans="12:12" ht="12.5">
      <c r="L430" s="46"/>
    </row>
    <row r="431" spans="12:12" ht="12.5">
      <c r="L431" s="46"/>
    </row>
    <row r="432" spans="12:12" ht="12.5">
      <c r="L432" s="46"/>
    </row>
    <row r="433" spans="12:12" ht="12.5">
      <c r="L433" s="46"/>
    </row>
    <row r="434" spans="12:12" ht="12.5">
      <c r="L434" s="46"/>
    </row>
    <row r="435" spans="12:12" ht="12.5">
      <c r="L435" s="46"/>
    </row>
    <row r="436" spans="12:12" ht="12.5">
      <c r="L436" s="46"/>
    </row>
    <row r="437" spans="12:12" ht="12.5">
      <c r="L437" s="46"/>
    </row>
    <row r="438" spans="12:12" ht="12.5">
      <c r="L438" s="46"/>
    </row>
    <row r="439" spans="12:12" ht="12.5">
      <c r="L439" s="46"/>
    </row>
    <row r="440" spans="12:12" ht="12.5">
      <c r="L440" s="46"/>
    </row>
    <row r="441" spans="12:12" ht="12.5">
      <c r="L441" s="46"/>
    </row>
    <row r="442" spans="12:12" ht="12.5">
      <c r="L442" s="46"/>
    </row>
    <row r="443" spans="12:12" ht="12.5">
      <c r="L443" s="46"/>
    </row>
    <row r="444" spans="12:12" ht="12.5">
      <c r="L444" s="46"/>
    </row>
    <row r="445" spans="12:12" ht="12.5">
      <c r="L445" s="46"/>
    </row>
    <row r="446" spans="12:12" ht="12.5">
      <c r="L446" s="46"/>
    </row>
    <row r="447" spans="12:12" ht="12.5">
      <c r="L447" s="46"/>
    </row>
    <row r="448" spans="12:12" ht="12.5">
      <c r="L448" s="46"/>
    </row>
    <row r="449" spans="12:12" ht="12.5">
      <c r="L449" s="46"/>
    </row>
    <row r="450" spans="12:12" ht="12.5">
      <c r="L450" s="46"/>
    </row>
    <row r="451" spans="12:12" ht="12.5">
      <c r="L451" s="46"/>
    </row>
    <row r="452" spans="12:12" ht="12.5">
      <c r="L452" s="46"/>
    </row>
    <row r="453" spans="12:12" ht="12.5">
      <c r="L453" s="46"/>
    </row>
    <row r="454" spans="12:12" ht="12.5">
      <c r="L454" s="46"/>
    </row>
    <row r="455" spans="12:12" ht="12.5">
      <c r="L455" s="46"/>
    </row>
    <row r="456" spans="12:12" ht="12.5">
      <c r="L456" s="46"/>
    </row>
    <row r="457" spans="12:12" ht="12.5">
      <c r="L457" s="46"/>
    </row>
    <row r="458" spans="12:12" ht="12.5">
      <c r="L458" s="46"/>
    </row>
    <row r="459" spans="12:12" ht="12.5">
      <c r="L459" s="46"/>
    </row>
    <row r="460" spans="12:12" ht="12.5">
      <c r="L460" s="46"/>
    </row>
    <row r="461" spans="12:12" ht="12.5">
      <c r="L461" s="46"/>
    </row>
    <row r="462" spans="12:12" ht="12.5">
      <c r="L462" s="46"/>
    </row>
    <row r="463" spans="12:12" ht="12.5">
      <c r="L463" s="46"/>
    </row>
    <row r="464" spans="12:12" ht="12.5">
      <c r="L464" s="46"/>
    </row>
    <row r="465" spans="12:12" ht="12.5">
      <c r="L465" s="46"/>
    </row>
    <row r="466" spans="12:12" ht="12.5">
      <c r="L466" s="46"/>
    </row>
    <row r="467" spans="12:12" ht="12.5">
      <c r="L467" s="46"/>
    </row>
    <row r="468" spans="12:12" ht="12.5">
      <c r="L468" s="46"/>
    </row>
    <row r="469" spans="12:12" ht="12.5">
      <c r="L469" s="46"/>
    </row>
    <row r="470" spans="12:12" ht="12.5">
      <c r="L470" s="46"/>
    </row>
    <row r="471" spans="12:12" ht="12.5">
      <c r="L471" s="46"/>
    </row>
    <row r="472" spans="12:12" ht="12.5">
      <c r="L472" s="46"/>
    </row>
    <row r="473" spans="12:12" ht="12.5">
      <c r="L473" s="46"/>
    </row>
    <row r="474" spans="12:12" ht="12.5">
      <c r="L474" s="46"/>
    </row>
    <row r="475" spans="12:12" ht="12.5">
      <c r="L475" s="46"/>
    </row>
    <row r="476" spans="12:12" ht="12.5">
      <c r="L476" s="46"/>
    </row>
    <row r="477" spans="12:12" ht="12.5">
      <c r="L477" s="46"/>
    </row>
    <row r="478" spans="12:12" ht="12.5">
      <c r="L478" s="46"/>
    </row>
    <row r="479" spans="12:12" ht="12.5">
      <c r="L479" s="46"/>
    </row>
    <row r="480" spans="12:12" ht="12.5">
      <c r="L480" s="46"/>
    </row>
    <row r="481" spans="12:12" ht="12.5">
      <c r="L481" s="46"/>
    </row>
    <row r="482" spans="12:12" ht="12.5">
      <c r="L482" s="46"/>
    </row>
    <row r="483" spans="12:12" ht="12.5">
      <c r="L483" s="46"/>
    </row>
    <row r="484" spans="12:12" ht="12.5">
      <c r="L484" s="46"/>
    </row>
    <row r="485" spans="12:12" ht="12.5">
      <c r="L485" s="46"/>
    </row>
    <row r="486" spans="12:12" ht="12.5">
      <c r="L486" s="46"/>
    </row>
    <row r="487" spans="12:12" ht="12.5">
      <c r="L487" s="46"/>
    </row>
    <row r="488" spans="12:12" ht="12.5">
      <c r="L488" s="46"/>
    </row>
    <row r="489" spans="12:12" ht="12.5">
      <c r="L489" s="46"/>
    </row>
    <row r="490" spans="12:12" ht="12.5">
      <c r="L490" s="46"/>
    </row>
    <row r="491" spans="12:12" ht="12.5">
      <c r="L491" s="46"/>
    </row>
    <row r="492" spans="12:12" ht="12.5">
      <c r="L492" s="46"/>
    </row>
    <row r="493" spans="12:12" ht="12.5">
      <c r="L493" s="46"/>
    </row>
    <row r="494" spans="12:12" ht="12.5">
      <c r="L494" s="46"/>
    </row>
    <row r="495" spans="12:12" ht="12.5">
      <c r="L495" s="46"/>
    </row>
    <row r="496" spans="12:12" ht="12.5">
      <c r="L496" s="46"/>
    </row>
    <row r="497" spans="12:12" ht="12.5">
      <c r="L497" s="46"/>
    </row>
    <row r="498" spans="12:12" ht="12.5">
      <c r="L498" s="46"/>
    </row>
    <row r="499" spans="12:12" ht="12.5">
      <c r="L499" s="46"/>
    </row>
    <row r="500" spans="12:12" ht="12.5">
      <c r="L500" s="46"/>
    </row>
    <row r="501" spans="12:12" ht="12.5">
      <c r="L501" s="46"/>
    </row>
    <row r="502" spans="12:12" ht="12.5">
      <c r="L502" s="46"/>
    </row>
    <row r="503" spans="12:12" ht="12.5">
      <c r="L503" s="46"/>
    </row>
    <row r="504" spans="12:12" ht="12.5">
      <c r="L504" s="46"/>
    </row>
    <row r="505" spans="12:12" ht="12.5">
      <c r="L505" s="46"/>
    </row>
    <row r="506" spans="12:12" ht="12.5">
      <c r="L506" s="46"/>
    </row>
    <row r="507" spans="12:12" ht="12.5">
      <c r="L507" s="46"/>
    </row>
    <row r="508" spans="12:12" ht="12.5">
      <c r="L508" s="46"/>
    </row>
    <row r="509" spans="12:12" ht="12.5">
      <c r="L509" s="46"/>
    </row>
    <row r="510" spans="12:12" ht="12.5">
      <c r="L510" s="46"/>
    </row>
    <row r="511" spans="12:12" ht="12.5">
      <c r="L511" s="46"/>
    </row>
    <row r="512" spans="12:12" ht="12.5">
      <c r="L512" s="46"/>
    </row>
    <row r="513" spans="12:12" ht="12.5">
      <c r="L513" s="46"/>
    </row>
    <row r="514" spans="12:12" ht="12.5">
      <c r="L514" s="46"/>
    </row>
    <row r="515" spans="12:12" ht="12.5">
      <c r="L515" s="46"/>
    </row>
    <row r="516" spans="12:12" ht="12.5">
      <c r="L516" s="46"/>
    </row>
    <row r="517" spans="12:12" ht="12.5">
      <c r="L517" s="46"/>
    </row>
    <row r="518" spans="12:12" ht="12.5">
      <c r="L518" s="46"/>
    </row>
    <row r="519" spans="12:12" ht="12.5">
      <c r="L519" s="46"/>
    </row>
    <row r="520" spans="12:12" ht="12.5">
      <c r="L520" s="46"/>
    </row>
    <row r="521" spans="12:12" ht="12.5">
      <c r="L521" s="46"/>
    </row>
    <row r="522" spans="12:12" ht="12.5">
      <c r="L522" s="46"/>
    </row>
    <row r="523" spans="12:12" ht="12.5">
      <c r="L523" s="46"/>
    </row>
    <row r="524" spans="12:12" ht="12.5">
      <c r="L524" s="46"/>
    </row>
    <row r="525" spans="12:12" ht="12.5">
      <c r="L525" s="46"/>
    </row>
    <row r="526" spans="12:12" ht="12.5">
      <c r="L526" s="46"/>
    </row>
    <row r="527" spans="12:12" ht="12.5">
      <c r="L527" s="46"/>
    </row>
    <row r="528" spans="12:12" ht="12.5">
      <c r="L528" s="46"/>
    </row>
    <row r="529" spans="12:12" ht="12.5">
      <c r="L529" s="46"/>
    </row>
    <row r="530" spans="12:12" ht="12.5">
      <c r="L530" s="46"/>
    </row>
    <row r="531" spans="12:12" ht="12.5">
      <c r="L531" s="46"/>
    </row>
    <row r="532" spans="12:12" ht="12.5">
      <c r="L532" s="46"/>
    </row>
    <row r="533" spans="12:12" ht="12.5">
      <c r="L533" s="46"/>
    </row>
    <row r="534" spans="12:12" ht="12.5">
      <c r="L534" s="46"/>
    </row>
    <row r="535" spans="12:12" ht="12.5">
      <c r="L535" s="46"/>
    </row>
    <row r="536" spans="12:12" ht="12.5">
      <c r="L536" s="46"/>
    </row>
    <row r="537" spans="12:12" ht="12.5">
      <c r="L537" s="46"/>
    </row>
    <row r="538" spans="12:12" ht="12.5">
      <c r="L538" s="46"/>
    </row>
    <row r="539" spans="12:12" ht="12.5">
      <c r="L539" s="46"/>
    </row>
    <row r="540" spans="12:12" ht="12.5">
      <c r="L540" s="46"/>
    </row>
    <row r="541" spans="12:12" ht="12.5">
      <c r="L541" s="46"/>
    </row>
    <row r="542" spans="12:12" ht="12.5">
      <c r="L542" s="46"/>
    </row>
    <row r="543" spans="12:12" ht="12.5">
      <c r="L543" s="46"/>
    </row>
    <row r="544" spans="12:12" ht="12.5">
      <c r="L544" s="46"/>
    </row>
    <row r="545" spans="12:12" ht="12.5">
      <c r="L545" s="46"/>
    </row>
    <row r="546" spans="12:12" ht="12.5">
      <c r="L546" s="46"/>
    </row>
    <row r="547" spans="12:12" ht="12.5">
      <c r="L547" s="46"/>
    </row>
    <row r="548" spans="12:12" ht="12.5">
      <c r="L548" s="46"/>
    </row>
    <row r="549" spans="12:12" ht="12.5">
      <c r="L549" s="46"/>
    </row>
    <row r="550" spans="12:12" ht="12.5">
      <c r="L550" s="46"/>
    </row>
    <row r="551" spans="12:12" ht="12.5">
      <c r="L551" s="46"/>
    </row>
    <row r="552" spans="12:12" ht="12.5">
      <c r="L552" s="46"/>
    </row>
    <row r="553" spans="12:12" ht="12.5">
      <c r="L553" s="46"/>
    </row>
    <row r="554" spans="12:12" ht="12.5">
      <c r="L554" s="46"/>
    </row>
    <row r="555" spans="12:12" ht="12.5">
      <c r="L555" s="46"/>
    </row>
    <row r="556" spans="12:12" ht="12.5">
      <c r="L556" s="46"/>
    </row>
    <row r="557" spans="12:12" ht="12.5">
      <c r="L557" s="46"/>
    </row>
    <row r="558" spans="12:12" ht="12.5">
      <c r="L558" s="46"/>
    </row>
    <row r="559" spans="12:12" ht="12.5">
      <c r="L559" s="46"/>
    </row>
    <row r="560" spans="12:12" ht="12.5">
      <c r="L560" s="46"/>
    </row>
    <row r="561" spans="12:12" ht="12.5">
      <c r="L561" s="46"/>
    </row>
    <row r="562" spans="12:12" ht="12.5">
      <c r="L562" s="46"/>
    </row>
    <row r="563" spans="12:12" ht="12.5">
      <c r="L563" s="46"/>
    </row>
    <row r="564" spans="12:12" ht="12.5">
      <c r="L564" s="46"/>
    </row>
    <row r="565" spans="12:12" ht="12.5">
      <c r="L565" s="46"/>
    </row>
    <row r="566" spans="12:12" ht="12.5">
      <c r="L566" s="46"/>
    </row>
    <row r="567" spans="12:12" ht="12.5">
      <c r="L567" s="46"/>
    </row>
    <row r="568" spans="12:12" ht="12.5">
      <c r="L568" s="46"/>
    </row>
    <row r="569" spans="12:12" ht="12.5">
      <c r="L569" s="46"/>
    </row>
    <row r="570" spans="12:12" ht="12.5">
      <c r="L570" s="46"/>
    </row>
    <row r="571" spans="12:12" ht="12.5">
      <c r="L571" s="46"/>
    </row>
    <row r="572" spans="12:12" ht="12.5">
      <c r="L572" s="46"/>
    </row>
    <row r="573" spans="12:12" ht="12.5">
      <c r="L573" s="46"/>
    </row>
    <row r="574" spans="12:12" ht="12.5">
      <c r="L574" s="46"/>
    </row>
    <row r="575" spans="12:12" ht="12.5">
      <c r="L575" s="46"/>
    </row>
    <row r="576" spans="12:12" ht="12.5">
      <c r="L576" s="46"/>
    </row>
    <row r="577" spans="12:12" ht="12.5">
      <c r="L577" s="46"/>
    </row>
    <row r="578" spans="12:12" ht="12.5">
      <c r="L578" s="46"/>
    </row>
    <row r="579" spans="12:12" ht="12.5">
      <c r="L579" s="46"/>
    </row>
    <row r="580" spans="12:12" ht="12.5">
      <c r="L580" s="46"/>
    </row>
    <row r="581" spans="12:12" ht="12.5">
      <c r="L581" s="46"/>
    </row>
    <row r="582" spans="12:12" ht="12.5">
      <c r="L582" s="46"/>
    </row>
    <row r="583" spans="12:12" ht="12.5">
      <c r="L583" s="46"/>
    </row>
    <row r="584" spans="12:12" ht="12.5">
      <c r="L584" s="46"/>
    </row>
    <row r="585" spans="12:12" ht="12.5">
      <c r="L585" s="46"/>
    </row>
    <row r="586" spans="12:12" ht="12.5">
      <c r="L586" s="46"/>
    </row>
    <row r="587" spans="12:12" ht="12.5">
      <c r="L587" s="46"/>
    </row>
    <row r="588" spans="12:12" ht="12.5">
      <c r="L588" s="46"/>
    </row>
    <row r="589" spans="12:12" ht="12.5">
      <c r="L589" s="46"/>
    </row>
    <row r="590" spans="12:12" ht="12.5">
      <c r="L590" s="46"/>
    </row>
    <row r="591" spans="12:12" ht="12.5">
      <c r="L591" s="46"/>
    </row>
    <row r="592" spans="12:12" ht="12.5">
      <c r="L592" s="46"/>
    </row>
    <row r="593" spans="12:12" ht="12.5">
      <c r="L593" s="46"/>
    </row>
    <row r="594" spans="12:12" ht="12.5">
      <c r="L594" s="46"/>
    </row>
    <row r="595" spans="12:12" ht="12.5">
      <c r="L595" s="46"/>
    </row>
    <row r="596" spans="12:12" ht="12.5">
      <c r="L596" s="46"/>
    </row>
    <row r="597" spans="12:12" ht="12.5">
      <c r="L597" s="46"/>
    </row>
    <row r="598" spans="12:12" ht="12.5">
      <c r="L598" s="46"/>
    </row>
    <row r="599" spans="12:12" ht="12.5">
      <c r="L599" s="46"/>
    </row>
    <row r="600" spans="12:12" ht="12.5">
      <c r="L600" s="46"/>
    </row>
    <row r="601" spans="12:12" ht="12.5">
      <c r="L601" s="46"/>
    </row>
    <row r="602" spans="12:12" ht="12.5">
      <c r="L602" s="46"/>
    </row>
    <row r="603" spans="12:12" ht="12.5">
      <c r="L603" s="46"/>
    </row>
    <row r="604" spans="12:12" ht="12.5">
      <c r="L604" s="46"/>
    </row>
    <row r="605" spans="12:12" ht="12.5">
      <c r="L605" s="46"/>
    </row>
    <row r="606" spans="12:12" ht="12.5">
      <c r="L606" s="46"/>
    </row>
    <row r="607" spans="12:12" ht="12.5">
      <c r="L607" s="46"/>
    </row>
    <row r="608" spans="12:12" ht="12.5">
      <c r="L608" s="46"/>
    </row>
    <row r="609" spans="12:12" ht="12.5">
      <c r="L609" s="46"/>
    </row>
    <row r="610" spans="12:12" ht="12.5">
      <c r="L610" s="46"/>
    </row>
    <row r="611" spans="12:12" ht="12.5">
      <c r="L611" s="46"/>
    </row>
    <row r="612" spans="12:12" ht="12.5">
      <c r="L612" s="46"/>
    </row>
    <row r="613" spans="12:12" ht="12.5">
      <c r="L613" s="46"/>
    </row>
    <row r="614" spans="12:12" ht="12.5">
      <c r="L614" s="46"/>
    </row>
    <row r="615" spans="12:12" ht="12.5">
      <c r="L615" s="46"/>
    </row>
    <row r="616" spans="12:12" ht="12.5">
      <c r="L616" s="46"/>
    </row>
    <row r="617" spans="12:12" ht="12.5">
      <c r="L617" s="46"/>
    </row>
    <row r="618" spans="12:12" ht="12.5">
      <c r="L618" s="46"/>
    </row>
    <row r="619" spans="12:12" ht="12.5">
      <c r="L619" s="46"/>
    </row>
    <row r="620" spans="12:12" ht="12.5">
      <c r="L620" s="46"/>
    </row>
    <row r="621" spans="12:12" ht="12.5">
      <c r="L621" s="46"/>
    </row>
    <row r="622" spans="12:12" ht="12.5">
      <c r="L622" s="46"/>
    </row>
    <row r="623" spans="12:12" ht="12.5">
      <c r="L623" s="46"/>
    </row>
    <row r="624" spans="12:12" ht="12.5">
      <c r="L624" s="46"/>
    </row>
    <row r="625" spans="12:12" ht="12.5">
      <c r="L625" s="46"/>
    </row>
    <row r="626" spans="12:12" ht="12.5">
      <c r="L626" s="46"/>
    </row>
    <row r="627" spans="12:12" ht="12.5">
      <c r="L627" s="46"/>
    </row>
    <row r="628" spans="12:12" ht="12.5">
      <c r="L628" s="46"/>
    </row>
    <row r="629" spans="12:12" ht="12.5">
      <c r="L629" s="46"/>
    </row>
    <row r="630" spans="12:12" ht="12.5">
      <c r="L630" s="46"/>
    </row>
    <row r="631" spans="12:12" ht="12.5">
      <c r="L631" s="46"/>
    </row>
    <row r="632" spans="12:12" ht="12.5">
      <c r="L632" s="46"/>
    </row>
    <row r="633" spans="12:12" ht="12.5">
      <c r="L633" s="46"/>
    </row>
    <row r="634" spans="12:12" ht="12.5">
      <c r="L634" s="46"/>
    </row>
    <row r="635" spans="12:12" ht="12.5">
      <c r="L635" s="46"/>
    </row>
    <row r="636" spans="12:12" ht="12.5">
      <c r="L636" s="46"/>
    </row>
    <row r="637" spans="12:12" ht="12.5">
      <c r="L637" s="46"/>
    </row>
    <row r="638" spans="12:12" ht="12.5">
      <c r="L638" s="46"/>
    </row>
    <row r="639" spans="12:12" ht="12.5">
      <c r="L639" s="46"/>
    </row>
    <row r="640" spans="12:12" ht="12.5">
      <c r="L640" s="46"/>
    </row>
    <row r="641" spans="12:12" ht="12.5">
      <c r="L641" s="46"/>
    </row>
    <row r="642" spans="12:12" ht="12.5">
      <c r="L642" s="46"/>
    </row>
    <row r="643" spans="12:12" ht="12.5">
      <c r="L643" s="46"/>
    </row>
    <row r="644" spans="12:12" ht="12.5">
      <c r="L644" s="46"/>
    </row>
    <row r="645" spans="12:12" ht="12.5">
      <c r="L645" s="46"/>
    </row>
    <row r="646" spans="12:12" ht="12.5">
      <c r="L646" s="46"/>
    </row>
    <row r="647" spans="12:12" ht="12.5">
      <c r="L647" s="46"/>
    </row>
    <row r="648" spans="12:12" ht="12.5">
      <c r="L648" s="46"/>
    </row>
    <row r="649" spans="12:12" ht="12.5">
      <c r="L649" s="46"/>
    </row>
    <row r="650" spans="12:12" ht="12.5">
      <c r="L650" s="46"/>
    </row>
    <row r="651" spans="12:12" ht="12.5">
      <c r="L651" s="46"/>
    </row>
    <row r="652" spans="12:12" ht="12.5">
      <c r="L652" s="46"/>
    </row>
    <row r="653" spans="12:12" ht="12.5">
      <c r="L653" s="46"/>
    </row>
    <row r="654" spans="12:12" ht="12.5">
      <c r="L654" s="46"/>
    </row>
    <row r="655" spans="12:12" ht="12.5">
      <c r="L655" s="46"/>
    </row>
    <row r="656" spans="12:12" ht="12.5">
      <c r="L656" s="46"/>
    </row>
    <row r="657" spans="12:12" ht="12.5">
      <c r="L657" s="46"/>
    </row>
    <row r="658" spans="12:12" ht="12.5">
      <c r="L658" s="46"/>
    </row>
    <row r="659" spans="12:12" ht="12.5">
      <c r="L659" s="46"/>
    </row>
    <row r="660" spans="12:12" ht="12.5">
      <c r="L660" s="46"/>
    </row>
    <row r="661" spans="12:12" ht="12.5">
      <c r="L661" s="46"/>
    </row>
    <row r="662" spans="12:12" ht="12.5">
      <c r="L662" s="46"/>
    </row>
    <row r="663" spans="12:12" ht="12.5">
      <c r="L663" s="46"/>
    </row>
    <row r="664" spans="12:12" ht="12.5">
      <c r="L664" s="46"/>
    </row>
    <row r="665" spans="12:12" ht="12.5">
      <c r="L665" s="46"/>
    </row>
    <row r="666" spans="12:12" ht="12.5">
      <c r="L666" s="46"/>
    </row>
    <row r="667" spans="12:12" ht="12.5">
      <c r="L667" s="46"/>
    </row>
    <row r="668" spans="12:12" ht="12.5">
      <c r="L668" s="46"/>
    </row>
    <row r="669" spans="12:12" ht="12.5">
      <c r="L669" s="46"/>
    </row>
    <row r="670" spans="12:12" ht="12.5">
      <c r="L670" s="46"/>
    </row>
    <row r="671" spans="12:12" ht="12.5">
      <c r="L671" s="46"/>
    </row>
    <row r="672" spans="12:12" ht="12.5">
      <c r="L672" s="46"/>
    </row>
    <row r="673" spans="12:12" ht="12.5">
      <c r="L673" s="46"/>
    </row>
    <row r="674" spans="12:12" ht="12.5">
      <c r="L674" s="46"/>
    </row>
    <row r="675" spans="12:12" ht="12.5">
      <c r="L675" s="46"/>
    </row>
    <row r="676" spans="12:12" ht="12.5">
      <c r="L676" s="46"/>
    </row>
    <row r="677" spans="12:12" ht="12.5">
      <c r="L677" s="46"/>
    </row>
    <row r="678" spans="12:12" ht="12.5">
      <c r="L678" s="46"/>
    </row>
    <row r="679" spans="12:12" ht="12.5">
      <c r="L679" s="46"/>
    </row>
    <row r="680" spans="12:12" ht="12.5">
      <c r="L680" s="46"/>
    </row>
    <row r="681" spans="12:12" ht="12.5">
      <c r="L681" s="46"/>
    </row>
    <row r="682" spans="12:12" ht="12.5">
      <c r="L682" s="46"/>
    </row>
    <row r="683" spans="12:12" ht="12.5">
      <c r="L683" s="46"/>
    </row>
    <row r="684" spans="12:12" ht="12.5">
      <c r="L684" s="46"/>
    </row>
    <row r="685" spans="12:12" ht="12.5">
      <c r="L685" s="46"/>
    </row>
    <row r="686" spans="12:12" ht="12.5">
      <c r="L686" s="46"/>
    </row>
    <row r="687" spans="12:12" ht="12.5">
      <c r="L687" s="46"/>
    </row>
    <row r="688" spans="12:12" ht="12.5">
      <c r="L688" s="46"/>
    </row>
    <row r="689" spans="12:12" ht="12.5">
      <c r="L689" s="46"/>
    </row>
    <row r="690" spans="12:12" ht="12.5">
      <c r="L690" s="46"/>
    </row>
    <row r="691" spans="12:12" ht="12.5">
      <c r="L691" s="46"/>
    </row>
    <row r="692" spans="12:12" ht="12.5">
      <c r="L692" s="46"/>
    </row>
    <row r="693" spans="12:12" ht="12.5">
      <c r="L693" s="46"/>
    </row>
    <row r="694" spans="12:12" ht="12.5">
      <c r="L694" s="46"/>
    </row>
    <row r="695" spans="12:12" ht="12.5">
      <c r="L695" s="46"/>
    </row>
    <row r="696" spans="12:12" ht="12.5">
      <c r="L696" s="46"/>
    </row>
    <row r="697" spans="12:12" ht="12.5">
      <c r="L697" s="46"/>
    </row>
    <row r="698" spans="12:12" ht="12.5">
      <c r="L698" s="46"/>
    </row>
    <row r="699" spans="12:12" ht="12.5">
      <c r="L699" s="46"/>
    </row>
    <row r="700" spans="12:12" ht="12.5">
      <c r="L700" s="46"/>
    </row>
    <row r="701" spans="12:12" ht="12.5">
      <c r="L701" s="46"/>
    </row>
    <row r="702" spans="12:12" ht="12.5">
      <c r="L702" s="46"/>
    </row>
    <row r="703" spans="12:12" ht="12.5">
      <c r="L703" s="46"/>
    </row>
    <row r="704" spans="12:12" ht="12.5">
      <c r="L704" s="46"/>
    </row>
    <row r="705" spans="12:12" ht="12.5">
      <c r="L705" s="46"/>
    </row>
    <row r="706" spans="12:12" ht="12.5">
      <c r="L706" s="46"/>
    </row>
    <row r="707" spans="12:12" ht="12.5">
      <c r="L707" s="46"/>
    </row>
    <row r="708" spans="12:12" ht="12.5">
      <c r="L708" s="46"/>
    </row>
    <row r="709" spans="12:12" ht="12.5">
      <c r="L709" s="46"/>
    </row>
    <row r="710" spans="12:12" ht="12.5">
      <c r="L710" s="46"/>
    </row>
    <row r="711" spans="12:12" ht="12.5">
      <c r="L711" s="46"/>
    </row>
    <row r="712" spans="12:12" ht="12.5">
      <c r="L712" s="46"/>
    </row>
    <row r="713" spans="12:12" ht="12.5">
      <c r="L713" s="46"/>
    </row>
    <row r="714" spans="12:12" ht="12.5">
      <c r="L714" s="46"/>
    </row>
    <row r="715" spans="12:12" ht="12.5">
      <c r="L715" s="46"/>
    </row>
    <row r="716" spans="12:12" ht="12.5">
      <c r="L716" s="46"/>
    </row>
    <row r="717" spans="12:12" ht="12.5">
      <c r="L717" s="46"/>
    </row>
    <row r="718" spans="12:12" ht="12.5">
      <c r="L718" s="46"/>
    </row>
    <row r="719" spans="12:12" ht="12.5">
      <c r="L719" s="46"/>
    </row>
    <row r="720" spans="12:12" ht="12.5">
      <c r="L720" s="46"/>
    </row>
    <row r="721" spans="12:12" ht="12.5">
      <c r="L721" s="46"/>
    </row>
    <row r="722" spans="12:12" ht="12.5">
      <c r="L722" s="46"/>
    </row>
    <row r="723" spans="12:12" ht="12.5">
      <c r="L723" s="46"/>
    </row>
    <row r="724" spans="12:12" ht="12.5">
      <c r="L724" s="46"/>
    </row>
    <row r="725" spans="12:12" ht="12.5">
      <c r="L725" s="46"/>
    </row>
    <row r="726" spans="12:12" ht="12.5">
      <c r="L726" s="46"/>
    </row>
    <row r="727" spans="12:12" ht="12.5">
      <c r="L727" s="46"/>
    </row>
    <row r="728" spans="12:12" ht="12.5">
      <c r="L728" s="46"/>
    </row>
    <row r="729" spans="12:12" ht="12.5">
      <c r="L729" s="46"/>
    </row>
    <row r="730" spans="12:12" ht="12.5">
      <c r="L730" s="46"/>
    </row>
    <row r="731" spans="12:12" ht="12.5">
      <c r="L731" s="46"/>
    </row>
    <row r="732" spans="12:12" ht="12.5">
      <c r="L732" s="46"/>
    </row>
    <row r="733" spans="12:12" ht="12.5">
      <c r="L733" s="46"/>
    </row>
    <row r="734" spans="12:12" ht="12.5">
      <c r="L734" s="46"/>
    </row>
    <row r="735" spans="12:12" ht="12.5">
      <c r="L735" s="46"/>
    </row>
    <row r="736" spans="12:12" ht="12.5">
      <c r="L736" s="46"/>
    </row>
    <row r="737" spans="12:12" ht="12.5">
      <c r="L737" s="46"/>
    </row>
    <row r="738" spans="12:12" ht="12.5">
      <c r="L738" s="46"/>
    </row>
    <row r="739" spans="12:12" ht="12.5">
      <c r="L739" s="46"/>
    </row>
    <row r="740" spans="12:12" ht="12.5">
      <c r="L740" s="46"/>
    </row>
    <row r="741" spans="12:12" ht="12.5">
      <c r="L741" s="46"/>
    </row>
    <row r="742" spans="12:12" ht="12.5">
      <c r="L742" s="46"/>
    </row>
    <row r="743" spans="12:12" ht="12.5">
      <c r="L743" s="46"/>
    </row>
    <row r="744" spans="12:12" ht="12.5">
      <c r="L744" s="46"/>
    </row>
    <row r="745" spans="12:12" ht="12.5">
      <c r="L745" s="46"/>
    </row>
    <row r="746" spans="12:12" ht="12.5">
      <c r="L746" s="46"/>
    </row>
    <row r="747" spans="12:12" ht="12.5">
      <c r="L747" s="46"/>
    </row>
    <row r="748" spans="12:12" ht="12.5">
      <c r="L748" s="46"/>
    </row>
    <row r="749" spans="12:12" ht="12.5">
      <c r="L749" s="46"/>
    </row>
    <row r="750" spans="12:12" ht="12.5">
      <c r="L750" s="46"/>
    </row>
    <row r="751" spans="12:12" ht="12.5">
      <c r="L751" s="46"/>
    </row>
    <row r="752" spans="12:12" ht="12.5">
      <c r="L752" s="46"/>
    </row>
    <row r="753" spans="12:12" ht="12.5">
      <c r="L753" s="46"/>
    </row>
    <row r="754" spans="12:12" ht="12.5">
      <c r="L754" s="46"/>
    </row>
    <row r="755" spans="12:12" ht="12.5">
      <c r="L755" s="46"/>
    </row>
    <row r="756" spans="12:12" ht="12.5">
      <c r="L756" s="46"/>
    </row>
    <row r="757" spans="12:12" ht="12.5">
      <c r="L757" s="46"/>
    </row>
    <row r="758" spans="12:12" ht="12.5">
      <c r="L758" s="46"/>
    </row>
    <row r="759" spans="12:12" ht="12.5">
      <c r="L759" s="46"/>
    </row>
    <row r="760" spans="12:12" ht="12.5">
      <c r="L760" s="46"/>
    </row>
    <row r="761" spans="12:12" ht="12.5">
      <c r="L761" s="46"/>
    </row>
    <row r="762" spans="12:12" ht="12.5">
      <c r="L762" s="46"/>
    </row>
    <row r="763" spans="12:12" ht="12.5">
      <c r="L763" s="46"/>
    </row>
    <row r="764" spans="12:12" ht="12.5">
      <c r="L764" s="46"/>
    </row>
    <row r="765" spans="12:12" ht="12.5">
      <c r="L765" s="46"/>
    </row>
    <row r="766" spans="12:12" ht="12.5">
      <c r="L766" s="46"/>
    </row>
    <row r="767" spans="12:12" ht="12.5">
      <c r="L767" s="46"/>
    </row>
    <row r="768" spans="12:12" ht="12.5">
      <c r="L768" s="46"/>
    </row>
    <row r="769" spans="12:12" ht="12.5">
      <c r="L769" s="46"/>
    </row>
    <row r="770" spans="12:12" ht="12.5">
      <c r="L770" s="46"/>
    </row>
    <row r="771" spans="12:12" ht="12.5">
      <c r="L771" s="46"/>
    </row>
    <row r="772" spans="12:12" ht="12.5">
      <c r="L772" s="46"/>
    </row>
    <row r="773" spans="12:12" ht="12.5">
      <c r="L773" s="46"/>
    </row>
    <row r="774" spans="12:12" ht="12.5">
      <c r="L774" s="46"/>
    </row>
    <row r="775" spans="12:12" ht="12.5">
      <c r="L775" s="46"/>
    </row>
    <row r="776" spans="12:12" ht="12.5">
      <c r="L776" s="46"/>
    </row>
    <row r="777" spans="12:12" ht="12.5">
      <c r="L777" s="46"/>
    </row>
    <row r="778" spans="12:12" ht="12.5">
      <c r="L778" s="46"/>
    </row>
    <row r="779" spans="12:12" ht="12.5">
      <c r="L779" s="46"/>
    </row>
    <row r="780" spans="12:12" ht="12.5">
      <c r="L780" s="46"/>
    </row>
    <row r="781" spans="12:12" ht="12.5">
      <c r="L781" s="46"/>
    </row>
    <row r="782" spans="12:12" ht="12.5">
      <c r="L782" s="46"/>
    </row>
    <row r="783" spans="12:12" ht="12.5">
      <c r="L783" s="46"/>
    </row>
    <row r="784" spans="12:12" ht="12.5">
      <c r="L784" s="46"/>
    </row>
    <row r="785" spans="12:12" ht="12.5">
      <c r="L785" s="46"/>
    </row>
    <row r="786" spans="12:12" ht="12.5">
      <c r="L786" s="46"/>
    </row>
    <row r="787" spans="12:12" ht="12.5">
      <c r="L787" s="46"/>
    </row>
    <row r="788" spans="12:12" ht="12.5">
      <c r="L788" s="46"/>
    </row>
    <row r="789" spans="12:12" ht="12.5">
      <c r="L789" s="46"/>
    </row>
    <row r="790" spans="12:12" ht="12.5">
      <c r="L790" s="46"/>
    </row>
    <row r="791" spans="12:12" ht="12.5">
      <c r="L791" s="46"/>
    </row>
    <row r="792" spans="12:12" ht="12.5">
      <c r="L792" s="46"/>
    </row>
    <row r="793" spans="12:12" ht="12.5">
      <c r="L793" s="46"/>
    </row>
    <row r="794" spans="12:12" ht="12.5">
      <c r="L794" s="46"/>
    </row>
    <row r="795" spans="12:12" ht="12.5">
      <c r="L795" s="46"/>
    </row>
    <row r="796" spans="12:12" ht="12.5">
      <c r="L796" s="46"/>
    </row>
    <row r="797" spans="12:12" ht="12.5">
      <c r="L797" s="46"/>
    </row>
    <row r="798" spans="12:12" ht="12.5">
      <c r="L798" s="46"/>
    </row>
    <row r="799" spans="12:12" ht="12.5">
      <c r="L799" s="46"/>
    </row>
    <row r="800" spans="12:12" ht="12.5">
      <c r="L800" s="46"/>
    </row>
    <row r="801" spans="12:12" ht="12.5">
      <c r="L801" s="46"/>
    </row>
    <row r="802" spans="12:12" ht="12.5">
      <c r="L802" s="46"/>
    </row>
    <row r="803" spans="12:12" ht="12.5">
      <c r="L803" s="46"/>
    </row>
    <row r="804" spans="12:12" ht="12.5">
      <c r="L804" s="46"/>
    </row>
    <row r="805" spans="12:12" ht="12.5">
      <c r="L805" s="46"/>
    </row>
    <row r="806" spans="12:12" ht="12.5">
      <c r="L806" s="46"/>
    </row>
    <row r="807" spans="12:12" ht="12.5">
      <c r="L807" s="46"/>
    </row>
    <row r="808" spans="12:12" ht="12.5">
      <c r="L808" s="46"/>
    </row>
    <row r="809" spans="12:12" ht="12.5">
      <c r="L809" s="46"/>
    </row>
    <row r="810" spans="12:12" ht="12.5">
      <c r="L810" s="46"/>
    </row>
    <row r="811" spans="12:12" ht="12.5">
      <c r="L811" s="46"/>
    </row>
    <row r="812" spans="12:12" ht="12.5">
      <c r="L812" s="46"/>
    </row>
    <row r="813" spans="12:12" ht="12.5">
      <c r="L813" s="46"/>
    </row>
    <row r="814" spans="12:12" ht="12.5">
      <c r="L814" s="46"/>
    </row>
    <row r="815" spans="12:12" ht="12.5">
      <c r="L815" s="46"/>
    </row>
    <row r="816" spans="12:12" ht="12.5">
      <c r="L816" s="46"/>
    </row>
    <row r="817" spans="12:12" ht="12.5">
      <c r="L817" s="46"/>
    </row>
    <row r="818" spans="12:12" ht="12.5">
      <c r="L818" s="46"/>
    </row>
    <row r="819" spans="12:12" ht="12.5">
      <c r="L819" s="46"/>
    </row>
    <row r="820" spans="12:12" ht="12.5">
      <c r="L820" s="46"/>
    </row>
    <row r="821" spans="12:12" ht="12.5">
      <c r="L821" s="46"/>
    </row>
    <row r="822" spans="12:12" ht="12.5">
      <c r="L822" s="46"/>
    </row>
    <row r="823" spans="12:12" ht="12.5">
      <c r="L823" s="46"/>
    </row>
    <row r="824" spans="12:12" ht="12.5">
      <c r="L824" s="46"/>
    </row>
    <row r="825" spans="12:12" ht="12.5">
      <c r="L825" s="46"/>
    </row>
    <row r="826" spans="12:12" ht="12.5">
      <c r="L826" s="46"/>
    </row>
    <row r="827" spans="12:12" ht="12.5">
      <c r="L827" s="46"/>
    </row>
    <row r="828" spans="12:12" ht="12.5">
      <c r="L828" s="46"/>
    </row>
    <row r="829" spans="12:12" ht="12.5">
      <c r="L829" s="46"/>
    </row>
    <row r="830" spans="12:12" ht="12.5">
      <c r="L830" s="46"/>
    </row>
    <row r="831" spans="12:12" ht="12.5">
      <c r="L831" s="46"/>
    </row>
    <row r="832" spans="12:12" ht="12.5">
      <c r="L832" s="46"/>
    </row>
    <row r="833" spans="12:12" ht="12.5">
      <c r="L833" s="46"/>
    </row>
    <row r="834" spans="12:12" ht="12.5">
      <c r="L834" s="46"/>
    </row>
    <row r="835" spans="12:12" ht="12.5">
      <c r="L835" s="46"/>
    </row>
    <row r="836" spans="12:12" ht="12.5">
      <c r="L836" s="46"/>
    </row>
    <row r="837" spans="12:12" ht="12.5">
      <c r="L837" s="46"/>
    </row>
    <row r="838" spans="12:12" ht="12.5">
      <c r="L838" s="46"/>
    </row>
    <row r="839" spans="12:12" ht="12.5">
      <c r="L839" s="46"/>
    </row>
    <row r="840" spans="12:12" ht="12.5">
      <c r="L840" s="46"/>
    </row>
    <row r="841" spans="12:12" ht="12.5">
      <c r="L841" s="46"/>
    </row>
    <row r="842" spans="12:12" ht="12.5">
      <c r="L842" s="46"/>
    </row>
    <row r="843" spans="12:12" ht="12.5">
      <c r="L843" s="46"/>
    </row>
    <row r="844" spans="12:12" ht="12.5">
      <c r="L844" s="46"/>
    </row>
    <row r="845" spans="12:12" ht="12.5">
      <c r="L845" s="46"/>
    </row>
    <row r="846" spans="12:12" ht="12.5">
      <c r="L846" s="46"/>
    </row>
    <row r="847" spans="12:12" ht="12.5">
      <c r="L847" s="46"/>
    </row>
    <row r="848" spans="12:12" ht="12.5">
      <c r="L848" s="46"/>
    </row>
    <row r="849" spans="12:12" ht="12.5">
      <c r="L849" s="46"/>
    </row>
    <row r="850" spans="12:12" ht="12.5">
      <c r="L850" s="46"/>
    </row>
    <row r="851" spans="12:12" ht="12.5">
      <c r="L851" s="46"/>
    </row>
    <row r="852" spans="12:12" ht="12.5">
      <c r="L852" s="46"/>
    </row>
    <row r="853" spans="12:12" ht="12.5">
      <c r="L853" s="46"/>
    </row>
    <row r="854" spans="12:12" ht="12.5">
      <c r="L854" s="46"/>
    </row>
    <row r="855" spans="12:12" ht="12.5">
      <c r="L855" s="46"/>
    </row>
    <row r="856" spans="12:12" ht="12.5">
      <c r="L856" s="46"/>
    </row>
    <row r="857" spans="12:12" ht="12.5">
      <c r="L857" s="46"/>
    </row>
    <row r="858" spans="12:12" ht="12.5">
      <c r="L858" s="46"/>
    </row>
    <row r="859" spans="12:12" ht="12.5">
      <c r="L859" s="46"/>
    </row>
    <row r="860" spans="12:12" ht="12.5">
      <c r="L860" s="46"/>
    </row>
    <row r="861" spans="12:12" ht="12.5">
      <c r="L861" s="46"/>
    </row>
    <row r="862" spans="12:12" ht="12.5">
      <c r="L862" s="46"/>
    </row>
    <row r="863" spans="12:12" ht="12.5">
      <c r="L863" s="46"/>
    </row>
    <row r="864" spans="12:12" ht="12.5">
      <c r="L864" s="46"/>
    </row>
    <row r="865" spans="12:12" ht="12.5">
      <c r="L865" s="46"/>
    </row>
    <row r="866" spans="12:12" ht="12.5">
      <c r="L866" s="46"/>
    </row>
    <row r="867" spans="12:12" ht="12.5">
      <c r="L867" s="46"/>
    </row>
    <row r="868" spans="12:12" ht="12.5">
      <c r="L868" s="46"/>
    </row>
    <row r="869" spans="12:12" ht="12.5">
      <c r="L869" s="46"/>
    </row>
    <row r="870" spans="12:12" ht="12.5">
      <c r="L870" s="46"/>
    </row>
    <row r="871" spans="12:12" ht="12.5">
      <c r="L871" s="46"/>
    </row>
    <row r="872" spans="12:12" ht="12.5">
      <c r="L872" s="46"/>
    </row>
    <row r="873" spans="12:12" ht="12.5">
      <c r="L873" s="46"/>
    </row>
    <row r="874" spans="12:12" ht="12.5">
      <c r="L874" s="46"/>
    </row>
    <row r="875" spans="12:12" ht="12.5">
      <c r="L875" s="46"/>
    </row>
    <row r="876" spans="12:12" ht="12.5">
      <c r="L876" s="46"/>
    </row>
    <row r="877" spans="12:12" ht="12.5">
      <c r="L877" s="46"/>
    </row>
    <row r="878" spans="12:12" ht="12.5">
      <c r="L878" s="46"/>
    </row>
    <row r="879" spans="12:12" ht="12.5">
      <c r="L879" s="46"/>
    </row>
    <row r="880" spans="12:12" ht="12.5">
      <c r="L880" s="46"/>
    </row>
    <row r="881" spans="12:12" ht="12.5">
      <c r="L881" s="46"/>
    </row>
    <row r="882" spans="12:12" ht="12.5">
      <c r="L882" s="46"/>
    </row>
    <row r="883" spans="12:12" ht="12.5">
      <c r="L883" s="46"/>
    </row>
    <row r="884" spans="12:12" ht="12.5">
      <c r="L884" s="46"/>
    </row>
    <row r="885" spans="12:12" ht="12.5">
      <c r="L885" s="46"/>
    </row>
    <row r="886" spans="12:12" ht="12.5">
      <c r="L886" s="46"/>
    </row>
    <row r="887" spans="12:12" ht="12.5">
      <c r="L887" s="46"/>
    </row>
    <row r="888" spans="12:12" ht="12.5">
      <c r="L888" s="46"/>
    </row>
    <row r="889" spans="12:12" ht="12.5">
      <c r="L889" s="46"/>
    </row>
    <row r="890" spans="12:12" ht="12.5">
      <c r="L890" s="46"/>
    </row>
    <row r="891" spans="12:12" ht="12.5">
      <c r="L891" s="46"/>
    </row>
    <row r="892" spans="12:12" ht="12.5">
      <c r="L892" s="46"/>
    </row>
    <row r="893" spans="12:12" ht="12.5">
      <c r="L893" s="46"/>
    </row>
    <row r="894" spans="12:12" ht="12.5">
      <c r="L894" s="46"/>
    </row>
    <row r="895" spans="12:12" ht="12.5">
      <c r="L895" s="46"/>
    </row>
    <row r="896" spans="12:12" ht="12.5">
      <c r="L896" s="46"/>
    </row>
    <row r="897" spans="12:12" ht="12.5">
      <c r="L897" s="46"/>
    </row>
    <row r="898" spans="12:12" ht="12.5">
      <c r="L898" s="46"/>
    </row>
    <row r="899" spans="12:12" ht="12.5">
      <c r="L899" s="46"/>
    </row>
    <row r="900" spans="12:12" ht="12.5">
      <c r="L900" s="46"/>
    </row>
    <row r="901" spans="12:12" ht="12.5">
      <c r="L901" s="46"/>
    </row>
    <row r="902" spans="12:12" ht="12.5">
      <c r="L902" s="46"/>
    </row>
    <row r="903" spans="12:12" ht="12.5">
      <c r="L903" s="46"/>
    </row>
    <row r="904" spans="12:12" ht="12.5">
      <c r="L904" s="46"/>
    </row>
    <row r="905" spans="12:12" ht="12.5">
      <c r="L905" s="46"/>
    </row>
    <row r="906" spans="12:12" ht="12.5">
      <c r="L906" s="46"/>
    </row>
    <row r="907" spans="12:12" ht="12.5">
      <c r="L907" s="46"/>
    </row>
    <row r="908" spans="12:12" ht="12.5">
      <c r="L908" s="46"/>
    </row>
    <row r="909" spans="12:12" ht="12.5">
      <c r="L909" s="46"/>
    </row>
    <row r="910" spans="12:12" ht="12.5">
      <c r="L910" s="46"/>
    </row>
    <row r="911" spans="12:12" ht="12.5">
      <c r="L911" s="46"/>
    </row>
    <row r="912" spans="12:12" ht="12.5">
      <c r="L912" s="46"/>
    </row>
    <row r="913" spans="12:12" ht="12.5">
      <c r="L913" s="46"/>
    </row>
    <row r="914" spans="12:12" ht="12.5">
      <c r="L914" s="46"/>
    </row>
    <row r="915" spans="12:12" ht="12.5">
      <c r="L915" s="46"/>
    </row>
    <row r="916" spans="12:12" ht="12.5">
      <c r="L916" s="46"/>
    </row>
    <row r="917" spans="12:12" ht="12.5">
      <c r="L917" s="46"/>
    </row>
    <row r="918" spans="12:12" ht="12.5">
      <c r="L918" s="46"/>
    </row>
    <row r="919" spans="12:12" ht="12.5">
      <c r="L919" s="46"/>
    </row>
    <row r="920" spans="12:12" ht="12.5">
      <c r="L920" s="46"/>
    </row>
    <row r="921" spans="12:12" ht="12.5">
      <c r="L921" s="46"/>
    </row>
    <row r="922" spans="12:12" ht="12.5">
      <c r="L922" s="46"/>
    </row>
    <row r="923" spans="12:12" ht="12.5">
      <c r="L923" s="46"/>
    </row>
    <row r="924" spans="12:12" ht="12.5">
      <c r="L924" s="46"/>
    </row>
    <row r="925" spans="12:12" ht="12.5">
      <c r="L925" s="46"/>
    </row>
    <row r="926" spans="12:12" ht="12.5">
      <c r="L926" s="46"/>
    </row>
    <row r="927" spans="12:12" ht="12.5">
      <c r="L927" s="46"/>
    </row>
    <row r="928" spans="12:12" ht="12.5">
      <c r="L928" s="46"/>
    </row>
    <row r="929" spans="12:12" ht="12.5">
      <c r="L929" s="46"/>
    </row>
    <row r="930" spans="12:12" ht="12.5">
      <c r="L930" s="46"/>
    </row>
    <row r="931" spans="12:12" ht="12.5">
      <c r="L931" s="46"/>
    </row>
    <row r="932" spans="12:12" ht="12.5">
      <c r="L932" s="46"/>
    </row>
    <row r="933" spans="12:12" ht="12.5">
      <c r="L933" s="46"/>
    </row>
    <row r="934" spans="12:12" ht="12.5">
      <c r="L934" s="46"/>
    </row>
    <row r="935" spans="12:12" ht="12.5">
      <c r="L935" s="46"/>
    </row>
    <row r="936" spans="12:12" ht="12.5">
      <c r="L936" s="46"/>
    </row>
    <row r="937" spans="12:12" ht="12.5">
      <c r="L937" s="46"/>
    </row>
    <row r="938" spans="12:12" ht="12.5">
      <c r="L938" s="46"/>
    </row>
    <row r="939" spans="12:12" ht="12.5">
      <c r="L939" s="46"/>
    </row>
    <row r="940" spans="12:12" ht="12.5">
      <c r="L940" s="46"/>
    </row>
    <row r="941" spans="12:12" ht="12.5">
      <c r="L941" s="46"/>
    </row>
    <row r="942" spans="12:12" ht="12.5">
      <c r="L942" s="46"/>
    </row>
    <row r="943" spans="12:12" ht="12.5">
      <c r="L943" s="46"/>
    </row>
    <row r="944" spans="12:12" ht="12.5">
      <c r="L944" s="46"/>
    </row>
    <row r="945" spans="12:12" ht="12.5">
      <c r="L945" s="46"/>
    </row>
    <row r="946" spans="12:12" ht="12.5">
      <c r="L946" s="46"/>
    </row>
    <row r="947" spans="12:12" ht="12.5">
      <c r="L947" s="46"/>
    </row>
    <row r="948" spans="12:12" ht="12.5">
      <c r="L948" s="46"/>
    </row>
    <row r="949" spans="12:12" ht="12.5">
      <c r="L949" s="46"/>
    </row>
    <row r="950" spans="12:12" ht="12.5">
      <c r="L950" s="46"/>
    </row>
    <row r="951" spans="12:12" ht="12.5">
      <c r="L951" s="46"/>
    </row>
    <row r="952" spans="12:12" ht="12.5">
      <c r="L952" s="46"/>
    </row>
    <row r="953" spans="12:12" ht="12.5">
      <c r="L953" s="46"/>
    </row>
    <row r="954" spans="12:12" ht="12.5">
      <c r="L954" s="46"/>
    </row>
    <row r="955" spans="12:12" ht="12.5">
      <c r="L955" s="46"/>
    </row>
    <row r="956" spans="12:12" ht="12.5">
      <c r="L956" s="46"/>
    </row>
    <row r="957" spans="12:12" ht="12.5">
      <c r="L957" s="46"/>
    </row>
    <row r="958" spans="12:12" ht="12.5">
      <c r="L958" s="46"/>
    </row>
    <row r="959" spans="12:12" ht="12.5">
      <c r="L959" s="46"/>
    </row>
    <row r="960" spans="12:12" ht="12.5">
      <c r="L960" s="46"/>
    </row>
    <row r="961" spans="12:12" ht="12.5">
      <c r="L961" s="46"/>
    </row>
    <row r="962" spans="12:12" ht="12.5">
      <c r="L962" s="46"/>
    </row>
    <row r="963" spans="12:12" ht="12.5">
      <c r="L963" s="46"/>
    </row>
    <row r="964" spans="12:12" ht="12.5">
      <c r="L964" s="46"/>
    </row>
    <row r="965" spans="12:12" ht="12.5">
      <c r="L965" s="46"/>
    </row>
    <row r="966" spans="12:12" ht="12.5">
      <c r="L966" s="46"/>
    </row>
    <row r="967" spans="12:12" ht="12.5">
      <c r="L967" s="46"/>
    </row>
    <row r="968" spans="12:12" ht="12.5">
      <c r="L968" s="46"/>
    </row>
    <row r="969" spans="12:12" ht="12.5">
      <c r="L969" s="46"/>
    </row>
    <row r="970" spans="12:12" ht="12.5">
      <c r="L970" s="46"/>
    </row>
    <row r="971" spans="12:12" ht="12.5">
      <c r="L971" s="46"/>
    </row>
    <row r="972" spans="12:12" ht="12.5">
      <c r="L972" s="46"/>
    </row>
    <row r="973" spans="12:12" ht="12.5">
      <c r="L973" s="46"/>
    </row>
    <row r="974" spans="12:12" ht="12.5">
      <c r="L974" s="46"/>
    </row>
    <row r="975" spans="12:12" ht="12.5">
      <c r="L975" s="46"/>
    </row>
    <row r="976" spans="12:12" ht="12.5">
      <c r="L976" s="46"/>
    </row>
    <row r="977" spans="12:12" ht="12.5">
      <c r="L977" s="46"/>
    </row>
    <row r="978" spans="12:12" ht="12.5">
      <c r="L978" s="46"/>
    </row>
    <row r="979" spans="12:12" ht="12.5">
      <c r="L979" s="46"/>
    </row>
    <row r="980" spans="12:12" ht="12.5">
      <c r="L980" s="46"/>
    </row>
    <row r="981" spans="12:12" ht="12.5">
      <c r="L981" s="46"/>
    </row>
    <row r="982" spans="12:12" ht="12.5">
      <c r="L982" s="46"/>
    </row>
    <row r="983" spans="12:12" ht="12.5">
      <c r="L983" s="46"/>
    </row>
    <row r="984" spans="12:12" ht="12.5">
      <c r="L984" s="46"/>
    </row>
    <row r="985" spans="12:12" ht="12.5">
      <c r="L985" s="46"/>
    </row>
    <row r="986" spans="12:12" ht="12.5">
      <c r="L986" s="46"/>
    </row>
    <row r="987" spans="12:12" ht="12.5">
      <c r="L987" s="46"/>
    </row>
    <row r="988" spans="12:12" ht="12.5">
      <c r="L988" s="46"/>
    </row>
    <row r="989" spans="12:12" ht="12.5">
      <c r="L989" s="46"/>
    </row>
    <row r="990" spans="12:12" ht="12.5">
      <c r="L990" s="46"/>
    </row>
    <row r="991" spans="12:12" ht="12.5">
      <c r="L991" s="46"/>
    </row>
    <row r="992" spans="12:12" ht="12.5">
      <c r="L992" s="46"/>
    </row>
    <row r="993" spans="12:12" ht="12.5">
      <c r="L993" s="46"/>
    </row>
    <row r="994" spans="12:12" ht="12.5">
      <c r="L994" s="46"/>
    </row>
    <row r="995" spans="12:12" ht="12.5">
      <c r="L995" s="46"/>
    </row>
    <row r="996" spans="12:12" ht="12.5">
      <c r="L996" s="46"/>
    </row>
    <row r="997" spans="12:12" ht="12.5">
      <c r="L997" s="46"/>
    </row>
    <row r="998" spans="12:12" ht="12.5">
      <c r="L998" s="46"/>
    </row>
    <row r="999" spans="12:12" ht="12.5">
      <c r="L999" s="46"/>
    </row>
    <row r="1000" spans="12:12" ht="12.5">
      <c r="L1000" s="46"/>
    </row>
  </sheetData>
  <mergeCells count="4">
    <mergeCell ref="A1:B1"/>
    <mergeCell ref="D2:M2"/>
    <mergeCell ref="A39:B39"/>
    <mergeCell ref="A88:B8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zoomScale="70" zoomScaleNormal="7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L7" sqref="L7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.08984375" customWidth="1"/>
    <col min="12" max="12" width="28.81640625" customWidth="1"/>
    <col min="13" max="13" width="32.81640625" customWidth="1"/>
    <col min="14" max="14" width="19.81640625" customWidth="1"/>
    <col min="16" max="16" width="25.1796875" customWidth="1"/>
    <col min="17" max="17" width="32.08984375" customWidth="1"/>
    <col min="18" max="18" width="25.1796875" customWidth="1"/>
    <col min="19" max="19" width="19" customWidth="1"/>
    <col min="20" max="20" width="25.54296875" customWidth="1"/>
    <col min="21" max="21" width="21.54296875" customWidth="1"/>
  </cols>
  <sheetData>
    <row r="1" spans="1:21" ht="15.75" customHeight="1">
      <c r="A1" s="168" t="s">
        <v>0</v>
      </c>
      <c r="B1" s="167"/>
      <c r="C1" s="1"/>
      <c r="L1" s="46"/>
    </row>
    <row r="2" spans="1:21" ht="15.75" customHeight="1">
      <c r="A2" s="3"/>
      <c r="B2" s="3"/>
      <c r="C2" s="5"/>
      <c r="D2" s="166" t="s">
        <v>637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6"/>
      <c r="P2" s="6"/>
      <c r="Q2" s="6"/>
    </row>
    <row r="3" spans="1:21" ht="15.75" customHeight="1">
      <c r="A3" s="3" t="s">
        <v>4</v>
      </c>
      <c r="B3" s="3" t="s">
        <v>5</v>
      </c>
      <c r="C3" s="5" t="s">
        <v>6</v>
      </c>
      <c r="D3" s="3" t="s">
        <v>645</v>
      </c>
      <c r="E3" s="3" t="s">
        <v>646</v>
      </c>
      <c r="F3" s="3" t="s">
        <v>648</v>
      </c>
      <c r="G3" s="3" t="s">
        <v>649</v>
      </c>
      <c r="H3" s="3" t="s">
        <v>650</v>
      </c>
      <c r="I3" s="3" t="s">
        <v>651</v>
      </c>
      <c r="J3" s="3" t="s">
        <v>652</v>
      </c>
      <c r="K3" s="3" t="s">
        <v>653</v>
      </c>
      <c r="L3" s="3" t="s">
        <v>654</v>
      </c>
      <c r="M3" s="3" t="s">
        <v>655</v>
      </c>
      <c r="N3" s="3" t="s">
        <v>656</v>
      </c>
      <c r="O3" s="3" t="s">
        <v>657</v>
      </c>
      <c r="P3" s="3" t="s">
        <v>644</v>
      </c>
      <c r="Q3" s="3" t="s">
        <v>647</v>
      </c>
      <c r="R3" s="64"/>
      <c r="S3" s="64" t="s">
        <v>20</v>
      </c>
      <c r="T3" s="3" t="s">
        <v>21</v>
      </c>
      <c r="U3" s="3"/>
    </row>
    <row r="4" spans="1:21" ht="15.75" customHeight="1">
      <c r="A4" s="8" t="s">
        <v>34</v>
      </c>
      <c r="B4" s="8" t="s">
        <v>38</v>
      </c>
      <c r="C4" s="10">
        <v>9531097</v>
      </c>
      <c r="H4" s="60"/>
      <c r="I4" s="85"/>
      <c r="J4" s="60"/>
      <c r="L4" s="115"/>
      <c r="M4" s="60"/>
      <c r="R4" s="60"/>
      <c r="S4" s="69">
        <f t="shared" ref="S4:S142" si="0">0.25*D4+0.15*F4+0.1*H4+0.1*J4+0.1*L4+0.3*N4</f>
        <v>0</v>
      </c>
      <c r="T4" s="78"/>
    </row>
    <row r="5" spans="1:21" ht="15.75" customHeight="1">
      <c r="A5" s="8" t="s">
        <v>50</v>
      </c>
      <c r="B5" s="8" t="s">
        <v>51</v>
      </c>
      <c r="C5" s="10">
        <v>9531433</v>
      </c>
      <c r="H5" s="60"/>
      <c r="I5" s="60"/>
      <c r="J5" s="60"/>
      <c r="L5" s="115"/>
      <c r="M5" s="60"/>
      <c r="R5" s="60"/>
      <c r="S5" s="69">
        <f t="shared" si="0"/>
        <v>0</v>
      </c>
      <c r="T5" s="78"/>
    </row>
    <row r="6" spans="1:21" ht="15.75" customHeight="1">
      <c r="A6" s="8" t="s">
        <v>54</v>
      </c>
      <c r="B6" s="8" t="s">
        <v>55</v>
      </c>
      <c r="C6" s="10">
        <v>9624016</v>
      </c>
      <c r="D6" s="66">
        <v>50</v>
      </c>
      <c r="F6" s="66">
        <v>100</v>
      </c>
      <c r="H6" s="86">
        <v>100</v>
      </c>
      <c r="I6" s="60"/>
      <c r="J6" s="86">
        <v>100</v>
      </c>
      <c r="L6" s="116">
        <v>100</v>
      </c>
      <c r="M6" s="60"/>
      <c r="N6" s="66">
        <v>100</v>
      </c>
      <c r="O6" s="66"/>
      <c r="P6" s="66">
        <v>66</v>
      </c>
      <c r="Q6" s="66"/>
      <c r="R6" s="60"/>
      <c r="S6" s="69">
        <f t="shared" si="0"/>
        <v>87.5</v>
      </c>
      <c r="T6" s="70">
        <v>66</v>
      </c>
    </row>
    <row r="7" spans="1:21" ht="15.75" customHeight="1">
      <c r="A7" s="8" t="s">
        <v>57</v>
      </c>
      <c r="B7" s="8" t="s">
        <v>58</v>
      </c>
      <c r="C7" s="10">
        <v>9631007</v>
      </c>
      <c r="D7" s="66">
        <v>100</v>
      </c>
      <c r="F7" s="66">
        <v>100</v>
      </c>
      <c r="H7" s="86">
        <v>100</v>
      </c>
      <c r="I7" s="60"/>
      <c r="J7" s="86">
        <v>100</v>
      </c>
      <c r="L7" s="116">
        <v>100</v>
      </c>
      <c r="M7" s="60"/>
      <c r="N7" s="66">
        <v>100</v>
      </c>
      <c r="R7" s="60"/>
      <c r="S7" s="69">
        <f t="shared" si="0"/>
        <v>100</v>
      </c>
      <c r="T7" s="78"/>
    </row>
    <row r="8" spans="1:21" ht="15.75" customHeight="1">
      <c r="A8" s="8" t="s">
        <v>59</v>
      </c>
      <c r="B8" s="8" t="s">
        <v>60</v>
      </c>
      <c r="C8" s="10">
        <v>9631027</v>
      </c>
      <c r="D8" s="66">
        <v>90</v>
      </c>
      <c r="F8" s="66">
        <v>95</v>
      </c>
      <c r="H8" s="81">
        <v>100</v>
      </c>
      <c r="I8" s="60"/>
      <c r="J8" s="81">
        <v>100</v>
      </c>
      <c r="L8" s="117">
        <v>90</v>
      </c>
      <c r="M8" s="87" t="s">
        <v>659</v>
      </c>
      <c r="N8" s="66">
        <v>100</v>
      </c>
      <c r="P8" s="66">
        <v>66</v>
      </c>
      <c r="R8" s="60"/>
      <c r="S8" s="69">
        <f t="shared" si="0"/>
        <v>95.75</v>
      </c>
      <c r="T8" s="70">
        <v>66</v>
      </c>
    </row>
    <row r="9" spans="1:21" ht="15.75" customHeight="1">
      <c r="A9" s="8" t="s">
        <v>61</v>
      </c>
      <c r="B9" s="8" t="s">
        <v>62</v>
      </c>
      <c r="C9" s="10">
        <v>9631028</v>
      </c>
      <c r="H9" s="60"/>
      <c r="I9" s="60"/>
      <c r="J9" s="60"/>
      <c r="L9" s="115"/>
      <c r="M9" s="60"/>
      <c r="R9" s="60"/>
      <c r="S9" s="69">
        <f t="shared" si="0"/>
        <v>0</v>
      </c>
      <c r="T9" s="78"/>
    </row>
    <row r="10" spans="1:21" ht="15.75" customHeight="1">
      <c r="A10" s="8" t="s">
        <v>63</v>
      </c>
      <c r="B10" s="8" t="s">
        <v>64</v>
      </c>
      <c r="C10" s="10">
        <v>9631029</v>
      </c>
      <c r="D10" s="66">
        <v>80</v>
      </c>
      <c r="F10" s="66">
        <v>100</v>
      </c>
      <c r="H10" s="81">
        <v>100</v>
      </c>
      <c r="I10" s="60"/>
      <c r="J10" s="81">
        <v>80</v>
      </c>
      <c r="K10" s="67" t="s">
        <v>661</v>
      </c>
      <c r="L10" s="117">
        <v>100</v>
      </c>
      <c r="M10" s="60"/>
      <c r="N10" s="66">
        <v>90</v>
      </c>
      <c r="R10" s="60"/>
      <c r="S10" s="69">
        <f t="shared" si="0"/>
        <v>90</v>
      </c>
      <c r="T10" s="78"/>
    </row>
    <row r="11" spans="1:21" ht="15.75" customHeight="1">
      <c r="A11" s="8" t="s">
        <v>65</v>
      </c>
      <c r="B11" s="8" t="s">
        <v>66</v>
      </c>
      <c r="C11" s="10">
        <v>9631030</v>
      </c>
      <c r="D11" s="66">
        <v>90</v>
      </c>
      <c r="F11" s="66">
        <v>80</v>
      </c>
      <c r="H11" s="81">
        <v>100</v>
      </c>
      <c r="I11" s="60"/>
      <c r="J11" s="81">
        <v>100</v>
      </c>
      <c r="L11" s="117">
        <v>100</v>
      </c>
      <c r="M11" s="60"/>
      <c r="N11" s="66">
        <v>100</v>
      </c>
      <c r="R11" s="60"/>
      <c r="S11" s="69">
        <f t="shared" si="0"/>
        <v>94.5</v>
      </c>
      <c r="T11" s="78"/>
    </row>
    <row r="12" spans="1:21" ht="15.75" customHeight="1">
      <c r="A12" s="8" t="s">
        <v>69</v>
      </c>
      <c r="B12" s="8" t="s">
        <v>70</v>
      </c>
      <c r="C12" s="10">
        <v>9631034</v>
      </c>
      <c r="H12" s="60"/>
      <c r="I12" s="60"/>
      <c r="J12" s="60"/>
      <c r="L12" s="115"/>
      <c r="M12" s="60"/>
      <c r="R12" s="60"/>
      <c r="S12" s="69">
        <f t="shared" si="0"/>
        <v>0</v>
      </c>
      <c r="T12" s="78"/>
    </row>
    <row r="13" spans="1:21" ht="15.75" customHeight="1">
      <c r="A13" s="8" t="s">
        <v>72</v>
      </c>
      <c r="B13" s="8" t="s">
        <v>73</v>
      </c>
      <c r="C13" s="10">
        <v>9631041</v>
      </c>
      <c r="D13" s="66">
        <v>90</v>
      </c>
      <c r="F13" s="66">
        <v>100</v>
      </c>
      <c r="H13" s="81">
        <v>100</v>
      </c>
      <c r="I13" s="60"/>
      <c r="J13" s="81">
        <v>100</v>
      </c>
      <c r="L13" s="117">
        <v>100</v>
      </c>
      <c r="M13" s="60"/>
      <c r="N13" s="66">
        <v>100</v>
      </c>
      <c r="P13" s="66">
        <v>66</v>
      </c>
      <c r="R13" s="60"/>
      <c r="S13" s="69">
        <f t="shared" si="0"/>
        <v>97.5</v>
      </c>
      <c r="T13" s="70">
        <v>66</v>
      </c>
    </row>
    <row r="14" spans="1:21" ht="15.75" customHeight="1">
      <c r="A14" s="8" t="s">
        <v>77</v>
      </c>
      <c r="B14" s="8" t="s">
        <v>78</v>
      </c>
      <c r="C14" s="10">
        <v>9631042</v>
      </c>
      <c r="H14" s="60"/>
      <c r="I14" s="60"/>
      <c r="J14" s="60"/>
      <c r="L14" s="115"/>
      <c r="M14" s="60"/>
      <c r="R14" s="60"/>
      <c r="S14" s="69">
        <f t="shared" si="0"/>
        <v>0</v>
      </c>
      <c r="T14" s="78"/>
    </row>
    <row r="15" spans="1:21" ht="15.75" customHeight="1">
      <c r="A15" s="8" t="s">
        <v>80</v>
      </c>
      <c r="B15" s="8" t="s">
        <v>81</v>
      </c>
      <c r="C15" s="10">
        <v>9631048</v>
      </c>
      <c r="H15" s="60"/>
      <c r="I15" s="60"/>
      <c r="J15" s="60"/>
      <c r="L15" s="115"/>
      <c r="M15" s="60"/>
      <c r="R15" s="60"/>
      <c r="S15" s="69">
        <f t="shared" si="0"/>
        <v>0</v>
      </c>
      <c r="T15" s="78"/>
    </row>
    <row r="16" spans="1:21" ht="15.75" customHeight="1">
      <c r="A16" s="8" t="s">
        <v>83</v>
      </c>
      <c r="B16" s="8" t="s">
        <v>84</v>
      </c>
      <c r="C16" s="10">
        <v>9631058</v>
      </c>
      <c r="H16" s="60"/>
      <c r="I16" s="60"/>
      <c r="J16" s="60"/>
      <c r="L16" s="115"/>
      <c r="M16" s="60"/>
      <c r="R16" s="60"/>
      <c r="S16" s="69">
        <f t="shared" si="0"/>
        <v>0</v>
      </c>
      <c r="T16" s="78"/>
    </row>
    <row r="17" spans="1:20" ht="15.75" customHeight="1">
      <c r="A17" s="8" t="s">
        <v>89</v>
      </c>
      <c r="B17" s="8" t="s">
        <v>62</v>
      </c>
      <c r="C17" s="10">
        <v>9631060</v>
      </c>
      <c r="D17" s="66">
        <v>100</v>
      </c>
      <c r="F17" s="66">
        <v>80</v>
      </c>
      <c r="H17" s="81">
        <v>100</v>
      </c>
      <c r="I17" s="60"/>
      <c r="J17" s="81">
        <v>100</v>
      </c>
      <c r="L17" s="117">
        <v>100</v>
      </c>
      <c r="M17" s="60"/>
      <c r="N17" s="66">
        <v>70</v>
      </c>
      <c r="P17" s="66">
        <v>66</v>
      </c>
      <c r="R17" s="60"/>
      <c r="S17" s="69">
        <f t="shared" si="0"/>
        <v>88</v>
      </c>
      <c r="T17" s="70">
        <v>66</v>
      </c>
    </row>
    <row r="18" spans="1:20" ht="15.75" customHeight="1">
      <c r="A18" s="8" t="s">
        <v>92</v>
      </c>
      <c r="B18" s="8" t="s">
        <v>93</v>
      </c>
      <c r="C18" s="10">
        <v>9631073</v>
      </c>
      <c r="H18" s="60"/>
      <c r="I18" s="60"/>
      <c r="J18" s="60"/>
      <c r="L18" s="115"/>
      <c r="M18" s="60"/>
      <c r="R18" s="60"/>
      <c r="S18" s="69">
        <f t="shared" si="0"/>
        <v>0</v>
      </c>
      <c r="T18" s="78"/>
    </row>
    <row r="19" spans="1:20" ht="15.75" customHeight="1">
      <c r="A19" s="8" t="s">
        <v>95</v>
      </c>
      <c r="B19" s="8" t="s">
        <v>96</v>
      </c>
      <c r="C19" s="10">
        <v>9631082</v>
      </c>
      <c r="H19" s="60"/>
      <c r="I19" s="60"/>
      <c r="J19" s="60"/>
      <c r="L19" s="115"/>
      <c r="M19" s="60"/>
      <c r="R19" s="60"/>
      <c r="S19" s="69">
        <f t="shared" si="0"/>
        <v>0</v>
      </c>
      <c r="T19" s="78"/>
    </row>
    <row r="20" spans="1:20" ht="15.75" customHeight="1">
      <c r="A20" s="8" t="s">
        <v>100</v>
      </c>
      <c r="B20" s="8" t="s">
        <v>101</v>
      </c>
      <c r="C20" s="10">
        <v>9631403</v>
      </c>
      <c r="D20" s="66">
        <v>100</v>
      </c>
      <c r="F20" s="66">
        <v>95</v>
      </c>
      <c r="H20" s="81">
        <v>100</v>
      </c>
      <c r="I20" s="60"/>
      <c r="J20" s="81">
        <v>100</v>
      </c>
      <c r="L20" s="117">
        <v>100</v>
      </c>
      <c r="M20" s="60"/>
      <c r="N20" s="66">
        <v>100</v>
      </c>
      <c r="P20" s="66">
        <v>66</v>
      </c>
      <c r="R20" s="60"/>
      <c r="S20" s="69">
        <f t="shared" si="0"/>
        <v>99.25</v>
      </c>
      <c r="T20" s="70">
        <v>66</v>
      </c>
    </row>
    <row r="21" spans="1:20" ht="15.75" customHeight="1">
      <c r="A21" s="8" t="s">
        <v>104</v>
      </c>
      <c r="B21" s="8" t="s">
        <v>105</v>
      </c>
      <c r="C21" s="10">
        <v>9631408</v>
      </c>
      <c r="H21" s="60"/>
      <c r="I21" s="60"/>
      <c r="J21" s="60"/>
      <c r="L21" s="115"/>
      <c r="M21" s="60"/>
      <c r="R21" s="60"/>
      <c r="S21" s="69">
        <f t="shared" si="0"/>
        <v>0</v>
      </c>
      <c r="T21" s="78"/>
    </row>
    <row r="22" spans="1:20" ht="15.75" customHeight="1">
      <c r="A22" s="8" t="s">
        <v>107</v>
      </c>
      <c r="B22" s="8" t="s">
        <v>108</v>
      </c>
      <c r="C22" s="10">
        <v>9631410</v>
      </c>
      <c r="D22" s="66">
        <v>100</v>
      </c>
      <c r="F22" s="66">
        <v>90</v>
      </c>
      <c r="H22" s="81">
        <v>100</v>
      </c>
      <c r="I22" s="60"/>
      <c r="J22" s="81">
        <v>100</v>
      </c>
      <c r="L22" s="117">
        <v>100</v>
      </c>
      <c r="M22" s="60"/>
      <c r="N22" s="66">
        <v>100</v>
      </c>
      <c r="R22" s="60"/>
      <c r="S22" s="69">
        <f t="shared" si="0"/>
        <v>98.5</v>
      </c>
      <c r="T22" s="78"/>
    </row>
    <row r="23" spans="1:20" ht="15.75" customHeight="1">
      <c r="A23" s="8" t="s">
        <v>109</v>
      </c>
      <c r="B23" s="8" t="s">
        <v>110</v>
      </c>
      <c r="C23" s="10">
        <v>9631412</v>
      </c>
      <c r="D23" s="66">
        <v>80</v>
      </c>
      <c r="F23" s="66">
        <v>70</v>
      </c>
      <c r="H23" s="81">
        <v>0</v>
      </c>
      <c r="I23" s="87" t="s">
        <v>664</v>
      </c>
      <c r="J23" s="81">
        <v>100</v>
      </c>
      <c r="L23" s="117">
        <v>100</v>
      </c>
      <c r="M23" s="60"/>
      <c r="N23" s="66">
        <v>100</v>
      </c>
      <c r="R23" s="60"/>
      <c r="S23" s="69">
        <f t="shared" si="0"/>
        <v>80.5</v>
      </c>
      <c r="T23" s="78"/>
    </row>
    <row r="24" spans="1:20" ht="15.75" customHeight="1">
      <c r="A24" s="8" t="s">
        <v>112</v>
      </c>
      <c r="B24" s="8" t="s">
        <v>113</v>
      </c>
      <c r="C24" s="10">
        <v>9631413</v>
      </c>
      <c r="H24" s="60"/>
      <c r="I24" s="60"/>
      <c r="J24" s="60"/>
      <c r="L24" s="115"/>
      <c r="M24" s="60"/>
      <c r="R24" s="60"/>
      <c r="S24" s="69">
        <f t="shared" si="0"/>
        <v>0</v>
      </c>
      <c r="T24" s="78"/>
    </row>
    <row r="25" spans="1:20" ht="15.75" customHeight="1">
      <c r="A25" s="8" t="s">
        <v>117</v>
      </c>
      <c r="B25" s="8" t="s">
        <v>55</v>
      </c>
      <c r="C25" s="10">
        <v>9631420</v>
      </c>
      <c r="D25" s="66">
        <v>80</v>
      </c>
      <c r="F25" s="66">
        <v>80</v>
      </c>
      <c r="H25" s="81">
        <v>100</v>
      </c>
      <c r="I25" s="60"/>
      <c r="J25" s="81">
        <v>100</v>
      </c>
      <c r="L25" s="117">
        <v>100</v>
      </c>
      <c r="M25" s="60"/>
      <c r="N25" s="66">
        <v>100</v>
      </c>
      <c r="R25" s="60"/>
      <c r="S25" s="69">
        <f t="shared" si="0"/>
        <v>92</v>
      </c>
      <c r="T25" s="78"/>
    </row>
    <row r="26" spans="1:20" ht="15.75" customHeight="1">
      <c r="A26" s="8" t="s">
        <v>118</v>
      </c>
      <c r="B26" s="8" t="s">
        <v>75</v>
      </c>
      <c r="C26" s="10">
        <v>9631426</v>
      </c>
      <c r="D26" s="66">
        <v>100</v>
      </c>
      <c r="F26" s="66">
        <v>100</v>
      </c>
      <c r="H26" s="86">
        <v>100</v>
      </c>
      <c r="I26" s="60"/>
      <c r="J26" s="86">
        <v>100</v>
      </c>
      <c r="L26" s="116">
        <v>0</v>
      </c>
      <c r="M26" s="60"/>
      <c r="N26" s="66">
        <v>100</v>
      </c>
      <c r="R26" s="60"/>
      <c r="S26" s="69">
        <f t="shared" si="0"/>
        <v>90</v>
      </c>
      <c r="T26" s="78"/>
    </row>
    <row r="27" spans="1:20" ht="15.5">
      <c r="A27" s="8" t="s">
        <v>122</v>
      </c>
      <c r="B27" s="8" t="s">
        <v>123</v>
      </c>
      <c r="C27" s="10">
        <v>9631806</v>
      </c>
      <c r="H27" s="60"/>
      <c r="I27" s="60"/>
      <c r="J27" s="60"/>
      <c r="L27" s="115"/>
      <c r="M27" s="60"/>
      <c r="R27" s="60"/>
      <c r="S27" s="69">
        <f t="shared" si="0"/>
        <v>0</v>
      </c>
      <c r="T27" s="78"/>
    </row>
    <row r="28" spans="1:20" ht="15.5">
      <c r="A28" s="8" t="s">
        <v>126</v>
      </c>
      <c r="B28" s="8" t="s">
        <v>127</v>
      </c>
      <c r="C28" s="10">
        <v>9631807</v>
      </c>
      <c r="D28" s="66">
        <v>100</v>
      </c>
      <c r="F28" s="66">
        <v>80</v>
      </c>
      <c r="H28" s="81">
        <v>100</v>
      </c>
      <c r="I28" s="60"/>
      <c r="J28" s="81">
        <v>100</v>
      </c>
      <c r="L28" s="117">
        <v>100</v>
      </c>
      <c r="M28" s="60"/>
      <c r="N28" s="66">
        <v>100</v>
      </c>
      <c r="P28" s="66">
        <v>100</v>
      </c>
      <c r="R28" s="60"/>
      <c r="S28" s="69">
        <f t="shared" si="0"/>
        <v>97</v>
      </c>
      <c r="T28" s="70">
        <v>100</v>
      </c>
    </row>
    <row r="29" spans="1:20" ht="15.5">
      <c r="A29" s="8" t="s">
        <v>128</v>
      </c>
      <c r="B29" s="8" t="s">
        <v>129</v>
      </c>
      <c r="C29" s="10">
        <v>9631811</v>
      </c>
      <c r="H29" s="60"/>
      <c r="I29" s="60"/>
      <c r="J29" s="60"/>
      <c r="L29" s="115"/>
      <c r="M29" s="60"/>
      <c r="R29" s="60"/>
      <c r="S29" s="69">
        <f t="shared" si="0"/>
        <v>0</v>
      </c>
      <c r="T29" s="78"/>
    </row>
    <row r="30" spans="1:20" ht="15.5">
      <c r="A30" s="8" t="s">
        <v>130</v>
      </c>
      <c r="B30" s="8" t="s">
        <v>131</v>
      </c>
      <c r="C30" s="10">
        <v>9631903</v>
      </c>
      <c r="H30" s="60"/>
      <c r="I30" s="60"/>
      <c r="J30" s="60"/>
      <c r="L30" s="115"/>
      <c r="M30" s="60"/>
      <c r="R30" s="60"/>
      <c r="S30" s="69">
        <f t="shared" si="0"/>
        <v>0</v>
      </c>
      <c r="T30" s="78"/>
    </row>
    <row r="31" spans="1:20" ht="15.5">
      <c r="A31" s="8" t="s">
        <v>133</v>
      </c>
      <c r="B31" s="8" t="s">
        <v>134</v>
      </c>
      <c r="C31" s="10">
        <v>9731505</v>
      </c>
      <c r="D31" s="66">
        <v>100</v>
      </c>
      <c r="F31" s="66">
        <v>100</v>
      </c>
      <c r="H31" s="86">
        <v>100</v>
      </c>
      <c r="I31" s="60"/>
      <c r="J31" s="86">
        <v>100</v>
      </c>
      <c r="L31" s="116">
        <v>100</v>
      </c>
      <c r="M31" s="60"/>
      <c r="N31" s="66">
        <v>100</v>
      </c>
      <c r="P31" s="66">
        <v>66</v>
      </c>
      <c r="R31" s="60"/>
      <c r="S31" s="69">
        <f t="shared" si="0"/>
        <v>100</v>
      </c>
      <c r="T31" s="70">
        <v>66</v>
      </c>
    </row>
    <row r="32" spans="1:20" ht="15.5">
      <c r="A32" s="24" t="s">
        <v>22</v>
      </c>
      <c r="B32" s="25" t="s">
        <v>23</v>
      </c>
      <c r="C32" s="9">
        <v>9223704</v>
      </c>
      <c r="D32" s="66">
        <v>100</v>
      </c>
      <c r="F32" s="66">
        <v>70</v>
      </c>
      <c r="H32" s="58">
        <v>40</v>
      </c>
      <c r="I32" s="77" t="s">
        <v>665</v>
      </c>
      <c r="J32" s="58">
        <v>100</v>
      </c>
      <c r="L32" s="117">
        <v>100</v>
      </c>
      <c r="M32" s="60"/>
      <c r="N32" s="66">
        <v>100</v>
      </c>
      <c r="R32" s="60"/>
      <c r="S32" s="69">
        <f t="shared" si="0"/>
        <v>89.5</v>
      </c>
      <c r="T32" s="78"/>
    </row>
    <row r="33" spans="1:20" ht="15.5">
      <c r="A33" s="27" t="s">
        <v>52</v>
      </c>
      <c r="B33" s="27" t="s">
        <v>53</v>
      </c>
      <c r="C33" s="28">
        <v>9323092</v>
      </c>
      <c r="H33" s="60"/>
      <c r="I33" s="60"/>
      <c r="J33" s="60"/>
      <c r="L33" s="115"/>
      <c r="M33" s="60"/>
      <c r="R33" s="60"/>
      <c r="S33" s="69">
        <f t="shared" si="0"/>
        <v>0</v>
      </c>
      <c r="T33" s="78"/>
    </row>
    <row r="34" spans="1:20" ht="15.5">
      <c r="A34" s="27" t="s">
        <v>143</v>
      </c>
      <c r="B34" s="27" t="s">
        <v>144</v>
      </c>
      <c r="C34" s="28">
        <v>9612056</v>
      </c>
      <c r="D34" s="66">
        <v>90</v>
      </c>
      <c r="F34" s="66">
        <v>90</v>
      </c>
      <c r="H34" s="58">
        <v>100</v>
      </c>
      <c r="I34" s="60"/>
      <c r="J34" s="58">
        <v>100</v>
      </c>
      <c r="L34" s="117">
        <v>100</v>
      </c>
      <c r="M34" s="60"/>
      <c r="N34" s="66">
        <v>100</v>
      </c>
      <c r="P34" s="66">
        <v>66</v>
      </c>
      <c r="R34" s="60"/>
      <c r="S34" s="69">
        <f t="shared" si="0"/>
        <v>96</v>
      </c>
      <c r="T34" s="70">
        <v>66</v>
      </c>
    </row>
    <row r="35" spans="1:20" ht="15.5">
      <c r="A35" s="27" t="s">
        <v>97</v>
      </c>
      <c r="B35" s="27" t="s">
        <v>98</v>
      </c>
      <c r="C35" s="28">
        <v>9531001</v>
      </c>
      <c r="H35" s="60"/>
      <c r="I35" s="60"/>
      <c r="J35" s="60"/>
      <c r="L35" s="115"/>
      <c r="M35" s="60"/>
      <c r="R35" s="60"/>
      <c r="S35" s="69">
        <f t="shared" si="0"/>
        <v>0</v>
      </c>
      <c r="T35" s="78"/>
    </row>
    <row r="36" spans="1:20" ht="15.5">
      <c r="A36" s="27" t="s">
        <v>141</v>
      </c>
      <c r="B36" s="27" t="s">
        <v>142</v>
      </c>
      <c r="C36" s="28">
        <v>9612036</v>
      </c>
      <c r="D36" s="66">
        <v>80</v>
      </c>
      <c r="F36" s="66">
        <v>100</v>
      </c>
      <c r="H36" s="86">
        <v>100</v>
      </c>
      <c r="I36" s="60"/>
      <c r="J36" s="86">
        <v>100</v>
      </c>
      <c r="L36" s="116">
        <v>100</v>
      </c>
      <c r="M36" s="60"/>
      <c r="N36" s="66">
        <v>90</v>
      </c>
      <c r="P36" s="66">
        <v>33</v>
      </c>
      <c r="R36" s="60"/>
      <c r="S36" s="69">
        <f t="shared" si="0"/>
        <v>92</v>
      </c>
      <c r="T36" s="70">
        <v>33</v>
      </c>
    </row>
    <row r="37" spans="1:20" ht="15.5">
      <c r="A37" s="27" t="s">
        <v>90</v>
      </c>
      <c r="B37" s="27" t="s">
        <v>91</v>
      </c>
      <c r="C37" s="28">
        <v>9523094</v>
      </c>
      <c r="D37" s="66">
        <v>90</v>
      </c>
      <c r="F37" s="66">
        <v>100</v>
      </c>
      <c r="H37" s="58">
        <v>100</v>
      </c>
      <c r="I37" s="60"/>
      <c r="J37" s="58">
        <v>100</v>
      </c>
      <c r="L37" s="117">
        <v>60</v>
      </c>
      <c r="M37" s="60"/>
      <c r="N37" s="66">
        <v>90</v>
      </c>
      <c r="R37" s="60"/>
      <c r="S37" s="69">
        <f t="shared" si="0"/>
        <v>90.5</v>
      </c>
      <c r="T37" s="78"/>
    </row>
    <row r="38" spans="1:20" ht="15.5">
      <c r="A38" s="27" t="s">
        <v>67</v>
      </c>
      <c r="B38" s="9" t="s">
        <v>68</v>
      </c>
      <c r="C38" s="9">
        <v>9423702</v>
      </c>
      <c r="H38" s="60"/>
      <c r="I38" s="60"/>
      <c r="J38" s="60"/>
      <c r="L38" s="115"/>
      <c r="M38" s="60"/>
      <c r="R38" s="60"/>
      <c r="S38" s="69">
        <f t="shared" si="0"/>
        <v>0</v>
      </c>
      <c r="T38" s="78"/>
    </row>
    <row r="39" spans="1:20" ht="16.5">
      <c r="A39" s="169" t="s">
        <v>149</v>
      </c>
      <c r="B39" s="167"/>
      <c r="C39" s="30"/>
      <c r="H39" s="60"/>
      <c r="I39" s="60"/>
      <c r="J39" s="60"/>
      <c r="L39" s="115"/>
      <c r="M39" s="60"/>
      <c r="R39" s="60"/>
      <c r="S39" s="69">
        <f t="shared" si="0"/>
        <v>0</v>
      </c>
      <c r="T39" s="78"/>
    </row>
    <row r="40" spans="1:20" ht="15.5">
      <c r="A40" s="8" t="s">
        <v>74</v>
      </c>
      <c r="B40" s="8" t="s">
        <v>75</v>
      </c>
      <c r="C40" s="10">
        <v>9431069</v>
      </c>
      <c r="D40" s="66">
        <v>50</v>
      </c>
      <c r="F40" s="66">
        <v>90</v>
      </c>
      <c r="H40" s="86">
        <v>0</v>
      </c>
      <c r="I40" s="89" t="s">
        <v>666</v>
      </c>
      <c r="J40" s="86">
        <v>0</v>
      </c>
      <c r="L40" s="116">
        <v>70</v>
      </c>
      <c r="M40" s="89" t="s">
        <v>667</v>
      </c>
      <c r="N40" s="66">
        <v>0</v>
      </c>
      <c r="R40" s="60"/>
      <c r="S40" s="69">
        <f t="shared" si="0"/>
        <v>33</v>
      </c>
      <c r="T40" s="78"/>
    </row>
    <row r="41" spans="1:20" ht="15.5">
      <c r="A41" s="8" t="s">
        <v>79</v>
      </c>
      <c r="B41" s="8" t="s">
        <v>55</v>
      </c>
      <c r="C41" s="10">
        <v>9511023</v>
      </c>
      <c r="D41" s="66">
        <v>80</v>
      </c>
      <c r="F41" s="66">
        <v>100</v>
      </c>
      <c r="H41" s="86">
        <v>100</v>
      </c>
      <c r="I41" s="60"/>
      <c r="J41" s="86">
        <v>100</v>
      </c>
      <c r="L41" s="116">
        <v>100</v>
      </c>
      <c r="M41" s="60"/>
      <c r="N41" s="66">
        <v>80</v>
      </c>
      <c r="P41" s="66">
        <v>66</v>
      </c>
      <c r="R41" s="60"/>
      <c r="S41" s="69">
        <f t="shared" si="0"/>
        <v>89</v>
      </c>
      <c r="T41" s="70">
        <v>66</v>
      </c>
    </row>
    <row r="42" spans="1:20" ht="15.5">
      <c r="A42" s="8" t="s">
        <v>86</v>
      </c>
      <c r="B42" s="8" t="s">
        <v>87</v>
      </c>
      <c r="C42" s="10">
        <v>9512034</v>
      </c>
      <c r="D42" s="66">
        <v>100</v>
      </c>
      <c r="F42" s="66">
        <v>100</v>
      </c>
      <c r="H42" s="81">
        <v>100</v>
      </c>
      <c r="I42" s="60"/>
      <c r="J42" s="81">
        <v>75</v>
      </c>
      <c r="K42" s="67" t="s">
        <v>668</v>
      </c>
      <c r="L42" s="117">
        <v>100</v>
      </c>
      <c r="M42" s="60"/>
      <c r="N42" s="66">
        <v>100</v>
      </c>
      <c r="R42" s="60"/>
      <c r="S42" s="69">
        <f t="shared" si="0"/>
        <v>97.5</v>
      </c>
      <c r="T42" s="78"/>
    </row>
    <row r="43" spans="1:20" ht="15.5">
      <c r="A43" s="8" t="s">
        <v>102</v>
      </c>
      <c r="B43" s="8" t="s">
        <v>103</v>
      </c>
      <c r="C43" s="10">
        <v>9531023</v>
      </c>
      <c r="H43" s="60"/>
      <c r="I43" s="60"/>
      <c r="J43" s="60"/>
      <c r="L43" s="115"/>
      <c r="M43" s="60"/>
      <c r="R43" s="60"/>
      <c r="S43" s="69">
        <f t="shared" si="0"/>
        <v>0</v>
      </c>
      <c r="T43" s="78"/>
    </row>
    <row r="44" spans="1:20" ht="15.5">
      <c r="A44" s="8" t="s">
        <v>135</v>
      </c>
      <c r="B44" s="8" t="s">
        <v>136</v>
      </c>
      <c r="C44" s="10">
        <v>9531706</v>
      </c>
      <c r="D44" s="66">
        <v>100</v>
      </c>
      <c r="F44" s="66">
        <v>100</v>
      </c>
      <c r="H44" s="58">
        <v>100</v>
      </c>
      <c r="I44" s="60"/>
      <c r="J44" s="58">
        <v>100</v>
      </c>
      <c r="L44" s="117">
        <v>100</v>
      </c>
      <c r="M44" s="60"/>
      <c r="N44" s="66">
        <v>95</v>
      </c>
      <c r="P44" s="66">
        <v>66</v>
      </c>
      <c r="R44" s="60"/>
      <c r="S44" s="69">
        <f t="shared" si="0"/>
        <v>98.5</v>
      </c>
      <c r="T44" s="70">
        <v>66</v>
      </c>
    </row>
    <row r="45" spans="1:20" ht="15.5">
      <c r="A45" s="8" t="s">
        <v>137</v>
      </c>
      <c r="B45" s="8" t="s">
        <v>138</v>
      </c>
      <c r="C45" s="10">
        <v>9531707</v>
      </c>
      <c r="D45" s="66">
        <v>100</v>
      </c>
      <c r="F45" s="66">
        <v>100</v>
      </c>
      <c r="H45" s="58">
        <v>100</v>
      </c>
      <c r="I45" s="60"/>
      <c r="J45" s="58">
        <v>100</v>
      </c>
      <c r="L45" s="117">
        <v>100</v>
      </c>
      <c r="M45" s="60"/>
      <c r="N45" s="66">
        <v>90</v>
      </c>
      <c r="P45" s="66">
        <v>66</v>
      </c>
      <c r="R45" s="60"/>
      <c r="S45" s="69">
        <f t="shared" si="0"/>
        <v>97</v>
      </c>
      <c r="T45" s="70">
        <v>66</v>
      </c>
    </row>
    <row r="46" spans="1:20" ht="15.5">
      <c r="A46" s="8" t="s">
        <v>169</v>
      </c>
      <c r="B46" s="8" t="s">
        <v>148</v>
      </c>
      <c r="C46" s="10">
        <v>9623068</v>
      </c>
      <c r="D46" s="66">
        <v>70</v>
      </c>
      <c r="F46" s="66">
        <v>100</v>
      </c>
      <c r="H46" s="86">
        <v>100</v>
      </c>
      <c r="I46" s="60"/>
      <c r="J46" s="86">
        <v>100</v>
      </c>
      <c r="L46" s="116">
        <v>100</v>
      </c>
      <c r="M46" s="60"/>
      <c r="N46" s="66">
        <v>100</v>
      </c>
      <c r="P46" s="66">
        <v>66</v>
      </c>
      <c r="R46" s="60"/>
      <c r="S46" s="69">
        <f t="shared" si="0"/>
        <v>92.5</v>
      </c>
      <c r="T46" s="70">
        <v>66</v>
      </c>
    </row>
    <row r="47" spans="1:20" ht="15.5">
      <c r="A47" s="8" t="s">
        <v>147</v>
      </c>
      <c r="B47" s="8" t="s">
        <v>154</v>
      </c>
      <c r="C47" s="10">
        <v>9631001</v>
      </c>
      <c r="D47" s="66">
        <v>100</v>
      </c>
      <c r="F47" s="66">
        <v>90</v>
      </c>
      <c r="H47" s="58">
        <v>0</v>
      </c>
      <c r="I47" s="60"/>
      <c r="J47" s="58">
        <v>0</v>
      </c>
      <c r="L47" s="117">
        <v>0</v>
      </c>
      <c r="M47" s="60"/>
      <c r="N47" s="66">
        <v>50</v>
      </c>
      <c r="R47" s="60"/>
      <c r="S47" s="69">
        <f t="shared" si="0"/>
        <v>53.5</v>
      </c>
      <c r="T47" s="78"/>
    </row>
    <row r="48" spans="1:20" ht="15.5">
      <c r="A48" s="8" t="s">
        <v>163</v>
      </c>
      <c r="B48" s="8" t="s">
        <v>75</v>
      </c>
      <c r="C48" s="10">
        <v>9631006</v>
      </c>
      <c r="D48" s="66">
        <v>100</v>
      </c>
      <c r="F48" s="66">
        <v>100</v>
      </c>
      <c r="H48" s="86">
        <v>100</v>
      </c>
      <c r="I48" s="60"/>
      <c r="J48" s="86">
        <v>100</v>
      </c>
      <c r="L48" s="116">
        <v>100</v>
      </c>
      <c r="M48" s="60"/>
      <c r="N48" s="66">
        <v>97</v>
      </c>
      <c r="R48" s="60"/>
      <c r="S48" s="69">
        <f t="shared" si="0"/>
        <v>99.1</v>
      </c>
      <c r="T48" s="78"/>
    </row>
    <row r="49" spans="1:20" ht="15.5">
      <c r="A49" s="8" t="s">
        <v>164</v>
      </c>
      <c r="B49" s="8" t="s">
        <v>165</v>
      </c>
      <c r="C49" s="10">
        <v>9631008</v>
      </c>
      <c r="D49" s="66">
        <v>100</v>
      </c>
      <c r="F49" s="66">
        <v>97</v>
      </c>
      <c r="H49" s="86">
        <v>100</v>
      </c>
      <c r="I49" s="60"/>
      <c r="J49" s="86">
        <v>100</v>
      </c>
      <c r="L49" s="116">
        <v>100</v>
      </c>
      <c r="M49" s="60"/>
      <c r="N49" s="66">
        <v>100</v>
      </c>
      <c r="P49" s="66">
        <v>100</v>
      </c>
      <c r="R49" s="60"/>
      <c r="S49" s="69">
        <f t="shared" si="0"/>
        <v>99.55</v>
      </c>
      <c r="T49" s="70">
        <v>100</v>
      </c>
    </row>
    <row r="50" spans="1:20" ht="15.5">
      <c r="A50" s="8" t="s">
        <v>167</v>
      </c>
      <c r="B50" s="8" t="s">
        <v>81</v>
      </c>
      <c r="C50" s="10">
        <v>9631009</v>
      </c>
      <c r="D50" s="118">
        <v>80</v>
      </c>
      <c r="F50" s="66">
        <v>100</v>
      </c>
      <c r="H50" s="81">
        <v>100</v>
      </c>
      <c r="I50" s="60"/>
      <c r="J50" s="81">
        <v>100</v>
      </c>
      <c r="L50" s="117">
        <v>100</v>
      </c>
      <c r="M50" s="60"/>
      <c r="N50" s="66">
        <v>70</v>
      </c>
      <c r="P50" s="66">
        <v>66</v>
      </c>
      <c r="R50" s="60"/>
      <c r="S50" s="69">
        <f t="shared" si="0"/>
        <v>86</v>
      </c>
      <c r="T50" s="70">
        <v>66</v>
      </c>
    </row>
    <row r="51" spans="1:20" ht="15.5">
      <c r="A51" s="8" t="s">
        <v>170</v>
      </c>
      <c r="B51" s="8" t="s">
        <v>171</v>
      </c>
      <c r="C51" s="10">
        <v>9631010</v>
      </c>
      <c r="D51" s="66">
        <v>90</v>
      </c>
      <c r="F51" s="66">
        <v>92</v>
      </c>
      <c r="H51" s="86">
        <v>100</v>
      </c>
      <c r="I51" s="60"/>
      <c r="J51" s="86">
        <v>100</v>
      </c>
      <c r="L51" s="116">
        <v>100</v>
      </c>
      <c r="M51" s="60"/>
      <c r="N51" s="66">
        <v>75</v>
      </c>
      <c r="P51" s="66">
        <v>100</v>
      </c>
      <c r="R51" s="60"/>
      <c r="S51" s="69">
        <f t="shared" si="0"/>
        <v>88.8</v>
      </c>
      <c r="T51" s="70">
        <v>100</v>
      </c>
    </row>
    <row r="52" spans="1:20" ht="15.5">
      <c r="A52" s="8" t="s">
        <v>174</v>
      </c>
      <c r="B52" s="8" t="s">
        <v>175</v>
      </c>
      <c r="C52" s="10">
        <v>9631012</v>
      </c>
      <c r="D52" s="66">
        <v>90</v>
      </c>
      <c r="F52" s="66">
        <v>95</v>
      </c>
      <c r="H52" s="81">
        <v>100</v>
      </c>
      <c r="I52" s="60"/>
      <c r="J52" s="81">
        <v>100</v>
      </c>
      <c r="L52" s="117">
        <v>60</v>
      </c>
      <c r="M52" s="77" t="s">
        <v>669</v>
      </c>
      <c r="N52" s="66">
        <v>100</v>
      </c>
      <c r="P52" s="66">
        <v>66</v>
      </c>
      <c r="R52" s="60"/>
      <c r="S52" s="69">
        <f t="shared" si="0"/>
        <v>92.75</v>
      </c>
      <c r="T52" s="70">
        <v>66</v>
      </c>
    </row>
    <row r="53" spans="1:20" ht="15.5">
      <c r="A53" s="8" t="s">
        <v>180</v>
      </c>
      <c r="B53" s="8" t="s">
        <v>181</v>
      </c>
      <c r="C53" s="10">
        <v>9631016</v>
      </c>
      <c r="D53" s="66">
        <v>100</v>
      </c>
      <c r="F53" s="66">
        <v>50</v>
      </c>
      <c r="H53" s="81">
        <v>100</v>
      </c>
      <c r="I53" s="60"/>
      <c r="J53" s="81">
        <v>100</v>
      </c>
      <c r="L53" s="117">
        <v>100</v>
      </c>
      <c r="M53" s="60"/>
      <c r="N53" s="66">
        <v>100</v>
      </c>
      <c r="P53" s="66">
        <v>100</v>
      </c>
      <c r="R53" s="60"/>
      <c r="S53" s="69">
        <f t="shared" si="0"/>
        <v>92.5</v>
      </c>
      <c r="T53" s="70">
        <v>100</v>
      </c>
    </row>
    <row r="54" spans="1:20" ht="15.5">
      <c r="A54" s="8" t="s">
        <v>186</v>
      </c>
      <c r="B54" s="8" t="s">
        <v>62</v>
      </c>
      <c r="C54" s="10">
        <v>9631023</v>
      </c>
      <c r="D54" s="66">
        <v>100</v>
      </c>
      <c r="F54" s="66">
        <v>100</v>
      </c>
      <c r="H54" s="81">
        <v>100</v>
      </c>
      <c r="I54" s="60"/>
      <c r="J54" s="81">
        <v>100</v>
      </c>
      <c r="L54" s="117">
        <v>100</v>
      </c>
      <c r="M54" s="60"/>
      <c r="N54" s="66">
        <v>95</v>
      </c>
      <c r="R54" s="60"/>
      <c r="S54" s="69">
        <f t="shared" si="0"/>
        <v>98.5</v>
      </c>
      <c r="T54" s="78"/>
    </row>
    <row r="55" spans="1:20" ht="15.5">
      <c r="A55" s="8" t="s">
        <v>189</v>
      </c>
      <c r="B55" s="8" t="s">
        <v>81</v>
      </c>
      <c r="C55" s="10">
        <v>9631033</v>
      </c>
      <c r="D55" s="66">
        <v>100</v>
      </c>
      <c r="F55" s="66">
        <v>100</v>
      </c>
      <c r="H55" s="86">
        <v>100</v>
      </c>
      <c r="I55" s="60"/>
      <c r="J55" s="86">
        <v>100</v>
      </c>
      <c r="L55" s="116">
        <v>50</v>
      </c>
      <c r="M55" s="60"/>
      <c r="N55" s="66">
        <v>100</v>
      </c>
      <c r="P55" s="66">
        <v>66</v>
      </c>
      <c r="R55" s="60"/>
      <c r="S55" s="69">
        <f t="shared" si="0"/>
        <v>95</v>
      </c>
      <c r="T55" s="70">
        <v>66</v>
      </c>
    </row>
    <row r="56" spans="1:20" ht="15.5">
      <c r="A56" s="8" t="s">
        <v>192</v>
      </c>
      <c r="B56" s="8" t="s">
        <v>173</v>
      </c>
      <c r="C56" s="10">
        <v>9631035</v>
      </c>
      <c r="D56" s="66">
        <v>100</v>
      </c>
      <c r="F56" s="66">
        <v>100</v>
      </c>
      <c r="H56" s="81">
        <v>100</v>
      </c>
      <c r="I56" s="60"/>
      <c r="J56" s="81">
        <v>100</v>
      </c>
      <c r="L56" s="117">
        <v>100</v>
      </c>
      <c r="M56" s="60"/>
      <c r="N56" s="66">
        <v>100</v>
      </c>
      <c r="P56" s="66">
        <v>66</v>
      </c>
      <c r="R56" s="60"/>
      <c r="S56" s="69">
        <f t="shared" si="0"/>
        <v>100</v>
      </c>
      <c r="T56" s="70">
        <v>66</v>
      </c>
    </row>
    <row r="57" spans="1:20" ht="15.5">
      <c r="A57" s="8" t="s">
        <v>196</v>
      </c>
      <c r="B57" s="8" t="s">
        <v>197</v>
      </c>
      <c r="C57" s="10">
        <v>9631039</v>
      </c>
      <c r="D57" s="66">
        <v>90</v>
      </c>
      <c r="F57" s="66">
        <v>100</v>
      </c>
      <c r="H57" s="81">
        <v>100</v>
      </c>
      <c r="I57" s="60"/>
      <c r="J57" s="81">
        <v>100</v>
      </c>
      <c r="L57" s="117">
        <v>60</v>
      </c>
      <c r="M57" s="77" t="s">
        <v>669</v>
      </c>
      <c r="N57" s="66">
        <v>90</v>
      </c>
      <c r="R57" s="60"/>
      <c r="S57" s="69">
        <f t="shared" si="0"/>
        <v>90.5</v>
      </c>
      <c r="T57" s="78"/>
    </row>
    <row r="58" spans="1:20" ht="15.5">
      <c r="A58" s="8" t="s">
        <v>199</v>
      </c>
      <c r="B58" s="8" t="s">
        <v>70</v>
      </c>
      <c r="C58" s="10">
        <v>9631043</v>
      </c>
      <c r="H58" s="60"/>
      <c r="I58" s="60"/>
      <c r="J58" s="60"/>
      <c r="L58" s="115"/>
      <c r="M58" s="60"/>
      <c r="R58" s="60"/>
      <c r="S58" s="69">
        <f t="shared" si="0"/>
        <v>0</v>
      </c>
      <c r="T58" s="78"/>
    </row>
    <row r="59" spans="1:20" ht="15.5">
      <c r="A59" s="8" t="s">
        <v>201</v>
      </c>
      <c r="B59" s="8" t="s">
        <v>202</v>
      </c>
      <c r="C59" s="10">
        <v>9631046</v>
      </c>
      <c r="D59" s="66">
        <v>100</v>
      </c>
      <c r="F59" s="66">
        <v>95</v>
      </c>
      <c r="H59" s="58">
        <v>100</v>
      </c>
      <c r="I59" s="60"/>
      <c r="J59" s="58">
        <v>100</v>
      </c>
      <c r="L59" s="117">
        <v>100</v>
      </c>
      <c r="M59" s="60"/>
      <c r="N59" s="66">
        <v>100</v>
      </c>
      <c r="P59" s="66">
        <v>100</v>
      </c>
      <c r="R59" s="60"/>
      <c r="S59" s="69">
        <f t="shared" si="0"/>
        <v>99.25</v>
      </c>
      <c r="T59" s="70">
        <v>100</v>
      </c>
    </row>
    <row r="60" spans="1:20" ht="15.5">
      <c r="A60" s="8" t="s">
        <v>205</v>
      </c>
      <c r="B60" s="8" t="s">
        <v>206</v>
      </c>
      <c r="C60" s="10">
        <v>9631052</v>
      </c>
      <c r="D60" s="66">
        <v>100</v>
      </c>
      <c r="F60" s="66">
        <v>100</v>
      </c>
      <c r="H60" s="81">
        <v>100</v>
      </c>
      <c r="I60" s="60"/>
      <c r="J60" s="81">
        <v>100</v>
      </c>
      <c r="L60" s="117">
        <v>0</v>
      </c>
      <c r="M60" s="60"/>
      <c r="N60" s="66">
        <v>80</v>
      </c>
      <c r="P60" s="66">
        <v>100</v>
      </c>
      <c r="R60" s="60"/>
      <c r="S60" s="69">
        <f t="shared" si="0"/>
        <v>84</v>
      </c>
      <c r="T60" s="70">
        <v>100</v>
      </c>
    </row>
    <row r="61" spans="1:20" ht="15.5">
      <c r="A61" s="8" t="s">
        <v>207</v>
      </c>
      <c r="B61" s="8" t="s">
        <v>81</v>
      </c>
      <c r="C61" s="10">
        <v>9631054</v>
      </c>
      <c r="D61" s="66">
        <v>80</v>
      </c>
      <c r="F61" s="66">
        <v>100</v>
      </c>
      <c r="H61" s="86">
        <v>100</v>
      </c>
      <c r="I61" s="60"/>
      <c r="J61" s="86">
        <v>100</v>
      </c>
      <c r="L61" s="116">
        <v>70</v>
      </c>
      <c r="M61" s="89" t="s">
        <v>671</v>
      </c>
      <c r="N61" s="66">
        <v>100</v>
      </c>
      <c r="P61" s="66">
        <v>100</v>
      </c>
      <c r="R61" s="60"/>
      <c r="S61" s="69">
        <f t="shared" si="0"/>
        <v>92</v>
      </c>
      <c r="T61" s="70">
        <v>100</v>
      </c>
    </row>
    <row r="62" spans="1:20" ht="15.5">
      <c r="A62" s="8" t="s">
        <v>209</v>
      </c>
      <c r="B62" s="8" t="s">
        <v>129</v>
      </c>
      <c r="C62" s="10">
        <v>9631055</v>
      </c>
      <c r="H62" s="60"/>
      <c r="I62" s="60"/>
      <c r="J62" s="60"/>
      <c r="L62" s="115"/>
      <c r="M62" s="60"/>
      <c r="R62" s="60"/>
      <c r="S62" s="69">
        <f t="shared" si="0"/>
        <v>0</v>
      </c>
      <c r="T62" s="78"/>
    </row>
    <row r="63" spans="1:20" ht="15.5">
      <c r="A63" s="8" t="s">
        <v>210</v>
      </c>
      <c r="B63" s="8" t="s">
        <v>211</v>
      </c>
      <c r="C63" s="10">
        <v>9631062</v>
      </c>
      <c r="H63" s="60"/>
      <c r="I63" s="85"/>
      <c r="J63" s="60"/>
      <c r="L63" s="115"/>
      <c r="M63" s="60"/>
      <c r="R63" s="60"/>
      <c r="S63" s="69">
        <f t="shared" si="0"/>
        <v>0</v>
      </c>
      <c r="T63" s="78"/>
    </row>
    <row r="64" spans="1:20" ht="15.5">
      <c r="A64" s="8" t="s">
        <v>212</v>
      </c>
      <c r="B64" s="8" t="s">
        <v>129</v>
      </c>
      <c r="C64" s="10">
        <v>9631066</v>
      </c>
      <c r="D64" s="66">
        <v>100</v>
      </c>
      <c r="F64" s="66">
        <v>94</v>
      </c>
      <c r="H64" s="58">
        <v>100</v>
      </c>
      <c r="I64" s="60"/>
      <c r="J64" s="58">
        <v>100</v>
      </c>
      <c r="L64" s="117">
        <v>100</v>
      </c>
      <c r="M64" s="60"/>
      <c r="N64" s="66">
        <v>80</v>
      </c>
      <c r="P64" s="66">
        <v>100</v>
      </c>
      <c r="R64" s="60"/>
      <c r="S64" s="69">
        <f t="shared" si="0"/>
        <v>93.1</v>
      </c>
      <c r="T64" s="70">
        <v>100</v>
      </c>
    </row>
    <row r="65" spans="1:20" ht="15.5">
      <c r="A65" s="8" t="s">
        <v>213</v>
      </c>
      <c r="B65" s="8" t="s">
        <v>98</v>
      </c>
      <c r="C65" s="10">
        <v>9631067</v>
      </c>
      <c r="D65" s="66">
        <v>100</v>
      </c>
      <c r="F65" s="66">
        <v>100</v>
      </c>
      <c r="H65" s="81">
        <v>100</v>
      </c>
      <c r="I65" s="60"/>
      <c r="J65" s="81">
        <v>100</v>
      </c>
      <c r="L65" s="117">
        <v>100</v>
      </c>
      <c r="M65" s="60"/>
      <c r="N65" s="66">
        <v>70</v>
      </c>
      <c r="P65" s="66">
        <v>66</v>
      </c>
      <c r="R65" s="60"/>
      <c r="S65" s="69">
        <f t="shared" si="0"/>
        <v>91</v>
      </c>
      <c r="T65" s="70">
        <v>66</v>
      </c>
    </row>
    <row r="66" spans="1:20" ht="15.5">
      <c r="A66" s="8" t="s">
        <v>214</v>
      </c>
      <c r="B66" s="8" t="s">
        <v>215</v>
      </c>
      <c r="C66" s="10">
        <v>9631068</v>
      </c>
      <c r="D66" s="66">
        <v>80</v>
      </c>
      <c r="F66" s="66">
        <v>60</v>
      </c>
      <c r="H66" s="81">
        <v>100</v>
      </c>
      <c r="I66" s="60"/>
      <c r="J66" s="81">
        <v>100</v>
      </c>
      <c r="L66" s="117">
        <v>100</v>
      </c>
      <c r="M66" s="60"/>
      <c r="N66" s="66">
        <v>90</v>
      </c>
      <c r="P66" s="66">
        <v>66</v>
      </c>
      <c r="R66" s="60"/>
      <c r="S66" s="69">
        <f t="shared" si="0"/>
        <v>86</v>
      </c>
      <c r="T66" s="70">
        <v>66</v>
      </c>
    </row>
    <row r="67" spans="1:20" ht="15.5">
      <c r="A67" s="8" t="s">
        <v>218</v>
      </c>
      <c r="B67" s="8" t="s">
        <v>62</v>
      </c>
      <c r="C67" s="10">
        <v>9631069</v>
      </c>
      <c r="D67" s="66">
        <v>100</v>
      </c>
      <c r="F67" s="66">
        <v>100</v>
      </c>
      <c r="H67" s="58">
        <v>100</v>
      </c>
      <c r="I67" s="60"/>
      <c r="J67" s="58">
        <v>100</v>
      </c>
      <c r="L67" s="117">
        <v>100</v>
      </c>
      <c r="M67" s="60"/>
      <c r="N67" s="66">
        <v>80</v>
      </c>
      <c r="P67" s="66">
        <v>66</v>
      </c>
      <c r="R67" s="60"/>
      <c r="S67" s="69">
        <f t="shared" si="0"/>
        <v>94</v>
      </c>
      <c r="T67" s="70">
        <v>66</v>
      </c>
    </row>
    <row r="68" spans="1:20" ht="15.5">
      <c r="A68" s="8" t="s">
        <v>220</v>
      </c>
      <c r="B68" s="8" t="s">
        <v>221</v>
      </c>
      <c r="C68" s="10">
        <v>9631070</v>
      </c>
      <c r="D68" s="66">
        <v>80</v>
      </c>
      <c r="F68" s="66">
        <v>96</v>
      </c>
      <c r="H68" s="86">
        <v>100</v>
      </c>
      <c r="I68" s="60"/>
      <c r="J68" s="86">
        <v>100</v>
      </c>
      <c r="L68" s="116">
        <v>50</v>
      </c>
      <c r="M68" s="89" t="s">
        <v>672</v>
      </c>
      <c r="N68" s="66">
        <v>90</v>
      </c>
      <c r="P68" s="66">
        <v>100</v>
      </c>
      <c r="R68" s="60"/>
      <c r="S68" s="69">
        <f t="shared" si="0"/>
        <v>86.4</v>
      </c>
      <c r="T68" s="70">
        <v>100</v>
      </c>
    </row>
    <row r="69" spans="1:20" ht="15.5">
      <c r="A69" s="8" t="s">
        <v>222</v>
      </c>
      <c r="B69" s="8" t="s">
        <v>223</v>
      </c>
      <c r="C69" s="10">
        <v>9631074</v>
      </c>
      <c r="D69" s="66">
        <v>100</v>
      </c>
      <c r="F69" s="66">
        <v>100</v>
      </c>
      <c r="H69" s="81">
        <v>100</v>
      </c>
      <c r="I69" s="60"/>
      <c r="J69" s="81">
        <v>100</v>
      </c>
      <c r="L69" s="117">
        <v>100</v>
      </c>
      <c r="M69" s="60"/>
      <c r="N69" s="66">
        <v>90</v>
      </c>
      <c r="P69" s="66">
        <v>100</v>
      </c>
      <c r="R69" s="60"/>
      <c r="S69" s="69">
        <f t="shared" si="0"/>
        <v>97</v>
      </c>
      <c r="T69" s="70">
        <v>100</v>
      </c>
    </row>
    <row r="70" spans="1:20" ht="15.5">
      <c r="A70" s="8" t="s">
        <v>225</v>
      </c>
      <c r="B70" s="8" t="s">
        <v>226</v>
      </c>
      <c r="C70" s="10">
        <v>9631077</v>
      </c>
      <c r="D70" s="66">
        <v>100</v>
      </c>
      <c r="F70" s="66">
        <v>91</v>
      </c>
      <c r="H70" s="58">
        <v>100</v>
      </c>
      <c r="I70" s="60"/>
      <c r="J70" s="58">
        <v>100</v>
      </c>
      <c r="L70" s="117">
        <v>100</v>
      </c>
      <c r="M70" s="60"/>
      <c r="N70" s="66">
        <v>95</v>
      </c>
      <c r="P70" s="66">
        <v>100</v>
      </c>
      <c r="R70" s="60"/>
      <c r="S70" s="69">
        <f t="shared" si="0"/>
        <v>97.15</v>
      </c>
      <c r="T70" s="70">
        <v>100</v>
      </c>
    </row>
    <row r="71" spans="1:20" ht="15.5">
      <c r="A71" s="8" t="s">
        <v>229</v>
      </c>
      <c r="B71" s="8" t="s">
        <v>81</v>
      </c>
      <c r="C71" s="10">
        <v>9631078</v>
      </c>
      <c r="H71" s="60"/>
      <c r="I71" s="60"/>
      <c r="J71" s="60"/>
      <c r="L71" s="115"/>
      <c r="M71" s="60"/>
      <c r="R71" s="60"/>
      <c r="S71" s="69">
        <f t="shared" si="0"/>
        <v>0</v>
      </c>
      <c r="T71" s="78"/>
    </row>
    <row r="72" spans="1:20" ht="15.5">
      <c r="A72" s="8" t="s">
        <v>230</v>
      </c>
      <c r="B72" s="8" t="s">
        <v>231</v>
      </c>
      <c r="C72" s="10">
        <v>9631079</v>
      </c>
      <c r="D72" s="66">
        <v>80</v>
      </c>
      <c r="F72" s="66">
        <v>80</v>
      </c>
      <c r="H72" s="81">
        <v>100</v>
      </c>
      <c r="I72" s="60"/>
      <c r="J72" s="81">
        <v>100</v>
      </c>
      <c r="L72" s="117">
        <v>100</v>
      </c>
      <c r="M72" s="60"/>
      <c r="N72" s="66">
        <v>50</v>
      </c>
      <c r="P72" s="66">
        <v>100</v>
      </c>
      <c r="R72" s="60"/>
      <c r="S72" s="69">
        <f t="shared" si="0"/>
        <v>77</v>
      </c>
      <c r="T72" s="70">
        <v>100</v>
      </c>
    </row>
    <row r="73" spans="1:20" ht="15.5">
      <c r="A73" s="8" t="s">
        <v>236</v>
      </c>
      <c r="B73" s="8" t="s">
        <v>70</v>
      </c>
      <c r="C73" s="10">
        <v>9631081</v>
      </c>
      <c r="D73" s="66">
        <v>80</v>
      </c>
      <c r="F73" s="66">
        <v>100</v>
      </c>
      <c r="H73" s="86">
        <v>100</v>
      </c>
      <c r="I73" s="60"/>
      <c r="J73" s="86">
        <v>60</v>
      </c>
      <c r="L73" s="116">
        <v>60</v>
      </c>
      <c r="M73" s="89" t="s">
        <v>674</v>
      </c>
      <c r="N73" s="66">
        <v>90</v>
      </c>
      <c r="R73" s="119" t="s">
        <v>457</v>
      </c>
      <c r="S73" s="69">
        <f t="shared" si="0"/>
        <v>84</v>
      </c>
      <c r="T73" s="78"/>
    </row>
    <row r="74" spans="1:20" ht="15.5">
      <c r="A74" s="8" t="s">
        <v>237</v>
      </c>
      <c r="B74" s="8" t="s">
        <v>55</v>
      </c>
      <c r="C74" s="10">
        <v>9631407</v>
      </c>
      <c r="D74" s="66">
        <v>100</v>
      </c>
      <c r="F74" s="66">
        <v>60</v>
      </c>
      <c r="H74" s="86">
        <v>82</v>
      </c>
      <c r="I74" s="60"/>
      <c r="J74" s="86">
        <v>100</v>
      </c>
      <c r="L74" s="116">
        <v>100</v>
      </c>
      <c r="M74" s="60"/>
      <c r="N74" s="66">
        <v>95</v>
      </c>
      <c r="R74" s="60"/>
      <c r="S74" s="69">
        <f t="shared" si="0"/>
        <v>90.7</v>
      </c>
      <c r="T74" s="78"/>
    </row>
    <row r="75" spans="1:20" ht="15.5">
      <c r="A75" s="8" t="s">
        <v>65</v>
      </c>
      <c r="B75" s="8" t="s">
        <v>240</v>
      </c>
      <c r="C75" s="10">
        <v>9631411</v>
      </c>
      <c r="D75" s="66">
        <v>100</v>
      </c>
      <c r="F75" s="66">
        <v>90</v>
      </c>
      <c r="H75" s="86">
        <v>100</v>
      </c>
      <c r="I75" s="60"/>
      <c r="J75" s="86">
        <v>100</v>
      </c>
      <c r="L75" s="116">
        <v>100</v>
      </c>
      <c r="M75" s="60"/>
      <c r="N75" s="66">
        <v>100</v>
      </c>
      <c r="R75" s="60"/>
      <c r="S75" s="69">
        <f t="shared" si="0"/>
        <v>98.5</v>
      </c>
      <c r="T75" s="78"/>
    </row>
    <row r="76" spans="1:20" ht="15.5">
      <c r="A76" s="8" t="s">
        <v>241</v>
      </c>
      <c r="B76" s="8" t="s">
        <v>242</v>
      </c>
      <c r="C76" s="10">
        <v>9631419</v>
      </c>
      <c r="D76" s="66">
        <v>100</v>
      </c>
      <c r="F76" s="66">
        <v>90</v>
      </c>
      <c r="H76" s="81">
        <v>100</v>
      </c>
      <c r="I76" s="60"/>
      <c r="J76" s="81">
        <v>100</v>
      </c>
      <c r="L76" s="117">
        <v>100</v>
      </c>
      <c r="M76" s="89" t="s">
        <v>674</v>
      </c>
      <c r="N76" s="66">
        <v>90</v>
      </c>
      <c r="P76" s="66">
        <v>66</v>
      </c>
      <c r="R76" s="60"/>
      <c r="S76" s="69">
        <f t="shared" si="0"/>
        <v>95.5</v>
      </c>
      <c r="T76" s="70">
        <v>66</v>
      </c>
    </row>
    <row r="77" spans="1:20" ht="15.5">
      <c r="A77" s="8" t="s">
        <v>244</v>
      </c>
      <c r="B77" s="8" t="s">
        <v>98</v>
      </c>
      <c r="C77" s="10">
        <v>9631421</v>
      </c>
      <c r="D77" s="66">
        <v>100</v>
      </c>
      <c r="F77" s="66">
        <v>100</v>
      </c>
      <c r="H77" s="86">
        <v>100</v>
      </c>
      <c r="I77" s="60"/>
      <c r="J77" s="86">
        <v>100</v>
      </c>
      <c r="L77" s="116">
        <v>100</v>
      </c>
      <c r="M77" s="60"/>
      <c r="N77" s="66">
        <v>100</v>
      </c>
      <c r="R77" s="60"/>
      <c r="S77" s="69">
        <f t="shared" si="0"/>
        <v>100</v>
      </c>
      <c r="T77" s="78"/>
    </row>
    <row r="78" spans="1:20" ht="15.5">
      <c r="A78" s="8" t="s">
        <v>248</v>
      </c>
      <c r="B78" s="8" t="s">
        <v>98</v>
      </c>
      <c r="C78" s="10">
        <v>9631422</v>
      </c>
      <c r="D78" s="66">
        <v>100</v>
      </c>
      <c r="F78" s="66">
        <v>100</v>
      </c>
      <c r="H78" s="86">
        <v>100</v>
      </c>
      <c r="I78" s="60"/>
      <c r="J78" s="86">
        <v>100</v>
      </c>
      <c r="L78" s="116">
        <v>100</v>
      </c>
      <c r="M78" s="60"/>
      <c r="N78" s="66">
        <v>90</v>
      </c>
      <c r="P78" s="66">
        <v>33</v>
      </c>
      <c r="R78" s="60"/>
      <c r="S78" s="69">
        <f t="shared" si="0"/>
        <v>97</v>
      </c>
      <c r="T78" s="70">
        <v>33</v>
      </c>
    </row>
    <row r="79" spans="1:20" ht="15.5">
      <c r="A79" s="8" t="s">
        <v>250</v>
      </c>
      <c r="B79" s="8" t="s">
        <v>58</v>
      </c>
      <c r="C79" s="10">
        <v>9631427</v>
      </c>
      <c r="D79" s="66">
        <v>100</v>
      </c>
      <c r="F79" s="66">
        <v>100</v>
      </c>
      <c r="H79" s="86">
        <v>100</v>
      </c>
      <c r="I79" s="85"/>
      <c r="J79" s="86">
        <v>100</v>
      </c>
      <c r="L79" s="116">
        <v>100</v>
      </c>
      <c r="M79" s="60"/>
      <c r="N79" s="66">
        <v>100</v>
      </c>
      <c r="R79" s="60"/>
      <c r="S79" s="69">
        <f t="shared" si="0"/>
        <v>100</v>
      </c>
      <c r="T79" s="78"/>
    </row>
    <row r="80" spans="1:20" ht="15.5">
      <c r="A80" s="8" t="s">
        <v>254</v>
      </c>
      <c r="B80" s="8" t="s">
        <v>255</v>
      </c>
      <c r="C80" s="10">
        <v>9631802</v>
      </c>
      <c r="D80" s="66">
        <v>80</v>
      </c>
      <c r="F80" s="66">
        <v>90</v>
      </c>
      <c r="H80" s="86">
        <v>100</v>
      </c>
      <c r="I80" s="60"/>
      <c r="J80" s="86">
        <v>60</v>
      </c>
      <c r="L80" s="116">
        <v>60</v>
      </c>
      <c r="M80" s="89" t="s">
        <v>674</v>
      </c>
      <c r="N80" s="66">
        <v>90</v>
      </c>
      <c r="R80" s="119" t="s">
        <v>461</v>
      </c>
      <c r="S80" s="69">
        <f t="shared" si="0"/>
        <v>82.5</v>
      </c>
      <c r="T80" s="78"/>
    </row>
    <row r="81" spans="1:20" ht="15.5">
      <c r="A81" s="8" t="s">
        <v>257</v>
      </c>
      <c r="B81" s="8" t="s">
        <v>258</v>
      </c>
      <c r="C81" s="10">
        <v>9631805</v>
      </c>
      <c r="D81" s="66">
        <v>100</v>
      </c>
      <c r="F81" s="66">
        <v>89</v>
      </c>
      <c r="H81" s="81">
        <v>100</v>
      </c>
      <c r="I81" s="60"/>
      <c r="J81" s="81">
        <v>100</v>
      </c>
      <c r="L81" s="117">
        <v>60</v>
      </c>
      <c r="M81" s="77" t="s">
        <v>669</v>
      </c>
      <c r="N81" s="66">
        <v>75</v>
      </c>
      <c r="P81" s="66">
        <v>100</v>
      </c>
      <c r="R81" s="60"/>
      <c r="S81" s="69">
        <f t="shared" si="0"/>
        <v>86.85</v>
      </c>
      <c r="T81" s="70">
        <v>100</v>
      </c>
    </row>
    <row r="82" spans="1:20" ht="15.5">
      <c r="A82" s="8" t="s">
        <v>262</v>
      </c>
      <c r="B82" s="8" t="s">
        <v>263</v>
      </c>
      <c r="C82" s="10">
        <v>9631808</v>
      </c>
      <c r="D82" s="66">
        <v>100</v>
      </c>
      <c r="F82" s="66">
        <v>100</v>
      </c>
      <c r="H82" s="86">
        <v>100</v>
      </c>
      <c r="I82" s="60"/>
      <c r="J82" s="86">
        <v>100</v>
      </c>
      <c r="L82" s="116">
        <v>60</v>
      </c>
      <c r="M82" s="89" t="s">
        <v>674</v>
      </c>
      <c r="N82" s="66">
        <v>70</v>
      </c>
      <c r="R82" s="60"/>
      <c r="S82" s="69">
        <f t="shared" si="0"/>
        <v>87</v>
      </c>
      <c r="T82" s="78"/>
    </row>
    <row r="83" spans="1:20" ht="15.5">
      <c r="A83" s="8" t="s">
        <v>267</v>
      </c>
      <c r="B83" s="8" t="s">
        <v>62</v>
      </c>
      <c r="C83" s="10">
        <v>9631809</v>
      </c>
      <c r="D83" s="66">
        <v>100</v>
      </c>
      <c r="F83" s="66">
        <v>90</v>
      </c>
      <c r="H83" s="86">
        <v>100</v>
      </c>
      <c r="I83" s="60"/>
      <c r="J83" s="86">
        <v>100</v>
      </c>
      <c r="L83" s="116">
        <v>100</v>
      </c>
      <c r="M83" s="60"/>
      <c r="N83" s="66">
        <v>90</v>
      </c>
      <c r="P83" s="66">
        <v>100</v>
      </c>
      <c r="R83" s="60"/>
      <c r="S83" s="69">
        <f t="shared" si="0"/>
        <v>95.5</v>
      </c>
      <c r="T83" s="70">
        <v>100</v>
      </c>
    </row>
    <row r="84" spans="1:20" ht="15.5">
      <c r="A84" s="8" t="s">
        <v>270</v>
      </c>
      <c r="B84" s="8" t="s">
        <v>271</v>
      </c>
      <c r="C84" s="10">
        <v>9631901</v>
      </c>
      <c r="D84" s="66">
        <v>100</v>
      </c>
      <c r="F84" s="66">
        <v>100</v>
      </c>
      <c r="H84" s="58">
        <v>90</v>
      </c>
      <c r="I84" s="77" t="s">
        <v>676</v>
      </c>
      <c r="J84" s="58">
        <v>100</v>
      </c>
      <c r="L84" s="117">
        <v>60</v>
      </c>
      <c r="M84" s="77" t="s">
        <v>669</v>
      </c>
      <c r="N84" s="66">
        <v>70</v>
      </c>
      <c r="P84" s="66">
        <v>100</v>
      </c>
      <c r="R84" s="120" t="s">
        <v>677</v>
      </c>
      <c r="S84" s="69">
        <f t="shared" si="0"/>
        <v>86</v>
      </c>
      <c r="T84" s="70">
        <v>100</v>
      </c>
    </row>
    <row r="85" spans="1:20" ht="15.5">
      <c r="A85" s="8" t="s">
        <v>272</v>
      </c>
      <c r="B85" s="8" t="s">
        <v>271</v>
      </c>
      <c r="C85" s="10">
        <v>9631904</v>
      </c>
      <c r="D85" s="66">
        <v>80</v>
      </c>
      <c r="F85" s="66">
        <v>100</v>
      </c>
      <c r="H85" s="58">
        <v>90</v>
      </c>
      <c r="I85" s="77" t="s">
        <v>676</v>
      </c>
      <c r="J85" s="58">
        <v>100</v>
      </c>
      <c r="L85" s="117">
        <v>60</v>
      </c>
      <c r="M85" s="77" t="s">
        <v>669</v>
      </c>
      <c r="N85" s="66">
        <v>70</v>
      </c>
      <c r="P85" s="66">
        <v>66</v>
      </c>
      <c r="R85" s="120" t="s">
        <v>678</v>
      </c>
      <c r="S85" s="69">
        <f t="shared" si="0"/>
        <v>81</v>
      </c>
      <c r="T85" s="70">
        <v>66</v>
      </c>
    </row>
    <row r="86" spans="1:20" ht="15.5">
      <c r="A86" s="27" t="s">
        <v>145</v>
      </c>
      <c r="B86" s="27" t="s">
        <v>146</v>
      </c>
      <c r="C86" s="28">
        <v>9613007</v>
      </c>
      <c r="D86" s="66">
        <v>100</v>
      </c>
      <c r="F86" s="66">
        <v>78</v>
      </c>
      <c r="H86" s="58">
        <v>100</v>
      </c>
      <c r="I86" s="60"/>
      <c r="J86" s="58">
        <v>100</v>
      </c>
      <c r="L86" s="117">
        <v>20</v>
      </c>
      <c r="M86" s="77" t="s">
        <v>679</v>
      </c>
      <c r="N86" s="66">
        <v>80</v>
      </c>
      <c r="P86" s="66">
        <v>33</v>
      </c>
      <c r="R86" s="60"/>
      <c r="S86" s="69">
        <f t="shared" si="0"/>
        <v>82.7</v>
      </c>
      <c r="T86" s="70">
        <v>33</v>
      </c>
    </row>
    <row r="87" spans="1:20" ht="15.5">
      <c r="A87" s="27" t="s">
        <v>155</v>
      </c>
      <c r="B87" s="27" t="s">
        <v>156</v>
      </c>
      <c r="C87" s="28">
        <v>9631002</v>
      </c>
      <c r="H87" s="60"/>
      <c r="I87" s="60"/>
      <c r="J87" s="60"/>
      <c r="L87" s="115"/>
      <c r="M87" s="60"/>
      <c r="R87" s="60"/>
      <c r="S87" s="69">
        <f t="shared" si="0"/>
        <v>0</v>
      </c>
      <c r="T87" s="78"/>
    </row>
    <row r="88" spans="1:20" ht="16.5">
      <c r="A88" s="169" t="s">
        <v>278</v>
      </c>
      <c r="B88" s="167"/>
      <c r="C88" s="37"/>
      <c r="H88" s="60"/>
      <c r="I88" s="60"/>
      <c r="J88" s="60"/>
      <c r="L88" s="115"/>
      <c r="M88" s="60"/>
      <c r="R88" s="60"/>
      <c r="S88" s="69">
        <f t="shared" si="0"/>
        <v>0</v>
      </c>
      <c r="T88" s="78"/>
    </row>
    <row r="89" spans="1:20" ht="15.5">
      <c r="A89" s="8" t="s">
        <v>94</v>
      </c>
      <c r="B89" s="8" t="s">
        <v>55</v>
      </c>
      <c r="C89" s="10">
        <v>9527047</v>
      </c>
      <c r="D89" s="66">
        <v>70</v>
      </c>
      <c r="F89" s="66">
        <v>90</v>
      </c>
      <c r="H89" s="86">
        <v>100</v>
      </c>
      <c r="I89" s="60"/>
      <c r="J89" s="86">
        <v>100</v>
      </c>
      <c r="L89" s="116">
        <v>100</v>
      </c>
      <c r="M89" s="60"/>
      <c r="N89" s="66">
        <v>98</v>
      </c>
      <c r="P89" s="66">
        <v>66</v>
      </c>
      <c r="R89" s="60"/>
      <c r="S89" s="69">
        <f t="shared" si="0"/>
        <v>90.4</v>
      </c>
      <c r="T89" s="70">
        <v>66</v>
      </c>
    </row>
    <row r="90" spans="1:20" ht="15.5">
      <c r="A90" s="8" t="s">
        <v>114</v>
      </c>
      <c r="B90" s="8" t="s">
        <v>115</v>
      </c>
      <c r="C90" s="10">
        <v>9531084</v>
      </c>
      <c r="D90" s="66">
        <v>100</v>
      </c>
      <c r="F90" s="66">
        <v>85</v>
      </c>
      <c r="H90" s="58">
        <v>100</v>
      </c>
      <c r="I90" s="60"/>
      <c r="J90" s="58">
        <v>100</v>
      </c>
      <c r="L90" s="117">
        <v>100</v>
      </c>
      <c r="M90" s="60"/>
      <c r="N90" s="66">
        <v>95</v>
      </c>
      <c r="R90" s="60"/>
      <c r="S90" s="69">
        <f t="shared" si="0"/>
        <v>96.25</v>
      </c>
      <c r="T90" s="78"/>
    </row>
    <row r="91" spans="1:20" ht="15.5">
      <c r="A91" s="8" t="s">
        <v>124</v>
      </c>
      <c r="B91" s="8" t="s">
        <v>125</v>
      </c>
      <c r="C91" s="10">
        <v>9531407</v>
      </c>
      <c r="H91" s="60"/>
      <c r="I91" s="60"/>
      <c r="J91" s="60"/>
      <c r="L91" s="115"/>
      <c r="M91" s="60"/>
      <c r="R91" s="60"/>
      <c r="S91" s="69">
        <f t="shared" si="0"/>
        <v>0</v>
      </c>
      <c r="T91" s="78"/>
    </row>
    <row r="92" spans="1:20" ht="15.5">
      <c r="A92" s="8" t="s">
        <v>158</v>
      </c>
      <c r="B92" s="8" t="s">
        <v>159</v>
      </c>
      <c r="C92" s="10">
        <v>9631003</v>
      </c>
      <c r="D92" s="66">
        <v>100</v>
      </c>
      <c r="F92" s="66">
        <v>100</v>
      </c>
      <c r="H92" s="121">
        <v>100</v>
      </c>
      <c r="I92" s="60"/>
      <c r="J92" s="81">
        <v>100</v>
      </c>
      <c r="L92" s="117">
        <v>100</v>
      </c>
      <c r="M92" s="60"/>
      <c r="N92" s="66">
        <v>90</v>
      </c>
      <c r="P92" s="66">
        <v>100</v>
      </c>
      <c r="R92" s="60"/>
      <c r="S92" s="69">
        <f t="shared" si="0"/>
        <v>97</v>
      </c>
      <c r="T92" s="70">
        <v>100</v>
      </c>
    </row>
    <row r="93" spans="1:20" ht="15.5">
      <c r="A93" s="8" t="s">
        <v>160</v>
      </c>
      <c r="B93" s="8" t="s">
        <v>62</v>
      </c>
      <c r="C93" s="10">
        <v>9631004</v>
      </c>
      <c r="D93" s="66">
        <v>100</v>
      </c>
      <c r="F93" s="66">
        <v>90</v>
      </c>
      <c r="H93" s="81">
        <v>100</v>
      </c>
      <c r="I93" s="60"/>
      <c r="J93" s="81">
        <v>100</v>
      </c>
      <c r="L93" s="117">
        <v>100</v>
      </c>
      <c r="M93" s="60"/>
      <c r="N93" s="66">
        <v>100</v>
      </c>
      <c r="P93" s="66">
        <v>100</v>
      </c>
      <c r="R93" s="60"/>
      <c r="S93" s="69">
        <f t="shared" si="0"/>
        <v>98.5</v>
      </c>
      <c r="T93" s="70">
        <v>100</v>
      </c>
    </row>
    <row r="94" spans="1:20" ht="15.5">
      <c r="A94" s="8" t="s">
        <v>161</v>
      </c>
      <c r="B94" s="8" t="s">
        <v>75</v>
      </c>
      <c r="C94" s="10">
        <v>9631005</v>
      </c>
      <c r="D94" s="66">
        <v>100</v>
      </c>
      <c r="F94" s="66">
        <v>95</v>
      </c>
      <c r="H94" s="81">
        <v>100</v>
      </c>
      <c r="I94" s="60"/>
      <c r="J94" s="81">
        <v>100</v>
      </c>
      <c r="L94" s="117">
        <v>100</v>
      </c>
      <c r="M94" s="60"/>
      <c r="N94" s="66">
        <v>90</v>
      </c>
      <c r="P94" s="66">
        <v>100</v>
      </c>
      <c r="R94" s="60"/>
      <c r="S94" s="69">
        <f t="shared" si="0"/>
        <v>96.25</v>
      </c>
      <c r="T94" s="70">
        <v>100</v>
      </c>
    </row>
    <row r="95" spans="1:20" ht="15.5">
      <c r="A95" s="8" t="s">
        <v>172</v>
      </c>
      <c r="B95" s="8" t="s">
        <v>173</v>
      </c>
      <c r="C95" s="10">
        <v>9631011</v>
      </c>
      <c r="D95" s="66">
        <v>70</v>
      </c>
      <c r="F95" s="66">
        <v>90</v>
      </c>
      <c r="H95" s="58">
        <v>100</v>
      </c>
      <c r="I95" s="60"/>
      <c r="J95" s="58">
        <v>100</v>
      </c>
      <c r="L95" s="117">
        <v>100</v>
      </c>
      <c r="M95" s="60"/>
      <c r="N95" s="66">
        <v>100</v>
      </c>
      <c r="P95" s="66">
        <v>100</v>
      </c>
      <c r="R95" s="60"/>
      <c r="S95" s="69">
        <f t="shared" si="0"/>
        <v>91</v>
      </c>
      <c r="T95" s="70">
        <v>100</v>
      </c>
    </row>
    <row r="96" spans="1:20" ht="15.5">
      <c r="A96" s="8" t="s">
        <v>176</v>
      </c>
      <c r="B96" s="8" t="s">
        <v>75</v>
      </c>
      <c r="C96" s="10">
        <v>9631013</v>
      </c>
      <c r="D96" s="66">
        <v>100</v>
      </c>
      <c r="F96" s="66">
        <v>100</v>
      </c>
      <c r="H96" s="81">
        <v>100</v>
      </c>
      <c r="I96" s="60"/>
      <c r="J96" s="81">
        <v>100</v>
      </c>
      <c r="L96" s="117">
        <v>100</v>
      </c>
      <c r="M96" s="60"/>
      <c r="N96" s="66">
        <v>95</v>
      </c>
      <c r="R96" s="60"/>
      <c r="S96" s="69">
        <f t="shared" si="0"/>
        <v>98.5</v>
      </c>
      <c r="T96" s="78"/>
    </row>
    <row r="97" spans="1:20" ht="15.5">
      <c r="A97" s="8" t="s">
        <v>177</v>
      </c>
      <c r="B97" s="8" t="s">
        <v>70</v>
      </c>
      <c r="C97" s="10">
        <v>9631014</v>
      </c>
      <c r="D97" s="66">
        <v>100</v>
      </c>
      <c r="F97" s="66">
        <v>100</v>
      </c>
      <c r="H97" s="58">
        <v>100</v>
      </c>
      <c r="I97" s="60"/>
      <c r="J97" s="58">
        <v>100</v>
      </c>
      <c r="L97" s="117">
        <v>0</v>
      </c>
      <c r="M97" s="60"/>
      <c r="N97" s="66">
        <v>60</v>
      </c>
      <c r="R97" s="60"/>
      <c r="S97" s="69">
        <f t="shared" si="0"/>
        <v>78</v>
      </c>
      <c r="T97" s="78"/>
    </row>
    <row r="98" spans="1:20" ht="15.5">
      <c r="A98" s="8" t="s">
        <v>178</v>
      </c>
      <c r="B98" s="8" t="s">
        <v>62</v>
      </c>
      <c r="C98" s="10">
        <v>9631015</v>
      </c>
      <c r="H98" s="60"/>
      <c r="I98" s="60"/>
      <c r="J98" s="60"/>
      <c r="L98" s="115"/>
      <c r="M98" s="60"/>
      <c r="R98" s="60"/>
      <c r="S98" s="69">
        <f t="shared" si="0"/>
        <v>0</v>
      </c>
      <c r="T98" s="78"/>
    </row>
    <row r="99" spans="1:20" ht="15.5">
      <c r="A99" s="8" t="s">
        <v>182</v>
      </c>
      <c r="B99" s="8" t="s">
        <v>62</v>
      </c>
      <c r="C99" s="10">
        <v>9631018</v>
      </c>
      <c r="D99" s="66">
        <v>100</v>
      </c>
      <c r="F99" s="66">
        <v>100</v>
      </c>
      <c r="H99" s="58">
        <v>100</v>
      </c>
      <c r="I99" s="60"/>
      <c r="J99" s="58">
        <v>100</v>
      </c>
      <c r="L99" s="117">
        <v>100</v>
      </c>
      <c r="M99" s="60"/>
      <c r="N99" s="66">
        <v>100</v>
      </c>
      <c r="R99" s="60"/>
      <c r="S99" s="69">
        <f t="shared" si="0"/>
        <v>100</v>
      </c>
      <c r="T99" s="78"/>
    </row>
    <row r="100" spans="1:20" ht="15.5">
      <c r="A100" s="8" t="s">
        <v>187</v>
      </c>
      <c r="B100" s="8" t="s">
        <v>188</v>
      </c>
      <c r="C100" s="10">
        <v>9631019</v>
      </c>
      <c r="D100" s="66">
        <v>100</v>
      </c>
      <c r="F100" s="66">
        <v>100</v>
      </c>
      <c r="H100" s="86">
        <v>100</v>
      </c>
      <c r="I100" s="60"/>
      <c r="J100" s="86">
        <v>100</v>
      </c>
      <c r="L100" s="116">
        <v>100</v>
      </c>
      <c r="M100" s="60"/>
      <c r="N100" s="66">
        <v>100</v>
      </c>
      <c r="P100" s="66">
        <v>100</v>
      </c>
      <c r="R100" s="60"/>
      <c r="S100" s="69">
        <f t="shared" si="0"/>
        <v>100</v>
      </c>
      <c r="T100" s="70">
        <v>100</v>
      </c>
    </row>
    <row r="101" spans="1:20" ht="15.5">
      <c r="A101" s="8" t="s">
        <v>190</v>
      </c>
      <c r="B101" s="8" t="s">
        <v>191</v>
      </c>
      <c r="C101" s="10">
        <v>9631020</v>
      </c>
      <c r="D101" s="118">
        <v>100</v>
      </c>
      <c r="F101" s="66">
        <v>90</v>
      </c>
      <c r="H101" s="81">
        <v>100</v>
      </c>
      <c r="I101" s="60"/>
      <c r="J101" s="81">
        <v>100</v>
      </c>
      <c r="L101" s="117">
        <v>100</v>
      </c>
      <c r="M101" s="60"/>
      <c r="N101" s="66">
        <v>90</v>
      </c>
      <c r="P101" s="66">
        <v>100</v>
      </c>
      <c r="R101" s="60"/>
      <c r="S101" s="69">
        <f t="shared" si="0"/>
        <v>95.5</v>
      </c>
      <c r="T101" s="70">
        <v>100</v>
      </c>
    </row>
    <row r="102" spans="1:20" ht="15.5">
      <c r="A102" s="8" t="s">
        <v>193</v>
      </c>
      <c r="B102" s="8" t="s">
        <v>131</v>
      </c>
      <c r="C102" s="10">
        <v>9631021</v>
      </c>
      <c r="D102" s="66">
        <v>100</v>
      </c>
      <c r="F102" s="66">
        <v>95</v>
      </c>
      <c r="H102" s="58">
        <v>100</v>
      </c>
      <c r="I102" s="60"/>
      <c r="J102" s="58">
        <v>100</v>
      </c>
      <c r="L102" s="117">
        <v>100</v>
      </c>
      <c r="M102" s="60"/>
      <c r="N102" s="66">
        <v>85</v>
      </c>
      <c r="R102" s="60"/>
      <c r="S102" s="69">
        <f t="shared" si="0"/>
        <v>94.75</v>
      </c>
      <c r="T102" s="78"/>
    </row>
    <row r="103" spans="1:20" ht="15.5">
      <c r="A103" s="8" t="s">
        <v>195</v>
      </c>
      <c r="B103" s="8" t="s">
        <v>75</v>
      </c>
      <c r="C103" s="10">
        <v>9631022</v>
      </c>
      <c r="D103" s="66">
        <v>90</v>
      </c>
      <c r="F103" s="66">
        <v>100</v>
      </c>
      <c r="H103" s="81">
        <v>100</v>
      </c>
      <c r="I103" s="60"/>
      <c r="J103" s="81">
        <v>100</v>
      </c>
      <c r="L103" s="117">
        <v>0</v>
      </c>
      <c r="M103" s="60"/>
      <c r="N103" s="66">
        <v>90</v>
      </c>
      <c r="P103" s="66">
        <v>100</v>
      </c>
      <c r="R103" s="60"/>
      <c r="S103" s="69">
        <f t="shared" si="0"/>
        <v>84.5</v>
      </c>
      <c r="T103" s="70">
        <v>100</v>
      </c>
    </row>
    <row r="104" spans="1:20" ht="15.5">
      <c r="A104" s="8" t="s">
        <v>200</v>
      </c>
      <c r="B104" s="8" t="s">
        <v>81</v>
      </c>
      <c r="C104" s="10">
        <v>9631024</v>
      </c>
      <c r="D104" s="66">
        <v>100</v>
      </c>
      <c r="F104" s="66">
        <v>100</v>
      </c>
      <c r="H104" s="86">
        <v>100</v>
      </c>
      <c r="I104" s="60"/>
      <c r="J104" s="86">
        <v>100</v>
      </c>
      <c r="L104" s="116">
        <v>100</v>
      </c>
      <c r="M104" s="60"/>
      <c r="N104" s="66">
        <v>100</v>
      </c>
      <c r="P104" s="66">
        <v>66</v>
      </c>
      <c r="R104" s="60"/>
      <c r="S104" s="69">
        <f t="shared" si="0"/>
        <v>100</v>
      </c>
      <c r="T104" s="70">
        <v>66</v>
      </c>
    </row>
    <row r="105" spans="1:20" ht="15.5">
      <c r="A105" s="8" t="s">
        <v>203</v>
      </c>
      <c r="B105" s="8" t="s">
        <v>204</v>
      </c>
      <c r="C105" s="10">
        <v>9631025</v>
      </c>
      <c r="D105" s="66">
        <v>100</v>
      </c>
      <c r="F105" s="66">
        <v>100</v>
      </c>
      <c r="H105" s="81">
        <v>100</v>
      </c>
      <c r="I105" s="60"/>
      <c r="J105" s="81">
        <v>100</v>
      </c>
      <c r="L105" s="117">
        <v>100</v>
      </c>
      <c r="M105" s="60"/>
      <c r="N105" s="66">
        <v>100</v>
      </c>
      <c r="R105" s="60"/>
      <c r="S105" s="69">
        <f t="shared" si="0"/>
        <v>100</v>
      </c>
      <c r="T105" s="78"/>
    </row>
    <row r="106" spans="1:20" ht="15.5">
      <c r="A106" s="8" t="s">
        <v>216</v>
      </c>
      <c r="B106" s="8" t="s">
        <v>217</v>
      </c>
      <c r="C106" s="10">
        <v>9631032</v>
      </c>
      <c r="D106" s="66">
        <v>80</v>
      </c>
      <c r="F106" s="66">
        <v>100</v>
      </c>
      <c r="H106" s="86">
        <v>100</v>
      </c>
      <c r="I106" s="60"/>
      <c r="J106" s="86">
        <v>100</v>
      </c>
      <c r="L106" s="116">
        <v>100</v>
      </c>
      <c r="M106" s="60"/>
      <c r="N106" s="66">
        <v>90</v>
      </c>
      <c r="R106" s="60"/>
      <c r="S106" s="69">
        <f t="shared" si="0"/>
        <v>92</v>
      </c>
      <c r="T106" s="78"/>
    </row>
    <row r="107" spans="1:20" ht="15.5">
      <c r="A107" s="8" t="s">
        <v>227</v>
      </c>
      <c r="B107" s="8" t="s">
        <v>228</v>
      </c>
      <c r="C107" s="10">
        <v>9631036</v>
      </c>
      <c r="D107" s="66">
        <v>70</v>
      </c>
      <c r="F107" s="66">
        <v>100</v>
      </c>
      <c r="H107" s="81">
        <v>100</v>
      </c>
      <c r="I107" s="60"/>
      <c r="J107" s="81">
        <v>100</v>
      </c>
      <c r="L107" s="117">
        <v>100</v>
      </c>
      <c r="M107" s="60"/>
      <c r="N107" s="66">
        <v>100</v>
      </c>
      <c r="R107" s="60"/>
      <c r="S107" s="69">
        <f t="shared" si="0"/>
        <v>92.5</v>
      </c>
      <c r="T107" s="78"/>
    </row>
    <row r="108" spans="1:20" ht="15.5">
      <c r="A108" s="8" t="s">
        <v>233</v>
      </c>
      <c r="B108" s="8" t="s">
        <v>234</v>
      </c>
      <c r="C108" s="10">
        <v>9631040</v>
      </c>
      <c r="D108" s="66">
        <v>90</v>
      </c>
      <c r="F108" s="66">
        <v>100</v>
      </c>
      <c r="H108" s="81">
        <v>100</v>
      </c>
      <c r="I108" s="60"/>
      <c r="J108" s="81">
        <v>100</v>
      </c>
      <c r="L108" s="117">
        <v>100</v>
      </c>
      <c r="M108" s="60"/>
      <c r="N108" s="66">
        <v>100</v>
      </c>
      <c r="R108" s="60"/>
      <c r="S108" s="69">
        <f t="shared" si="0"/>
        <v>97.5</v>
      </c>
      <c r="T108" s="78"/>
    </row>
    <row r="109" spans="1:20" ht="15.5">
      <c r="A109" s="8" t="s">
        <v>243</v>
      </c>
      <c r="B109" s="8" t="s">
        <v>93</v>
      </c>
      <c r="C109" s="10">
        <v>9631044</v>
      </c>
      <c r="H109" s="60"/>
      <c r="I109" s="60"/>
      <c r="J109" s="60"/>
      <c r="L109" s="115"/>
      <c r="M109" s="60"/>
      <c r="R109" s="60"/>
      <c r="S109" s="69">
        <f t="shared" si="0"/>
        <v>0</v>
      </c>
      <c r="T109" s="78"/>
    </row>
    <row r="110" spans="1:20" ht="15.5">
      <c r="A110" s="8" t="s">
        <v>246</v>
      </c>
      <c r="B110" s="8" t="s">
        <v>247</v>
      </c>
      <c r="C110" s="10">
        <v>9631045</v>
      </c>
      <c r="D110" s="66">
        <v>100</v>
      </c>
      <c r="F110" s="66">
        <v>90</v>
      </c>
      <c r="H110" s="58">
        <v>100</v>
      </c>
      <c r="I110" s="60"/>
      <c r="J110" s="58">
        <v>100</v>
      </c>
      <c r="L110" s="117">
        <v>0</v>
      </c>
      <c r="M110" s="60"/>
      <c r="N110" s="66">
        <v>60</v>
      </c>
      <c r="P110" s="66">
        <v>100</v>
      </c>
      <c r="R110" s="60"/>
      <c r="S110" s="69">
        <f t="shared" si="0"/>
        <v>76.5</v>
      </c>
      <c r="T110" s="70">
        <v>100</v>
      </c>
    </row>
    <row r="111" spans="1:20" ht="15.5">
      <c r="A111" s="8" t="s">
        <v>251</v>
      </c>
      <c r="B111" s="8" t="s">
        <v>252</v>
      </c>
      <c r="C111" s="10">
        <v>9631047</v>
      </c>
      <c r="D111" s="66">
        <v>100</v>
      </c>
      <c r="H111" s="81">
        <v>100</v>
      </c>
      <c r="I111" s="60"/>
      <c r="J111" s="81">
        <v>100</v>
      </c>
      <c r="L111" s="117">
        <v>100</v>
      </c>
      <c r="M111" s="60"/>
      <c r="N111" s="66">
        <v>90</v>
      </c>
      <c r="P111" s="66">
        <v>66</v>
      </c>
      <c r="R111" s="60"/>
      <c r="S111" s="69">
        <f t="shared" si="0"/>
        <v>82</v>
      </c>
      <c r="T111" s="70">
        <v>66</v>
      </c>
    </row>
    <row r="112" spans="1:20" ht="15.5">
      <c r="A112" s="8" t="s">
        <v>260</v>
      </c>
      <c r="B112" s="8" t="s">
        <v>261</v>
      </c>
      <c r="C112" s="10">
        <v>9631049</v>
      </c>
      <c r="H112" s="60"/>
      <c r="I112" s="60"/>
      <c r="J112" s="60"/>
      <c r="L112" s="115"/>
      <c r="M112" s="60"/>
      <c r="R112" s="60"/>
      <c r="S112" s="69">
        <f t="shared" si="0"/>
        <v>0</v>
      </c>
      <c r="T112" s="78"/>
    </row>
    <row r="113" spans="1:20" ht="15.5">
      <c r="A113" s="8" t="s">
        <v>266</v>
      </c>
      <c r="B113" s="8" t="s">
        <v>75</v>
      </c>
      <c r="C113" s="10">
        <v>9631050</v>
      </c>
      <c r="D113" s="66">
        <v>100</v>
      </c>
      <c r="H113" s="81">
        <v>100</v>
      </c>
      <c r="I113" s="60"/>
      <c r="J113" s="81">
        <v>100</v>
      </c>
      <c r="L113" s="117">
        <v>0</v>
      </c>
      <c r="M113" s="60"/>
      <c r="N113" s="66">
        <v>50</v>
      </c>
      <c r="R113" s="60"/>
      <c r="S113" s="69">
        <f t="shared" si="0"/>
        <v>60</v>
      </c>
      <c r="T113" s="78"/>
    </row>
    <row r="114" spans="1:20" ht="15.5">
      <c r="A114" s="8" t="s">
        <v>268</v>
      </c>
      <c r="B114" s="8" t="s">
        <v>269</v>
      </c>
      <c r="C114" s="10">
        <v>9631051</v>
      </c>
      <c r="D114" s="66">
        <v>100</v>
      </c>
      <c r="H114" s="81">
        <v>100</v>
      </c>
      <c r="I114" s="60"/>
      <c r="J114" s="81">
        <v>100</v>
      </c>
      <c r="L114" s="117">
        <v>100</v>
      </c>
      <c r="M114" s="60"/>
      <c r="N114" s="66">
        <v>90</v>
      </c>
      <c r="P114" s="66">
        <v>100</v>
      </c>
      <c r="R114" s="60"/>
      <c r="S114" s="69">
        <f t="shared" si="0"/>
        <v>82</v>
      </c>
      <c r="T114" s="70">
        <v>100</v>
      </c>
    </row>
    <row r="115" spans="1:20" ht="15.5">
      <c r="A115" s="8" t="s">
        <v>275</v>
      </c>
      <c r="B115" s="8" t="s">
        <v>154</v>
      </c>
      <c r="C115" s="10">
        <v>9631053</v>
      </c>
      <c r="D115" s="66">
        <v>100</v>
      </c>
      <c r="H115" s="81">
        <v>100</v>
      </c>
      <c r="I115" s="60"/>
      <c r="J115" s="81">
        <v>100</v>
      </c>
      <c r="L115" s="117">
        <v>100</v>
      </c>
      <c r="M115" s="60"/>
      <c r="N115" s="66">
        <v>100</v>
      </c>
      <c r="P115" s="66">
        <v>100</v>
      </c>
      <c r="R115" s="60"/>
      <c r="S115" s="69">
        <f t="shared" si="0"/>
        <v>85</v>
      </c>
      <c r="T115" s="70">
        <v>100</v>
      </c>
    </row>
    <row r="116" spans="1:20" ht="15.5">
      <c r="A116" s="8" t="s">
        <v>279</v>
      </c>
      <c r="B116" s="8" t="s">
        <v>93</v>
      </c>
      <c r="C116" s="10">
        <v>9631056</v>
      </c>
      <c r="D116" s="66">
        <v>80</v>
      </c>
      <c r="F116" s="66">
        <v>95</v>
      </c>
      <c r="H116" s="58">
        <v>100</v>
      </c>
      <c r="I116" s="60"/>
      <c r="J116" s="58">
        <v>100</v>
      </c>
      <c r="L116" s="117">
        <v>100</v>
      </c>
      <c r="M116" s="60"/>
      <c r="N116" s="66">
        <v>100</v>
      </c>
      <c r="P116" s="66">
        <v>100</v>
      </c>
      <c r="R116" s="60"/>
      <c r="S116" s="69">
        <f t="shared" si="0"/>
        <v>94.25</v>
      </c>
      <c r="T116" s="70">
        <v>100</v>
      </c>
    </row>
    <row r="117" spans="1:20" ht="15.5">
      <c r="A117" s="8" t="s">
        <v>280</v>
      </c>
      <c r="B117" s="8" t="s">
        <v>281</v>
      </c>
      <c r="C117" s="10">
        <v>9631057</v>
      </c>
      <c r="D117" s="66">
        <v>100</v>
      </c>
      <c r="F117" s="66">
        <v>100</v>
      </c>
      <c r="H117" s="58">
        <v>100</v>
      </c>
      <c r="I117" s="60"/>
      <c r="J117" s="58">
        <v>100</v>
      </c>
      <c r="L117" s="117">
        <v>100</v>
      </c>
      <c r="M117" s="60"/>
      <c r="N117" s="66">
        <v>100</v>
      </c>
      <c r="P117" s="66">
        <v>80</v>
      </c>
      <c r="R117" s="60"/>
      <c r="S117" s="69">
        <f t="shared" si="0"/>
        <v>100</v>
      </c>
      <c r="T117" s="70">
        <v>80</v>
      </c>
    </row>
    <row r="118" spans="1:20" ht="15.5">
      <c r="A118" s="8" t="s">
        <v>283</v>
      </c>
      <c r="B118" s="8" t="s">
        <v>81</v>
      </c>
      <c r="C118" s="10">
        <v>9631059</v>
      </c>
      <c r="D118" s="66">
        <v>100</v>
      </c>
      <c r="F118" s="66">
        <v>100</v>
      </c>
      <c r="H118" s="81">
        <v>100</v>
      </c>
      <c r="I118" s="60"/>
      <c r="J118" s="81">
        <v>100</v>
      </c>
      <c r="L118" s="115"/>
      <c r="M118" s="60"/>
      <c r="N118" s="66">
        <v>50</v>
      </c>
      <c r="P118" s="66">
        <v>33</v>
      </c>
      <c r="R118" s="60"/>
      <c r="S118" s="69">
        <f t="shared" si="0"/>
        <v>75</v>
      </c>
      <c r="T118" s="70">
        <v>33</v>
      </c>
    </row>
    <row r="119" spans="1:20" ht="15.5">
      <c r="A119" s="8" t="s">
        <v>284</v>
      </c>
      <c r="B119" s="8" t="s">
        <v>285</v>
      </c>
      <c r="C119" s="10">
        <v>9631061</v>
      </c>
      <c r="D119" s="66">
        <v>100</v>
      </c>
      <c r="F119" s="66">
        <v>80</v>
      </c>
      <c r="H119" s="58">
        <v>100</v>
      </c>
      <c r="I119" s="60"/>
      <c r="J119" s="58">
        <v>100</v>
      </c>
      <c r="L119" s="117">
        <v>100</v>
      </c>
      <c r="M119" s="60"/>
      <c r="N119" s="66">
        <v>95</v>
      </c>
      <c r="P119" s="66">
        <v>100</v>
      </c>
      <c r="R119" s="60"/>
      <c r="S119" s="69">
        <f t="shared" si="0"/>
        <v>95.5</v>
      </c>
      <c r="T119" s="70">
        <v>100</v>
      </c>
    </row>
    <row r="120" spans="1:20" ht="15.5">
      <c r="A120" s="8" t="s">
        <v>287</v>
      </c>
      <c r="B120" s="8" t="s">
        <v>288</v>
      </c>
      <c r="C120" s="10">
        <v>9631063</v>
      </c>
      <c r="D120" s="66">
        <v>100</v>
      </c>
      <c r="F120" s="66">
        <v>90</v>
      </c>
      <c r="H120" s="81">
        <v>100</v>
      </c>
      <c r="I120" s="60"/>
      <c r="J120" s="81">
        <v>100</v>
      </c>
      <c r="L120" s="117">
        <v>100</v>
      </c>
      <c r="M120" s="60"/>
      <c r="N120" s="66">
        <v>80</v>
      </c>
      <c r="P120" s="66">
        <v>100</v>
      </c>
      <c r="R120" s="60"/>
      <c r="S120" s="69">
        <f t="shared" si="0"/>
        <v>92.5</v>
      </c>
      <c r="T120" s="70">
        <v>100</v>
      </c>
    </row>
    <row r="121" spans="1:20" ht="15.5">
      <c r="A121" s="8" t="s">
        <v>290</v>
      </c>
      <c r="B121" s="8" t="s">
        <v>75</v>
      </c>
      <c r="C121" s="10">
        <v>9631064</v>
      </c>
      <c r="D121" s="66">
        <v>80</v>
      </c>
      <c r="F121" s="66">
        <v>98</v>
      </c>
      <c r="H121" s="86">
        <v>100</v>
      </c>
      <c r="I121" s="60"/>
      <c r="J121" s="86">
        <v>100</v>
      </c>
      <c r="L121" s="116">
        <v>100</v>
      </c>
      <c r="M121" s="60"/>
      <c r="N121" s="66">
        <v>100</v>
      </c>
      <c r="P121" s="66">
        <v>100</v>
      </c>
      <c r="R121" s="60"/>
      <c r="S121" s="69">
        <f t="shared" si="0"/>
        <v>94.7</v>
      </c>
      <c r="T121" s="70">
        <v>100</v>
      </c>
    </row>
    <row r="122" spans="1:20" ht="15.5">
      <c r="A122" s="8" t="s">
        <v>291</v>
      </c>
      <c r="B122" s="8" t="s">
        <v>292</v>
      </c>
      <c r="C122" s="10">
        <v>9631065</v>
      </c>
      <c r="D122" s="66">
        <v>100</v>
      </c>
      <c r="F122" s="66">
        <v>100</v>
      </c>
      <c r="H122" s="58">
        <v>100</v>
      </c>
      <c r="I122" s="60"/>
      <c r="J122" s="58">
        <v>100</v>
      </c>
      <c r="L122" s="117">
        <v>0</v>
      </c>
      <c r="M122" s="60"/>
      <c r="N122" s="66">
        <v>80</v>
      </c>
      <c r="R122" s="60"/>
      <c r="S122" s="69">
        <f t="shared" si="0"/>
        <v>84</v>
      </c>
      <c r="T122" s="78"/>
    </row>
    <row r="123" spans="1:20" ht="15.5">
      <c r="A123" s="8" t="s">
        <v>299</v>
      </c>
      <c r="B123" s="8" t="s">
        <v>129</v>
      </c>
      <c r="C123" s="10">
        <v>9631071</v>
      </c>
      <c r="H123" s="60"/>
      <c r="I123" s="60"/>
      <c r="J123" s="60"/>
      <c r="L123" s="115"/>
      <c r="M123" s="60"/>
      <c r="R123" s="60"/>
      <c r="S123" s="69">
        <f t="shared" si="0"/>
        <v>0</v>
      </c>
      <c r="T123" s="78"/>
    </row>
    <row r="124" spans="1:20" ht="15.5">
      <c r="A124" s="8" t="s">
        <v>302</v>
      </c>
      <c r="B124" s="8" t="s">
        <v>62</v>
      </c>
      <c r="C124" s="10">
        <v>9631072</v>
      </c>
      <c r="D124" s="66">
        <v>100</v>
      </c>
      <c r="F124" s="66">
        <v>100</v>
      </c>
      <c r="H124" s="81">
        <v>100</v>
      </c>
      <c r="I124" s="60"/>
      <c r="J124" s="81">
        <v>100</v>
      </c>
      <c r="L124" s="117">
        <v>100</v>
      </c>
      <c r="M124" s="60"/>
      <c r="N124" s="66">
        <v>100</v>
      </c>
      <c r="P124" s="66">
        <v>66</v>
      </c>
      <c r="R124" s="60"/>
      <c r="S124" s="69">
        <f t="shared" si="0"/>
        <v>100</v>
      </c>
      <c r="T124" s="70">
        <v>66</v>
      </c>
    </row>
    <row r="125" spans="1:20" ht="15.5">
      <c r="A125" s="8" t="s">
        <v>303</v>
      </c>
      <c r="B125" s="8" t="s">
        <v>55</v>
      </c>
      <c r="C125" s="10">
        <v>9631075</v>
      </c>
      <c r="D125" s="66">
        <v>80</v>
      </c>
      <c r="F125" s="66">
        <v>80</v>
      </c>
      <c r="H125" s="86">
        <v>100</v>
      </c>
      <c r="I125" s="60"/>
      <c r="J125" s="86">
        <v>100</v>
      </c>
      <c r="L125" s="116">
        <v>100</v>
      </c>
      <c r="M125" s="60"/>
      <c r="N125" s="66">
        <v>94</v>
      </c>
      <c r="R125" s="60"/>
      <c r="S125" s="69">
        <f t="shared" si="0"/>
        <v>90.2</v>
      </c>
      <c r="T125" s="78"/>
    </row>
    <row r="126" spans="1:20" ht="15.5">
      <c r="A126" s="8" t="s">
        <v>304</v>
      </c>
      <c r="B126" s="8" t="s">
        <v>62</v>
      </c>
      <c r="C126" s="10">
        <v>9631076</v>
      </c>
      <c r="D126" s="66">
        <v>100</v>
      </c>
      <c r="F126" s="66">
        <v>100</v>
      </c>
      <c r="H126" s="81">
        <v>100</v>
      </c>
      <c r="I126" s="60"/>
      <c r="J126" s="81">
        <v>100</v>
      </c>
      <c r="L126" s="117">
        <v>90</v>
      </c>
      <c r="M126" s="87" t="s">
        <v>689</v>
      </c>
      <c r="R126" s="60"/>
      <c r="S126" s="69">
        <f t="shared" si="0"/>
        <v>69</v>
      </c>
      <c r="T126" s="78"/>
    </row>
    <row r="127" spans="1:20" ht="15.5">
      <c r="A127" s="8" t="s">
        <v>309</v>
      </c>
      <c r="B127" s="8" t="s">
        <v>55</v>
      </c>
      <c r="C127" s="10">
        <v>9631404</v>
      </c>
      <c r="H127" s="60"/>
      <c r="I127" s="60"/>
      <c r="J127" s="60"/>
      <c r="L127" s="115"/>
      <c r="M127" s="60"/>
      <c r="R127" s="60"/>
      <c r="S127" s="69">
        <f t="shared" si="0"/>
        <v>0</v>
      </c>
      <c r="T127" s="78"/>
    </row>
    <row r="128" spans="1:20" ht="15.5">
      <c r="A128" s="8" t="s">
        <v>310</v>
      </c>
      <c r="B128" s="8" t="s">
        <v>228</v>
      </c>
      <c r="C128" s="10">
        <v>9631405</v>
      </c>
      <c r="H128" s="60"/>
      <c r="I128" s="60"/>
      <c r="J128" s="60"/>
      <c r="L128" s="115"/>
      <c r="M128" s="60"/>
      <c r="N128" s="66">
        <v>100</v>
      </c>
      <c r="R128" s="60"/>
      <c r="S128" s="69">
        <f t="shared" si="0"/>
        <v>30</v>
      </c>
      <c r="T128" s="78"/>
    </row>
    <row r="129" spans="1:20" ht="15.5">
      <c r="A129" s="8" t="s">
        <v>312</v>
      </c>
      <c r="B129" s="8" t="s">
        <v>81</v>
      </c>
      <c r="C129" s="10">
        <v>9631406</v>
      </c>
      <c r="H129" s="81"/>
      <c r="I129" s="60"/>
      <c r="J129" s="60"/>
      <c r="L129" s="115"/>
      <c r="M129" s="60"/>
      <c r="R129" s="60"/>
      <c r="S129" s="69">
        <f t="shared" si="0"/>
        <v>0</v>
      </c>
      <c r="T129" s="78"/>
    </row>
    <row r="130" spans="1:20" ht="15.5">
      <c r="A130" s="8" t="s">
        <v>319</v>
      </c>
      <c r="B130" s="8" t="s">
        <v>320</v>
      </c>
      <c r="C130" s="10">
        <v>9631415</v>
      </c>
      <c r="D130" s="66">
        <v>80</v>
      </c>
      <c r="F130" s="66">
        <v>90</v>
      </c>
      <c r="H130" s="58">
        <v>100</v>
      </c>
      <c r="I130" s="60"/>
      <c r="J130" s="58">
        <v>100</v>
      </c>
      <c r="L130" s="117">
        <v>100</v>
      </c>
      <c r="M130" s="60"/>
      <c r="N130" s="66">
        <v>90</v>
      </c>
      <c r="R130" s="60"/>
      <c r="S130" s="69">
        <f t="shared" si="0"/>
        <v>90.5</v>
      </c>
      <c r="T130" s="78"/>
    </row>
    <row r="131" spans="1:20" ht="15.5">
      <c r="A131" s="8" t="s">
        <v>322</v>
      </c>
      <c r="B131" s="8" t="s">
        <v>323</v>
      </c>
      <c r="C131" s="10">
        <v>9631416</v>
      </c>
      <c r="D131" s="66">
        <v>100</v>
      </c>
      <c r="F131" s="66">
        <v>100</v>
      </c>
      <c r="H131" s="81">
        <v>100</v>
      </c>
      <c r="I131" s="60"/>
      <c r="J131" s="81">
        <v>100</v>
      </c>
      <c r="L131" s="117">
        <v>0</v>
      </c>
      <c r="M131" s="60"/>
      <c r="N131" s="118">
        <v>0</v>
      </c>
      <c r="R131" s="60"/>
      <c r="S131" s="69">
        <f t="shared" si="0"/>
        <v>60</v>
      </c>
      <c r="T131" s="78"/>
    </row>
    <row r="132" spans="1:20" ht="15.5">
      <c r="A132" s="8" t="s">
        <v>324</v>
      </c>
      <c r="B132" s="8" t="s">
        <v>325</v>
      </c>
      <c r="C132" s="10">
        <v>9631417</v>
      </c>
      <c r="H132" s="60"/>
      <c r="I132" s="60"/>
      <c r="J132" s="60"/>
      <c r="L132" s="115"/>
      <c r="M132" s="60"/>
      <c r="R132" s="60"/>
      <c r="S132" s="69">
        <f t="shared" si="0"/>
        <v>0</v>
      </c>
      <c r="T132" s="78"/>
    </row>
    <row r="133" spans="1:20" ht="15.5">
      <c r="A133" s="8" t="s">
        <v>326</v>
      </c>
      <c r="B133" s="8" t="s">
        <v>327</v>
      </c>
      <c r="C133" s="10">
        <v>9631418</v>
      </c>
      <c r="D133" s="66">
        <v>100</v>
      </c>
      <c r="F133" s="66">
        <v>80</v>
      </c>
      <c r="H133" s="81">
        <v>100</v>
      </c>
      <c r="I133" s="60"/>
      <c r="J133" s="81">
        <v>100</v>
      </c>
      <c r="L133" s="117">
        <v>100</v>
      </c>
      <c r="M133" s="60"/>
      <c r="N133" s="66">
        <v>100</v>
      </c>
      <c r="P133" s="66">
        <v>100</v>
      </c>
      <c r="R133" s="60"/>
      <c r="S133" s="69">
        <f t="shared" si="0"/>
        <v>97</v>
      </c>
      <c r="T133" s="70">
        <v>100</v>
      </c>
    </row>
    <row r="134" spans="1:20" ht="15.5">
      <c r="A134" s="8" t="s">
        <v>328</v>
      </c>
      <c r="B134" s="8" t="s">
        <v>329</v>
      </c>
      <c r="C134" s="10">
        <v>9631423</v>
      </c>
      <c r="H134" s="81">
        <v>100</v>
      </c>
      <c r="I134" s="60"/>
      <c r="J134" s="81">
        <v>100</v>
      </c>
      <c r="L134" s="117">
        <v>100</v>
      </c>
      <c r="M134" s="60"/>
      <c r="N134" s="66">
        <v>70</v>
      </c>
      <c r="R134" s="60"/>
      <c r="S134" s="69">
        <f t="shared" si="0"/>
        <v>51</v>
      </c>
      <c r="T134" s="78"/>
    </row>
    <row r="135" spans="1:20" ht="15.5">
      <c r="A135" s="8" t="s">
        <v>330</v>
      </c>
      <c r="B135" s="8" t="s">
        <v>331</v>
      </c>
      <c r="C135" s="10">
        <v>9631424</v>
      </c>
      <c r="D135" s="66">
        <v>100</v>
      </c>
      <c r="F135" s="66">
        <v>90</v>
      </c>
      <c r="H135" s="81">
        <v>100</v>
      </c>
      <c r="I135" s="60"/>
      <c r="J135" s="81">
        <v>100</v>
      </c>
      <c r="L135" s="117">
        <v>60</v>
      </c>
      <c r="M135" s="77" t="s">
        <v>669</v>
      </c>
      <c r="N135" s="66">
        <v>70</v>
      </c>
      <c r="P135" s="66">
        <v>33</v>
      </c>
      <c r="R135" s="60"/>
      <c r="S135" s="69">
        <f t="shared" si="0"/>
        <v>85.5</v>
      </c>
      <c r="T135" s="70">
        <v>33</v>
      </c>
    </row>
    <row r="136" spans="1:20" ht="15.5">
      <c r="A136" s="8" t="s">
        <v>332</v>
      </c>
      <c r="B136" s="8" t="s">
        <v>333</v>
      </c>
      <c r="C136" s="10">
        <v>9631801</v>
      </c>
      <c r="D136" s="66">
        <v>100</v>
      </c>
      <c r="F136" s="66">
        <v>100</v>
      </c>
      <c r="H136" s="81">
        <v>100</v>
      </c>
      <c r="I136" s="60"/>
      <c r="J136" s="81">
        <v>100</v>
      </c>
      <c r="L136" s="117">
        <v>100</v>
      </c>
      <c r="M136" s="77" t="s">
        <v>669</v>
      </c>
      <c r="N136" s="66">
        <v>100</v>
      </c>
      <c r="P136" s="66">
        <v>100</v>
      </c>
      <c r="R136" s="60"/>
      <c r="S136" s="69">
        <f t="shared" si="0"/>
        <v>100</v>
      </c>
      <c r="T136" s="70">
        <v>100</v>
      </c>
    </row>
    <row r="137" spans="1:20" ht="15.5">
      <c r="A137" s="8" t="s">
        <v>334</v>
      </c>
      <c r="B137" s="8" t="s">
        <v>51</v>
      </c>
      <c r="C137" s="10">
        <v>9631803</v>
      </c>
      <c r="D137" s="66">
        <v>80</v>
      </c>
      <c r="F137" s="66">
        <v>65</v>
      </c>
      <c r="H137" s="86">
        <v>100</v>
      </c>
      <c r="I137" s="60"/>
      <c r="J137" s="86">
        <v>100</v>
      </c>
      <c r="L137" s="116">
        <v>40</v>
      </c>
      <c r="M137" s="60"/>
      <c r="N137" s="66">
        <v>50</v>
      </c>
      <c r="R137" s="60"/>
      <c r="S137" s="69">
        <f t="shared" si="0"/>
        <v>68.75</v>
      </c>
      <c r="T137" s="78"/>
    </row>
    <row r="138" spans="1:20" ht="15.5">
      <c r="A138" s="8" t="s">
        <v>336</v>
      </c>
      <c r="B138" s="8" t="s">
        <v>51</v>
      </c>
      <c r="C138" s="10">
        <v>9631813</v>
      </c>
      <c r="D138" s="66">
        <v>90</v>
      </c>
      <c r="F138" s="66">
        <v>70</v>
      </c>
      <c r="H138" s="86">
        <v>100</v>
      </c>
      <c r="I138" s="60"/>
      <c r="J138" s="86">
        <v>100</v>
      </c>
      <c r="L138" s="116">
        <v>50</v>
      </c>
      <c r="M138" s="89" t="s">
        <v>672</v>
      </c>
      <c r="N138" s="66">
        <v>70</v>
      </c>
      <c r="R138" s="60"/>
      <c r="S138" s="69">
        <f t="shared" si="0"/>
        <v>79</v>
      </c>
      <c r="T138" s="78"/>
    </row>
    <row r="139" spans="1:20" ht="15.5">
      <c r="A139" s="8" t="s">
        <v>337</v>
      </c>
      <c r="B139" s="8" t="s">
        <v>129</v>
      </c>
      <c r="C139" s="10">
        <v>9631815</v>
      </c>
      <c r="H139" s="60"/>
      <c r="I139" s="60"/>
      <c r="J139" s="60"/>
      <c r="L139" s="115"/>
      <c r="M139" s="60"/>
      <c r="R139" s="60"/>
      <c r="S139" s="69">
        <f t="shared" si="0"/>
        <v>0</v>
      </c>
      <c r="T139" s="78"/>
    </row>
    <row r="140" spans="1:20" ht="15.5">
      <c r="A140" s="8" t="s">
        <v>338</v>
      </c>
      <c r="B140" s="8" t="s">
        <v>58</v>
      </c>
      <c r="C140" s="10">
        <v>9633094</v>
      </c>
      <c r="H140" s="60"/>
      <c r="I140" s="85"/>
      <c r="J140" s="60"/>
      <c r="L140" s="115"/>
      <c r="M140" s="60"/>
      <c r="R140" s="60"/>
      <c r="S140" s="69">
        <f t="shared" si="0"/>
        <v>0</v>
      </c>
      <c r="T140" s="78"/>
    </row>
    <row r="141" spans="1:20" ht="15.5">
      <c r="A141" s="27" t="s">
        <v>151</v>
      </c>
      <c r="B141" s="42" t="s">
        <v>152</v>
      </c>
      <c r="C141" s="42">
        <v>9627052</v>
      </c>
      <c r="H141" s="60"/>
      <c r="I141" s="60"/>
      <c r="J141" s="60"/>
      <c r="L141" s="115"/>
      <c r="M141" s="60"/>
      <c r="R141" s="60"/>
      <c r="S141" s="69">
        <f t="shared" si="0"/>
        <v>0</v>
      </c>
      <c r="T141" s="78"/>
    </row>
    <row r="142" spans="1:20" ht="15.5">
      <c r="A142" s="42" t="s">
        <v>139</v>
      </c>
      <c r="B142" s="25" t="s">
        <v>98</v>
      </c>
      <c r="C142" s="25">
        <v>9533037</v>
      </c>
      <c r="H142" s="60"/>
      <c r="I142" s="60"/>
      <c r="J142" s="60"/>
      <c r="L142" s="115"/>
      <c r="M142" s="60"/>
      <c r="R142" s="60"/>
      <c r="S142" s="69">
        <f t="shared" si="0"/>
        <v>0</v>
      </c>
      <c r="T142" s="78"/>
    </row>
    <row r="143" spans="1:20" ht="15.5">
      <c r="A143" s="9"/>
      <c r="B143" s="9"/>
      <c r="C143" s="9"/>
      <c r="D143" s="39"/>
      <c r="E143" s="39"/>
      <c r="F143" s="109"/>
      <c r="G143" s="39"/>
      <c r="H143" s="122"/>
      <c r="I143" s="39"/>
      <c r="J143" s="122"/>
      <c r="K143" s="39"/>
      <c r="L143" s="123"/>
      <c r="M143" s="39"/>
      <c r="N143" s="109"/>
      <c r="O143" s="39"/>
      <c r="P143" s="109"/>
      <c r="Q143" s="39"/>
      <c r="R143" s="39"/>
      <c r="S143" s="124"/>
    </row>
    <row r="144" spans="1:20" ht="15.5">
      <c r="A144" s="9"/>
      <c r="B144" s="9"/>
      <c r="C144" s="9"/>
      <c r="D144" s="39"/>
      <c r="E144" s="39"/>
      <c r="F144" s="109"/>
      <c r="G144" s="39"/>
      <c r="H144" s="125"/>
      <c r="I144" s="39"/>
      <c r="J144" s="125"/>
      <c r="K144" s="39"/>
      <c r="L144" s="126"/>
      <c r="M144" s="39"/>
      <c r="N144" s="109"/>
      <c r="O144" s="39"/>
      <c r="P144" s="39"/>
      <c r="Q144" s="39"/>
      <c r="R144" s="39"/>
      <c r="S144" s="124"/>
    </row>
    <row r="145" spans="1:19" ht="15.5">
      <c r="A145" s="9"/>
      <c r="B145" s="9"/>
      <c r="C145" s="9"/>
      <c r="D145" s="39"/>
      <c r="E145" s="39"/>
      <c r="F145" s="39"/>
      <c r="G145" s="39"/>
      <c r="H145" s="39"/>
      <c r="I145" s="39"/>
      <c r="J145" s="39"/>
      <c r="K145" s="39"/>
      <c r="L145" s="7"/>
      <c r="M145" s="39"/>
      <c r="N145" s="39"/>
      <c r="O145" s="39"/>
      <c r="P145" s="39"/>
      <c r="Q145" s="39"/>
      <c r="R145" s="39"/>
      <c r="S145" s="124"/>
    </row>
    <row r="146" spans="1:19" ht="15.5">
      <c r="A146" s="9"/>
      <c r="B146" s="9"/>
      <c r="C146" s="9"/>
      <c r="D146" s="39"/>
      <c r="E146" s="39"/>
      <c r="F146" s="109"/>
      <c r="G146" s="39"/>
      <c r="H146" s="122"/>
      <c r="I146" s="39"/>
      <c r="J146" s="125"/>
      <c r="K146" s="39"/>
      <c r="L146" s="126"/>
      <c r="M146" s="39"/>
      <c r="N146" s="109"/>
      <c r="O146" s="39"/>
      <c r="P146" s="109"/>
      <c r="Q146" s="39"/>
      <c r="R146" s="39"/>
      <c r="S146" s="124"/>
    </row>
    <row r="147" spans="1:19" ht="15.5">
      <c r="A147" s="9"/>
      <c r="B147" s="9"/>
      <c r="C147" s="9"/>
      <c r="D147" s="39"/>
      <c r="E147" s="39"/>
      <c r="F147" s="109"/>
      <c r="G147" s="39"/>
      <c r="H147" s="125"/>
      <c r="I147" s="39"/>
      <c r="J147" s="125"/>
      <c r="K147" s="39"/>
      <c r="L147" s="126"/>
      <c r="M147" s="39"/>
      <c r="N147" s="109"/>
      <c r="O147" s="39"/>
      <c r="P147" s="109"/>
      <c r="Q147" s="39"/>
      <c r="R147" s="39"/>
      <c r="S147" s="124"/>
    </row>
    <row r="148" spans="1:19" ht="15.5">
      <c r="A148" s="9"/>
      <c r="B148" s="9"/>
      <c r="C148" s="9"/>
      <c r="D148" s="39"/>
      <c r="E148" s="39"/>
      <c r="F148" s="109"/>
      <c r="G148" s="39"/>
      <c r="H148" s="125"/>
      <c r="I148" s="39"/>
      <c r="J148" s="125"/>
      <c r="K148" s="39"/>
      <c r="L148" s="126"/>
      <c r="M148" s="39"/>
      <c r="N148" s="109"/>
      <c r="O148" s="39"/>
      <c r="P148" s="109"/>
      <c r="Q148" s="39"/>
      <c r="R148" s="39"/>
      <c r="S148" s="124"/>
    </row>
    <row r="149" spans="1:19" ht="15.5">
      <c r="A149" s="9"/>
      <c r="B149" s="9"/>
      <c r="C149" s="9"/>
      <c r="D149" s="39"/>
      <c r="E149" s="39"/>
      <c r="F149" s="109"/>
      <c r="G149" s="39"/>
      <c r="H149" s="125"/>
      <c r="I149" s="39"/>
      <c r="J149" s="125"/>
      <c r="K149" s="39"/>
      <c r="L149" s="126"/>
      <c r="M149" s="39"/>
      <c r="N149" s="109"/>
      <c r="O149" s="39"/>
      <c r="P149" s="109"/>
      <c r="Q149" s="39"/>
      <c r="R149" s="39"/>
      <c r="S149" s="124"/>
    </row>
    <row r="150" spans="1:19" ht="15.5">
      <c r="A150" s="9"/>
      <c r="B150" s="9"/>
      <c r="C150" s="9"/>
      <c r="D150" s="39"/>
      <c r="E150" s="39"/>
      <c r="F150" s="39"/>
      <c r="G150" s="39"/>
      <c r="H150" s="125"/>
      <c r="I150" s="39"/>
      <c r="J150" s="125"/>
      <c r="K150" s="39"/>
      <c r="L150" s="126"/>
      <c r="M150" s="39"/>
      <c r="N150" s="45"/>
      <c r="O150" s="39"/>
      <c r="P150" s="39"/>
      <c r="Q150" s="39"/>
      <c r="R150" s="39"/>
      <c r="S150" s="124"/>
    </row>
    <row r="151" spans="1:19" ht="15.5">
      <c r="A151" s="9"/>
      <c r="B151" s="9"/>
      <c r="C151" s="9"/>
      <c r="D151" s="39"/>
      <c r="E151" s="39"/>
      <c r="F151" s="109"/>
      <c r="G151" s="39"/>
      <c r="H151" s="125"/>
      <c r="I151" s="39"/>
      <c r="J151" s="125"/>
      <c r="K151" s="39"/>
      <c r="L151" s="126"/>
      <c r="M151" s="39"/>
      <c r="N151" s="109"/>
      <c r="O151" s="39"/>
      <c r="P151" s="39"/>
      <c r="Q151" s="39"/>
      <c r="R151" s="39"/>
      <c r="S151" s="124"/>
    </row>
    <row r="152" spans="1:19" ht="15.5">
      <c r="A152" s="9"/>
      <c r="B152" s="9"/>
      <c r="C152" s="9"/>
      <c r="D152" s="39"/>
      <c r="E152" s="39"/>
      <c r="F152" s="39"/>
      <c r="G152" s="39"/>
      <c r="H152" s="39"/>
      <c r="I152" s="39"/>
      <c r="J152" s="39"/>
      <c r="K152" s="39"/>
      <c r="L152" s="7"/>
      <c r="M152" s="39"/>
      <c r="N152" s="39"/>
      <c r="O152" s="39"/>
      <c r="P152" s="39"/>
      <c r="Q152" s="39"/>
      <c r="R152" s="39"/>
      <c r="S152" s="124"/>
    </row>
    <row r="153" spans="1:19" ht="15.5">
      <c r="A153" s="9"/>
      <c r="B153" s="9"/>
      <c r="C153" s="9"/>
      <c r="D153" s="39"/>
      <c r="E153" s="39"/>
      <c r="F153" s="109"/>
      <c r="G153" s="39"/>
      <c r="H153" s="125"/>
      <c r="I153" s="39"/>
      <c r="J153" s="125"/>
      <c r="K153" s="39"/>
      <c r="L153" s="126"/>
      <c r="M153" s="39"/>
      <c r="N153" s="109"/>
      <c r="O153" s="39"/>
      <c r="P153" s="39"/>
      <c r="Q153" s="39"/>
      <c r="R153" s="39"/>
      <c r="S153" s="124"/>
    </row>
    <row r="154" spans="1:19" ht="15.5">
      <c r="A154" s="9"/>
      <c r="B154" s="9"/>
      <c r="C154" s="9"/>
      <c r="D154" s="39"/>
      <c r="E154" s="39"/>
      <c r="F154" s="109"/>
      <c r="G154" s="39"/>
      <c r="H154" s="122"/>
      <c r="I154" s="39"/>
      <c r="J154" s="122"/>
      <c r="K154" s="39"/>
      <c r="L154" s="123"/>
      <c r="M154" s="39"/>
      <c r="N154" s="109"/>
      <c r="O154" s="39"/>
      <c r="P154" s="109"/>
      <c r="Q154" s="39"/>
      <c r="R154" s="39"/>
      <c r="S154" s="124"/>
    </row>
    <row r="155" spans="1:19" ht="15.5">
      <c r="A155" s="9"/>
      <c r="B155" s="9"/>
      <c r="C155" s="9"/>
      <c r="D155" s="39"/>
      <c r="E155" s="39"/>
      <c r="F155" s="109"/>
      <c r="G155" s="39"/>
      <c r="H155" s="125"/>
      <c r="I155" s="39"/>
      <c r="J155" s="125"/>
      <c r="K155" s="39"/>
      <c r="L155" s="126"/>
      <c r="M155" s="39"/>
      <c r="N155" s="109"/>
      <c r="O155" s="39"/>
      <c r="P155" s="109"/>
      <c r="Q155" s="39"/>
      <c r="R155" s="39"/>
      <c r="S155" s="124"/>
    </row>
    <row r="156" spans="1:19" ht="15.5">
      <c r="A156" s="9"/>
      <c r="B156" s="9"/>
      <c r="C156" s="9"/>
      <c r="D156" s="39"/>
      <c r="E156" s="39"/>
      <c r="F156" s="109"/>
      <c r="G156" s="39"/>
      <c r="H156" s="125"/>
      <c r="I156" s="39"/>
      <c r="J156" s="125"/>
      <c r="K156" s="39"/>
      <c r="L156" s="126"/>
      <c r="M156" s="39"/>
      <c r="N156" s="109"/>
      <c r="O156" s="39"/>
      <c r="P156" s="39"/>
      <c r="Q156" s="39"/>
      <c r="R156" s="39"/>
      <c r="S156" s="124"/>
    </row>
    <row r="157" spans="1:19" ht="15.5">
      <c r="A157" s="9"/>
      <c r="B157" s="9"/>
      <c r="C157" s="9"/>
      <c r="D157" s="39"/>
      <c r="E157" s="39"/>
      <c r="F157" s="109"/>
      <c r="G157" s="39"/>
      <c r="H157" s="125"/>
      <c r="I157" s="39"/>
      <c r="J157" s="125"/>
      <c r="K157" s="39"/>
      <c r="L157" s="126"/>
      <c r="M157" s="39"/>
      <c r="N157" s="109"/>
      <c r="O157" s="39"/>
      <c r="P157" s="109"/>
      <c r="Q157" s="39"/>
      <c r="R157" s="39"/>
      <c r="S157" s="124"/>
    </row>
    <row r="158" spans="1:19" ht="15.5">
      <c r="A158" s="9"/>
      <c r="B158" s="9"/>
      <c r="C158" s="9"/>
      <c r="D158" s="39"/>
      <c r="E158" s="39"/>
      <c r="F158" s="109"/>
      <c r="G158" s="39"/>
      <c r="H158" s="122"/>
      <c r="I158" s="39"/>
      <c r="J158" s="122"/>
      <c r="K158" s="39"/>
      <c r="L158" s="123"/>
      <c r="M158" s="39"/>
      <c r="N158" s="109"/>
      <c r="O158" s="39"/>
      <c r="P158" s="109"/>
      <c r="Q158" s="39"/>
      <c r="R158" s="39"/>
      <c r="S158" s="124"/>
    </row>
    <row r="159" spans="1:19" ht="15.5">
      <c r="A159" s="9"/>
      <c r="B159" s="9"/>
      <c r="C159" s="9"/>
      <c r="D159" s="39"/>
      <c r="E159" s="39"/>
      <c r="F159" s="109"/>
      <c r="G159" s="39"/>
      <c r="H159" s="125"/>
      <c r="I159" s="39"/>
      <c r="J159" s="125"/>
      <c r="K159" s="39"/>
      <c r="L159" s="126"/>
      <c r="M159" s="39"/>
      <c r="N159" s="109"/>
      <c r="O159" s="39"/>
      <c r="P159" s="39"/>
      <c r="Q159" s="39"/>
      <c r="R159" s="39"/>
      <c r="S159" s="124"/>
    </row>
    <row r="160" spans="1:19" ht="15.5">
      <c r="A160" s="9"/>
      <c r="B160" s="9"/>
      <c r="C160" s="9"/>
      <c r="D160" s="39"/>
      <c r="E160" s="39"/>
      <c r="F160" s="109"/>
      <c r="G160" s="39"/>
      <c r="H160" s="122"/>
      <c r="I160" s="39"/>
      <c r="J160" s="122"/>
      <c r="K160" s="39"/>
      <c r="L160" s="123"/>
      <c r="M160" s="39"/>
      <c r="N160" s="109"/>
      <c r="O160" s="39"/>
      <c r="P160" s="39"/>
      <c r="Q160" s="39"/>
      <c r="R160" s="39"/>
      <c r="S160" s="124"/>
    </row>
    <row r="161" spans="1:19" ht="15.5">
      <c r="A161" s="9"/>
      <c r="B161" s="9"/>
      <c r="C161" s="9"/>
      <c r="D161" s="39"/>
      <c r="E161" s="39"/>
      <c r="F161" s="109"/>
      <c r="G161" s="39"/>
      <c r="H161" s="125"/>
      <c r="I161" s="39"/>
      <c r="J161" s="125"/>
      <c r="K161" s="39"/>
      <c r="L161" s="126"/>
      <c r="M161" s="39"/>
      <c r="N161" s="109"/>
      <c r="O161" s="39"/>
      <c r="P161" s="39"/>
      <c r="Q161" s="39"/>
      <c r="R161" s="39"/>
      <c r="S161" s="124"/>
    </row>
    <row r="162" spans="1:19" ht="15.5">
      <c r="A162" s="9"/>
      <c r="B162" s="9"/>
      <c r="C162" s="9"/>
      <c r="D162" s="39"/>
      <c r="E162" s="39"/>
      <c r="F162" s="109"/>
      <c r="G162" s="39"/>
      <c r="H162" s="125"/>
      <c r="I162" s="39"/>
      <c r="J162" s="125"/>
      <c r="K162" s="39"/>
      <c r="L162" s="126"/>
      <c r="M162" s="39"/>
      <c r="N162" s="109"/>
      <c r="O162" s="39"/>
      <c r="P162" s="39"/>
      <c r="Q162" s="39"/>
      <c r="R162" s="39"/>
      <c r="S162" s="124"/>
    </row>
    <row r="163" spans="1:19" ht="15.5">
      <c r="A163" s="9"/>
      <c r="B163" s="9"/>
      <c r="C163" s="9"/>
      <c r="D163" s="39"/>
      <c r="E163" s="39"/>
      <c r="F163" s="39"/>
      <c r="G163" s="39"/>
      <c r="H163" s="39"/>
      <c r="I163" s="39"/>
      <c r="J163" s="39"/>
      <c r="K163" s="39"/>
      <c r="L163" s="7"/>
      <c r="M163" s="39"/>
      <c r="N163" s="39"/>
      <c r="O163" s="39"/>
      <c r="P163" s="39"/>
      <c r="Q163" s="39"/>
      <c r="R163" s="39"/>
      <c r="S163" s="124"/>
    </row>
    <row r="164" spans="1:19" ht="15.5">
      <c r="A164" s="9"/>
      <c r="B164" s="9"/>
      <c r="C164" s="9"/>
      <c r="D164" s="39"/>
      <c r="E164" s="39"/>
      <c r="F164" s="109"/>
      <c r="G164" s="39"/>
      <c r="H164" s="125"/>
      <c r="I164" s="39"/>
      <c r="J164" s="125"/>
      <c r="K164" s="39"/>
      <c r="L164" s="126"/>
      <c r="M164" s="39"/>
      <c r="N164" s="109"/>
      <c r="O164" s="39"/>
      <c r="P164" s="109"/>
      <c r="Q164" s="39"/>
      <c r="R164" s="39"/>
      <c r="S164" s="124"/>
    </row>
    <row r="165" spans="1:19" ht="15.5">
      <c r="A165" s="9"/>
      <c r="B165" s="9"/>
      <c r="C165" s="9"/>
      <c r="D165" s="39"/>
      <c r="E165" s="39"/>
      <c r="F165" s="39"/>
      <c r="G165" s="39"/>
      <c r="H165" s="125"/>
      <c r="I165" s="39"/>
      <c r="J165" s="125"/>
      <c r="K165" s="39"/>
      <c r="L165" s="126"/>
      <c r="M165" s="39"/>
      <c r="N165" s="45"/>
      <c r="O165" s="39"/>
      <c r="P165" s="109"/>
      <c r="Q165" s="39"/>
      <c r="R165" s="39"/>
      <c r="S165" s="124"/>
    </row>
    <row r="166" spans="1:19" ht="15.5">
      <c r="A166" s="9"/>
      <c r="B166" s="9"/>
      <c r="C166" s="9"/>
      <c r="D166" s="39"/>
      <c r="E166" s="39"/>
      <c r="F166" s="39"/>
      <c r="G166" s="39"/>
      <c r="H166" s="39"/>
      <c r="I166" s="39"/>
      <c r="J166" s="39"/>
      <c r="K166" s="39"/>
      <c r="L166" s="7"/>
      <c r="M166" s="39"/>
      <c r="N166" s="39"/>
      <c r="O166" s="39"/>
      <c r="P166" s="39"/>
      <c r="Q166" s="39"/>
      <c r="R166" s="39"/>
      <c r="S166" s="124"/>
    </row>
    <row r="167" spans="1:19" ht="15.5">
      <c r="A167" s="9"/>
      <c r="B167" s="9"/>
      <c r="C167" s="9"/>
      <c r="D167" s="39"/>
      <c r="E167" s="39"/>
      <c r="F167" s="39"/>
      <c r="G167" s="39"/>
      <c r="H167" s="125"/>
      <c r="I167" s="39"/>
      <c r="J167" s="125"/>
      <c r="K167" s="39"/>
      <c r="L167" s="126"/>
      <c r="M167" s="39"/>
      <c r="N167" s="45"/>
      <c r="O167" s="39"/>
      <c r="P167" s="39"/>
      <c r="Q167" s="39"/>
      <c r="R167" s="39"/>
      <c r="S167" s="124"/>
    </row>
    <row r="168" spans="1:19" ht="15.5">
      <c r="A168" s="9"/>
      <c r="B168" s="9"/>
      <c r="C168" s="9"/>
      <c r="D168" s="39"/>
      <c r="E168" s="39"/>
      <c r="F168" s="39"/>
      <c r="G168" s="39"/>
      <c r="H168" s="125"/>
      <c r="I168" s="39"/>
      <c r="J168" s="125"/>
      <c r="K168" s="39"/>
      <c r="L168" s="126"/>
      <c r="M168" s="39"/>
      <c r="N168" s="45"/>
      <c r="O168" s="39"/>
      <c r="P168" s="109"/>
      <c r="Q168" s="39"/>
      <c r="R168" s="39"/>
      <c r="S168" s="124"/>
    </row>
    <row r="169" spans="1:19" ht="15.5">
      <c r="A169" s="9"/>
      <c r="B169" s="9"/>
      <c r="C169" s="9"/>
      <c r="D169" s="39"/>
      <c r="E169" s="39"/>
      <c r="F169" s="39"/>
      <c r="G169" s="39"/>
      <c r="H169" s="125"/>
      <c r="I169" s="39"/>
      <c r="J169" s="125"/>
      <c r="K169" s="39"/>
      <c r="L169" s="126"/>
      <c r="M169" s="39"/>
      <c r="N169" s="45"/>
      <c r="O169" s="39"/>
      <c r="P169" s="109"/>
      <c r="Q169" s="39"/>
      <c r="R169" s="39"/>
      <c r="S169" s="124"/>
    </row>
    <row r="170" spans="1:19" ht="15.5">
      <c r="A170" s="9"/>
      <c r="B170" s="9"/>
      <c r="C170" s="9"/>
      <c r="D170" s="39"/>
      <c r="E170" s="39"/>
      <c r="F170" s="109"/>
      <c r="G170" s="39"/>
      <c r="H170" s="125"/>
      <c r="I170" s="39"/>
      <c r="J170" s="125"/>
      <c r="K170" s="39"/>
      <c r="L170" s="126"/>
      <c r="M170" s="39"/>
      <c r="N170" s="109"/>
      <c r="O170" s="39"/>
      <c r="P170" s="109"/>
      <c r="Q170" s="39"/>
      <c r="R170" s="39"/>
      <c r="S170" s="124"/>
    </row>
    <row r="171" spans="1:19" ht="15.5">
      <c r="A171" s="9"/>
      <c r="B171" s="9"/>
      <c r="C171" s="9"/>
      <c r="D171" s="39"/>
      <c r="E171" s="39"/>
      <c r="F171" s="109"/>
      <c r="G171" s="39"/>
      <c r="H171" s="125"/>
      <c r="I171" s="39"/>
      <c r="J171" s="125"/>
      <c r="K171" s="39"/>
      <c r="L171" s="126"/>
      <c r="M171" s="39"/>
      <c r="N171" s="109"/>
      <c r="O171" s="39"/>
      <c r="P171" s="39"/>
      <c r="Q171" s="39"/>
      <c r="R171" s="39"/>
      <c r="S171" s="124"/>
    </row>
    <row r="172" spans="1:19" ht="15.5">
      <c r="A172" s="9"/>
      <c r="B172" s="9"/>
      <c r="C172" s="9"/>
      <c r="D172" s="39"/>
      <c r="E172" s="39"/>
      <c r="F172" s="109"/>
      <c r="G172" s="39"/>
      <c r="H172" s="125"/>
      <c r="I172" s="39"/>
      <c r="J172" s="125"/>
      <c r="K172" s="39"/>
      <c r="L172" s="7"/>
      <c r="M172" s="39"/>
      <c r="N172" s="39"/>
      <c r="O172" s="39"/>
      <c r="P172" s="109"/>
      <c r="Q172" s="39"/>
      <c r="R172" s="39"/>
      <c r="S172" s="124"/>
    </row>
    <row r="173" spans="1:19" ht="15.5">
      <c r="A173" s="9"/>
      <c r="B173" s="9"/>
      <c r="C173" s="9"/>
      <c r="D173" s="39"/>
      <c r="E173" s="39"/>
      <c r="F173" s="109"/>
      <c r="G173" s="39"/>
      <c r="H173" s="125"/>
      <c r="I173" s="39"/>
      <c r="J173" s="125"/>
      <c r="K173" s="39"/>
      <c r="L173" s="126"/>
      <c r="M173" s="39"/>
      <c r="N173" s="109"/>
      <c r="O173" s="39"/>
      <c r="P173" s="109"/>
      <c r="Q173" s="39"/>
      <c r="R173" s="39"/>
      <c r="S173" s="124"/>
    </row>
    <row r="174" spans="1:19" ht="15.5">
      <c r="A174" s="9"/>
      <c r="B174" s="9"/>
      <c r="C174" s="9"/>
      <c r="D174" s="39"/>
      <c r="E174" s="39"/>
      <c r="F174" s="39"/>
      <c r="G174" s="39"/>
      <c r="H174" s="125"/>
      <c r="I174" s="39"/>
      <c r="J174" s="125"/>
      <c r="K174" s="39"/>
      <c r="L174" s="126"/>
      <c r="M174" s="39"/>
      <c r="N174" s="45"/>
      <c r="O174" s="39"/>
      <c r="P174" s="109"/>
      <c r="Q174" s="39"/>
      <c r="R174" s="39"/>
      <c r="S174" s="124"/>
    </row>
    <row r="175" spans="1:19" ht="15.5">
      <c r="A175" s="9"/>
      <c r="B175" s="9"/>
      <c r="C175" s="9"/>
      <c r="D175" s="39"/>
      <c r="E175" s="39"/>
      <c r="F175" s="109"/>
      <c r="G175" s="39"/>
      <c r="H175" s="122"/>
      <c r="I175" s="39"/>
      <c r="J175" s="122"/>
      <c r="K175" s="39"/>
      <c r="L175" s="123"/>
      <c r="M175" s="39"/>
      <c r="N175" s="109"/>
      <c r="O175" s="39"/>
      <c r="P175" s="109"/>
      <c r="Q175" s="39"/>
      <c r="R175" s="39"/>
      <c r="S175" s="124"/>
    </row>
    <row r="176" spans="1:19" ht="15.5">
      <c r="A176" s="9"/>
      <c r="B176" s="9"/>
      <c r="C176" s="9"/>
      <c r="D176" s="39"/>
      <c r="E176" s="39"/>
      <c r="F176" s="109"/>
      <c r="G176" s="39"/>
      <c r="H176" s="125"/>
      <c r="I176" s="39"/>
      <c r="J176" s="125"/>
      <c r="K176" s="39"/>
      <c r="L176" s="126"/>
      <c r="M176" s="39"/>
      <c r="N176" s="39"/>
      <c r="O176" s="39"/>
      <c r="P176" s="39"/>
      <c r="Q176" s="39"/>
      <c r="R176" s="39"/>
      <c r="S176" s="124"/>
    </row>
    <row r="177" spans="1:19" ht="15.5">
      <c r="A177" s="9"/>
      <c r="B177" s="9"/>
      <c r="C177" s="9"/>
      <c r="D177" s="39"/>
      <c r="E177" s="39"/>
      <c r="F177" s="39"/>
      <c r="G177" s="39"/>
      <c r="H177" s="39"/>
      <c r="I177" s="39"/>
      <c r="J177" s="39"/>
      <c r="K177" s="39"/>
      <c r="L177" s="7"/>
      <c r="M177" s="39"/>
      <c r="N177" s="39"/>
      <c r="O177" s="39"/>
      <c r="P177" s="39"/>
      <c r="Q177" s="39"/>
      <c r="R177" s="39"/>
      <c r="S177" s="124"/>
    </row>
    <row r="178" spans="1:19" ht="15.5">
      <c r="A178" s="9"/>
      <c r="B178" s="9"/>
      <c r="C178" s="9"/>
      <c r="D178" s="39"/>
      <c r="E178" s="39"/>
      <c r="F178" s="109"/>
      <c r="G178" s="39"/>
      <c r="H178" s="125"/>
      <c r="I178" s="39"/>
      <c r="J178" s="125"/>
      <c r="K178" s="39"/>
      <c r="L178" s="126"/>
      <c r="M178" s="39"/>
      <c r="N178" s="109"/>
      <c r="O178" s="39"/>
      <c r="P178" s="109"/>
      <c r="Q178" s="39"/>
      <c r="R178" s="39"/>
      <c r="S178" s="124"/>
    </row>
    <row r="179" spans="1:19" ht="15.5">
      <c r="A179" s="9"/>
      <c r="B179" s="9"/>
      <c r="C179" s="9"/>
      <c r="D179" s="39"/>
      <c r="E179" s="39"/>
      <c r="F179" s="109"/>
      <c r="G179" s="39"/>
      <c r="H179" s="122"/>
      <c r="I179" s="39"/>
      <c r="J179" s="122"/>
      <c r="K179" s="39"/>
      <c r="L179" s="123"/>
      <c r="M179" s="39"/>
      <c r="N179" s="109"/>
      <c r="O179" s="39"/>
      <c r="P179" s="39"/>
      <c r="Q179" s="39"/>
      <c r="R179" s="39"/>
      <c r="S179" s="124"/>
    </row>
    <row r="180" spans="1:19" ht="15.5">
      <c r="A180" s="9"/>
      <c r="B180" s="9"/>
      <c r="C180" s="9"/>
      <c r="D180" s="39"/>
      <c r="E180" s="39"/>
      <c r="F180" s="39"/>
      <c r="G180" s="39"/>
      <c r="H180" s="125"/>
      <c r="I180" s="39"/>
      <c r="J180" s="125"/>
      <c r="K180" s="39"/>
      <c r="L180" s="126"/>
      <c r="M180" s="125"/>
      <c r="N180" s="39"/>
      <c r="O180" s="39"/>
      <c r="P180" s="39"/>
      <c r="Q180" s="39"/>
      <c r="R180" s="39"/>
      <c r="S180" s="124"/>
    </row>
    <row r="181" spans="1:19" ht="15.5">
      <c r="A181" s="9"/>
      <c r="B181" s="9"/>
      <c r="C181" s="9"/>
      <c r="D181" s="39"/>
      <c r="E181" s="39"/>
      <c r="F181" s="39"/>
      <c r="G181" s="39"/>
      <c r="H181" s="39"/>
      <c r="I181" s="39"/>
      <c r="J181" s="39"/>
      <c r="K181" s="39"/>
      <c r="L181" s="7"/>
      <c r="M181" s="39"/>
      <c r="N181" s="39"/>
      <c r="O181" s="39"/>
      <c r="P181" s="39"/>
      <c r="Q181" s="39"/>
      <c r="R181" s="39"/>
      <c r="S181" s="124"/>
    </row>
    <row r="182" spans="1:19" ht="15.5">
      <c r="A182" s="9"/>
      <c r="B182" s="9"/>
      <c r="C182" s="9"/>
      <c r="D182" s="39"/>
      <c r="E182" s="39"/>
      <c r="F182" s="109"/>
      <c r="G182" s="39"/>
      <c r="H182" s="39"/>
      <c r="I182" s="39"/>
      <c r="J182" s="39"/>
      <c r="K182" s="39"/>
      <c r="L182" s="7"/>
      <c r="M182" s="39"/>
      <c r="N182" s="109"/>
      <c r="O182" s="39"/>
      <c r="P182" s="39"/>
      <c r="Q182" s="39"/>
      <c r="R182" s="39"/>
      <c r="S182" s="124"/>
    </row>
    <row r="183" spans="1:19" ht="15.5">
      <c r="A183" s="9"/>
      <c r="B183" s="9"/>
      <c r="C183" s="9"/>
      <c r="D183" s="39"/>
      <c r="E183" s="39"/>
      <c r="F183" s="39"/>
      <c r="G183" s="39"/>
      <c r="H183" s="39"/>
      <c r="I183" s="39"/>
      <c r="J183" s="39"/>
      <c r="K183" s="39"/>
      <c r="L183" s="7"/>
      <c r="M183" s="39"/>
      <c r="N183" s="39"/>
      <c r="O183" s="39"/>
      <c r="P183" s="39"/>
      <c r="Q183" s="39"/>
      <c r="R183" s="39"/>
      <c r="S183" s="124"/>
    </row>
    <row r="184" spans="1:19" ht="15.5">
      <c r="A184" s="9"/>
      <c r="B184" s="9"/>
      <c r="C184" s="9"/>
      <c r="D184" s="39"/>
      <c r="E184" s="39"/>
      <c r="F184" s="109"/>
      <c r="G184" s="39"/>
      <c r="H184" s="125"/>
      <c r="I184" s="39"/>
      <c r="J184" s="125"/>
      <c r="K184" s="39"/>
      <c r="L184" s="126"/>
      <c r="M184" s="39"/>
      <c r="N184" s="109"/>
      <c r="O184" s="39"/>
      <c r="P184" s="39"/>
      <c r="Q184" s="39"/>
      <c r="R184" s="39"/>
      <c r="S184" s="124"/>
    </row>
    <row r="185" spans="1:19" ht="15.5">
      <c r="A185" s="9"/>
      <c r="B185" s="9"/>
      <c r="C185" s="9"/>
      <c r="D185" s="39"/>
      <c r="E185" s="39"/>
      <c r="F185" s="39"/>
      <c r="G185" s="39"/>
      <c r="H185" s="125"/>
      <c r="I185" s="39"/>
      <c r="J185" s="125"/>
      <c r="K185" s="39"/>
      <c r="L185" s="126"/>
      <c r="M185" s="39"/>
      <c r="N185" s="39"/>
      <c r="O185" s="39"/>
      <c r="P185" s="39"/>
      <c r="Q185" s="39"/>
      <c r="R185" s="39"/>
      <c r="S185" s="124"/>
    </row>
    <row r="186" spans="1:19" ht="15.5">
      <c r="A186" s="9"/>
      <c r="B186" s="9"/>
      <c r="C186" s="9"/>
      <c r="D186" s="39"/>
      <c r="E186" s="39"/>
      <c r="F186" s="39"/>
      <c r="G186" s="39"/>
      <c r="H186" s="39"/>
      <c r="I186" s="39"/>
      <c r="J186" s="39"/>
      <c r="K186" s="39"/>
      <c r="L186" s="7"/>
      <c r="M186" s="39"/>
      <c r="N186" s="39"/>
      <c r="O186" s="39"/>
      <c r="P186" s="39"/>
      <c r="Q186" s="39"/>
      <c r="R186" s="39"/>
      <c r="S186" s="124"/>
    </row>
    <row r="187" spans="1:19" ht="15.5">
      <c r="A187" s="9"/>
      <c r="B187" s="9"/>
      <c r="C187" s="9"/>
      <c r="D187" s="39"/>
      <c r="E187" s="39"/>
      <c r="F187" s="109"/>
      <c r="G187" s="39"/>
      <c r="H187" s="125"/>
      <c r="I187" s="39"/>
      <c r="J187" s="125"/>
      <c r="K187" s="39"/>
      <c r="L187" s="126"/>
      <c r="M187" s="39"/>
      <c r="N187" s="109"/>
      <c r="O187" s="39"/>
      <c r="P187" s="109"/>
      <c r="Q187" s="39"/>
      <c r="R187" s="39"/>
      <c r="S187" s="124"/>
    </row>
    <row r="188" spans="1:19" ht="15.5">
      <c r="A188" s="9"/>
      <c r="B188" s="9"/>
      <c r="C188" s="9"/>
      <c r="D188" s="39"/>
      <c r="E188" s="39"/>
      <c r="F188" s="39"/>
      <c r="G188" s="39"/>
      <c r="H188" s="125"/>
      <c r="I188" s="39"/>
      <c r="J188" s="125"/>
      <c r="K188" s="39"/>
      <c r="L188" s="126"/>
      <c r="M188" s="39"/>
      <c r="N188" s="45"/>
      <c r="O188" s="39"/>
      <c r="P188" s="39"/>
      <c r="Q188" s="39"/>
      <c r="R188" s="39"/>
      <c r="S188" s="124"/>
    </row>
    <row r="189" spans="1:19" ht="15.5">
      <c r="A189" s="9"/>
      <c r="B189" s="9"/>
      <c r="C189" s="9"/>
      <c r="D189" s="39"/>
      <c r="E189" s="39"/>
      <c r="F189" s="109"/>
      <c r="G189" s="39"/>
      <c r="H189" s="125"/>
      <c r="I189" s="39"/>
      <c r="J189" s="125"/>
      <c r="K189" s="39"/>
      <c r="L189" s="126"/>
      <c r="M189" s="125"/>
      <c r="N189" s="109"/>
      <c r="O189" s="39"/>
      <c r="P189" s="109"/>
      <c r="Q189" s="39"/>
      <c r="R189" s="39"/>
      <c r="S189" s="124"/>
    </row>
    <row r="190" spans="1:19" ht="15.5">
      <c r="A190" s="9"/>
      <c r="B190" s="9"/>
      <c r="C190" s="9"/>
      <c r="D190" s="39"/>
      <c r="E190" s="39"/>
      <c r="F190" s="109"/>
      <c r="G190" s="39"/>
      <c r="H190" s="125"/>
      <c r="I190" s="39"/>
      <c r="J190" s="125"/>
      <c r="K190" s="39"/>
      <c r="L190" s="126"/>
      <c r="M190" s="125"/>
      <c r="N190" s="109"/>
      <c r="O190" s="39"/>
      <c r="P190" s="109"/>
      <c r="Q190" s="39"/>
      <c r="R190" s="39"/>
      <c r="S190" s="124"/>
    </row>
    <row r="191" spans="1:19" ht="15.5">
      <c r="A191" s="9"/>
      <c r="B191" s="9"/>
      <c r="C191" s="9"/>
      <c r="D191" s="39"/>
      <c r="E191" s="39"/>
      <c r="F191" s="109"/>
      <c r="G191" s="39"/>
      <c r="H191" s="122"/>
      <c r="I191" s="39"/>
      <c r="J191" s="122"/>
      <c r="K191" s="39"/>
      <c r="L191" s="123"/>
      <c r="M191" s="39"/>
      <c r="N191" s="109"/>
      <c r="O191" s="39"/>
      <c r="P191" s="39"/>
      <c r="Q191" s="39"/>
      <c r="R191" s="39"/>
      <c r="S191" s="124"/>
    </row>
    <row r="192" spans="1:19" ht="15.5">
      <c r="A192" s="9"/>
      <c r="B192" s="9"/>
      <c r="C192" s="9"/>
      <c r="D192" s="39"/>
      <c r="E192" s="39"/>
      <c r="F192" s="109"/>
      <c r="G192" s="39"/>
      <c r="H192" s="122"/>
      <c r="I192" s="39"/>
      <c r="J192" s="122"/>
      <c r="K192" s="39"/>
      <c r="L192" s="123"/>
      <c r="M192" s="122"/>
      <c r="N192" s="109"/>
      <c r="O192" s="39"/>
      <c r="P192" s="39"/>
      <c r="Q192" s="39"/>
      <c r="R192" s="39"/>
      <c r="S192" s="124"/>
    </row>
    <row r="193" spans="1:19" ht="15.5">
      <c r="A193" s="9"/>
      <c r="B193" s="9"/>
      <c r="C193" s="9"/>
      <c r="D193" s="39"/>
      <c r="E193" s="39"/>
      <c r="F193" s="39"/>
      <c r="G193" s="39"/>
      <c r="H193" s="39"/>
      <c r="I193" s="39"/>
      <c r="J193" s="39"/>
      <c r="K193" s="39"/>
      <c r="L193" s="7"/>
      <c r="M193" s="39"/>
      <c r="N193" s="39"/>
      <c r="O193" s="39"/>
      <c r="P193" s="39"/>
      <c r="Q193" s="39"/>
      <c r="R193" s="39"/>
      <c r="S193" s="124"/>
    </row>
    <row r="194" spans="1:19" ht="15.5">
      <c r="A194" s="9"/>
      <c r="B194" s="9"/>
      <c r="C194" s="9"/>
      <c r="D194" s="39"/>
      <c r="E194" s="39"/>
      <c r="F194" s="39"/>
      <c r="G194" s="39"/>
      <c r="H194" s="39"/>
      <c r="I194" s="39"/>
      <c r="J194" s="39"/>
      <c r="K194" s="39"/>
      <c r="L194" s="7"/>
      <c r="M194" s="39"/>
      <c r="N194" s="39"/>
      <c r="O194" s="39"/>
      <c r="P194" s="39"/>
      <c r="Q194" s="39"/>
      <c r="R194" s="39"/>
      <c r="S194" s="124"/>
    </row>
    <row r="195" spans="1:19" ht="15.5">
      <c r="A195" s="9"/>
      <c r="B195" s="26"/>
      <c r="C195" s="26"/>
      <c r="D195" s="39"/>
      <c r="E195" s="39"/>
      <c r="F195" s="39"/>
      <c r="G195" s="39"/>
      <c r="H195" s="39"/>
      <c r="I195" s="39"/>
      <c r="J195" s="39"/>
      <c r="K195" s="39"/>
      <c r="L195" s="7"/>
      <c r="M195" s="39"/>
      <c r="N195" s="39"/>
      <c r="O195" s="39"/>
      <c r="P195" s="39"/>
      <c r="Q195" s="39"/>
      <c r="R195" s="39"/>
      <c r="S195" s="124"/>
    </row>
    <row r="196" spans="1:19" ht="15.5">
      <c r="A196" s="26"/>
      <c r="B196" s="9"/>
      <c r="C196" s="9"/>
      <c r="D196" s="39"/>
      <c r="E196" s="39"/>
      <c r="F196" s="39"/>
      <c r="G196" s="39"/>
      <c r="H196" s="39"/>
      <c r="I196" s="39"/>
      <c r="J196" s="39"/>
      <c r="K196" s="39"/>
      <c r="L196" s="7"/>
      <c r="M196" s="39"/>
      <c r="N196" s="39"/>
      <c r="O196" s="39"/>
      <c r="P196" s="39"/>
      <c r="Q196" s="39"/>
      <c r="R196" s="39"/>
      <c r="S196" s="124"/>
    </row>
    <row r="197" spans="1:19" ht="12.5">
      <c r="L197" s="46"/>
    </row>
    <row r="198" spans="1:19" ht="12.5">
      <c r="L198" s="46"/>
    </row>
    <row r="199" spans="1:19" ht="12.5">
      <c r="L199" s="46"/>
    </row>
    <row r="200" spans="1:19" ht="12.5">
      <c r="L200" s="46"/>
    </row>
    <row r="201" spans="1:19" ht="12.5">
      <c r="L201" s="46"/>
    </row>
    <row r="202" spans="1:19" ht="12.5">
      <c r="L202" s="46"/>
    </row>
    <row r="203" spans="1:19" ht="12.5">
      <c r="L203" s="46"/>
    </row>
    <row r="204" spans="1:19" ht="12.5">
      <c r="L204" s="46"/>
    </row>
    <row r="205" spans="1:19" ht="12.5">
      <c r="L205" s="46"/>
    </row>
    <row r="206" spans="1:19" ht="12.5">
      <c r="L206" s="46"/>
    </row>
    <row r="207" spans="1:19" ht="12.5">
      <c r="L207" s="46"/>
    </row>
    <row r="208" spans="1:19" ht="12.5">
      <c r="L208" s="46"/>
    </row>
    <row r="209" spans="12:12" ht="12.5">
      <c r="L209" s="46"/>
    </row>
    <row r="210" spans="12:12" ht="12.5">
      <c r="L210" s="46"/>
    </row>
    <row r="211" spans="12:12" ht="12.5">
      <c r="L211" s="46"/>
    </row>
    <row r="212" spans="12:12" ht="12.5">
      <c r="L212" s="46"/>
    </row>
    <row r="213" spans="12:12" ht="12.5">
      <c r="L213" s="46"/>
    </row>
    <row r="214" spans="12:12" ht="12.5">
      <c r="L214" s="46"/>
    </row>
    <row r="215" spans="12:12" ht="12.5">
      <c r="L215" s="46"/>
    </row>
    <row r="216" spans="12:12" ht="12.5">
      <c r="L216" s="46"/>
    </row>
    <row r="217" spans="12:12" ht="12.5">
      <c r="L217" s="46"/>
    </row>
    <row r="218" spans="12:12" ht="12.5">
      <c r="L218" s="46"/>
    </row>
    <row r="219" spans="12:12" ht="12.5">
      <c r="L219" s="46"/>
    </row>
    <row r="220" spans="12:12" ht="12.5">
      <c r="L220" s="46"/>
    </row>
    <row r="221" spans="12:12" ht="12.5">
      <c r="L221" s="46"/>
    </row>
    <row r="222" spans="12:12" ht="12.5">
      <c r="L222" s="46"/>
    </row>
    <row r="223" spans="12:12" ht="12.5">
      <c r="L223" s="46"/>
    </row>
    <row r="224" spans="12:12" ht="12.5">
      <c r="L224" s="46"/>
    </row>
    <row r="225" spans="12:12" ht="12.5">
      <c r="L225" s="46"/>
    </row>
    <row r="226" spans="12:12" ht="12.5">
      <c r="L226" s="46"/>
    </row>
    <row r="227" spans="12:12" ht="12.5">
      <c r="L227" s="46"/>
    </row>
    <row r="228" spans="12:12" ht="12.5">
      <c r="L228" s="46"/>
    </row>
    <row r="229" spans="12:12" ht="12.5">
      <c r="L229" s="46"/>
    </row>
    <row r="230" spans="12:12" ht="12.5">
      <c r="L230" s="46"/>
    </row>
    <row r="231" spans="12:12" ht="12.5">
      <c r="L231" s="46"/>
    </row>
    <row r="232" spans="12:12" ht="12.5">
      <c r="L232" s="46"/>
    </row>
    <row r="233" spans="12:12" ht="12.5">
      <c r="L233" s="46"/>
    </row>
    <row r="234" spans="12:12" ht="12.5">
      <c r="L234" s="46"/>
    </row>
    <row r="235" spans="12:12" ht="12.5">
      <c r="L235" s="46"/>
    </row>
    <row r="236" spans="12:12" ht="12.5">
      <c r="L236" s="46"/>
    </row>
    <row r="237" spans="12:12" ht="12.5">
      <c r="L237" s="46"/>
    </row>
    <row r="238" spans="12:12" ht="12.5">
      <c r="L238" s="46"/>
    </row>
    <row r="239" spans="12:12" ht="12.5">
      <c r="L239" s="46"/>
    </row>
    <row r="240" spans="12:12" ht="12.5">
      <c r="L240" s="46"/>
    </row>
    <row r="241" spans="12:12" ht="12.5">
      <c r="L241" s="46"/>
    </row>
    <row r="242" spans="12:12" ht="12.5">
      <c r="L242" s="46"/>
    </row>
    <row r="243" spans="12:12" ht="12.5">
      <c r="L243" s="46"/>
    </row>
    <row r="244" spans="12:12" ht="12.5">
      <c r="L244" s="46"/>
    </row>
    <row r="245" spans="12:12" ht="12.5">
      <c r="L245" s="46"/>
    </row>
    <row r="246" spans="12:12" ht="12.5">
      <c r="L246" s="46"/>
    </row>
    <row r="247" spans="12:12" ht="12.5">
      <c r="L247" s="46"/>
    </row>
    <row r="248" spans="12:12" ht="12.5">
      <c r="L248" s="46"/>
    </row>
    <row r="249" spans="12:12" ht="12.5">
      <c r="L249" s="46"/>
    </row>
    <row r="250" spans="12:12" ht="12.5">
      <c r="L250" s="46"/>
    </row>
    <row r="251" spans="12:12" ht="12.5">
      <c r="L251" s="46"/>
    </row>
    <row r="252" spans="12:12" ht="12.5">
      <c r="L252" s="46"/>
    </row>
    <row r="253" spans="12:12" ht="12.5">
      <c r="L253" s="46"/>
    </row>
    <row r="254" spans="12:12" ht="12.5">
      <c r="L254" s="46"/>
    </row>
    <row r="255" spans="12:12" ht="12.5">
      <c r="L255" s="46"/>
    </row>
    <row r="256" spans="12:12" ht="12.5">
      <c r="L256" s="46"/>
    </row>
    <row r="257" spans="12:12" ht="12.5">
      <c r="L257" s="46"/>
    </row>
    <row r="258" spans="12:12" ht="12.5">
      <c r="L258" s="46"/>
    </row>
    <row r="259" spans="12:12" ht="12.5">
      <c r="L259" s="46"/>
    </row>
    <row r="260" spans="12:12" ht="12.5">
      <c r="L260" s="46"/>
    </row>
    <row r="261" spans="12:12" ht="12.5">
      <c r="L261" s="46"/>
    </row>
    <row r="262" spans="12:12" ht="12.5">
      <c r="L262" s="46"/>
    </row>
    <row r="263" spans="12:12" ht="12.5">
      <c r="L263" s="46"/>
    </row>
    <row r="264" spans="12:12" ht="12.5">
      <c r="L264" s="46"/>
    </row>
    <row r="265" spans="12:12" ht="12.5">
      <c r="L265" s="46"/>
    </row>
    <row r="266" spans="12:12" ht="12.5">
      <c r="L266" s="46"/>
    </row>
    <row r="267" spans="12:12" ht="12.5">
      <c r="L267" s="46"/>
    </row>
    <row r="268" spans="12:12" ht="12.5">
      <c r="L268" s="46"/>
    </row>
    <row r="269" spans="12:12" ht="12.5">
      <c r="L269" s="46"/>
    </row>
    <row r="270" spans="12:12" ht="12.5">
      <c r="L270" s="46"/>
    </row>
    <row r="271" spans="12:12" ht="12.5">
      <c r="L271" s="46"/>
    </row>
    <row r="272" spans="12:12" ht="12.5">
      <c r="L272" s="46"/>
    </row>
    <row r="273" spans="12:12" ht="12.5">
      <c r="L273" s="46"/>
    </row>
    <row r="274" spans="12:12" ht="12.5">
      <c r="L274" s="46"/>
    </row>
    <row r="275" spans="12:12" ht="12.5">
      <c r="L275" s="46"/>
    </row>
    <row r="276" spans="12:12" ht="12.5">
      <c r="L276" s="46"/>
    </row>
    <row r="277" spans="12:12" ht="12.5">
      <c r="L277" s="46"/>
    </row>
    <row r="278" spans="12:12" ht="12.5">
      <c r="L278" s="46"/>
    </row>
    <row r="279" spans="12:12" ht="12.5">
      <c r="L279" s="46"/>
    </row>
    <row r="280" spans="12:12" ht="12.5">
      <c r="L280" s="46"/>
    </row>
    <row r="281" spans="12:12" ht="12.5">
      <c r="L281" s="46"/>
    </row>
    <row r="282" spans="12:12" ht="12.5">
      <c r="L282" s="46"/>
    </row>
    <row r="283" spans="12:12" ht="12.5">
      <c r="L283" s="46"/>
    </row>
    <row r="284" spans="12:12" ht="12.5">
      <c r="L284" s="46"/>
    </row>
    <row r="285" spans="12:12" ht="12.5">
      <c r="L285" s="46"/>
    </row>
    <row r="286" spans="12:12" ht="12.5">
      <c r="L286" s="46"/>
    </row>
    <row r="287" spans="12:12" ht="12.5">
      <c r="L287" s="46"/>
    </row>
    <row r="288" spans="12:12" ht="12.5">
      <c r="L288" s="46"/>
    </row>
    <row r="289" spans="12:12" ht="12.5">
      <c r="L289" s="46"/>
    </row>
    <row r="290" spans="12:12" ht="12.5">
      <c r="L290" s="46"/>
    </row>
    <row r="291" spans="12:12" ht="12.5">
      <c r="L291" s="46"/>
    </row>
    <row r="292" spans="12:12" ht="12.5">
      <c r="L292" s="46"/>
    </row>
    <row r="293" spans="12:12" ht="12.5">
      <c r="L293" s="46"/>
    </row>
    <row r="294" spans="12:12" ht="12.5">
      <c r="L294" s="46"/>
    </row>
    <row r="295" spans="12:12" ht="12.5">
      <c r="L295" s="46"/>
    </row>
    <row r="296" spans="12:12" ht="12.5">
      <c r="L296" s="46"/>
    </row>
    <row r="297" spans="12:12" ht="12.5">
      <c r="L297" s="46"/>
    </row>
    <row r="298" spans="12:12" ht="12.5">
      <c r="L298" s="46"/>
    </row>
    <row r="299" spans="12:12" ht="12.5">
      <c r="L299" s="46"/>
    </row>
    <row r="300" spans="12:12" ht="12.5">
      <c r="L300" s="46"/>
    </row>
    <row r="301" spans="12:12" ht="12.5">
      <c r="L301" s="46"/>
    </row>
    <row r="302" spans="12:12" ht="12.5">
      <c r="L302" s="46"/>
    </row>
    <row r="303" spans="12:12" ht="12.5">
      <c r="L303" s="46"/>
    </row>
    <row r="304" spans="12:12" ht="12.5">
      <c r="L304" s="46"/>
    </row>
    <row r="305" spans="12:12" ht="12.5">
      <c r="L305" s="46"/>
    </row>
    <row r="306" spans="12:12" ht="12.5">
      <c r="L306" s="46"/>
    </row>
    <row r="307" spans="12:12" ht="12.5">
      <c r="L307" s="46"/>
    </row>
    <row r="308" spans="12:12" ht="12.5">
      <c r="L308" s="46"/>
    </row>
    <row r="309" spans="12:12" ht="12.5">
      <c r="L309" s="46"/>
    </row>
    <row r="310" spans="12:12" ht="12.5">
      <c r="L310" s="46"/>
    </row>
    <row r="311" spans="12:12" ht="12.5">
      <c r="L311" s="46"/>
    </row>
    <row r="312" spans="12:12" ht="12.5">
      <c r="L312" s="46"/>
    </row>
    <row r="313" spans="12:12" ht="12.5">
      <c r="L313" s="46"/>
    </row>
    <row r="314" spans="12:12" ht="12.5">
      <c r="L314" s="46"/>
    </row>
    <row r="315" spans="12:12" ht="12.5">
      <c r="L315" s="46"/>
    </row>
    <row r="316" spans="12:12" ht="12.5">
      <c r="L316" s="46"/>
    </row>
    <row r="317" spans="12:12" ht="12.5">
      <c r="L317" s="46"/>
    </row>
    <row r="318" spans="12:12" ht="12.5">
      <c r="L318" s="46"/>
    </row>
    <row r="319" spans="12:12" ht="12.5">
      <c r="L319" s="46"/>
    </row>
    <row r="320" spans="12:12" ht="12.5">
      <c r="L320" s="46"/>
    </row>
    <row r="321" spans="12:12" ht="12.5">
      <c r="L321" s="46"/>
    </row>
    <row r="322" spans="12:12" ht="12.5">
      <c r="L322" s="46"/>
    </row>
    <row r="323" spans="12:12" ht="12.5">
      <c r="L323" s="46"/>
    </row>
    <row r="324" spans="12:12" ht="12.5">
      <c r="L324" s="46"/>
    </row>
    <row r="325" spans="12:12" ht="12.5">
      <c r="L325" s="46"/>
    </row>
    <row r="326" spans="12:12" ht="12.5">
      <c r="L326" s="46"/>
    </row>
    <row r="327" spans="12:12" ht="12.5">
      <c r="L327" s="46"/>
    </row>
    <row r="328" spans="12:12" ht="12.5">
      <c r="L328" s="46"/>
    </row>
    <row r="329" spans="12:12" ht="12.5">
      <c r="L329" s="46"/>
    </row>
    <row r="330" spans="12:12" ht="12.5">
      <c r="L330" s="46"/>
    </row>
    <row r="331" spans="12:12" ht="12.5">
      <c r="L331" s="46"/>
    </row>
    <row r="332" spans="12:12" ht="12.5">
      <c r="L332" s="46"/>
    </row>
    <row r="333" spans="12:12" ht="12.5">
      <c r="L333" s="46"/>
    </row>
    <row r="334" spans="12:12" ht="12.5">
      <c r="L334" s="46"/>
    </row>
    <row r="335" spans="12:12" ht="12.5">
      <c r="L335" s="46"/>
    </row>
    <row r="336" spans="12:12" ht="12.5">
      <c r="L336" s="46"/>
    </row>
    <row r="337" spans="12:12" ht="12.5">
      <c r="L337" s="46"/>
    </row>
    <row r="338" spans="12:12" ht="12.5">
      <c r="L338" s="46"/>
    </row>
    <row r="339" spans="12:12" ht="12.5">
      <c r="L339" s="46"/>
    </row>
    <row r="340" spans="12:12" ht="12.5">
      <c r="L340" s="46"/>
    </row>
    <row r="341" spans="12:12" ht="12.5">
      <c r="L341" s="46"/>
    </row>
    <row r="342" spans="12:12" ht="12.5">
      <c r="L342" s="46"/>
    </row>
    <row r="343" spans="12:12" ht="12.5">
      <c r="L343" s="46"/>
    </row>
    <row r="344" spans="12:12" ht="12.5">
      <c r="L344" s="46"/>
    </row>
    <row r="345" spans="12:12" ht="12.5">
      <c r="L345" s="46"/>
    </row>
    <row r="346" spans="12:12" ht="12.5">
      <c r="L346" s="46"/>
    </row>
    <row r="347" spans="12:12" ht="12.5">
      <c r="L347" s="46"/>
    </row>
    <row r="348" spans="12:12" ht="12.5">
      <c r="L348" s="46"/>
    </row>
    <row r="349" spans="12:12" ht="12.5">
      <c r="L349" s="46"/>
    </row>
    <row r="350" spans="12:12" ht="12.5">
      <c r="L350" s="46"/>
    </row>
    <row r="351" spans="12:12" ht="12.5">
      <c r="L351" s="46"/>
    </row>
    <row r="352" spans="12:12" ht="12.5">
      <c r="L352" s="46"/>
    </row>
    <row r="353" spans="12:12" ht="12.5">
      <c r="L353" s="46"/>
    </row>
    <row r="354" spans="12:12" ht="12.5">
      <c r="L354" s="46"/>
    </row>
    <row r="355" spans="12:12" ht="12.5">
      <c r="L355" s="46"/>
    </row>
    <row r="356" spans="12:12" ht="12.5">
      <c r="L356" s="46"/>
    </row>
    <row r="357" spans="12:12" ht="12.5">
      <c r="L357" s="46"/>
    </row>
    <row r="358" spans="12:12" ht="12.5">
      <c r="L358" s="46"/>
    </row>
    <row r="359" spans="12:12" ht="12.5">
      <c r="L359" s="46"/>
    </row>
    <row r="360" spans="12:12" ht="12.5">
      <c r="L360" s="46"/>
    </row>
    <row r="361" spans="12:12" ht="12.5">
      <c r="L361" s="46"/>
    </row>
    <row r="362" spans="12:12" ht="12.5">
      <c r="L362" s="46"/>
    </row>
    <row r="363" spans="12:12" ht="12.5">
      <c r="L363" s="46"/>
    </row>
    <row r="364" spans="12:12" ht="12.5">
      <c r="L364" s="46"/>
    </row>
    <row r="365" spans="12:12" ht="12.5">
      <c r="L365" s="46"/>
    </row>
    <row r="366" spans="12:12" ht="12.5">
      <c r="L366" s="46"/>
    </row>
    <row r="367" spans="12:12" ht="12.5">
      <c r="L367" s="46"/>
    </row>
    <row r="368" spans="12:12" ht="12.5">
      <c r="L368" s="46"/>
    </row>
    <row r="369" spans="12:12" ht="12.5">
      <c r="L369" s="46"/>
    </row>
    <row r="370" spans="12:12" ht="12.5">
      <c r="L370" s="46"/>
    </row>
    <row r="371" spans="12:12" ht="12.5">
      <c r="L371" s="46"/>
    </row>
    <row r="372" spans="12:12" ht="12.5">
      <c r="L372" s="46"/>
    </row>
    <row r="373" spans="12:12" ht="12.5">
      <c r="L373" s="46"/>
    </row>
    <row r="374" spans="12:12" ht="12.5">
      <c r="L374" s="46"/>
    </row>
    <row r="375" spans="12:12" ht="12.5">
      <c r="L375" s="46"/>
    </row>
    <row r="376" spans="12:12" ht="12.5">
      <c r="L376" s="46"/>
    </row>
    <row r="377" spans="12:12" ht="12.5">
      <c r="L377" s="46"/>
    </row>
    <row r="378" spans="12:12" ht="12.5">
      <c r="L378" s="46"/>
    </row>
    <row r="379" spans="12:12" ht="12.5">
      <c r="L379" s="46"/>
    </row>
    <row r="380" spans="12:12" ht="12.5">
      <c r="L380" s="46"/>
    </row>
    <row r="381" spans="12:12" ht="12.5">
      <c r="L381" s="46"/>
    </row>
    <row r="382" spans="12:12" ht="12.5">
      <c r="L382" s="46"/>
    </row>
    <row r="383" spans="12:12" ht="12.5">
      <c r="L383" s="46"/>
    </row>
    <row r="384" spans="12:12" ht="12.5">
      <c r="L384" s="46"/>
    </row>
    <row r="385" spans="12:12" ht="12.5">
      <c r="L385" s="46"/>
    </row>
    <row r="386" spans="12:12" ht="12.5">
      <c r="L386" s="46"/>
    </row>
    <row r="387" spans="12:12" ht="12.5">
      <c r="L387" s="46"/>
    </row>
    <row r="388" spans="12:12" ht="12.5">
      <c r="L388" s="46"/>
    </row>
    <row r="389" spans="12:12" ht="12.5">
      <c r="L389" s="46"/>
    </row>
    <row r="390" spans="12:12" ht="12.5">
      <c r="L390" s="46"/>
    </row>
    <row r="391" spans="12:12" ht="12.5">
      <c r="L391" s="46"/>
    </row>
    <row r="392" spans="12:12" ht="12.5">
      <c r="L392" s="46"/>
    </row>
    <row r="393" spans="12:12" ht="12.5">
      <c r="L393" s="46"/>
    </row>
    <row r="394" spans="12:12" ht="12.5">
      <c r="L394" s="46"/>
    </row>
    <row r="395" spans="12:12" ht="12.5">
      <c r="L395" s="46"/>
    </row>
    <row r="396" spans="12:12" ht="12.5">
      <c r="L396" s="46"/>
    </row>
    <row r="397" spans="12:12" ht="12.5">
      <c r="L397" s="46"/>
    </row>
    <row r="398" spans="12:12" ht="12.5">
      <c r="L398" s="46"/>
    </row>
    <row r="399" spans="12:12" ht="12.5">
      <c r="L399" s="46"/>
    </row>
    <row r="400" spans="12:12" ht="12.5">
      <c r="L400" s="46"/>
    </row>
    <row r="401" spans="12:12" ht="12.5">
      <c r="L401" s="46"/>
    </row>
    <row r="402" spans="12:12" ht="12.5">
      <c r="L402" s="46"/>
    </row>
    <row r="403" spans="12:12" ht="12.5">
      <c r="L403" s="46"/>
    </row>
    <row r="404" spans="12:12" ht="12.5">
      <c r="L404" s="46"/>
    </row>
    <row r="405" spans="12:12" ht="12.5">
      <c r="L405" s="46"/>
    </row>
    <row r="406" spans="12:12" ht="12.5">
      <c r="L406" s="46"/>
    </row>
    <row r="407" spans="12:12" ht="12.5">
      <c r="L407" s="46"/>
    </row>
    <row r="408" spans="12:12" ht="12.5">
      <c r="L408" s="46"/>
    </row>
    <row r="409" spans="12:12" ht="12.5">
      <c r="L409" s="46"/>
    </row>
    <row r="410" spans="12:12" ht="12.5">
      <c r="L410" s="46"/>
    </row>
    <row r="411" spans="12:12" ht="12.5">
      <c r="L411" s="46"/>
    </row>
    <row r="412" spans="12:12" ht="12.5">
      <c r="L412" s="46"/>
    </row>
    <row r="413" spans="12:12" ht="12.5">
      <c r="L413" s="46"/>
    </row>
    <row r="414" spans="12:12" ht="12.5">
      <c r="L414" s="46"/>
    </row>
    <row r="415" spans="12:12" ht="12.5">
      <c r="L415" s="46"/>
    </row>
    <row r="416" spans="12:12" ht="12.5">
      <c r="L416" s="46"/>
    </row>
    <row r="417" spans="12:12" ht="12.5">
      <c r="L417" s="46"/>
    </row>
    <row r="418" spans="12:12" ht="12.5">
      <c r="L418" s="46"/>
    </row>
    <row r="419" spans="12:12" ht="12.5">
      <c r="L419" s="46"/>
    </row>
    <row r="420" spans="12:12" ht="12.5">
      <c r="L420" s="46"/>
    </row>
    <row r="421" spans="12:12" ht="12.5">
      <c r="L421" s="46"/>
    </row>
    <row r="422" spans="12:12" ht="12.5">
      <c r="L422" s="46"/>
    </row>
    <row r="423" spans="12:12" ht="12.5">
      <c r="L423" s="46"/>
    </row>
    <row r="424" spans="12:12" ht="12.5">
      <c r="L424" s="46"/>
    </row>
    <row r="425" spans="12:12" ht="12.5">
      <c r="L425" s="46"/>
    </row>
    <row r="426" spans="12:12" ht="12.5">
      <c r="L426" s="46"/>
    </row>
    <row r="427" spans="12:12" ht="12.5">
      <c r="L427" s="46"/>
    </row>
    <row r="428" spans="12:12" ht="12.5">
      <c r="L428" s="46"/>
    </row>
    <row r="429" spans="12:12" ht="12.5">
      <c r="L429" s="46"/>
    </row>
    <row r="430" spans="12:12" ht="12.5">
      <c r="L430" s="46"/>
    </row>
    <row r="431" spans="12:12" ht="12.5">
      <c r="L431" s="46"/>
    </row>
    <row r="432" spans="12:12" ht="12.5">
      <c r="L432" s="46"/>
    </row>
    <row r="433" spans="12:12" ht="12.5">
      <c r="L433" s="46"/>
    </row>
    <row r="434" spans="12:12" ht="12.5">
      <c r="L434" s="46"/>
    </row>
    <row r="435" spans="12:12" ht="12.5">
      <c r="L435" s="46"/>
    </row>
    <row r="436" spans="12:12" ht="12.5">
      <c r="L436" s="46"/>
    </row>
    <row r="437" spans="12:12" ht="12.5">
      <c r="L437" s="46"/>
    </row>
    <row r="438" spans="12:12" ht="12.5">
      <c r="L438" s="46"/>
    </row>
    <row r="439" spans="12:12" ht="12.5">
      <c r="L439" s="46"/>
    </row>
    <row r="440" spans="12:12" ht="12.5">
      <c r="L440" s="46"/>
    </row>
    <row r="441" spans="12:12" ht="12.5">
      <c r="L441" s="46"/>
    </row>
    <row r="442" spans="12:12" ht="12.5">
      <c r="L442" s="46"/>
    </row>
    <row r="443" spans="12:12" ht="12.5">
      <c r="L443" s="46"/>
    </row>
    <row r="444" spans="12:12" ht="12.5">
      <c r="L444" s="46"/>
    </row>
    <row r="445" spans="12:12" ht="12.5">
      <c r="L445" s="46"/>
    </row>
    <row r="446" spans="12:12" ht="12.5">
      <c r="L446" s="46"/>
    </row>
    <row r="447" spans="12:12" ht="12.5">
      <c r="L447" s="46"/>
    </row>
    <row r="448" spans="12:12" ht="12.5">
      <c r="L448" s="46"/>
    </row>
    <row r="449" spans="12:12" ht="12.5">
      <c r="L449" s="46"/>
    </row>
    <row r="450" spans="12:12" ht="12.5">
      <c r="L450" s="46"/>
    </row>
    <row r="451" spans="12:12" ht="12.5">
      <c r="L451" s="46"/>
    </row>
    <row r="452" spans="12:12" ht="12.5">
      <c r="L452" s="46"/>
    </row>
    <row r="453" spans="12:12" ht="12.5">
      <c r="L453" s="46"/>
    </row>
    <row r="454" spans="12:12" ht="12.5">
      <c r="L454" s="46"/>
    </row>
    <row r="455" spans="12:12" ht="12.5">
      <c r="L455" s="46"/>
    </row>
    <row r="456" spans="12:12" ht="12.5">
      <c r="L456" s="46"/>
    </row>
    <row r="457" spans="12:12" ht="12.5">
      <c r="L457" s="46"/>
    </row>
    <row r="458" spans="12:12" ht="12.5">
      <c r="L458" s="46"/>
    </row>
    <row r="459" spans="12:12" ht="12.5">
      <c r="L459" s="46"/>
    </row>
    <row r="460" spans="12:12" ht="12.5">
      <c r="L460" s="46"/>
    </row>
    <row r="461" spans="12:12" ht="12.5">
      <c r="L461" s="46"/>
    </row>
    <row r="462" spans="12:12" ht="12.5">
      <c r="L462" s="46"/>
    </row>
    <row r="463" spans="12:12" ht="12.5">
      <c r="L463" s="46"/>
    </row>
    <row r="464" spans="12:12" ht="12.5">
      <c r="L464" s="46"/>
    </row>
    <row r="465" spans="12:12" ht="12.5">
      <c r="L465" s="46"/>
    </row>
    <row r="466" spans="12:12" ht="12.5">
      <c r="L466" s="46"/>
    </row>
    <row r="467" spans="12:12" ht="12.5">
      <c r="L467" s="46"/>
    </row>
    <row r="468" spans="12:12" ht="12.5">
      <c r="L468" s="46"/>
    </row>
    <row r="469" spans="12:12" ht="12.5">
      <c r="L469" s="46"/>
    </row>
    <row r="470" spans="12:12" ht="12.5">
      <c r="L470" s="46"/>
    </row>
    <row r="471" spans="12:12" ht="12.5">
      <c r="L471" s="46"/>
    </row>
    <row r="472" spans="12:12" ht="12.5">
      <c r="L472" s="46"/>
    </row>
    <row r="473" spans="12:12" ht="12.5">
      <c r="L473" s="46"/>
    </row>
    <row r="474" spans="12:12" ht="12.5">
      <c r="L474" s="46"/>
    </row>
    <row r="475" spans="12:12" ht="12.5">
      <c r="L475" s="46"/>
    </row>
    <row r="476" spans="12:12" ht="12.5">
      <c r="L476" s="46"/>
    </row>
    <row r="477" spans="12:12" ht="12.5">
      <c r="L477" s="46"/>
    </row>
    <row r="478" spans="12:12" ht="12.5">
      <c r="L478" s="46"/>
    </row>
    <row r="479" spans="12:12" ht="12.5">
      <c r="L479" s="46"/>
    </row>
    <row r="480" spans="12:12" ht="12.5">
      <c r="L480" s="46"/>
    </row>
    <row r="481" spans="12:12" ht="12.5">
      <c r="L481" s="46"/>
    </row>
    <row r="482" spans="12:12" ht="12.5">
      <c r="L482" s="46"/>
    </row>
    <row r="483" spans="12:12" ht="12.5">
      <c r="L483" s="46"/>
    </row>
    <row r="484" spans="12:12" ht="12.5">
      <c r="L484" s="46"/>
    </row>
    <row r="485" spans="12:12" ht="12.5">
      <c r="L485" s="46"/>
    </row>
    <row r="486" spans="12:12" ht="12.5">
      <c r="L486" s="46"/>
    </row>
    <row r="487" spans="12:12" ht="12.5">
      <c r="L487" s="46"/>
    </row>
    <row r="488" spans="12:12" ht="12.5">
      <c r="L488" s="46"/>
    </row>
    <row r="489" spans="12:12" ht="12.5">
      <c r="L489" s="46"/>
    </row>
    <row r="490" spans="12:12" ht="12.5">
      <c r="L490" s="46"/>
    </row>
    <row r="491" spans="12:12" ht="12.5">
      <c r="L491" s="46"/>
    </row>
    <row r="492" spans="12:12" ht="12.5">
      <c r="L492" s="46"/>
    </row>
    <row r="493" spans="12:12" ht="12.5">
      <c r="L493" s="46"/>
    </row>
    <row r="494" spans="12:12" ht="12.5">
      <c r="L494" s="46"/>
    </row>
    <row r="495" spans="12:12" ht="12.5">
      <c r="L495" s="46"/>
    </row>
    <row r="496" spans="12:12" ht="12.5">
      <c r="L496" s="46"/>
    </row>
    <row r="497" spans="12:12" ht="12.5">
      <c r="L497" s="46"/>
    </row>
    <row r="498" spans="12:12" ht="12.5">
      <c r="L498" s="46"/>
    </row>
    <row r="499" spans="12:12" ht="12.5">
      <c r="L499" s="46"/>
    </row>
    <row r="500" spans="12:12" ht="12.5">
      <c r="L500" s="46"/>
    </row>
    <row r="501" spans="12:12" ht="12.5">
      <c r="L501" s="46"/>
    </row>
    <row r="502" spans="12:12" ht="12.5">
      <c r="L502" s="46"/>
    </row>
    <row r="503" spans="12:12" ht="12.5">
      <c r="L503" s="46"/>
    </row>
    <row r="504" spans="12:12" ht="12.5">
      <c r="L504" s="46"/>
    </row>
    <row r="505" spans="12:12" ht="12.5">
      <c r="L505" s="46"/>
    </row>
    <row r="506" spans="12:12" ht="12.5">
      <c r="L506" s="46"/>
    </row>
    <row r="507" spans="12:12" ht="12.5">
      <c r="L507" s="46"/>
    </row>
    <row r="508" spans="12:12" ht="12.5">
      <c r="L508" s="46"/>
    </row>
    <row r="509" spans="12:12" ht="12.5">
      <c r="L509" s="46"/>
    </row>
    <row r="510" spans="12:12" ht="12.5">
      <c r="L510" s="46"/>
    </row>
    <row r="511" spans="12:12" ht="12.5">
      <c r="L511" s="46"/>
    </row>
    <row r="512" spans="12:12" ht="12.5">
      <c r="L512" s="46"/>
    </row>
    <row r="513" spans="12:12" ht="12.5">
      <c r="L513" s="46"/>
    </row>
    <row r="514" spans="12:12" ht="12.5">
      <c r="L514" s="46"/>
    </row>
    <row r="515" spans="12:12" ht="12.5">
      <c r="L515" s="46"/>
    </row>
    <row r="516" spans="12:12" ht="12.5">
      <c r="L516" s="46"/>
    </row>
    <row r="517" spans="12:12" ht="12.5">
      <c r="L517" s="46"/>
    </row>
    <row r="518" spans="12:12" ht="12.5">
      <c r="L518" s="46"/>
    </row>
    <row r="519" spans="12:12" ht="12.5">
      <c r="L519" s="46"/>
    </row>
    <row r="520" spans="12:12" ht="12.5">
      <c r="L520" s="46"/>
    </row>
    <row r="521" spans="12:12" ht="12.5">
      <c r="L521" s="46"/>
    </row>
    <row r="522" spans="12:12" ht="12.5">
      <c r="L522" s="46"/>
    </row>
    <row r="523" spans="12:12" ht="12.5">
      <c r="L523" s="46"/>
    </row>
    <row r="524" spans="12:12" ht="12.5">
      <c r="L524" s="46"/>
    </row>
    <row r="525" spans="12:12" ht="12.5">
      <c r="L525" s="46"/>
    </row>
    <row r="526" spans="12:12" ht="12.5">
      <c r="L526" s="46"/>
    </row>
    <row r="527" spans="12:12" ht="12.5">
      <c r="L527" s="46"/>
    </row>
    <row r="528" spans="12:12" ht="12.5">
      <c r="L528" s="46"/>
    </row>
    <row r="529" spans="12:12" ht="12.5">
      <c r="L529" s="46"/>
    </row>
    <row r="530" spans="12:12" ht="12.5">
      <c r="L530" s="46"/>
    </row>
    <row r="531" spans="12:12" ht="12.5">
      <c r="L531" s="46"/>
    </row>
    <row r="532" spans="12:12" ht="12.5">
      <c r="L532" s="46"/>
    </row>
    <row r="533" spans="12:12" ht="12.5">
      <c r="L533" s="46"/>
    </row>
    <row r="534" spans="12:12" ht="12.5">
      <c r="L534" s="46"/>
    </row>
    <row r="535" spans="12:12" ht="12.5">
      <c r="L535" s="46"/>
    </row>
    <row r="536" spans="12:12" ht="12.5">
      <c r="L536" s="46"/>
    </row>
    <row r="537" spans="12:12" ht="12.5">
      <c r="L537" s="46"/>
    </row>
    <row r="538" spans="12:12" ht="12.5">
      <c r="L538" s="46"/>
    </row>
    <row r="539" spans="12:12" ht="12.5">
      <c r="L539" s="46"/>
    </row>
    <row r="540" spans="12:12" ht="12.5">
      <c r="L540" s="46"/>
    </row>
    <row r="541" spans="12:12" ht="12.5">
      <c r="L541" s="46"/>
    </row>
    <row r="542" spans="12:12" ht="12.5">
      <c r="L542" s="46"/>
    </row>
    <row r="543" spans="12:12" ht="12.5">
      <c r="L543" s="46"/>
    </row>
    <row r="544" spans="12:12" ht="12.5">
      <c r="L544" s="46"/>
    </row>
    <row r="545" spans="12:12" ht="12.5">
      <c r="L545" s="46"/>
    </row>
    <row r="546" spans="12:12" ht="12.5">
      <c r="L546" s="46"/>
    </row>
    <row r="547" spans="12:12" ht="12.5">
      <c r="L547" s="46"/>
    </row>
    <row r="548" spans="12:12" ht="12.5">
      <c r="L548" s="46"/>
    </row>
    <row r="549" spans="12:12" ht="12.5">
      <c r="L549" s="46"/>
    </row>
    <row r="550" spans="12:12" ht="12.5">
      <c r="L550" s="46"/>
    </row>
    <row r="551" spans="12:12" ht="12.5">
      <c r="L551" s="46"/>
    </row>
    <row r="552" spans="12:12" ht="12.5">
      <c r="L552" s="46"/>
    </row>
    <row r="553" spans="12:12" ht="12.5">
      <c r="L553" s="46"/>
    </row>
    <row r="554" spans="12:12" ht="12.5">
      <c r="L554" s="46"/>
    </row>
    <row r="555" spans="12:12" ht="12.5">
      <c r="L555" s="46"/>
    </row>
    <row r="556" spans="12:12" ht="12.5">
      <c r="L556" s="46"/>
    </row>
    <row r="557" spans="12:12" ht="12.5">
      <c r="L557" s="46"/>
    </row>
    <row r="558" spans="12:12" ht="12.5">
      <c r="L558" s="46"/>
    </row>
    <row r="559" spans="12:12" ht="12.5">
      <c r="L559" s="46"/>
    </row>
    <row r="560" spans="12:12" ht="12.5">
      <c r="L560" s="46"/>
    </row>
    <row r="561" spans="12:12" ht="12.5">
      <c r="L561" s="46"/>
    </row>
    <row r="562" spans="12:12" ht="12.5">
      <c r="L562" s="46"/>
    </row>
    <row r="563" spans="12:12" ht="12.5">
      <c r="L563" s="46"/>
    </row>
    <row r="564" spans="12:12" ht="12.5">
      <c r="L564" s="46"/>
    </row>
    <row r="565" spans="12:12" ht="12.5">
      <c r="L565" s="46"/>
    </row>
    <row r="566" spans="12:12" ht="12.5">
      <c r="L566" s="46"/>
    </row>
    <row r="567" spans="12:12" ht="12.5">
      <c r="L567" s="46"/>
    </row>
    <row r="568" spans="12:12" ht="12.5">
      <c r="L568" s="46"/>
    </row>
    <row r="569" spans="12:12" ht="12.5">
      <c r="L569" s="46"/>
    </row>
    <row r="570" spans="12:12" ht="12.5">
      <c r="L570" s="46"/>
    </row>
    <row r="571" spans="12:12" ht="12.5">
      <c r="L571" s="46"/>
    </row>
    <row r="572" spans="12:12" ht="12.5">
      <c r="L572" s="46"/>
    </row>
    <row r="573" spans="12:12" ht="12.5">
      <c r="L573" s="46"/>
    </row>
    <row r="574" spans="12:12" ht="12.5">
      <c r="L574" s="46"/>
    </row>
    <row r="575" spans="12:12" ht="12.5">
      <c r="L575" s="46"/>
    </row>
    <row r="576" spans="12:12" ht="12.5">
      <c r="L576" s="46"/>
    </row>
    <row r="577" spans="12:12" ht="12.5">
      <c r="L577" s="46"/>
    </row>
    <row r="578" spans="12:12" ht="12.5">
      <c r="L578" s="46"/>
    </row>
    <row r="579" spans="12:12" ht="12.5">
      <c r="L579" s="46"/>
    </row>
    <row r="580" spans="12:12" ht="12.5">
      <c r="L580" s="46"/>
    </row>
    <row r="581" spans="12:12" ht="12.5">
      <c r="L581" s="46"/>
    </row>
    <row r="582" spans="12:12" ht="12.5">
      <c r="L582" s="46"/>
    </row>
    <row r="583" spans="12:12" ht="12.5">
      <c r="L583" s="46"/>
    </row>
    <row r="584" spans="12:12" ht="12.5">
      <c r="L584" s="46"/>
    </row>
    <row r="585" spans="12:12" ht="12.5">
      <c r="L585" s="46"/>
    </row>
    <row r="586" spans="12:12" ht="12.5">
      <c r="L586" s="46"/>
    </row>
    <row r="587" spans="12:12" ht="12.5">
      <c r="L587" s="46"/>
    </row>
    <row r="588" spans="12:12" ht="12.5">
      <c r="L588" s="46"/>
    </row>
    <row r="589" spans="12:12" ht="12.5">
      <c r="L589" s="46"/>
    </row>
    <row r="590" spans="12:12" ht="12.5">
      <c r="L590" s="46"/>
    </row>
    <row r="591" spans="12:12" ht="12.5">
      <c r="L591" s="46"/>
    </row>
    <row r="592" spans="12:12" ht="12.5">
      <c r="L592" s="46"/>
    </row>
    <row r="593" spans="12:12" ht="12.5">
      <c r="L593" s="46"/>
    </row>
    <row r="594" spans="12:12" ht="12.5">
      <c r="L594" s="46"/>
    </row>
    <row r="595" spans="12:12" ht="12.5">
      <c r="L595" s="46"/>
    </row>
    <row r="596" spans="12:12" ht="12.5">
      <c r="L596" s="46"/>
    </row>
    <row r="597" spans="12:12" ht="12.5">
      <c r="L597" s="46"/>
    </row>
    <row r="598" spans="12:12" ht="12.5">
      <c r="L598" s="46"/>
    </row>
    <row r="599" spans="12:12" ht="12.5">
      <c r="L599" s="46"/>
    </row>
    <row r="600" spans="12:12" ht="12.5">
      <c r="L600" s="46"/>
    </row>
    <row r="601" spans="12:12" ht="12.5">
      <c r="L601" s="46"/>
    </row>
    <row r="602" spans="12:12" ht="12.5">
      <c r="L602" s="46"/>
    </row>
    <row r="603" spans="12:12" ht="12.5">
      <c r="L603" s="46"/>
    </row>
    <row r="604" spans="12:12" ht="12.5">
      <c r="L604" s="46"/>
    </row>
    <row r="605" spans="12:12" ht="12.5">
      <c r="L605" s="46"/>
    </row>
    <row r="606" spans="12:12" ht="12.5">
      <c r="L606" s="46"/>
    </row>
    <row r="607" spans="12:12" ht="12.5">
      <c r="L607" s="46"/>
    </row>
    <row r="608" spans="12:12" ht="12.5">
      <c r="L608" s="46"/>
    </row>
    <row r="609" spans="12:12" ht="12.5">
      <c r="L609" s="46"/>
    </row>
    <row r="610" spans="12:12" ht="12.5">
      <c r="L610" s="46"/>
    </row>
    <row r="611" spans="12:12" ht="12.5">
      <c r="L611" s="46"/>
    </row>
    <row r="612" spans="12:12" ht="12.5">
      <c r="L612" s="46"/>
    </row>
    <row r="613" spans="12:12" ht="12.5">
      <c r="L613" s="46"/>
    </row>
    <row r="614" spans="12:12" ht="12.5">
      <c r="L614" s="46"/>
    </row>
    <row r="615" spans="12:12" ht="12.5">
      <c r="L615" s="46"/>
    </row>
    <row r="616" spans="12:12" ht="12.5">
      <c r="L616" s="46"/>
    </row>
    <row r="617" spans="12:12" ht="12.5">
      <c r="L617" s="46"/>
    </row>
    <row r="618" spans="12:12" ht="12.5">
      <c r="L618" s="46"/>
    </row>
    <row r="619" spans="12:12" ht="12.5">
      <c r="L619" s="46"/>
    </row>
    <row r="620" spans="12:12" ht="12.5">
      <c r="L620" s="46"/>
    </row>
    <row r="621" spans="12:12" ht="12.5">
      <c r="L621" s="46"/>
    </row>
    <row r="622" spans="12:12" ht="12.5">
      <c r="L622" s="46"/>
    </row>
    <row r="623" spans="12:12" ht="12.5">
      <c r="L623" s="46"/>
    </row>
    <row r="624" spans="12:12" ht="12.5">
      <c r="L624" s="46"/>
    </row>
    <row r="625" spans="12:12" ht="12.5">
      <c r="L625" s="46"/>
    </row>
    <row r="626" spans="12:12" ht="12.5">
      <c r="L626" s="46"/>
    </row>
    <row r="627" spans="12:12" ht="12.5">
      <c r="L627" s="46"/>
    </row>
    <row r="628" spans="12:12" ht="12.5">
      <c r="L628" s="46"/>
    </row>
    <row r="629" spans="12:12" ht="12.5">
      <c r="L629" s="46"/>
    </row>
    <row r="630" spans="12:12" ht="12.5">
      <c r="L630" s="46"/>
    </row>
    <row r="631" spans="12:12" ht="12.5">
      <c r="L631" s="46"/>
    </row>
    <row r="632" spans="12:12" ht="12.5">
      <c r="L632" s="46"/>
    </row>
    <row r="633" spans="12:12" ht="12.5">
      <c r="L633" s="46"/>
    </row>
    <row r="634" spans="12:12" ht="12.5">
      <c r="L634" s="46"/>
    </row>
    <row r="635" spans="12:12" ht="12.5">
      <c r="L635" s="46"/>
    </row>
    <row r="636" spans="12:12" ht="12.5">
      <c r="L636" s="46"/>
    </row>
    <row r="637" spans="12:12" ht="12.5">
      <c r="L637" s="46"/>
    </row>
    <row r="638" spans="12:12" ht="12.5">
      <c r="L638" s="46"/>
    </row>
    <row r="639" spans="12:12" ht="12.5">
      <c r="L639" s="46"/>
    </row>
    <row r="640" spans="12:12" ht="12.5">
      <c r="L640" s="46"/>
    </row>
    <row r="641" spans="12:12" ht="12.5">
      <c r="L641" s="46"/>
    </row>
    <row r="642" spans="12:12" ht="12.5">
      <c r="L642" s="46"/>
    </row>
    <row r="643" spans="12:12" ht="12.5">
      <c r="L643" s="46"/>
    </row>
    <row r="644" spans="12:12" ht="12.5">
      <c r="L644" s="46"/>
    </row>
    <row r="645" spans="12:12" ht="12.5">
      <c r="L645" s="46"/>
    </row>
    <row r="646" spans="12:12" ht="12.5">
      <c r="L646" s="46"/>
    </row>
    <row r="647" spans="12:12" ht="12.5">
      <c r="L647" s="46"/>
    </row>
    <row r="648" spans="12:12" ht="12.5">
      <c r="L648" s="46"/>
    </row>
    <row r="649" spans="12:12" ht="12.5">
      <c r="L649" s="46"/>
    </row>
    <row r="650" spans="12:12" ht="12.5">
      <c r="L650" s="46"/>
    </row>
    <row r="651" spans="12:12" ht="12.5">
      <c r="L651" s="46"/>
    </row>
    <row r="652" spans="12:12" ht="12.5">
      <c r="L652" s="46"/>
    </row>
    <row r="653" spans="12:12" ht="12.5">
      <c r="L653" s="46"/>
    </row>
    <row r="654" spans="12:12" ht="12.5">
      <c r="L654" s="46"/>
    </row>
    <row r="655" spans="12:12" ht="12.5">
      <c r="L655" s="46"/>
    </row>
    <row r="656" spans="12:12" ht="12.5">
      <c r="L656" s="46"/>
    </row>
    <row r="657" spans="12:12" ht="12.5">
      <c r="L657" s="46"/>
    </row>
    <row r="658" spans="12:12" ht="12.5">
      <c r="L658" s="46"/>
    </row>
    <row r="659" spans="12:12" ht="12.5">
      <c r="L659" s="46"/>
    </row>
    <row r="660" spans="12:12" ht="12.5">
      <c r="L660" s="46"/>
    </row>
    <row r="661" spans="12:12" ht="12.5">
      <c r="L661" s="46"/>
    </row>
    <row r="662" spans="12:12" ht="12.5">
      <c r="L662" s="46"/>
    </row>
    <row r="663" spans="12:12" ht="12.5">
      <c r="L663" s="46"/>
    </row>
    <row r="664" spans="12:12" ht="12.5">
      <c r="L664" s="46"/>
    </row>
    <row r="665" spans="12:12" ht="12.5">
      <c r="L665" s="46"/>
    </row>
    <row r="666" spans="12:12" ht="12.5">
      <c r="L666" s="46"/>
    </row>
    <row r="667" spans="12:12" ht="12.5">
      <c r="L667" s="46"/>
    </row>
    <row r="668" spans="12:12" ht="12.5">
      <c r="L668" s="46"/>
    </row>
    <row r="669" spans="12:12" ht="12.5">
      <c r="L669" s="46"/>
    </row>
    <row r="670" spans="12:12" ht="12.5">
      <c r="L670" s="46"/>
    </row>
    <row r="671" spans="12:12" ht="12.5">
      <c r="L671" s="46"/>
    </row>
    <row r="672" spans="12:12" ht="12.5">
      <c r="L672" s="46"/>
    </row>
    <row r="673" spans="12:12" ht="12.5">
      <c r="L673" s="46"/>
    </row>
    <row r="674" spans="12:12" ht="12.5">
      <c r="L674" s="46"/>
    </row>
    <row r="675" spans="12:12" ht="12.5">
      <c r="L675" s="46"/>
    </row>
    <row r="676" spans="12:12" ht="12.5">
      <c r="L676" s="46"/>
    </row>
    <row r="677" spans="12:12" ht="12.5">
      <c r="L677" s="46"/>
    </row>
    <row r="678" spans="12:12" ht="12.5">
      <c r="L678" s="46"/>
    </row>
    <row r="679" spans="12:12" ht="12.5">
      <c r="L679" s="46"/>
    </row>
    <row r="680" spans="12:12" ht="12.5">
      <c r="L680" s="46"/>
    </row>
    <row r="681" spans="12:12" ht="12.5">
      <c r="L681" s="46"/>
    </row>
    <row r="682" spans="12:12" ht="12.5">
      <c r="L682" s="46"/>
    </row>
    <row r="683" spans="12:12" ht="12.5">
      <c r="L683" s="46"/>
    </row>
    <row r="684" spans="12:12" ht="12.5">
      <c r="L684" s="46"/>
    </row>
    <row r="685" spans="12:12" ht="12.5">
      <c r="L685" s="46"/>
    </row>
    <row r="686" spans="12:12" ht="12.5">
      <c r="L686" s="46"/>
    </row>
    <row r="687" spans="12:12" ht="12.5">
      <c r="L687" s="46"/>
    </row>
    <row r="688" spans="12:12" ht="12.5">
      <c r="L688" s="46"/>
    </row>
    <row r="689" spans="12:12" ht="12.5">
      <c r="L689" s="46"/>
    </row>
    <row r="690" spans="12:12" ht="12.5">
      <c r="L690" s="46"/>
    </row>
    <row r="691" spans="12:12" ht="12.5">
      <c r="L691" s="46"/>
    </row>
    <row r="692" spans="12:12" ht="12.5">
      <c r="L692" s="46"/>
    </row>
    <row r="693" spans="12:12" ht="12.5">
      <c r="L693" s="46"/>
    </row>
    <row r="694" spans="12:12" ht="12.5">
      <c r="L694" s="46"/>
    </row>
    <row r="695" spans="12:12" ht="12.5">
      <c r="L695" s="46"/>
    </row>
    <row r="696" spans="12:12" ht="12.5">
      <c r="L696" s="46"/>
    </row>
    <row r="697" spans="12:12" ht="12.5">
      <c r="L697" s="46"/>
    </row>
    <row r="698" spans="12:12" ht="12.5">
      <c r="L698" s="46"/>
    </row>
    <row r="699" spans="12:12" ht="12.5">
      <c r="L699" s="46"/>
    </row>
    <row r="700" spans="12:12" ht="12.5">
      <c r="L700" s="46"/>
    </row>
    <row r="701" spans="12:12" ht="12.5">
      <c r="L701" s="46"/>
    </row>
    <row r="702" spans="12:12" ht="12.5">
      <c r="L702" s="46"/>
    </row>
    <row r="703" spans="12:12" ht="12.5">
      <c r="L703" s="46"/>
    </row>
    <row r="704" spans="12:12" ht="12.5">
      <c r="L704" s="46"/>
    </row>
    <row r="705" spans="12:12" ht="12.5">
      <c r="L705" s="46"/>
    </row>
    <row r="706" spans="12:12" ht="12.5">
      <c r="L706" s="46"/>
    </row>
    <row r="707" spans="12:12" ht="12.5">
      <c r="L707" s="46"/>
    </row>
    <row r="708" spans="12:12" ht="12.5">
      <c r="L708" s="46"/>
    </row>
    <row r="709" spans="12:12" ht="12.5">
      <c r="L709" s="46"/>
    </row>
    <row r="710" spans="12:12" ht="12.5">
      <c r="L710" s="46"/>
    </row>
    <row r="711" spans="12:12" ht="12.5">
      <c r="L711" s="46"/>
    </row>
    <row r="712" spans="12:12" ht="12.5">
      <c r="L712" s="46"/>
    </row>
    <row r="713" spans="12:12" ht="12.5">
      <c r="L713" s="46"/>
    </row>
    <row r="714" spans="12:12" ht="12.5">
      <c r="L714" s="46"/>
    </row>
    <row r="715" spans="12:12" ht="12.5">
      <c r="L715" s="46"/>
    </row>
    <row r="716" spans="12:12" ht="12.5">
      <c r="L716" s="46"/>
    </row>
    <row r="717" spans="12:12" ht="12.5">
      <c r="L717" s="46"/>
    </row>
    <row r="718" spans="12:12" ht="12.5">
      <c r="L718" s="46"/>
    </row>
    <row r="719" spans="12:12" ht="12.5">
      <c r="L719" s="46"/>
    </row>
    <row r="720" spans="12:12" ht="12.5">
      <c r="L720" s="46"/>
    </row>
    <row r="721" spans="12:12" ht="12.5">
      <c r="L721" s="46"/>
    </row>
    <row r="722" spans="12:12" ht="12.5">
      <c r="L722" s="46"/>
    </row>
    <row r="723" spans="12:12" ht="12.5">
      <c r="L723" s="46"/>
    </row>
    <row r="724" spans="12:12" ht="12.5">
      <c r="L724" s="46"/>
    </row>
    <row r="725" spans="12:12" ht="12.5">
      <c r="L725" s="46"/>
    </row>
    <row r="726" spans="12:12" ht="12.5">
      <c r="L726" s="46"/>
    </row>
    <row r="727" spans="12:12" ht="12.5">
      <c r="L727" s="46"/>
    </row>
    <row r="728" spans="12:12" ht="12.5">
      <c r="L728" s="46"/>
    </row>
    <row r="729" spans="12:12" ht="12.5">
      <c r="L729" s="46"/>
    </row>
    <row r="730" spans="12:12" ht="12.5">
      <c r="L730" s="46"/>
    </row>
    <row r="731" spans="12:12" ht="12.5">
      <c r="L731" s="46"/>
    </row>
    <row r="732" spans="12:12" ht="12.5">
      <c r="L732" s="46"/>
    </row>
    <row r="733" spans="12:12" ht="12.5">
      <c r="L733" s="46"/>
    </row>
    <row r="734" spans="12:12" ht="12.5">
      <c r="L734" s="46"/>
    </row>
    <row r="735" spans="12:12" ht="12.5">
      <c r="L735" s="46"/>
    </row>
    <row r="736" spans="12:12" ht="12.5">
      <c r="L736" s="46"/>
    </row>
    <row r="737" spans="12:12" ht="12.5">
      <c r="L737" s="46"/>
    </row>
    <row r="738" spans="12:12" ht="12.5">
      <c r="L738" s="46"/>
    </row>
    <row r="739" spans="12:12" ht="12.5">
      <c r="L739" s="46"/>
    </row>
    <row r="740" spans="12:12" ht="12.5">
      <c r="L740" s="46"/>
    </row>
    <row r="741" spans="12:12" ht="12.5">
      <c r="L741" s="46"/>
    </row>
    <row r="742" spans="12:12" ht="12.5">
      <c r="L742" s="46"/>
    </row>
    <row r="743" spans="12:12" ht="12.5">
      <c r="L743" s="46"/>
    </row>
    <row r="744" spans="12:12" ht="12.5">
      <c r="L744" s="46"/>
    </row>
    <row r="745" spans="12:12" ht="12.5">
      <c r="L745" s="46"/>
    </row>
    <row r="746" spans="12:12" ht="12.5">
      <c r="L746" s="46"/>
    </row>
    <row r="747" spans="12:12" ht="12.5">
      <c r="L747" s="46"/>
    </row>
    <row r="748" spans="12:12" ht="12.5">
      <c r="L748" s="46"/>
    </row>
    <row r="749" spans="12:12" ht="12.5">
      <c r="L749" s="46"/>
    </row>
    <row r="750" spans="12:12" ht="12.5">
      <c r="L750" s="46"/>
    </row>
    <row r="751" spans="12:12" ht="12.5">
      <c r="L751" s="46"/>
    </row>
    <row r="752" spans="12:12" ht="12.5">
      <c r="L752" s="46"/>
    </row>
    <row r="753" spans="12:12" ht="12.5">
      <c r="L753" s="46"/>
    </row>
    <row r="754" spans="12:12" ht="12.5">
      <c r="L754" s="46"/>
    </row>
    <row r="755" spans="12:12" ht="12.5">
      <c r="L755" s="46"/>
    </row>
    <row r="756" spans="12:12" ht="12.5">
      <c r="L756" s="46"/>
    </row>
    <row r="757" spans="12:12" ht="12.5">
      <c r="L757" s="46"/>
    </row>
    <row r="758" spans="12:12" ht="12.5">
      <c r="L758" s="46"/>
    </row>
    <row r="759" spans="12:12" ht="12.5">
      <c r="L759" s="46"/>
    </row>
    <row r="760" spans="12:12" ht="12.5">
      <c r="L760" s="46"/>
    </row>
    <row r="761" spans="12:12" ht="12.5">
      <c r="L761" s="46"/>
    </row>
    <row r="762" spans="12:12" ht="12.5">
      <c r="L762" s="46"/>
    </row>
    <row r="763" spans="12:12" ht="12.5">
      <c r="L763" s="46"/>
    </row>
    <row r="764" spans="12:12" ht="12.5">
      <c r="L764" s="46"/>
    </row>
    <row r="765" spans="12:12" ht="12.5">
      <c r="L765" s="46"/>
    </row>
    <row r="766" spans="12:12" ht="12.5">
      <c r="L766" s="46"/>
    </row>
    <row r="767" spans="12:12" ht="12.5">
      <c r="L767" s="46"/>
    </row>
    <row r="768" spans="12:12" ht="12.5">
      <c r="L768" s="46"/>
    </row>
    <row r="769" spans="12:12" ht="12.5">
      <c r="L769" s="46"/>
    </row>
    <row r="770" spans="12:12" ht="12.5">
      <c r="L770" s="46"/>
    </row>
    <row r="771" spans="12:12" ht="12.5">
      <c r="L771" s="46"/>
    </row>
    <row r="772" spans="12:12" ht="12.5">
      <c r="L772" s="46"/>
    </row>
    <row r="773" spans="12:12" ht="12.5">
      <c r="L773" s="46"/>
    </row>
    <row r="774" spans="12:12" ht="12.5">
      <c r="L774" s="46"/>
    </row>
    <row r="775" spans="12:12" ht="12.5">
      <c r="L775" s="46"/>
    </row>
    <row r="776" spans="12:12" ht="12.5">
      <c r="L776" s="46"/>
    </row>
    <row r="777" spans="12:12" ht="12.5">
      <c r="L777" s="46"/>
    </row>
    <row r="778" spans="12:12" ht="12.5">
      <c r="L778" s="46"/>
    </row>
    <row r="779" spans="12:12" ht="12.5">
      <c r="L779" s="46"/>
    </row>
    <row r="780" spans="12:12" ht="12.5">
      <c r="L780" s="46"/>
    </row>
    <row r="781" spans="12:12" ht="12.5">
      <c r="L781" s="46"/>
    </row>
    <row r="782" spans="12:12" ht="12.5">
      <c r="L782" s="46"/>
    </row>
    <row r="783" spans="12:12" ht="12.5">
      <c r="L783" s="46"/>
    </row>
    <row r="784" spans="12:12" ht="12.5">
      <c r="L784" s="46"/>
    </row>
    <row r="785" spans="12:12" ht="12.5">
      <c r="L785" s="46"/>
    </row>
    <row r="786" spans="12:12" ht="12.5">
      <c r="L786" s="46"/>
    </row>
    <row r="787" spans="12:12" ht="12.5">
      <c r="L787" s="46"/>
    </row>
    <row r="788" spans="12:12" ht="12.5">
      <c r="L788" s="46"/>
    </row>
    <row r="789" spans="12:12" ht="12.5">
      <c r="L789" s="46"/>
    </row>
    <row r="790" spans="12:12" ht="12.5">
      <c r="L790" s="46"/>
    </row>
    <row r="791" spans="12:12" ht="12.5">
      <c r="L791" s="46"/>
    </row>
    <row r="792" spans="12:12" ht="12.5">
      <c r="L792" s="46"/>
    </row>
    <row r="793" spans="12:12" ht="12.5">
      <c r="L793" s="46"/>
    </row>
    <row r="794" spans="12:12" ht="12.5">
      <c r="L794" s="46"/>
    </row>
    <row r="795" spans="12:12" ht="12.5">
      <c r="L795" s="46"/>
    </row>
    <row r="796" spans="12:12" ht="12.5">
      <c r="L796" s="46"/>
    </row>
    <row r="797" spans="12:12" ht="12.5">
      <c r="L797" s="46"/>
    </row>
    <row r="798" spans="12:12" ht="12.5">
      <c r="L798" s="46"/>
    </row>
    <row r="799" spans="12:12" ht="12.5">
      <c r="L799" s="46"/>
    </row>
    <row r="800" spans="12:12" ht="12.5">
      <c r="L800" s="46"/>
    </row>
    <row r="801" spans="12:12" ht="12.5">
      <c r="L801" s="46"/>
    </row>
    <row r="802" spans="12:12" ht="12.5">
      <c r="L802" s="46"/>
    </row>
    <row r="803" spans="12:12" ht="12.5">
      <c r="L803" s="46"/>
    </row>
    <row r="804" spans="12:12" ht="12.5">
      <c r="L804" s="46"/>
    </row>
    <row r="805" spans="12:12" ht="12.5">
      <c r="L805" s="46"/>
    </row>
    <row r="806" spans="12:12" ht="12.5">
      <c r="L806" s="46"/>
    </row>
    <row r="807" spans="12:12" ht="12.5">
      <c r="L807" s="46"/>
    </row>
    <row r="808" spans="12:12" ht="12.5">
      <c r="L808" s="46"/>
    </row>
    <row r="809" spans="12:12" ht="12.5">
      <c r="L809" s="46"/>
    </row>
    <row r="810" spans="12:12" ht="12.5">
      <c r="L810" s="46"/>
    </row>
    <row r="811" spans="12:12" ht="12.5">
      <c r="L811" s="46"/>
    </row>
    <row r="812" spans="12:12" ht="12.5">
      <c r="L812" s="46"/>
    </row>
    <row r="813" spans="12:12" ht="12.5">
      <c r="L813" s="46"/>
    </row>
    <row r="814" spans="12:12" ht="12.5">
      <c r="L814" s="46"/>
    </row>
    <row r="815" spans="12:12" ht="12.5">
      <c r="L815" s="46"/>
    </row>
    <row r="816" spans="12:12" ht="12.5">
      <c r="L816" s="46"/>
    </row>
    <row r="817" spans="12:12" ht="12.5">
      <c r="L817" s="46"/>
    </row>
    <row r="818" spans="12:12" ht="12.5">
      <c r="L818" s="46"/>
    </row>
    <row r="819" spans="12:12" ht="12.5">
      <c r="L819" s="46"/>
    </row>
    <row r="820" spans="12:12" ht="12.5">
      <c r="L820" s="46"/>
    </row>
    <row r="821" spans="12:12" ht="12.5">
      <c r="L821" s="46"/>
    </row>
    <row r="822" spans="12:12" ht="12.5">
      <c r="L822" s="46"/>
    </row>
    <row r="823" spans="12:12" ht="12.5">
      <c r="L823" s="46"/>
    </row>
    <row r="824" spans="12:12" ht="12.5">
      <c r="L824" s="46"/>
    </row>
    <row r="825" spans="12:12" ht="12.5">
      <c r="L825" s="46"/>
    </row>
    <row r="826" spans="12:12" ht="12.5">
      <c r="L826" s="46"/>
    </row>
    <row r="827" spans="12:12" ht="12.5">
      <c r="L827" s="46"/>
    </row>
    <row r="828" spans="12:12" ht="12.5">
      <c r="L828" s="46"/>
    </row>
    <row r="829" spans="12:12" ht="12.5">
      <c r="L829" s="46"/>
    </row>
    <row r="830" spans="12:12" ht="12.5">
      <c r="L830" s="46"/>
    </row>
    <row r="831" spans="12:12" ht="12.5">
      <c r="L831" s="46"/>
    </row>
    <row r="832" spans="12:12" ht="12.5">
      <c r="L832" s="46"/>
    </row>
    <row r="833" spans="12:12" ht="12.5">
      <c r="L833" s="46"/>
    </row>
    <row r="834" spans="12:12" ht="12.5">
      <c r="L834" s="46"/>
    </row>
    <row r="835" spans="12:12" ht="12.5">
      <c r="L835" s="46"/>
    </row>
    <row r="836" spans="12:12" ht="12.5">
      <c r="L836" s="46"/>
    </row>
    <row r="837" spans="12:12" ht="12.5">
      <c r="L837" s="46"/>
    </row>
    <row r="838" spans="12:12" ht="12.5">
      <c r="L838" s="46"/>
    </row>
    <row r="839" spans="12:12" ht="12.5">
      <c r="L839" s="46"/>
    </row>
    <row r="840" spans="12:12" ht="12.5">
      <c r="L840" s="46"/>
    </row>
    <row r="841" spans="12:12" ht="12.5">
      <c r="L841" s="46"/>
    </row>
    <row r="842" spans="12:12" ht="12.5">
      <c r="L842" s="46"/>
    </row>
    <row r="843" spans="12:12" ht="12.5">
      <c r="L843" s="46"/>
    </row>
    <row r="844" spans="12:12" ht="12.5">
      <c r="L844" s="46"/>
    </row>
    <row r="845" spans="12:12" ht="12.5">
      <c r="L845" s="46"/>
    </row>
    <row r="846" spans="12:12" ht="12.5">
      <c r="L846" s="46"/>
    </row>
    <row r="847" spans="12:12" ht="12.5">
      <c r="L847" s="46"/>
    </row>
    <row r="848" spans="12:12" ht="12.5">
      <c r="L848" s="46"/>
    </row>
    <row r="849" spans="12:12" ht="12.5">
      <c r="L849" s="46"/>
    </row>
    <row r="850" spans="12:12" ht="12.5">
      <c r="L850" s="46"/>
    </row>
    <row r="851" spans="12:12" ht="12.5">
      <c r="L851" s="46"/>
    </row>
    <row r="852" spans="12:12" ht="12.5">
      <c r="L852" s="46"/>
    </row>
    <row r="853" spans="12:12" ht="12.5">
      <c r="L853" s="46"/>
    </row>
    <row r="854" spans="12:12" ht="12.5">
      <c r="L854" s="46"/>
    </row>
    <row r="855" spans="12:12" ht="12.5">
      <c r="L855" s="46"/>
    </row>
    <row r="856" spans="12:12" ht="12.5">
      <c r="L856" s="46"/>
    </row>
    <row r="857" spans="12:12" ht="12.5">
      <c r="L857" s="46"/>
    </row>
    <row r="858" spans="12:12" ht="12.5">
      <c r="L858" s="46"/>
    </row>
    <row r="859" spans="12:12" ht="12.5">
      <c r="L859" s="46"/>
    </row>
    <row r="860" spans="12:12" ht="12.5">
      <c r="L860" s="46"/>
    </row>
    <row r="861" spans="12:12" ht="12.5">
      <c r="L861" s="46"/>
    </row>
    <row r="862" spans="12:12" ht="12.5">
      <c r="L862" s="46"/>
    </row>
    <row r="863" spans="12:12" ht="12.5">
      <c r="L863" s="46"/>
    </row>
    <row r="864" spans="12:12" ht="12.5">
      <c r="L864" s="46"/>
    </row>
    <row r="865" spans="12:12" ht="12.5">
      <c r="L865" s="46"/>
    </row>
    <row r="866" spans="12:12" ht="12.5">
      <c r="L866" s="46"/>
    </row>
    <row r="867" spans="12:12" ht="12.5">
      <c r="L867" s="46"/>
    </row>
    <row r="868" spans="12:12" ht="12.5">
      <c r="L868" s="46"/>
    </row>
    <row r="869" spans="12:12" ht="12.5">
      <c r="L869" s="46"/>
    </row>
    <row r="870" spans="12:12" ht="12.5">
      <c r="L870" s="46"/>
    </row>
    <row r="871" spans="12:12" ht="12.5">
      <c r="L871" s="46"/>
    </row>
    <row r="872" spans="12:12" ht="12.5">
      <c r="L872" s="46"/>
    </row>
    <row r="873" spans="12:12" ht="12.5">
      <c r="L873" s="46"/>
    </row>
    <row r="874" spans="12:12" ht="12.5">
      <c r="L874" s="46"/>
    </row>
    <row r="875" spans="12:12" ht="12.5">
      <c r="L875" s="46"/>
    </row>
    <row r="876" spans="12:12" ht="12.5">
      <c r="L876" s="46"/>
    </row>
    <row r="877" spans="12:12" ht="12.5">
      <c r="L877" s="46"/>
    </row>
    <row r="878" spans="12:12" ht="12.5">
      <c r="L878" s="46"/>
    </row>
    <row r="879" spans="12:12" ht="12.5">
      <c r="L879" s="46"/>
    </row>
    <row r="880" spans="12:12" ht="12.5">
      <c r="L880" s="46"/>
    </row>
    <row r="881" spans="12:12" ht="12.5">
      <c r="L881" s="46"/>
    </row>
    <row r="882" spans="12:12" ht="12.5">
      <c r="L882" s="46"/>
    </row>
    <row r="883" spans="12:12" ht="12.5">
      <c r="L883" s="46"/>
    </row>
    <row r="884" spans="12:12" ht="12.5">
      <c r="L884" s="46"/>
    </row>
    <row r="885" spans="12:12" ht="12.5">
      <c r="L885" s="46"/>
    </row>
    <row r="886" spans="12:12" ht="12.5">
      <c r="L886" s="46"/>
    </row>
    <row r="887" spans="12:12" ht="12.5">
      <c r="L887" s="46"/>
    </row>
    <row r="888" spans="12:12" ht="12.5">
      <c r="L888" s="46"/>
    </row>
    <row r="889" spans="12:12" ht="12.5">
      <c r="L889" s="46"/>
    </row>
    <row r="890" spans="12:12" ht="12.5">
      <c r="L890" s="46"/>
    </row>
    <row r="891" spans="12:12" ht="12.5">
      <c r="L891" s="46"/>
    </row>
    <row r="892" spans="12:12" ht="12.5">
      <c r="L892" s="46"/>
    </row>
    <row r="893" spans="12:12" ht="12.5">
      <c r="L893" s="46"/>
    </row>
    <row r="894" spans="12:12" ht="12.5">
      <c r="L894" s="46"/>
    </row>
    <row r="895" spans="12:12" ht="12.5">
      <c r="L895" s="46"/>
    </row>
    <row r="896" spans="12:12" ht="12.5">
      <c r="L896" s="46"/>
    </row>
    <row r="897" spans="12:12" ht="12.5">
      <c r="L897" s="46"/>
    </row>
    <row r="898" spans="12:12" ht="12.5">
      <c r="L898" s="46"/>
    </row>
    <row r="899" spans="12:12" ht="12.5">
      <c r="L899" s="46"/>
    </row>
    <row r="900" spans="12:12" ht="12.5">
      <c r="L900" s="46"/>
    </row>
    <row r="901" spans="12:12" ht="12.5">
      <c r="L901" s="46"/>
    </row>
    <row r="902" spans="12:12" ht="12.5">
      <c r="L902" s="46"/>
    </row>
    <row r="903" spans="12:12" ht="12.5">
      <c r="L903" s="46"/>
    </row>
    <row r="904" spans="12:12" ht="12.5">
      <c r="L904" s="46"/>
    </row>
    <row r="905" spans="12:12" ht="12.5">
      <c r="L905" s="46"/>
    </row>
    <row r="906" spans="12:12" ht="12.5">
      <c r="L906" s="46"/>
    </row>
    <row r="907" spans="12:12" ht="12.5">
      <c r="L907" s="46"/>
    </row>
    <row r="908" spans="12:12" ht="12.5">
      <c r="L908" s="46"/>
    </row>
    <row r="909" spans="12:12" ht="12.5">
      <c r="L909" s="46"/>
    </row>
    <row r="910" spans="12:12" ht="12.5">
      <c r="L910" s="46"/>
    </row>
    <row r="911" spans="12:12" ht="12.5">
      <c r="L911" s="46"/>
    </row>
    <row r="912" spans="12:12" ht="12.5">
      <c r="L912" s="46"/>
    </row>
    <row r="913" spans="12:12" ht="12.5">
      <c r="L913" s="46"/>
    </row>
    <row r="914" spans="12:12" ht="12.5">
      <c r="L914" s="46"/>
    </row>
    <row r="915" spans="12:12" ht="12.5">
      <c r="L915" s="46"/>
    </row>
    <row r="916" spans="12:12" ht="12.5">
      <c r="L916" s="46"/>
    </row>
    <row r="917" spans="12:12" ht="12.5">
      <c r="L917" s="46"/>
    </row>
    <row r="918" spans="12:12" ht="12.5">
      <c r="L918" s="46"/>
    </row>
    <row r="919" spans="12:12" ht="12.5">
      <c r="L919" s="46"/>
    </row>
    <row r="920" spans="12:12" ht="12.5">
      <c r="L920" s="46"/>
    </row>
    <row r="921" spans="12:12" ht="12.5">
      <c r="L921" s="46"/>
    </row>
    <row r="922" spans="12:12" ht="12.5">
      <c r="L922" s="46"/>
    </row>
    <row r="923" spans="12:12" ht="12.5">
      <c r="L923" s="46"/>
    </row>
    <row r="924" spans="12:12" ht="12.5">
      <c r="L924" s="46"/>
    </row>
    <row r="925" spans="12:12" ht="12.5">
      <c r="L925" s="46"/>
    </row>
    <row r="926" spans="12:12" ht="12.5">
      <c r="L926" s="46"/>
    </row>
    <row r="927" spans="12:12" ht="12.5">
      <c r="L927" s="46"/>
    </row>
    <row r="928" spans="12:12" ht="12.5">
      <c r="L928" s="46"/>
    </row>
    <row r="929" spans="12:12" ht="12.5">
      <c r="L929" s="46"/>
    </row>
    <row r="930" spans="12:12" ht="12.5">
      <c r="L930" s="46"/>
    </row>
    <row r="931" spans="12:12" ht="12.5">
      <c r="L931" s="46"/>
    </row>
    <row r="932" spans="12:12" ht="12.5">
      <c r="L932" s="46"/>
    </row>
    <row r="933" spans="12:12" ht="12.5">
      <c r="L933" s="46"/>
    </row>
    <row r="934" spans="12:12" ht="12.5">
      <c r="L934" s="46"/>
    </row>
    <row r="935" spans="12:12" ht="12.5">
      <c r="L935" s="46"/>
    </row>
    <row r="936" spans="12:12" ht="12.5">
      <c r="L936" s="46"/>
    </row>
    <row r="937" spans="12:12" ht="12.5">
      <c r="L937" s="46"/>
    </row>
    <row r="938" spans="12:12" ht="12.5">
      <c r="L938" s="46"/>
    </row>
    <row r="939" spans="12:12" ht="12.5">
      <c r="L939" s="46"/>
    </row>
    <row r="940" spans="12:12" ht="12.5">
      <c r="L940" s="46"/>
    </row>
    <row r="941" spans="12:12" ht="12.5">
      <c r="L941" s="46"/>
    </row>
    <row r="942" spans="12:12" ht="12.5">
      <c r="L942" s="46"/>
    </row>
    <row r="943" spans="12:12" ht="12.5">
      <c r="L943" s="46"/>
    </row>
    <row r="944" spans="12:12" ht="12.5">
      <c r="L944" s="46"/>
    </row>
    <row r="945" spans="12:12" ht="12.5">
      <c r="L945" s="46"/>
    </row>
    <row r="946" spans="12:12" ht="12.5">
      <c r="L946" s="46"/>
    </row>
    <row r="947" spans="12:12" ht="12.5">
      <c r="L947" s="46"/>
    </row>
    <row r="948" spans="12:12" ht="12.5">
      <c r="L948" s="46"/>
    </row>
    <row r="949" spans="12:12" ht="12.5">
      <c r="L949" s="46"/>
    </row>
    <row r="950" spans="12:12" ht="12.5">
      <c r="L950" s="46"/>
    </row>
    <row r="951" spans="12:12" ht="12.5">
      <c r="L951" s="46"/>
    </row>
    <row r="952" spans="12:12" ht="12.5">
      <c r="L952" s="46"/>
    </row>
    <row r="953" spans="12:12" ht="12.5">
      <c r="L953" s="46"/>
    </row>
    <row r="954" spans="12:12" ht="12.5">
      <c r="L954" s="46"/>
    </row>
    <row r="955" spans="12:12" ht="12.5">
      <c r="L955" s="46"/>
    </row>
    <row r="956" spans="12:12" ht="12.5">
      <c r="L956" s="46"/>
    </row>
    <row r="957" spans="12:12" ht="12.5">
      <c r="L957" s="46"/>
    </row>
    <row r="958" spans="12:12" ht="12.5">
      <c r="L958" s="46"/>
    </row>
    <row r="959" spans="12:12" ht="12.5">
      <c r="L959" s="46"/>
    </row>
    <row r="960" spans="12:12" ht="12.5">
      <c r="L960" s="46"/>
    </row>
    <row r="961" spans="12:12" ht="12.5">
      <c r="L961" s="46"/>
    </row>
    <row r="962" spans="12:12" ht="12.5">
      <c r="L962" s="46"/>
    </row>
    <row r="963" spans="12:12" ht="12.5">
      <c r="L963" s="46"/>
    </row>
    <row r="964" spans="12:12" ht="12.5">
      <c r="L964" s="46"/>
    </row>
    <row r="965" spans="12:12" ht="12.5">
      <c r="L965" s="46"/>
    </row>
    <row r="966" spans="12:12" ht="12.5">
      <c r="L966" s="46"/>
    </row>
    <row r="967" spans="12:12" ht="12.5">
      <c r="L967" s="46"/>
    </row>
    <row r="968" spans="12:12" ht="12.5">
      <c r="L968" s="46"/>
    </row>
    <row r="969" spans="12:12" ht="12.5">
      <c r="L969" s="46"/>
    </row>
    <row r="970" spans="12:12" ht="12.5">
      <c r="L970" s="46"/>
    </row>
    <row r="971" spans="12:12" ht="12.5">
      <c r="L971" s="46"/>
    </row>
    <row r="972" spans="12:12" ht="12.5">
      <c r="L972" s="46"/>
    </row>
    <row r="973" spans="12:12" ht="12.5">
      <c r="L973" s="46"/>
    </row>
    <row r="974" spans="12:12" ht="12.5">
      <c r="L974" s="46"/>
    </row>
    <row r="975" spans="12:12" ht="12.5">
      <c r="L975" s="46"/>
    </row>
    <row r="976" spans="12:12" ht="12.5">
      <c r="L976" s="46"/>
    </row>
    <row r="977" spans="12:12" ht="12.5">
      <c r="L977" s="46"/>
    </row>
    <row r="978" spans="12:12" ht="12.5">
      <c r="L978" s="46"/>
    </row>
    <row r="979" spans="12:12" ht="12.5">
      <c r="L979" s="46"/>
    </row>
    <row r="980" spans="12:12" ht="12.5">
      <c r="L980" s="46"/>
    </row>
    <row r="981" spans="12:12" ht="12.5">
      <c r="L981" s="46"/>
    </row>
    <row r="982" spans="12:12" ht="12.5">
      <c r="L982" s="46"/>
    </row>
    <row r="983" spans="12:12" ht="12.5">
      <c r="L983" s="46"/>
    </row>
    <row r="984" spans="12:12" ht="12.5">
      <c r="L984" s="46"/>
    </row>
    <row r="985" spans="12:12" ht="12.5">
      <c r="L985" s="46"/>
    </row>
    <row r="986" spans="12:12" ht="12.5">
      <c r="L986" s="46"/>
    </row>
    <row r="987" spans="12:12" ht="12.5">
      <c r="L987" s="46"/>
    </row>
    <row r="988" spans="12:12" ht="12.5">
      <c r="L988" s="46"/>
    </row>
    <row r="989" spans="12:12" ht="12.5">
      <c r="L989" s="46"/>
    </row>
    <row r="990" spans="12:12" ht="12.5">
      <c r="L990" s="46"/>
    </row>
    <row r="991" spans="12:12" ht="12.5">
      <c r="L991" s="46"/>
    </row>
    <row r="992" spans="12:12" ht="12.5">
      <c r="L992" s="46"/>
    </row>
    <row r="993" spans="12:12" ht="12.5">
      <c r="L993" s="46"/>
    </row>
    <row r="994" spans="12:12" ht="12.5">
      <c r="L994" s="46"/>
    </row>
    <row r="995" spans="12:12" ht="12.5">
      <c r="L995" s="46"/>
    </row>
    <row r="996" spans="12:12" ht="12.5">
      <c r="L996" s="46"/>
    </row>
    <row r="997" spans="12:12" ht="12.5">
      <c r="L997" s="46"/>
    </row>
    <row r="998" spans="12:12" ht="12.5">
      <c r="L998" s="46"/>
    </row>
    <row r="999" spans="12:12" ht="12.5">
      <c r="L999" s="46"/>
    </row>
    <row r="1000" spans="12:12" ht="12.5">
      <c r="L1000" s="46"/>
    </row>
  </sheetData>
  <mergeCells count="4">
    <mergeCell ref="A1:B1"/>
    <mergeCell ref="D2:M2"/>
    <mergeCell ref="A88:B88"/>
    <mergeCell ref="A39:B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42"/>
  <sheetViews>
    <sheetView topLeftCell="E1" zoomScale="55" zoomScaleNormal="55" workbookViewId="0">
      <pane ySplit="3" topLeftCell="A4" activePane="bottomLeft" state="frozen"/>
      <selection pane="bottomLeft" activeCell="A142" sqref="A142:XFD142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27.08984375" customWidth="1"/>
    <col min="11" max="11" width="33.1796875" customWidth="1"/>
    <col min="12" max="12" width="28.81640625" customWidth="1"/>
    <col min="13" max="13" width="32.81640625" customWidth="1"/>
    <col min="14" max="14" width="19.81640625" customWidth="1"/>
    <col min="16" max="16" width="25.1796875" customWidth="1"/>
    <col min="17" max="17" width="32.08984375" customWidth="1"/>
    <col min="18" max="18" width="25.1796875" customWidth="1"/>
    <col min="19" max="19" width="19" customWidth="1"/>
    <col min="20" max="20" width="25.54296875" customWidth="1"/>
    <col min="21" max="21" width="21.54296875" customWidth="1"/>
  </cols>
  <sheetData>
    <row r="1" spans="1:21" ht="15.75" customHeight="1">
      <c r="A1" s="132"/>
      <c r="B1" s="168" t="s">
        <v>0</v>
      </c>
      <c r="C1" s="167"/>
    </row>
    <row r="2" spans="1:21" ht="15.75" customHeight="1">
      <c r="A2" s="132"/>
      <c r="B2" s="3"/>
      <c r="C2" s="3"/>
      <c r="D2" s="166" t="s">
        <v>636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6"/>
      <c r="P2" s="6"/>
      <c r="Q2" s="6"/>
    </row>
    <row r="3" spans="1:21" ht="15.75" customHeight="1">
      <c r="A3" s="5" t="s">
        <v>6</v>
      </c>
      <c r="B3" s="3" t="s">
        <v>4</v>
      </c>
      <c r="C3" s="3" t="s">
        <v>5</v>
      </c>
      <c r="D3" s="3" t="s">
        <v>638</v>
      </c>
      <c r="E3" s="3" t="s">
        <v>639</v>
      </c>
      <c r="F3" s="3" t="s">
        <v>640</v>
      </c>
      <c r="G3" s="3" t="s">
        <v>641</v>
      </c>
      <c r="H3" s="3" t="s">
        <v>642</v>
      </c>
      <c r="I3" s="3" t="s">
        <v>643</v>
      </c>
      <c r="J3" s="3" t="s">
        <v>644</v>
      </c>
      <c r="K3" s="3" t="s">
        <v>647</v>
      </c>
      <c r="L3" s="64" t="s">
        <v>20</v>
      </c>
      <c r="M3" s="3" t="s">
        <v>21</v>
      </c>
      <c r="N3" s="3"/>
      <c r="O3" s="3"/>
      <c r="P3" s="3"/>
      <c r="Q3" s="3"/>
      <c r="R3" s="3"/>
      <c r="S3" s="3"/>
      <c r="T3" s="3"/>
      <c r="U3" s="3"/>
    </row>
    <row r="4" spans="1:21" ht="15.75" customHeight="1">
      <c r="A4" s="10">
        <v>9531097</v>
      </c>
      <c r="B4" s="8" t="s">
        <v>34</v>
      </c>
      <c r="C4" s="8" t="s">
        <v>38</v>
      </c>
      <c r="I4" s="67"/>
      <c r="L4" s="69">
        <f t="shared" ref="L4:L31" si="0">0.4*D4+0.4*F4+0.2*H4</f>
        <v>0</v>
      </c>
      <c r="M4" s="78"/>
    </row>
    <row r="5" spans="1:21" ht="15.75" customHeight="1">
      <c r="A5" s="10">
        <v>9531433</v>
      </c>
      <c r="B5" s="8" t="s">
        <v>50</v>
      </c>
      <c r="C5" s="8" t="s">
        <v>51</v>
      </c>
      <c r="L5" s="69">
        <f t="shared" si="0"/>
        <v>0</v>
      </c>
      <c r="M5" s="78"/>
    </row>
    <row r="6" spans="1:21" ht="15.75" customHeight="1">
      <c r="A6" s="10">
        <v>9624016</v>
      </c>
      <c r="B6" s="8" t="s">
        <v>54</v>
      </c>
      <c r="C6" s="8" t="s">
        <v>55</v>
      </c>
      <c r="D6" s="66">
        <v>100</v>
      </c>
      <c r="F6" s="66">
        <v>100</v>
      </c>
      <c r="H6" s="66">
        <v>100</v>
      </c>
      <c r="L6" s="69">
        <f t="shared" si="0"/>
        <v>100</v>
      </c>
      <c r="M6" s="78"/>
      <c r="N6" s="67"/>
      <c r="O6" s="67"/>
      <c r="P6" s="67"/>
      <c r="Q6" s="67"/>
    </row>
    <row r="7" spans="1:21" ht="15.75" customHeight="1">
      <c r="A7" s="10">
        <v>9631007</v>
      </c>
      <c r="B7" s="8" t="s">
        <v>57</v>
      </c>
      <c r="C7" s="8" t="s">
        <v>58</v>
      </c>
      <c r="D7" s="67">
        <v>100</v>
      </c>
      <c r="F7" s="67">
        <v>100</v>
      </c>
      <c r="H7" s="67">
        <v>100</v>
      </c>
      <c r="J7" s="67">
        <v>70</v>
      </c>
      <c r="L7" s="69">
        <f t="shared" si="0"/>
        <v>100</v>
      </c>
      <c r="M7" s="70">
        <v>70</v>
      </c>
    </row>
    <row r="8" spans="1:21" ht="15.75" customHeight="1">
      <c r="A8" s="10">
        <v>9631027</v>
      </c>
      <c r="B8" s="8" t="s">
        <v>59</v>
      </c>
      <c r="C8" s="8" t="s">
        <v>60</v>
      </c>
      <c r="D8" s="67">
        <v>0</v>
      </c>
      <c r="F8" s="67">
        <v>0</v>
      </c>
      <c r="H8" s="67">
        <v>30</v>
      </c>
      <c r="L8" s="69">
        <f t="shared" si="0"/>
        <v>6</v>
      </c>
      <c r="M8" s="78"/>
    </row>
    <row r="9" spans="1:21" ht="15.75" customHeight="1">
      <c r="A9" s="10">
        <v>9631028</v>
      </c>
      <c r="B9" s="8" t="s">
        <v>61</v>
      </c>
      <c r="C9" s="8" t="s">
        <v>62</v>
      </c>
      <c r="D9" s="67">
        <v>100</v>
      </c>
      <c r="F9" s="67">
        <v>30</v>
      </c>
      <c r="H9" s="67">
        <v>100</v>
      </c>
      <c r="L9" s="69">
        <f t="shared" si="0"/>
        <v>72</v>
      </c>
      <c r="M9" s="78"/>
    </row>
    <row r="10" spans="1:21" ht="15.75" customHeight="1">
      <c r="A10" s="10">
        <v>9631029</v>
      </c>
      <c r="B10" s="8" t="s">
        <v>63</v>
      </c>
      <c r="C10" s="8" t="s">
        <v>64</v>
      </c>
      <c r="L10" s="69">
        <f t="shared" si="0"/>
        <v>0</v>
      </c>
      <c r="M10" s="78"/>
    </row>
    <row r="11" spans="1:21" ht="15.75" customHeight="1">
      <c r="A11" s="10">
        <v>9631030</v>
      </c>
      <c r="B11" s="8" t="s">
        <v>65</v>
      </c>
      <c r="C11" s="8" t="s">
        <v>66</v>
      </c>
      <c r="D11" s="66">
        <v>75</v>
      </c>
      <c r="E11" s="67"/>
      <c r="F11" s="66">
        <v>100</v>
      </c>
      <c r="H11" s="66">
        <v>100</v>
      </c>
      <c r="L11" s="69">
        <f t="shared" si="0"/>
        <v>90</v>
      </c>
      <c r="M11" s="78"/>
    </row>
    <row r="12" spans="1:21" ht="15.75" customHeight="1">
      <c r="A12" s="10">
        <v>9631034</v>
      </c>
      <c r="B12" s="8" t="s">
        <v>69</v>
      </c>
      <c r="C12" s="8" t="s">
        <v>70</v>
      </c>
      <c r="D12" s="66">
        <v>75</v>
      </c>
      <c r="F12" s="66">
        <v>100</v>
      </c>
      <c r="H12" s="66">
        <v>100</v>
      </c>
      <c r="L12" s="69">
        <f t="shared" si="0"/>
        <v>90</v>
      </c>
      <c r="M12" s="78"/>
    </row>
    <row r="13" spans="1:21" ht="15.75" customHeight="1">
      <c r="A13" s="10">
        <v>9631041</v>
      </c>
      <c r="B13" s="8" t="s">
        <v>72</v>
      </c>
      <c r="C13" s="8" t="s">
        <v>73</v>
      </c>
      <c r="D13" s="67">
        <v>75</v>
      </c>
      <c r="E13" s="67"/>
      <c r="F13" s="67">
        <v>100</v>
      </c>
      <c r="H13" s="67">
        <v>70</v>
      </c>
      <c r="L13" s="69">
        <f t="shared" si="0"/>
        <v>84</v>
      </c>
      <c r="M13" s="78"/>
    </row>
    <row r="14" spans="1:21" ht="15.75" customHeight="1">
      <c r="A14" s="10">
        <v>9631042</v>
      </c>
      <c r="B14" s="8" t="s">
        <v>77</v>
      </c>
      <c r="C14" s="8" t="s">
        <v>78</v>
      </c>
      <c r="L14" s="69">
        <f t="shared" si="0"/>
        <v>0</v>
      </c>
      <c r="M14" s="78"/>
    </row>
    <row r="15" spans="1:21" ht="15.75" customHeight="1">
      <c r="A15" s="10">
        <v>9631048</v>
      </c>
      <c r="B15" s="8" t="s">
        <v>80</v>
      </c>
      <c r="C15" s="8" t="s">
        <v>81</v>
      </c>
      <c r="L15" s="69">
        <f t="shared" si="0"/>
        <v>0</v>
      </c>
      <c r="M15" s="78"/>
    </row>
    <row r="16" spans="1:21" ht="15.75" customHeight="1">
      <c r="A16" s="10">
        <v>9631058</v>
      </c>
      <c r="B16" s="8" t="s">
        <v>83</v>
      </c>
      <c r="C16" s="8" t="s">
        <v>84</v>
      </c>
      <c r="L16" s="69">
        <f t="shared" si="0"/>
        <v>0</v>
      </c>
      <c r="M16" s="78"/>
    </row>
    <row r="17" spans="1:13" ht="15.75" customHeight="1">
      <c r="A17" s="10">
        <v>9631060</v>
      </c>
      <c r="B17" s="8" t="s">
        <v>89</v>
      </c>
      <c r="C17" s="8" t="s">
        <v>62</v>
      </c>
      <c r="D17" s="66">
        <v>100</v>
      </c>
      <c r="F17" s="66">
        <v>100</v>
      </c>
      <c r="H17" s="66">
        <v>100</v>
      </c>
      <c r="J17" s="67">
        <v>100</v>
      </c>
      <c r="L17" s="69">
        <f t="shared" si="0"/>
        <v>100</v>
      </c>
      <c r="M17" s="70">
        <v>100</v>
      </c>
    </row>
    <row r="18" spans="1:13" ht="15.75" customHeight="1">
      <c r="A18" s="10">
        <v>9631073</v>
      </c>
      <c r="B18" s="8" t="s">
        <v>92</v>
      </c>
      <c r="C18" s="8" t="s">
        <v>93</v>
      </c>
      <c r="D18" s="67">
        <v>100</v>
      </c>
      <c r="F18" s="67">
        <v>100</v>
      </c>
      <c r="H18" s="67">
        <v>100</v>
      </c>
      <c r="L18" s="69">
        <f t="shared" si="0"/>
        <v>100</v>
      </c>
      <c r="M18" s="78"/>
    </row>
    <row r="19" spans="1:13" ht="15.75" customHeight="1">
      <c r="A19" s="10">
        <v>9631082</v>
      </c>
      <c r="B19" s="8" t="s">
        <v>95</v>
      </c>
      <c r="C19" s="8" t="s">
        <v>96</v>
      </c>
      <c r="D19" s="67">
        <v>100</v>
      </c>
      <c r="E19" s="67"/>
      <c r="F19" s="67">
        <v>0</v>
      </c>
      <c r="H19" s="67">
        <v>80</v>
      </c>
      <c r="I19" s="67" t="s">
        <v>658</v>
      </c>
      <c r="L19" s="69">
        <f t="shared" si="0"/>
        <v>56</v>
      </c>
      <c r="M19" s="78"/>
    </row>
    <row r="20" spans="1:13" ht="15.5">
      <c r="A20" s="10">
        <v>9631403</v>
      </c>
      <c r="B20" s="8" t="s">
        <v>100</v>
      </c>
      <c r="C20" s="8" t="s">
        <v>101</v>
      </c>
      <c r="D20" s="67">
        <v>100</v>
      </c>
      <c r="F20" s="67">
        <v>100</v>
      </c>
      <c r="H20" s="67">
        <v>100</v>
      </c>
      <c r="J20" s="67">
        <v>100</v>
      </c>
      <c r="L20" s="69">
        <f t="shared" si="0"/>
        <v>100</v>
      </c>
      <c r="M20" s="70">
        <v>100</v>
      </c>
    </row>
    <row r="21" spans="1:13" ht="15.5">
      <c r="A21" s="10">
        <v>9631408</v>
      </c>
      <c r="B21" s="8" t="s">
        <v>104</v>
      </c>
      <c r="C21" s="8" t="s">
        <v>105</v>
      </c>
      <c r="D21" s="67">
        <v>100</v>
      </c>
      <c r="F21" s="67">
        <v>100</v>
      </c>
      <c r="H21" s="67">
        <v>100</v>
      </c>
      <c r="L21" s="69">
        <f t="shared" si="0"/>
        <v>100</v>
      </c>
      <c r="M21" s="78"/>
    </row>
    <row r="22" spans="1:13" ht="15.5">
      <c r="A22" s="10">
        <v>9631410</v>
      </c>
      <c r="B22" s="8" t="s">
        <v>107</v>
      </c>
      <c r="C22" s="8" t="s">
        <v>108</v>
      </c>
      <c r="D22" s="67">
        <v>100</v>
      </c>
      <c r="F22" s="67">
        <v>100</v>
      </c>
      <c r="H22" s="67">
        <v>100</v>
      </c>
      <c r="L22" s="69">
        <f t="shared" si="0"/>
        <v>100</v>
      </c>
      <c r="M22" s="78"/>
    </row>
    <row r="23" spans="1:13" ht="15.5">
      <c r="A23" s="37">
        <v>9631412</v>
      </c>
      <c r="B23" s="8" t="s">
        <v>109</v>
      </c>
      <c r="C23" s="37" t="s">
        <v>110</v>
      </c>
      <c r="D23" s="67">
        <v>100</v>
      </c>
      <c r="F23" s="67">
        <v>70</v>
      </c>
      <c r="G23" s="67" t="s">
        <v>660</v>
      </c>
      <c r="H23" s="67">
        <v>100</v>
      </c>
      <c r="L23" s="69">
        <f t="shared" si="0"/>
        <v>88</v>
      </c>
      <c r="M23" s="78"/>
    </row>
    <row r="24" spans="1:13" ht="15.5">
      <c r="A24" s="10">
        <v>9631413</v>
      </c>
      <c r="B24" s="8" t="s">
        <v>112</v>
      </c>
      <c r="C24" s="8" t="s">
        <v>113</v>
      </c>
      <c r="D24" s="66">
        <v>100</v>
      </c>
      <c r="F24" s="66">
        <v>100</v>
      </c>
      <c r="H24" s="66">
        <v>100</v>
      </c>
      <c r="L24" s="69">
        <f t="shared" si="0"/>
        <v>100</v>
      </c>
      <c r="M24" s="78"/>
    </row>
    <row r="25" spans="1:13" ht="15.5">
      <c r="A25" s="37">
        <v>9631420</v>
      </c>
      <c r="B25" s="37" t="s">
        <v>117</v>
      </c>
      <c r="C25" s="37" t="s">
        <v>55</v>
      </c>
      <c r="D25" s="67">
        <v>75</v>
      </c>
      <c r="E25" s="67"/>
      <c r="F25" s="67">
        <v>60</v>
      </c>
      <c r="H25" s="67">
        <v>50</v>
      </c>
      <c r="I25" s="67" t="s">
        <v>662</v>
      </c>
      <c r="L25" s="69">
        <f t="shared" si="0"/>
        <v>64</v>
      </c>
      <c r="M25" s="78"/>
    </row>
    <row r="26" spans="1:13" ht="15.5">
      <c r="A26" s="37">
        <v>9631426</v>
      </c>
      <c r="B26" s="37" t="s">
        <v>118</v>
      </c>
      <c r="C26" s="37" t="s">
        <v>75</v>
      </c>
      <c r="L26" s="69">
        <f t="shared" si="0"/>
        <v>0</v>
      </c>
      <c r="M26" s="78"/>
    </row>
    <row r="27" spans="1:13" ht="15.5">
      <c r="A27" s="28">
        <v>9631806</v>
      </c>
      <c r="B27" s="27" t="s">
        <v>122</v>
      </c>
      <c r="C27" s="27" t="s">
        <v>123</v>
      </c>
      <c r="F27" s="66">
        <v>100</v>
      </c>
      <c r="H27" s="66">
        <v>100</v>
      </c>
      <c r="L27" s="69">
        <f t="shared" si="0"/>
        <v>60</v>
      </c>
      <c r="M27" s="78"/>
    </row>
    <row r="28" spans="1:13" ht="15.5">
      <c r="A28" s="28">
        <v>9631807</v>
      </c>
      <c r="B28" s="27" t="s">
        <v>126</v>
      </c>
      <c r="C28" s="27" t="s">
        <v>127</v>
      </c>
      <c r="D28" s="67">
        <v>75</v>
      </c>
      <c r="E28" s="67"/>
      <c r="F28" s="67">
        <v>100</v>
      </c>
      <c r="H28" s="67">
        <v>100</v>
      </c>
      <c r="L28" s="69">
        <f t="shared" si="0"/>
        <v>90</v>
      </c>
      <c r="M28" s="78"/>
    </row>
    <row r="29" spans="1:13" ht="15.5">
      <c r="A29" s="28">
        <v>9631811</v>
      </c>
      <c r="B29" s="27" t="s">
        <v>128</v>
      </c>
      <c r="C29" s="27" t="s">
        <v>129</v>
      </c>
      <c r="L29" s="69">
        <f t="shared" si="0"/>
        <v>0</v>
      </c>
      <c r="M29" s="78"/>
    </row>
    <row r="30" spans="1:13" ht="15.5">
      <c r="A30" s="28">
        <v>9631903</v>
      </c>
      <c r="B30" s="27" t="s">
        <v>130</v>
      </c>
      <c r="C30" s="27" t="s">
        <v>131</v>
      </c>
      <c r="L30" s="69">
        <f t="shared" si="0"/>
        <v>0</v>
      </c>
      <c r="M30" s="78"/>
    </row>
    <row r="31" spans="1:13" ht="15.5">
      <c r="A31" s="37">
        <v>9731505</v>
      </c>
      <c r="B31" s="27" t="s">
        <v>133</v>
      </c>
      <c r="C31" s="37" t="s">
        <v>134</v>
      </c>
      <c r="D31" s="67">
        <v>100</v>
      </c>
      <c r="E31" s="67"/>
      <c r="F31" s="67">
        <v>100</v>
      </c>
      <c r="H31" s="67">
        <v>80</v>
      </c>
      <c r="I31" s="67" t="s">
        <v>658</v>
      </c>
      <c r="L31" s="69">
        <f t="shared" si="0"/>
        <v>96</v>
      </c>
      <c r="M31" s="78"/>
    </row>
    <row r="32" spans="1:13" ht="15.75" customHeight="1">
      <c r="A32" s="25">
        <v>9223704</v>
      </c>
      <c r="B32" s="114" t="s">
        <v>22</v>
      </c>
      <c r="C32" s="25" t="s">
        <v>23</v>
      </c>
      <c r="L32" s="69">
        <f t="shared" ref="L32:L33" si="1">0.4*D32+0.4*F32+0.2*H32</f>
        <v>0</v>
      </c>
      <c r="M32" s="78"/>
    </row>
    <row r="33" spans="1:13" ht="15.75" customHeight="1">
      <c r="A33" s="10">
        <v>9323092</v>
      </c>
      <c r="B33" s="8" t="s">
        <v>52</v>
      </c>
      <c r="C33" s="8" t="s">
        <v>53</v>
      </c>
      <c r="L33" s="69">
        <f t="shared" si="1"/>
        <v>0</v>
      </c>
      <c r="M33" s="78"/>
    </row>
    <row r="34" spans="1:13" ht="15.75" customHeight="1">
      <c r="A34" s="10">
        <v>9612056</v>
      </c>
      <c r="B34" s="8" t="s">
        <v>143</v>
      </c>
      <c r="C34" s="8" t="s">
        <v>144</v>
      </c>
      <c r="D34" s="66">
        <v>75</v>
      </c>
      <c r="E34" s="67"/>
      <c r="F34" s="66">
        <v>100</v>
      </c>
      <c r="H34" s="66">
        <v>100</v>
      </c>
      <c r="L34" s="69">
        <f>0.4*D34+0.4*F34+0.2*H34</f>
        <v>90</v>
      </c>
      <c r="M34" s="78"/>
    </row>
    <row r="35" spans="1:13" ht="15.75" customHeight="1">
      <c r="A35" s="10">
        <v>9531001</v>
      </c>
      <c r="B35" s="8" t="s">
        <v>97</v>
      </c>
      <c r="C35" s="8" t="s">
        <v>98</v>
      </c>
      <c r="L35" s="69">
        <f>0.4*D35+0.4*F35+0.2*H35</f>
        <v>0</v>
      </c>
      <c r="M35" s="78"/>
    </row>
    <row r="36" spans="1:13" ht="15.75" customHeight="1">
      <c r="A36" s="10">
        <v>9612036</v>
      </c>
      <c r="B36" s="8" t="s">
        <v>141</v>
      </c>
      <c r="C36" s="8" t="s">
        <v>142</v>
      </c>
      <c r="D36" s="66">
        <v>100</v>
      </c>
      <c r="E36" s="67"/>
      <c r="F36" s="66">
        <v>100</v>
      </c>
      <c r="H36" s="66">
        <v>100</v>
      </c>
      <c r="L36" s="69">
        <f>0.4*D36+0.4*F36+0.2*H36</f>
        <v>100</v>
      </c>
      <c r="M36" s="78"/>
    </row>
    <row r="37" spans="1:13" ht="15.75" customHeight="1">
      <c r="A37" s="10">
        <v>9523094</v>
      </c>
      <c r="B37" s="8" t="s">
        <v>90</v>
      </c>
      <c r="C37" s="8" t="s">
        <v>91</v>
      </c>
      <c r="D37" s="66">
        <v>100</v>
      </c>
      <c r="F37" s="66">
        <v>100</v>
      </c>
      <c r="H37" s="66">
        <v>100</v>
      </c>
      <c r="L37" s="69">
        <f>0.4*D37+0.4*F37+0.2*H37</f>
        <v>100</v>
      </c>
      <c r="M37" s="78"/>
    </row>
    <row r="38" spans="1:13" ht="15.75" customHeight="1">
      <c r="A38" s="25">
        <v>9423702</v>
      </c>
      <c r="B38" s="8" t="s">
        <v>67</v>
      </c>
      <c r="C38" s="25" t="s">
        <v>68</v>
      </c>
      <c r="D38" s="66">
        <v>75</v>
      </c>
      <c r="E38" s="67"/>
      <c r="F38" s="66">
        <v>100</v>
      </c>
      <c r="H38" s="66">
        <v>100</v>
      </c>
      <c r="J38" s="67">
        <v>70</v>
      </c>
      <c r="L38" s="69">
        <f>0.4*D38+0.4*F38+0.2*H38</f>
        <v>90</v>
      </c>
      <c r="M38" s="70">
        <v>70</v>
      </c>
    </row>
    <row r="39" spans="1:13" ht="16.5">
      <c r="A39" s="30"/>
      <c r="B39" s="169" t="s">
        <v>149</v>
      </c>
      <c r="C39" s="167"/>
      <c r="L39" s="69">
        <f t="shared" ref="L39:L88" si="2">0.4*D39+0.4*F39+0.2*H39</f>
        <v>0</v>
      </c>
      <c r="M39" s="78"/>
    </row>
    <row r="40" spans="1:13" ht="15.5">
      <c r="A40" s="10">
        <v>9431069</v>
      </c>
      <c r="B40" s="8" t="s">
        <v>74</v>
      </c>
      <c r="C40" s="8" t="s">
        <v>75</v>
      </c>
      <c r="D40" s="66">
        <v>100</v>
      </c>
      <c r="E40" s="67"/>
      <c r="F40" s="66">
        <v>70</v>
      </c>
      <c r="G40" s="67" t="s">
        <v>663</v>
      </c>
      <c r="H40" s="66">
        <v>70</v>
      </c>
      <c r="I40" s="67" t="s">
        <v>452</v>
      </c>
      <c r="L40" s="69">
        <f t="shared" ref="L40:L85" si="3">0.4*D40+0.4*F40+0.2*H40</f>
        <v>82</v>
      </c>
      <c r="M40" s="78"/>
    </row>
    <row r="41" spans="1:13" ht="15.5">
      <c r="A41" s="10">
        <v>9511023</v>
      </c>
      <c r="B41" s="8" t="s">
        <v>79</v>
      </c>
      <c r="C41" s="8" t="s">
        <v>55</v>
      </c>
      <c r="L41" s="69">
        <f t="shared" si="3"/>
        <v>0</v>
      </c>
      <c r="M41" s="78"/>
    </row>
    <row r="42" spans="1:13" ht="15.5">
      <c r="A42" s="10">
        <v>9512034</v>
      </c>
      <c r="B42" s="8" t="s">
        <v>86</v>
      </c>
      <c r="C42" s="8" t="s">
        <v>87</v>
      </c>
      <c r="D42" s="66">
        <v>100</v>
      </c>
      <c r="E42" s="67"/>
      <c r="F42" s="66">
        <v>90</v>
      </c>
      <c r="H42" s="66">
        <v>80</v>
      </c>
      <c r="J42" s="66">
        <v>70</v>
      </c>
      <c r="L42" s="69">
        <f t="shared" si="3"/>
        <v>92</v>
      </c>
      <c r="M42" s="70">
        <v>70</v>
      </c>
    </row>
    <row r="43" spans="1:13" ht="15.5">
      <c r="A43" s="10">
        <v>9531023</v>
      </c>
      <c r="B43" s="8" t="s">
        <v>102</v>
      </c>
      <c r="C43" s="8" t="s">
        <v>103</v>
      </c>
      <c r="L43" s="69">
        <f t="shared" si="3"/>
        <v>0</v>
      </c>
      <c r="M43" s="78"/>
    </row>
    <row r="44" spans="1:13" ht="15.5">
      <c r="A44" s="10">
        <v>9531706</v>
      </c>
      <c r="B44" s="8" t="s">
        <v>135</v>
      </c>
      <c r="C44" s="8" t="s">
        <v>136</v>
      </c>
      <c r="D44" s="66">
        <v>100</v>
      </c>
      <c r="F44" s="66">
        <v>100</v>
      </c>
      <c r="H44" s="66">
        <v>100</v>
      </c>
      <c r="L44" s="69">
        <f t="shared" si="3"/>
        <v>100</v>
      </c>
      <c r="M44" s="78"/>
    </row>
    <row r="45" spans="1:13" ht="15.5">
      <c r="A45" s="10">
        <v>9531707</v>
      </c>
      <c r="B45" s="8" t="s">
        <v>137</v>
      </c>
      <c r="C45" s="8" t="s">
        <v>138</v>
      </c>
      <c r="D45" s="66">
        <v>100</v>
      </c>
      <c r="F45" s="66">
        <v>100</v>
      </c>
      <c r="H45" s="66">
        <v>100</v>
      </c>
      <c r="L45" s="69">
        <f t="shared" si="3"/>
        <v>100</v>
      </c>
      <c r="M45" s="78"/>
    </row>
    <row r="46" spans="1:13" ht="15.5">
      <c r="A46" s="10">
        <v>9623068</v>
      </c>
      <c r="B46" s="8" t="s">
        <v>169</v>
      </c>
      <c r="C46" s="8" t="s">
        <v>148</v>
      </c>
      <c r="D46" s="66">
        <v>100</v>
      </c>
      <c r="F46" s="66">
        <v>100</v>
      </c>
      <c r="H46" s="66">
        <v>100</v>
      </c>
      <c r="J46" s="67">
        <v>100</v>
      </c>
      <c r="L46" s="69">
        <f t="shared" si="3"/>
        <v>100</v>
      </c>
      <c r="M46" s="70">
        <v>100</v>
      </c>
    </row>
    <row r="47" spans="1:13" ht="15.5">
      <c r="A47" s="10">
        <v>9631001</v>
      </c>
      <c r="B47" s="8" t="s">
        <v>147</v>
      </c>
      <c r="C47" s="8" t="s">
        <v>154</v>
      </c>
      <c r="D47" s="66">
        <v>10</v>
      </c>
      <c r="F47" s="66">
        <v>100</v>
      </c>
      <c r="H47" s="66">
        <v>100</v>
      </c>
      <c r="L47" s="69">
        <f t="shared" si="3"/>
        <v>64</v>
      </c>
      <c r="M47" s="78"/>
    </row>
    <row r="48" spans="1:13" ht="15.5">
      <c r="A48" s="10">
        <v>9631006</v>
      </c>
      <c r="B48" s="8" t="s">
        <v>163</v>
      </c>
      <c r="C48" s="8" t="s">
        <v>75</v>
      </c>
      <c r="D48" s="66">
        <v>100</v>
      </c>
      <c r="F48" s="66">
        <v>0</v>
      </c>
      <c r="H48" s="66">
        <v>100</v>
      </c>
      <c r="L48" s="69">
        <f t="shared" si="3"/>
        <v>60</v>
      </c>
      <c r="M48" s="78"/>
    </row>
    <row r="49" spans="1:13" ht="15.5">
      <c r="A49" s="10">
        <v>9631008</v>
      </c>
      <c r="B49" s="8" t="s">
        <v>164</v>
      </c>
      <c r="C49" s="8" t="s">
        <v>165</v>
      </c>
      <c r="D49" s="66">
        <v>100</v>
      </c>
      <c r="F49" s="66">
        <v>100</v>
      </c>
      <c r="H49" s="66">
        <v>100</v>
      </c>
      <c r="J49" s="67">
        <v>100</v>
      </c>
      <c r="L49" s="69">
        <f t="shared" si="3"/>
        <v>100</v>
      </c>
      <c r="M49" s="70">
        <v>100</v>
      </c>
    </row>
    <row r="50" spans="1:13" ht="15.5">
      <c r="A50" s="10">
        <v>9631009</v>
      </c>
      <c r="B50" s="8" t="s">
        <v>167</v>
      </c>
      <c r="C50" s="8" t="s">
        <v>81</v>
      </c>
      <c r="D50" s="66">
        <v>100</v>
      </c>
      <c r="F50" s="66">
        <v>100</v>
      </c>
      <c r="H50" s="66">
        <v>100</v>
      </c>
      <c r="L50" s="69">
        <f t="shared" si="3"/>
        <v>100</v>
      </c>
      <c r="M50" s="78"/>
    </row>
    <row r="51" spans="1:13" ht="15.5">
      <c r="A51" s="10">
        <v>9631010</v>
      </c>
      <c r="B51" s="8" t="s">
        <v>170</v>
      </c>
      <c r="C51" s="8" t="s">
        <v>171</v>
      </c>
      <c r="D51" s="66">
        <v>100</v>
      </c>
      <c r="F51" s="66">
        <v>100</v>
      </c>
      <c r="H51" s="66">
        <v>100</v>
      </c>
      <c r="L51" s="69">
        <f t="shared" si="3"/>
        <v>100</v>
      </c>
      <c r="M51" s="78"/>
    </row>
    <row r="52" spans="1:13" ht="15.5">
      <c r="A52" s="10">
        <v>9631012</v>
      </c>
      <c r="B52" s="8" t="s">
        <v>174</v>
      </c>
      <c r="C52" s="8" t="s">
        <v>175</v>
      </c>
      <c r="D52" s="66">
        <v>100</v>
      </c>
      <c r="F52" s="66">
        <v>0</v>
      </c>
      <c r="H52" s="66">
        <v>100</v>
      </c>
      <c r="L52" s="69">
        <f t="shared" si="3"/>
        <v>60</v>
      </c>
      <c r="M52" s="78"/>
    </row>
    <row r="53" spans="1:13" ht="15.5">
      <c r="A53" s="10">
        <v>9631016</v>
      </c>
      <c r="B53" s="8" t="s">
        <v>180</v>
      </c>
      <c r="C53" s="8" t="s">
        <v>181</v>
      </c>
      <c r="D53" s="66">
        <v>100</v>
      </c>
      <c r="F53" s="66">
        <v>100</v>
      </c>
      <c r="H53" s="66">
        <v>100</v>
      </c>
      <c r="L53" s="69">
        <f t="shared" si="3"/>
        <v>100</v>
      </c>
      <c r="M53" s="78"/>
    </row>
    <row r="54" spans="1:13" ht="15.5">
      <c r="A54" s="10">
        <v>9631023</v>
      </c>
      <c r="B54" s="8" t="s">
        <v>186</v>
      </c>
      <c r="C54" s="8" t="s">
        <v>62</v>
      </c>
      <c r="D54" s="66">
        <v>100</v>
      </c>
      <c r="F54" s="66">
        <v>100</v>
      </c>
      <c r="H54" s="66">
        <v>100</v>
      </c>
      <c r="L54" s="69">
        <f t="shared" si="3"/>
        <v>100</v>
      </c>
      <c r="M54" s="78"/>
    </row>
    <row r="55" spans="1:13" ht="15.5">
      <c r="A55" s="10">
        <v>9631033</v>
      </c>
      <c r="B55" s="8" t="s">
        <v>189</v>
      </c>
      <c r="C55" s="8" t="s">
        <v>81</v>
      </c>
      <c r="D55" s="66">
        <v>100</v>
      </c>
      <c r="F55" s="66">
        <v>100</v>
      </c>
      <c r="H55" s="66">
        <v>100</v>
      </c>
      <c r="L55" s="69">
        <f t="shared" si="3"/>
        <v>100</v>
      </c>
      <c r="M55" s="78"/>
    </row>
    <row r="56" spans="1:13" ht="15.5">
      <c r="A56" s="10">
        <v>9631035</v>
      </c>
      <c r="B56" s="8" t="s">
        <v>192</v>
      </c>
      <c r="C56" s="8" t="s">
        <v>173</v>
      </c>
      <c r="D56" s="66">
        <v>100</v>
      </c>
      <c r="F56" s="66">
        <v>100</v>
      </c>
      <c r="H56" s="66">
        <v>100</v>
      </c>
      <c r="L56" s="69">
        <f t="shared" si="3"/>
        <v>100</v>
      </c>
      <c r="M56" s="78"/>
    </row>
    <row r="57" spans="1:13" ht="15.5">
      <c r="A57" s="10">
        <v>9631039</v>
      </c>
      <c r="B57" s="8" t="s">
        <v>196</v>
      </c>
      <c r="C57" s="8" t="s">
        <v>197</v>
      </c>
      <c r="D57" s="66">
        <v>75</v>
      </c>
      <c r="E57" s="67"/>
      <c r="F57" s="66">
        <v>80</v>
      </c>
      <c r="G57" s="67" t="s">
        <v>660</v>
      </c>
      <c r="H57" s="66">
        <v>100</v>
      </c>
      <c r="L57" s="69">
        <f t="shared" si="3"/>
        <v>82</v>
      </c>
      <c r="M57" s="78"/>
    </row>
    <row r="58" spans="1:13" ht="15.5">
      <c r="A58" s="10">
        <v>9631043</v>
      </c>
      <c r="B58" s="8" t="s">
        <v>199</v>
      </c>
      <c r="C58" s="8" t="s">
        <v>70</v>
      </c>
      <c r="D58" s="66">
        <v>75</v>
      </c>
      <c r="E58" s="67"/>
      <c r="F58" s="66">
        <v>10</v>
      </c>
      <c r="H58" s="66">
        <v>100</v>
      </c>
      <c r="L58" s="69">
        <f t="shared" si="3"/>
        <v>54</v>
      </c>
      <c r="M58" s="78"/>
    </row>
    <row r="59" spans="1:13" ht="15.5">
      <c r="A59" s="10">
        <v>9631046</v>
      </c>
      <c r="B59" s="8" t="s">
        <v>201</v>
      </c>
      <c r="C59" s="8" t="s">
        <v>202</v>
      </c>
      <c r="D59" s="66">
        <v>100</v>
      </c>
      <c r="F59" s="66">
        <v>100</v>
      </c>
      <c r="H59" s="66">
        <v>100</v>
      </c>
      <c r="L59" s="69">
        <f t="shared" si="3"/>
        <v>100</v>
      </c>
      <c r="M59" s="78"/>
    </row>
    <row r="60" spans="1:13" ht="15.5">
      <c r="A60" s="10">
        <v>9631052</v>
      </c>
      <c r="B60" s="8" t="s">
        <v>205</v>
      </c>
      <c r="C60" s="8" t="s">
        <v>206</v>
      </c>
      <c r="D60" s="67">
        <v>100</v>
      </c>
      <c r="F60" s="67">
        <v>100</v>
      </c>
      <c r="H60" s="67">
        <v>50</v>
      </c>
      <c r="I60" s="67" t="s">
        <v>658</v>
      </c>
      <c r="L60" s="69">
        <f t="shared" si="3"/>
        <v>90</v>
      </c>
      <c r="M60" s="78"/>
    </row>
    <row r="61" spans="1:13" ht="15.5">
      <c r="A61" s="10">
        <v>9631054</v>
      </c>
      <c r="B61" s="8" t="s">
        <v>207</v>
      </c>
      <c r="C61" s="8" t="s">
        <v>81</v>
      </c>
      <c r="D61" s="67">
        <v>100</v>
      </c>
      <c r="F61" s="67">
        <v>0</v>
      </c>
      <c r="H61" s="67">
        <v>100</v>
      </c>
      <c r="L61" s="69">
        <f t="shared" si="3"/>
        <v>60</v>
      </c>
      <c r="M61" s="78"/>
    </row>
    <row r="62" spans="1:13" ht="15.5">
      <c r="A62" s="10">
        <v>9631055</v>
      </c>
      <c r="B62" s="8" t="s">
        <v>209</v>
      </c>
      <c r="C62" s="8" t="s">
        <v>129</v>
      </c>
      <c r="L62" s="69">
        <f t="shared" si="3"/>
        <v>0</v>
      </c>
      <c r="M62" s="78"/>
    </row>
    <row r="63" spans="1:13" ht="15.5">
      <c r="A63" s="10">
        <v>9631062</v>
      </c>
      <c r="B63" s="8" t="s">
        <v>210</v>
      </c>
      <c r="C63" s="8" t="s">
        <v>211</v>
      </c>
      <c r="I63" s="67"/>
      <c r="L63" s="69">
        <f t="shared" si="3"/>
        <v>0</v>
      </c>
      <c r="M63" s="78"/>
    </row>
    <row r="64" spans="1:13" ht="15.5">
      <c r="A64" s="10">
        <v>9631066</v>
      </c>
      <c r="B64" s="8" t="s">
        <v>212</v>
      </c>
      <c r="C64" s="8" t="s">
        <v>129</v>
      </c>
      <c r="D64" s="66">
        <v>100</v>
      </c>
      <c r="F64" s="66">
        <v>100</v>
      </c>
      <c r="H64" s="66">
        <v>100</v>
      </c>
      <c r="L64" s="69">
        <f t="shared" si="3"/>
        <v>100</v>
      </c>
      <c r="M64" s="78"/>
    </row>
    <row r="65" spans="1:13" ht="15.5">
      <c r="A65" s="10">
        <v>9631067</v>
      </c>
      <c r="B65" s="8" t="s">
        <v>213</v>
      </c>
      <c r="C65" s="8" t="s">
        <v>98</v>
      </c>
      <c r="D65" s="67">
        <v>25</v>
      </c>
      <c r="F65" s="66">
        <v>100</v>
      </c>
      <c r="H65" s="66">
        <v>100</v>
      </c>
      <c r="L65" s="69">
        <f t="shared" si="3"/>
        <v>70</v>
      </c>
      <c r="M65" s="78"/>
    </row>
    <row r="66" spans="1:13" ht="15.5">
      <c r="A66" s="10">
        <v>9631068</v>
      </c>
      <c r="B66" s="8" t="s">
        <v>214</v>
      </c>
      <c r="C66" s="8" t="s">
        <v>215</v>
      </c>
      <c r="D66" s="66">
        <v>100</v>
      </c>
      <c r="F66" s="66">
        <v>100</v>
      </c>
      <c r="H66" s="66">
        <v>100</v>
      </c>
      <c r="L66" s="69">
        <f t="shared" si="3"/>
        <v>100</v>
      </c>
      <c r="M66" s="78"/>
    </row>
    <row r="67" spans="1:13" ht="15.5">
      <c r="A67" s="10">
        <v>9631069</v>
      </c>
      <c r="B67" s="8" t="s">
        <v>218</v>
      </c>
      <c r="C67" s="8" t="s">
        <v>62</v>
      </c>
      <c r="F67" s="66">
        <v>100</v>
      </c>
      <c r="H67" s="66">
        <v>100</v>
      </c>
      <c r="L67" s="69">
        <f t="shared" si="3"/>
        <v>60</v>
      </c>
      <c r="M67" s="78"/>
    </row>
    <row r="68" spans="1:13" ht="15.5">
      <c r="A68" s="10">
        <v>9631070</v>
      </c>
      <c r="B68" s="8" t="s">
        <v>220</v>
      </c>
      <c r="C68" s="8" t="s">
        <v>221</v>
      </c>
      <c r="D68" s="66">
        <v>100</v>
      </c>
      <c r="F68" s="66">
        <v>100</v>
      </c>
      <c r="H68" s="66">
        <v>100</v>
      </c>
      <c r="L68" s="69">
        <f t="shared" si="3"/>
        <v>100</v>
      </c>
      <c r="M68" s="78"/>
    </row>
    <row r="69" spans="1:13" ht="15.5">
      <c r="A69" s="10">
        <v>9631074</v>
      </c>
      <c r="B69" s="8" t="s">
        <v>222</v>
      </c>
      <c r="C69" s="8" t="s">
        <v>223</v>
      </c>
      <c r="D69" s="67">
        <v>75</v>
      </c>
      <c r="E69" s="67"/>
      <c r="F69" s="67">
        <v>100</v>
      </c>
      <c r="H69" s="67">
        <v>100</v>
      </c>
      <c r="J69" s="67">
        <v>70</v>
      </c>
      <c r="L69" s="69">
        <f t="shared" si="3"/>
        <v>90</v>
      </c>
      <c r="M69" s="70">
        <v>70</v>
      </c>
    </row>
    <row r="70" spans="1:13" ht="15.5">
      <c r="A70" s="10">
        <v>9631077</v>
      </c>
      <c r="B70" s="8" t="s">
        <v>225</v>
      </c>
      <c r="C70" s="8" t="s">
        <v>226</v>
      </c>
      <c r="D70" s="66">
        <v>100</v>
      </c>
      <c r="F70" s="66">
        <v>100</v>
      </c>
      <c r="H70" s="66">
        <v>100</v>
      </c>
      <c r="J70" s="67">
        <v>100</v>
      </c>
      <c r="L70" s="69">
        <f t="shared" si="3"/>
        <v>100</v>
      </c>
      <c r="M70" s="70">
        <v>100</v>
      </c>
    </row>
    <row r="71" spans="1:13" ht="15.5">
      <c r="A71" s="10">
        <v>9631078</v>
      </c>
      <c r="B71" s="8" t="s">
        <v>229</v>
      </c>
      <c r="C71" s="8" t="s">
        <v>81</v>
      </c>
      <c r="L71" s="69">
        <f t="shared" si="3"/>
        <v>0</v>
      </c>
      <c r="M71" s="78"/>
    </row>
    <row r="72" spans="1:13" ht="15.5">
      <c r="A72" s="10">
        <v>9631079</v>
      </c>
      <c r="B72" s="8" t="s">
        <v>230</v>
      </c>
      <c r="C72" s="8" t="s">
        <v>231</v>
      </c>
      <c r="D72" s="66">
        <v>75</v>
      </c>
      <c r="E72" s="67"/>
      <c r="F72" s="66">
        <v>100</v>
      </c>
      <c r="H72" s="66">
        <v>100</v>
      </c>
      <c r="L72" s="69">
        <f t="shared" si="3"/>
        <v>90</v>
      </c>
      <c r="M72" s="78"/>
    </row>
    <row r="73" spans="1:13" ht="15.5">
      <c r="A73" s="10">
        <v>9631081</v>
      </c>
      <c r="B73" s="8" t="s">
        <v>236</v>
      </c>
      <c r="C73" s="8" t="s">
        <v>70</v>
      </c>
      <c r="D73" s="66">
        <v>100</v>
      </c>
      <c r="F73" s="66">
        <v>100</v>
      </c>
      <c r="H73" s="66">
        <v>100</v>
      </c>
      <c r="L73" s="69">
        <f t="shared" si="3"/>
        <v>100</v>
      </c>
      <c r="M73" s="78"/>
    </row>
    <row r="74" spans="1:13" ht="15.5">
      <c r="A74" s="10">
        <v>9631407</v>
      </c>
      <c r="B74" s="8" t="s">
        <v>237</v>
      </c>
      <c r="C74" s="8" t="s">
        <v>55</v>
      </c>
      <c r="D74" s="67">
        <v>100</v>
      </c>
      <c r="F74" s="67">
        <v>100</v>
      </c>
      <c r="H74" s="67">
        <v>100</v>
      </c>
      <c r="L74" s="69">
        <f t="shared" si="3"/>
        <v>100</v>
      </c>
      <c r="M74" s="78"/>
    </row>
    <row r="75" spans="1:13" ht="15.5">
      <c r="A75" s="10">
        <v>9631411</v>
      </c>
      <c r="B75" s="8" t="s">
        <v>65</v>
      </c>
      <c r="C75" s="8" t="s">
        <v>240</v>
      </c>
      <c r="D75" s="66">
        <v>100</v>
      </c>
      <c r="E75" s="67"/>
      <c r="F75" s="66">
        <v>90</v>
      </c>
      <c r="H75" s="66">
        <v>80</v>
      </c>
      <c r="L75" s="69">
        <f t="shared" si="3"/>
        <v>92</v>
      </c>
      <c r="M75" s="78"/>
    </row>
    <row r="76" spans="1:13" ht="15.5">
      <c r="A76" s="10">
        <v>9631419</v>
      </c>
      <c r="B76" s="8" t="s">
        <v>241</v>
      </c>
      <c r="C76" s="8" t="s">
        <v>242</v>
      </c>
      <c r="L76" s="69">
        <f t="shared" si="3"/>
        <v>0</v>
      </c>
      <c r="M76" s="78"/>
    </row>
    <row r="77" spans="1:13" ht="15.5">
      <c r="A77" s="10">
        <v>9631421</v>
      </c>
      <c r="B77" s="8" t="s">
        <v>244</v>
      </c>
      <c r="C77" s="8" t="s">
        <v>98</v>
      </c>
      <c r="D77" s="66">
        <v>100</v>
      </c>
      <c r="F77" s="66">
        <v>100</v>
      </c>
      <c r="H77" s="66">
        <v>100</v>
      </c>
      <c r="L77" s="69">
        <f t="shared" si="3"/>
        <v>100</v>
      </c>
      <c r="M77" s="78"/>
    </row>
    <row r="78" spans="1:13" ht="15.5">
      <c r="A78" s="10">
        <v>9631422</v>
      </c>
      <c r="B78" s="8" t="s">
        <v>248</v>
      </c>
      <c r="C78" s="8" t="s">
        <v>98</v>
      </c>
      <c r="D78" s="66">
        <v>100</v>
      </c>
      <c r="F78" s="66">
        <v>100</v>
      </c>
      <c r="H78" s="66">
        <v>100</v>
      </c>
      <c r="L78" s="69">
        <f t="shared" si="3"/>
        <v>100</v>
      </c>
      <c r="M78" s="78"/>
    </row>
    <row r="79" spans="1:13" ht="15.5">
      <c r="A79" s="10">
        <v>9631427</v>
      </c>
      <c r="B79" s="8" t="s">
        <v>250</v>
      </c>
      <c r="C79" s="8" t="s">
        <v>58</v>
      </c>
      <c r="D79" s="66">
        <v>100</v>
      </c>
      <c r="E79" s="67"/>
      <c r="F79" s="66">
        <v>100</v>
      </c>
      <c r="H79" s="66">
        <v>100</v>
      </c>
      <c r="I79" s="67"/>
      <c r="L79" s="69">
        <f t="shared" si="3"/>
        <v>100</v>
      </c>
      <c r="M79" s="78"/>
    </row>
    <row r="80" spans="1:13" ht="15.5">
      <c r="A80" s="10">
        <v>9631802</v>
      </c>
      <c r="B80" s="8" t="s">
        <v>254</v>
      </c>
      <c r="C80" s="8" t="s">
        <v>255</v>
      </c>
      <c r="D80" s="66">
        <v>100</v>
      </c>
      <c r="F80" s="66">
        <v>100</v>
      </c>
      <c r="H80" s="66">
        <v>100</v>
      </c>
      <c r="L80" s="69">
        <f t="shared" si="3"/>
        <v>100</v>
      </c>
      <c r="M80" s="78"/>
    </row>
    <row r="81" spans="1:13" ht="15.5">
      <c r="A81" s="10">
        <v>9631805</v>
      </c>
      <c r="B81" s="8" t="s">
        <v>257</v>
      </c>
      <c r="C81" s="8" t="s">
        <v>258</v>
      </c>
      <c r="D81" s="66">
        <v>75</v>
      </c>
      <c r="E81" s="67"/>
      <c r="F81" s="66">
        <v>30</v>
      </c>
      <c r="G81" s="67" t="s">
        <v>660</v>
      </c>
      <c r="H81" s="66">
        <v>100</v>
      </c>
      <c r="J81" s="66">
        <v>100</v>
      </c>
      <c r="L81" s="69">
        <f t="shared" si="3"/>
        <v>62</v>
      </c>
      <c r="M81" s="70">
        <v>100</v>
      </c>
    </row>
    <row r="82" spans="1:13" ht="15.5">
      <c r="A82" s="10">
        <v>9631808</v>
      </c>
      <c r="B82" s="8" t="s">
        <v>262</v>
      </c>
      <c r="C82" s="8" t="s">
        <v>263</v>
      </c>
      <c r="D82" s="66">
        <v>100</v>
      </c>
      <c r="E82" s="67"/>
      <c r="F82" s="66">
        <v>30</v>
      </c>
      <c r="G82" s="67" t="s">
        <v>660</v>
      </c>
      <c r="H82" s="66">
        <v>100</v>
      </c>
      <c r="I82" s="67"/>
      <c r="L82" s="69">
        <f t="shared" si="3"/>
        <v>72</v>
      </c>
      <c r="M82" s="78"/>
    </row>
    <row r="83" spans="1:13" ht="15.5">
      <c r="A83" s="10">
        <v>9631809</v>
      </c>
      <c r="B83" s="8" t="s">
        <v>267</v>
      </c>
      <c r="C83" s="8" t="s">
        <v>62</v>
      </c>
      <c r="D83" s="66">
        <v>100</v>
      </c>
      <c r="F83" s="66">
        <v>100</v>
      </c>
      <c r="H83" s="66">
        <v>80</v>
      </c>
      <c r="J83" s="67">
        <v>70</v>
      </c>
      <c r="L83" s="69">
        <f t="shared" si="3"/>
        <v>96</v>
      </c>
      <c r="M83" s="70">
        <v>70</v>
      </c>
    </row>
    <row r="84" spans="1:13" ht="15.5">
      <c r="A84" s="28">
        <v>9631901</v>
      </c>
      <c r="B84" s="27" t="s">
        <v>270</v>
      </c>
      <c r="C84" s="27" t="s">
        <v>271</v>
      </c>
      <c r="D84" s="66">
        <v>100</v>
      </c>
      <c r="F84" s="66">
        <v>100</v>
      </c>
      <c r="H84" s="66">
        <v>100</v>
      </c>
      <c r="J84" s="67">
        <v>100</v>
      </c>
      <c r="L84" s="69">
        <f t="shared" si="3"/>
        <v>100</v>
      </c>
      <c r="M84" s="70">
        <v>100</v>
      </c>
    </row>
    <row r="85" spans="1:13" ht="15.5">
      <c r="A85" s="28">
        <v>9631904</v>
      </c>
      <c r="B85" s="27" t="s">
        <v>272</v>
      </c>
      <c r="C85" s="27" t="s">
        <v>271</v>
      </c>
      <c r="D85" s="66">
        <v>100</v>
      </c>
      <c r="F85" s="66">
        <v>100</v>
      </c>
      <c r="H85" s="66">
        <v>100</v>
      </c>
      <c r="L85" s="69">
        <f t="shared" si="3"/>
        <v>100</v>
      </c>
      <c r="M85" s="78"/>
    </row>
    <row r="86" spans="1:13" ht="15.5">
      <c r="A86" s="10">
        <v>9613007</v>
      </c>
      <c r="B86" s="8" t="s">
        <v>145</v>
      </c>
      <c r="C86" s="8" t="s">
        <v>146</v>
      </c>
      <c r="D86" s="66">
        <v>100</v>
      </c>
      <c r="F86" s="66">
        <v>100</v>
      </c>
      <c r="H86" s="66">
        <v>100</v>
      </c>
      <c r="L86" s="69">
        <f>0.4*D86+0.4*F86+0.2*H86</f>
        <v>100</v>
      </c>
      <c r="M86" s="78"/>
    </row>
    <row r="87" spans="1:13" ht="15.5">
      <c r="A87" s="10">
        <v>9631002</v>
      </c>
      <c r="B87" s="8" t="s">
        <v>155</v>
      </c>
      <c r="C87" s="8" t="s">
        <v>156</v>
      </c>
      <c r="D87" s="66">
        <v>75</v>
      </c>
      <c r="E87" s="67"/>
      <c r="F87" s="66">
        <v>80</v>
      </c>
      <c r="G87" s="67" t="s">
        <v>670</v>
      </c>
      <c r="H87" s="66">
        <v>100</v>
      </c>
      <c r="J87" s="66">
        <v>100</v>
      </c>
      <c r="L87" s="69">
        <f>0.4*D87+0.4*F87+0.2*H87</f>
        <v>82</v>
      </c>
      <c r="M87" s="70">
        <v>100</v>
      </c>
    </row>
    <row r="88" spans="1:13" ht="16.5">
      <c r="A88" s="37"/>
      <c r="B88" s="169" t="s">
        <v>278</v>
      </c>
      <c r="C88" s="167"/>
      <c r="L88" s="69">
        <f t="shared" si="2"/>
        <v>0</v>
      </c>
      <c r="M88" s="78"/>
    </row>
    <row r="89" spans="1:13" ht="15.5">
      <c r="A89" s="10">
        <v>9527047</v>
      </c>
      <c r="B89" s="8" t="s">
        <v>94</v>
      </c>
      <c r="C89" s="8" t="s">
        <v>55</v>
      </c>
      <c r="D89" s="66">
        <v>100</v>
      </c>
      <c r="F89" s="66">
        <v>100</v>
      </c>
      <c r="H89" s="66">
        <v>100</v>
      </c>
      <c r="L89" s="69">
        <f t="shared" ref="L89:L118" si="4">0.4*D89+0.4*F89+0.2*H89</f>
        <v>100</v>
      </c>
      <c r="M89" s="78"/>
    </row>
    <row r="90" spans="1:13" ht="15.5">
      <c r="A90" s="10">
        <v>9531084</v>
      </c>
      <c r="B90" s="8" t="s">
        <v>114</v>
      </c>
      <c r="C90" s="8" t="s">
        <v>115</v>
      </c>
      <c r="D90" s="66">
        <v>100</v>
      </c>
      <c r="F90" s="66">
        <v>100</v>
      </c>
      <c r="H90" s="66">
        <v>90</v>
      </c>
      <c r="L90" s="69">
        <f t="shared" si="4"/>
        <v>98</v>
      </c>
      <c r="M90" s="78"/>
    </row>
    <row r="91" spans="1:13" ht="15.5">
      <c r="A91" s="10">
        <v>9531407</v>
      </c>
      <c r="B91" s="8" t="s">
        <v>124</v>
      </c>
      <c r="C91" s="8" t="s">
        <v>125</v>
      </c>
      <c r="L91" s="69">
        <f t="shared" si="4"/>
        <v>0</v>
      </c>
      <c r="M91" s="78"/>
    </row>
    <row r="92" spans="1:13" ht="15.5">
      <c r="A92" s="10">
        <v>9631003</v>
      </c>
      <c r="B92" s="8" t="s">
        <v>158</v>
      </c>
      <c r="C92" s="8" t="s">
        <v>159</v>
      </c>
      <c r="D92" s="66">
        <v>100</v>
      </c>
      <c r="F92" s="66">
        <v>100</v>
      </c>
      <c r="H92" s="66">
        <v>100</v>
      </c>
      <c r="J92" s="66">
        <v>70</v>
      </c>
      <c r="L92" s="69">
        <f t="shared" si="4"/>
        <v>100</v>
      </c>
      <c r="M92" s="70">
        <v>70</v>
      </c>
    </row>
    <row r="93" spans="1:13" ht="15.5">
      <c r="A93" s="10">
        <v>9631004</v>
      </c>
      <c r="B93" s="8" t="s">
        <v>160</v>
      </c>
      <c r="C93" s="8" t="s">
        <v>62</v>
      </c>
      <c r="L93" s="69">
        <f t="shared" si="4"/>
        <v>0</v>
      </c>
      <c r="M93" s="78"/>
    </row>
    <row r="94" spans="1:13" ht="15.5">
      <c r="A94" s="10">
        <v>9631005</v>
      </c>
      <c r="B94" s="8" t="s">
        <v>161</v>
      </c>
      <c r="C94" s="8" t="s">
        <v>75</v>
      </c>
      <c r="D94" s="66">
        <v>100</v>
      </c>
      <c r="F94" s="66">
        <v>100</v>
      </c>
      <c r="H94" s="66">
        <v>100</v>
      </c>
      <c r="J94" s="66">
        <v>70</v>
      </c>
      <c r="L94" s="69">
        <f t="shared" si="4"/>
        <v>100</v>
      </c>
      <c r="M94" s="70">
        <v>70</v>
      </c>
    </row>
    <row r="95" spans="1:13" ht="15.5">
      <c r="A95" s="10">
        <v>9631011</v>
      </c>
      <c r="B95" s="8" t="s">
        <v>172</v>
      </c>
      <c r="C95" s="8" t="s">
        <v>173</v>
      </c>
      <c r="D95" s="67">
        <v>100</v>
      </c>
      <c r="F95" s="67">
        <v>100</v>
      </c>
      <c r="H95" s="67">
        <v>100</v>
      </c>
      <c r="J95" s="67">
        <v>70</v>
      </c>
      <c r="L95" s="69">
        <f t="shared" si="4"/>
        <v>100</v>
      </c>
      <c r="M95" s="70">
        <v>70</v>
      </c>
    </row>
    <row r="96" spans="1:13" ht="15.5">
      <c r="A96" s="10">
        <v>9631013</v>
      </c>
      <c r="B96" s="8" t="s">
        <v>176</v>
      </c>
      <c r="C96" s="8" t="s">
        <v>75</v>
      </c>
      <c r="D96" s="66">
        <v>100</v>
      </c>
      <c r="F96" s="66">
        <v>100</v>
      </c>
      <c r="H96" s="66">
        <v>100</v>
      </c>
      <c r="J96" s="67">
        <v>100</v>
      </c>
      <c r="L96" s="69">
        <f t="shared" si="4"/>
        <v>100</v>
      </c>
      <c r="M96" s="70">
        <v>100</v>
      </c>
    </row>
    <row r="97" spans="1:13" ht="15.5">
      <c r="A97" s="10">
        <v>9631014</v>
      </c>
      <c r="B97" s="8" t="s">
        <v>177</v>
      </c>
      <c r="C97" s="8" t="s">
        <v>70</v>
      </c>
      <c r="L97" s="69">
        <f t="shared" si="4"/>
        <v>0</v>
      </c>
      <c r="M97" s="78"/>
    </row>
    <row r="98" spans="1:13" ht="15.5">
      <c r="A98" s="10">
        <v>9631015</v>
      </c>
      <c r="B98" s="8" t="s">
        <v>178</v>
      </c>
      <c r="C98" s="8" t="s">
        <v>62</v>
      </c>
      <c r="D98" s="66">
        <v>100</v>
      </c>
      <c r="F98" s="66">
        <v>100</v>
      </c>
      <c r="H98" s="66">
        <v>100</v>
      </c>
      <c r="L98" s="69">
        <f t="shared" si="4"/>
        <v>100</v>
      </c>
      <c r="M98" s="78"/>
    </row>
    <row r="99" spans="1:13" ht="15.5">
      <c r="A99" s="10">
        <v>9631018</v>
      </c>
      <c r="B99" s="8" t="s">
        <v>182</v>
      </c>
      <c r="C99" s="8" t="s">
        <v>62</v>
      </c>
      <c r="D99" s="66">
        <v>100</v>
      </c>
      <c r="F99" s="66">
        <v>100</v>
      </c>
      <c r="H99" s="66">
        <v>60</v>
      </c>
      <c r="L99" s="69">
        <f t="shared" si="4"/>
        <v>92</v>
      </c>
      <c r="M99" s="78"/>
    </row>
    <row r="100" spans="1:13" ht="15.5">
      <c r="A100" s="10">
        <v>9631019</v>
      </c>
      <c r="B100" s="8" t="s">
        <v>187</v>
      </c>
      <c r="C100" s="8" t="s">
        <v>188</v>
      </c>
      <c r="D100" s="66">
        <v>100</v>
      </c>
      <c r="F100" s="66">
        <v>100</v>
      </c>
      <c r="H100" s="66">
        <v>100</v>
      </c>
      <c r="J100" s="67">
        <v>100</v>
      </c>
      <c r="L100" s="69">
        <f t="shared" si="4"/>
        <v>100</v>
      </c>
      <c r="M100" s="70">
        <v>100</v>
      </c>
    </row>
    <row r="101" spans="1:13" ht="15.5">
      <c r="A101" s="10">
        <v>9631020</v>
      </c>
      <c r="B101" s="8" t="s">
        <v>190</v>
      </c>
      <c r="C101" s="8" t="s">
        <v>191</v>
      </c>
      <c r="D101" s="67">
        <v>100</v>
      </c>
      <c r="F101" s="66">
        <v>100</v>
      </c>
      <c r="H101" s="66">
        <v>100</v>
      </c>
      <c r="J101" s="67">
        <v>70</v>
      </c>
      <c r="L101" s="69">
        <f t="shared" si="4"/>
        <v>100</v>
      </c>
      <c r="M101" s="70">
        <v>70</v>
      </c>
    </row>
    <row r="102" spans="1:13" ht="15.5">
      <c r="A102" s="10">
        <v>9631021</v>
      </c>
      <c r="B102" s="8" t="s">
        <v>193</v>
      </c>
      <c r="C102" s="8" t="s">
        <v>131</v>
      </c>
      <c r="D102" s="66">
        <v>100</v>
      </c>
      <c r="F102" s="66">
        <v>100</v>
      </c>
      <c r="H102" s="66">
        <v>100</v>
      </c>
      <c r="L102" s="69">
        <f t="shared" si="4"/>
        <v>100</v>
      </c>
      <c r="M102" s="78"/>
    </row>
    <row r="103" spans="1:13" ht="15.5">
      <c r="A103" s="10">
        <v>9631022</v>
      </c>
      <c r="B103" s="8" t="s">
        <v>195</v>
      </c>
      <c r="C103" s="8" t="s">
        <v>75</v>
      </c>
      <c r="F103" s="66">
        <v>100</v>
      </c>
      <c r="H103" s="66">
        <v>100</v>
      </c>
      <c r="L103" s="69">
        <f t="shared" si="4"/>
        <v>60</v>
      </c>
      <c r="M103" s="78"/>
    </row>
    <row r="104" spans="1:13" ht="15.5">
      <c r="A104" s="10">
        <v>9631024</v>
      </c>
      <c r="B104" s="8" t="s">
        <v>200</v>
      </c>
      <c r="C104" s="8" t="s">
        <v>81</v>
      </c>
      <c r="D104" s="67">
        <v>100</v>
      </c>
      <c r="F104" s="67">
        <v>100</v>
      </c>
      <c r="H104" s="67">
        <v>100</v>
      </c>
      <c r="L104" s="69">
        <f t="shared" si="4"/>
        <v>100</v>
      </c>
      <c r="M104" s="78"/>
    </row>
    <row r="105" spans="1:13" ht="15.5">
      <c r="A105" s="10">
        <v>9631025</v>
      </c>
      <c r="B105" s="8" t="s">
        <v>203</v>
      </c>
      <c r="C105" s="8" t="s">
        <v>204</v>
      </c>
      <c r="D105" s="67">
        <v>100</v>
      </c>
      <c r="F105" s="67">
        <v>20</v>
      </c>
      <c r="H105" s="67">
        <v>100</v>
      </c>
      <c r="L105" s="69">
        <f t="shared" si="4"/>
        <v>68</v>
      </c>
      <c r="M105" s="78"/>
    </row>
    <row r="106" spans="1:13" ht="15.5">
      <c r="A106" s="10">
        <v>9631032</v>
      </c>
      <c r="B106" s="8" t="s">
        <v>216</v>
      </c>
      <c r="C106" s="8" t="s">
        <v>217</v>
      </c>
      <c r="L106" s="69">
        <f t="shared" si="4"/>
        <v>0</v>
      </c>
      <c r="M106" s="78"/>
    </row>
    <row r="107" spans="1:13" ht="15.5">
      <c r="A107" s="10">
        <v>9631036</v>
      </c>
      <c r="B107" s="8" t="s">
        <v>227</v>
      </c>
      <c r="C107" s="8" t="s">
        <v>228</v>
      </c>
      <c r="L107" s="69">
        <f t="shared" si="4"/>
        <v>0</v>
      </c>
      <c r="M107" s="78"/>
    </row>
    <row r="108" spans="1:13" ht="15.5">
      <c r="A108" s="10">
        <v>9631040</v>
      </c>
      <c r="B108" s="8" t="s">
        <v>233</v>
      </c>
      <c r="C108" s="8" t="s">
        <v>234</v>
      </c>
      <c r="D108" s="67">
        <v>50</v>
      </c>
      <c r="F108" s="66">
        <v>100</v>
      </c>
      <c r="H108" s="66">
        <v>100</v>
      </c>
      <c r="L108" s="69">
        <f t="shared" si="4"/>
        <v>80</v>
      </c>
      <c r="M108" s="78"/>
    </row>
    <row r="109" spans="1:13" ht="15.5">
      <c r="A109" s="10">
        <v>9631044</v>
      </c>
      <c r="B109" s="8" t="s">
        <v>243</v>
      </c>
      <c r="C109" s="8" t="s">
        <v>93</v>
      </c>
      <c r="L109" s="69">
        <f t="shared" si="4"/>
        <v>0</v>
      </c>
      <c r="M109" s="78"/>
    </row>
    <row r="110" spans="1:13" ht="15.5">
      <c r="A110" s="10">
        <v>9631045</v>
      </c>
      <c r="B110" s="8" t="s">
        <v>246</v>
      </c>
      <c r="C110" s="8" t="s">
        <v>247</v>
      </c>
      <c r="F110" s="67">
        <v>100</v>
      </c>
      <c r="H110" s="67">
        <v>100</v>
      </c>
      <c r="J110" s="67">
        <v>70</v>
      </c>
      <c r="L110" s="69">
        <f t="shared" si="4"/>
        <v>60</v>
      </c>
      <c r="M110" s="70">
        <v>70</v>
      </c>
    </row>
    <row r="111" spans="1:13" ht="15.5">
      <c r="A111" s="10">
        <v>9631047</v>
      </c>
      <c r="B111" s="8" t="s">
        <v>251</v>
      </c>
      <c r="C111" s="8" t="s">
        <v>252</v>
      </c>
      <c r="D111" s="66">
        <v>100</v>
      </c>
      <c r="F111" s="66">
        <v>100</v>
      </c>
      <c r="H111" s="66">
        <v>100</v>
      </c>
      <c r="J111" s="67">
        <v>100</v>
      </c>
      <c r="L111" s="69">
        <f t="shared" si="4"/>
        <v>100</v>
      </c>
      <c r="M111" s="70">
        <v>100</v>
      </c>
    </row>
    <row r="112" spans="1:13" ht="15.5">
      <c r="A112" s="10">
        <v>9631049</v>
      </c>
      <c r="B112" s="8" t="s">
        <v>260</v>
      </c>
      <c r="C112" s="8" t="s">
        <v>261</v>
      </c>
      <c r="L112" s="69">
        <f t="shared" si="4"/>
        <v>0</v>
      </c>
      <c r="M112" s="78"/>
    </row>
    <row r="113" spans="1:13" ht="15.5">
      <c r="A113" s="10">
        <v>9631050</v>
      </c>
      <c r="B113" s="8" t="s">
        <v>266</v>
      </c>
      <c r="C113" s="8" t="s">
        <v>75</v>
      </c>
      <c r="D113" s="66">
        <v>100</v>
      </c>
      <c r="F113" s="66">
        <v>100</v>
      </c>
      <c r="H113" s="66">
        <v>100</v>
      </c>
      <c r="L113" s="69">
        <f t="shared" si="4"/>
        <v>100</v>
      </c>
      <c r="M113" s="78"/>
    </row>
    <row r="114" spans="1:13" ht="15.5">
      <c r="A114" s="10">
        <v>9631051</v>
      </c>
      <c r="B114" s="8" t="s">
        <v>268</v>
      </c>
      <c r="C114" s="8" t="s">
        <v>269</v>
      </c>
      <c r="D114" s="66">
        <v>75</v>
      </c>
      <c r="E114" s="67"/>
      <c r="F114" s="66">
        <v>100</v>
      </c>
      <c r="H114" s="66">
        <v>80</v>
      </c>
      <c r="I114" s="67" t="s">
        <v>673</v>
      </c>
      <c r="L114" s="69">
        <f t="shared" si="4"/>
        <v>86</v>
      </c>
      <c r="M114" s="78"/>
    </row>
    <row r="115" spans="1:13" ht="15.5">
      <c r="A115" s="10">
        <v>9631053</v>
      </c>
      <c r="B115" s="8" t="s">
        <v>275</v>
      </c>
      <c r="C115" s="8" t="s">
        <v>154</v>
      </c>
      <c r="D115" s="67">
        <v>100</v>
      </c>
      <c r="E115" s="67"/>
      <c r="F115" s="66">
        <v>100</v>
      </c>
      <c r="H115" s="66">
        <v>100</v>
      </c>
      <c r="L115" s="69">
        <f t="shared" si="4"/>
        <v>100</v>
      </c>
      <c r="M115" s="78"/>
    </row>
    <row r="116" spans="1:13" ht="15.5">
      <c r="A116" s="10">
        <v>9631056</v>
      </c>
      <c r="B116" s="8" t="s">
        <v>279</v>
      </c>
      <c r="C116" s="8" t="s">
        <v>93</v>
      </c>
      <c r="D116" s="66">
        <v>0</v>
      </c>
      <c r="F116" s="66">
        <v>0</v>
      </c>
      <c r="H116" s="66">
        <v>100</v>
      </c>
      <c r="L116" s="69">
        <f t="shared" si="4"/>
        <v>20</v>
      </c>
      <c r="M116" s="78"/>
    </row>
    <row r="117" spans="1:13" ht="15.5">
      <c r="A117" s="10">
        <v>9631057</v>
      </c>
      <c r="B117" s="8" t="s">
        <v>280</v>
      </c>
      <c r="C117" s="8" t="s">
        <v>281</v>
      </c>
      <c r="F117" s="66">
        <v>100</v>
      </c>
      <c r="H117" s="66">
        <v>100</v>
      </c>
      <c r="L117" s="69">
        <f t="shared" si="4"/>
        <v>60</v>
      </c>
      <c r="M117" s="78"/>
    </row>
    <row r="118" spans="1:13" ht="15.5">
      <c r="A118" s="10">
        <v>9631059</v>
      </c>
      <c r="B118" s="8" t="s">
        <v>283</v>
      </c>
      <c r="C118" s="8" t="s">
        <v>81</v>
      </c>
      <c r="D118" s="66">
        <v>100</v>
      </c>
      <c r="F118" s="66">
        <v>100</v>
      </c>
      <c r="H118" s="66">
        <v>100</v>
      </c>
      <c r="J118" s="67">
        <v>70</v>
      </c>
      <c r="L118" s="69">
        <f t="shared" si="4"/>
        <v>100</v>
      </c>
      <c r="M118" s="70">
        <v>70</v>
      </c>
    </row>
    <row r="119" spans="1:13" ht="15.5">
      <c r="A119" s="10">
        <v>9631061</v>
      </c>
      <c r="B119" s="8" t="s">
        <v>284</v>
      </c>
      <c r="C119" s="8" t="s">
        <v>285</v>
      </c>
      <c r="D119" s="66">
        <v>100</v>
      </c>
      <c r="F119" s="66">
        <v>100</v>
      </c>
      <c r="H119" s="66">
        <v>100</v>
      </c>
      <c r="L119" s="69">
        <f t="shared" ref="L119:L140" si="5">0.4*D119+0.4*F119+0.2*H119</f>
        <v>100</v>
      </c>
      <c r="M119" s="78"/>
    </row>
    <row r="120" spans="1:13" ht="15.5">
      <c r="A120" s="10">
        <v>9631063</v>
      </c>
      <c r="B120" s="8" t="s">
        <v>287</v>
      </c>
      <c r="C120" s="8" t="s">
        <v>288</v>
      </c>
      <c r="D120" s="66">
        <v>100</v>
      </c>
      <c r="F120" s="66">
        <v>100</v>
      </c>
      <c r="H120" s="66">
        <v>100</v>
      </c>
      <c r="L120" s="69">
        <f t="shared" si="5"/>
        <v>100</v>
      </c>
      <c r="M120" s="78"/>
    </row>
    <row r="121" spans="1:13" ht="15.5">
      <c r="A121" s="10">
        <v>9631064</v>
      </c>
      <c r="B121" s="8" t="s">
        <v>290</v>
      </c>
      <c r="C121" s="8" t="s">
        <v>75</v>
      </c>
      <c r="D121" s="67">
        <v>100</v>
      </c>
      <c r="F121" s="67">
        <v>100</v>
      </c>
      <c r="H121" s="67">
        <v>100</v>
      </c>
      <c r="J121" s="67">
        <v>100</v>
      </c>
      <c r="L121" s="69">
        <f t="shared" si="5"/>
        <v>100</v>
      </c>
      <c r="M121" s="70">
        <v>100</v>
      </c>
    </row>
    <row r="122" spans="1:13" ht="15.5">
      <c r="A122" s="10">
        <v>9631065</v>
      </c>
      <c r="B122" s="8" t="s">
        <v>291</v>
      </c>
      <c r="C122" s="8" t="s">
        <v>292</v>
      </c>
      <c r="D122" s="66">
        <v>100</v>
      </c>
      <c r="F122" s="66">
        <v>100</v>
      </c>
      <c r="H122" s="66">
        <v>100</v>
      </c>
      <c r="L122" s="69">
        <f t="shared" si="5"/>
        <v>100</v>
      </c>
      <c r="M122" s="78"/>
    </row>
    <row r="123" spans="1:13" ht="15.5">
      <c r="A123" s="10">
        <v>9631071</v>
      </c>
      <c r="B123" s="8" t="s">
        <v>299</v>
      </c>
      <c r="C123" s="8" t="s">
        <v>129</v>
      </c>
      <c r="L123" s="69">
        <f t="shared" si="5"/>
        <v>0</v>
      </c>
      <c r="M123" s="78"/>
    </row>
    <row r="124" spans="1:13" ht="15.5">
      <c r="A124" s="10">
        <v>9631072</v>
      </c>
      <c r="B124" s="8" t="s">
        <v>302</v>
      </c>
      <c r="C124" s="8" t="s">
        <v>62</v>
      </c>
      <c r="D124" s="66">
        <v>100</v>
      </c>
      <c r="F124" s="66">
        <v>100</v>
      </c>
      <c r="H124" s="66">
        <v>100</v>
      </c>
      <c r="L124" s="69">
        <f t="shared" si="5"/>
        <v>100</v>
      </c>
      <c r="M124" s="78"/>
    </row>
    <row r="125" spans="1:13" ht="15.5">
      <c r="A125" s="10">
        <v>9631075</v>
      </c>
      <c r="B125" s="8" t="s">
        <v>303</v>
      </c>
      <c r="C125" s="8" t="s">
        <v>55</v>
      </c>
      <c r="D125" s="66">
        <v>100</v>
      </c>
      <c r="F125" s="66">
        <v>100</v>
      </c>
      <c r="H125" s="66">
        <v>100</v>
      </c>
      <c r="L125" s="69">
        <f t="shared" si="5"/>
        <v>100</v>
      </c>
      <c r="M125" s="78"/>
    </row>
    <row r="126" spans="1:13" ht="15.5">
      <c r="A126" s="10">
        <v>9631076</v>
      </c>
      <c r="B126" s="8" t="s">
        <v>304</v>
      </c>
      <c r="C126" s="8" t="s">
        <v>62</v>
      </c>
      <c r="D126" s="67">
        <v>100</v>
      </c>
      <c r="F126" s="66">
        <v>100</v>
      </c>
      <c r="H126" s="66">
        <v>100</v>
      </c>
      <c r="J126" s="67">
        <v>100</v>
      </c>
      <c r="L126" s="69">
        <f t="shared" si="5"/>
        <v>100</v>
      </c>
      <c r="M126" s="70">
        <v>100</v>
      </c>
    </row>
    <row r="127" spans="1:13" ht="15.5">
      <c r="A127" s="10">
        <v>9631404</v>
      </c>
      <c r="B127" s="8" t="s">
        <v>309</v>
      </c>
      <c r="C127" s="8" t="s">
        <v>55</v>
      </c>
      <c r="D127" s="67">
        <v>100</v>
      </c>
      <c r="F127" s="67">
        <v>100</v>
      </c>
      <c r="H127" s="67">
        <v>100</v>
      </c>
      <c r="L127" s="69">
        <f t="shared" si="5"/>
        <v>100</v>
      </c>
      <c r="M127" s="78"/>
    </row>
    <row r="128" spans="1:13" ht="15.5">
      <c r="A128" s="10">
        <v>9631405</v>
      </c>
      <c r="B128" s="8" t="s">
        <v>310</v>
      </c>
      <c r="C128" s="8" t="s">
        <v>228</v>
      </c>
      <c r="F128" s="66">
        <v>100</v>
      </c>
      <c r="H128" s="66">
        <v>100</v>
      </c>
      <c r="L128" s="69">
        <f t="shared" si="5"/>
        <v>60</v>
      </c>
      <c r="M128" s="78"/>
    </row>
    <row r="129" spans="1:13" ht="15.5">
      <c r="A129" s="10">
        <v>9631406</v>
      </c>
      <c r="B129" s="8" t="s">
        <v>312</v>
      </c>
      <c r="C129" s="8" t="s">
        <v>81</v>
      </c>
      <c r="L129" s="69">
        <f t="shared" si="5"/>
        <v>0</v>
      </c>
      <c r="M129" s="78"/>
    </row>
    <row r="130" spans="1:13" ht="15.5">
      <c r="A130" s="10">
        <v>9631415</v>
      </c>
      <c r="B130" s="8" t="s">
        <v>319</v>
      </c>
      <c r="C130" s="8" t="s">
        <v>320</v>
      </c>
      <c r="D130" s="67">
        <v>75</v>
      </c>
      <c r="E130" s="67"/>
      <c r="F130" s="67">
        <v>30</v>
      </c>
      <c r="G130" s="67" t="s">
        <v>675</v>
      </c>
      <c r="H130" s="67">
        <v>100</v>
      </c>
      <c r="L130" s="69">
        <f t="shared" si="5"/>
        <v>62</v>
      </c>
      <c r="M130" s="78"/>
    </row>
    <row r="131" spans="1:13" ht="15.5">
      <c r="A131" s="10">
        <v>9631416</v>
      </c>
      <c r="B131" s="8" t="s">
        <v>322</v>
      </c>
      <c r="C131" s="8" t="s">
        <v>323</v>
      </c>
      <c r="D131" s="66">
        <v>100</v>
      </c>
      <c r="F131" s="66">
        <v>10</v>
      </c>
      <c r="H131" s="66">
        <v>100</v>
      </c>
      <c r="L131" s="69">
        <f t="shared" si="5"/>
        <v>64</v>
      </c>
      <c r="M131" s="78"/>
    </row>
    <row r="132" spans="1:13" ht="15.5">
      <c r="A132" s="10">
        <v>9631417</v>
      </c>
      <c r="B132" s="8" t="s">
        <v>324</v>
      </c>
      <c r="C132" s="8" t="s">
        <v>325</v>
      </c>
      <c r="L132" s="69">
        <f t="shared" si="5"/>
        <v>0</v>
      </c>
      <c r="M132" s="78"/>
    </row>
    <row r="133" spans="1:13" ht="15.5">
      <c r="A133" s="10">
        <v>9631418</v>
      </c>
      <c r="B133" s="8" t="s">
        <v>326</v>
      </c>
      <c r="C133" s="8" t="s">
        <v>327</v>
      </c>
      <c r="D133" s="66">
        <v>100</v>
      </c>
      <c r="F133" s="66">
        <v>100</v>
      </c>
      <c r="H133" s="66">
        <v>100</v>
      </c>
      <c r="L133" s="69">
        <f t="shared" si="5"/>
        <v>100</v>
      </c>
      <c r="M133" s="78"/>
    </row>
    <row r="134" spans="1:13" ht="15.5">
      <c r="A134" s="10">
        <v>9631423</v>
      </c>
      <c r="B134" s="8" t="s">
        <v>328</v>
      </c>
      <c r="C134" s="8" t="s">
        <v>329</v>
      </c>
      <c r="L134" s="69">
        <f t="shared" si="5"/>
        <v>0</v>
      </c>
      <c r="M134" s="78"/>
    </row>
    <row r="135" spans="1:13" ht="15.5">
      <c r="A135" s="10">
        <v>9631424</v>
      </c>
      <c r="B135" s="8" t="s">
        <v>330</v>
      </c>
      <c r="C135" s="8" t="s">
        <v>331</v>
      </c>
      <c r="D135" s="67">
        <v>100</v>
      </c>
      <c r="F135" s="67">
        <v>100</v>
      </c>
      <c r="H135" s="67">
        <v>100</v>
      </c>
      <c r="L135" s="69">
        <f t="shared" si="5"/>
        <v>100</v>
      </c>
      <c r="M135" s="78"/>
    </row>
    <row r="136" spans="1:13" ht="15.5">
      <c r="A136" s="10">
        <v>9631801</v>
      </c>
      <c r="B136" s="8" t="s">
        <v>332</v>
      </c>
      <c r="C136" s="8" t="s">
        <v>333</v>
      </c>
      <c r="D136" s="66">
        <v>100</v>
      </c>
      <c r="F136" s="66">
        <v>100</v>
      </c>
      <c r="H136" s="66">
        <v>100</v>
      </c>
      <c r="L136" s="69">
        <f t="shared" si="5"/>
        <v>100</v>
      </c>
      <c r="M136" s="78"/>
    </row>
    <row r="137" spans="1:13" ht="15.5">
      <c r="A137" s="10">
        <v>9631803</v>
      </c>
      <c r="B137" s="8" t="s">
        <v>334</v>
      </c>
      <c r="C137" s="8" t="s">
        <v>51</v>
      </c>
      <c r="L137" s="69">
        <f t="shared" si="5"/>
        <v>0</v>
      </c>
      <c r="M137" s="78"/>
    </row>
    <row r="138" spans="1:13" ht="15.5">
      <c r="A138" s="10">
        <v>9631813</v>
      </c>
      <c r="B138" s="8" t="s">
        <v>336</v>
      </c>
      <c r="C138" s="8" t="s">
        <v>51</v>
      </c>
      <c r="D138" s="67">
        <v>100</v>
      </c>
      <c r="E138" s="67"/>
      <c r="F138" s="67">
        <v>100</v>
      </c>
      <c r="H138" s="67">
        <v>100</v>
      </c>
      <c r="L138" s="69">
        <f t="shared" si="5"/>
        <v>100</v>
      </c>
      <c r="M138" s="78"/>
    </row>
    <row r="139" spans="1:13" ht="15.5">
      <c r="A139" s="37">
        <v>9631815</v>
      </c>
      <c r="B139" s="27" t="s">
        <v>337</v>
      </c>
      <c r="C139" s="37" t="s">
        <v>129</v>
      </c>
      <c r="D139" s="67">
        <v>100</v>
      </c>
      <c r="F139" s="67">
        <v>0</v>
      </c>
      <c r="H139" s="67">
        <v>100</v>
      </c>
      <c r="L139" s="69">
        <f t="shared" si="5"/>
        <v>60</v>
      </c>
      <c r="M139" s="78"/>
    </row>
    <row r="140" spans="1:13" ht="15.5">
      <c r="A140" s="37">
        <v>9633094</v>
      </c>
      <c r="B140" s="37" t="s">
        <v>338</v>
      </c>
      <c r="C140" s="37" t="s">
        <v>58</v>
      </c>
      <c r="I140" s="67"/>
      <c r="L140" s="69">
        <f t="shared" si="5"/>
        <v>0</v>
      </c>
      <c r="M140" s="78"/>
    </row>
    <row r="141" spans="1:13" ht="15.5">
      <c r="A141" s="42">
        <v>9627052</v>
      </c>
      <c r="B141" s="8" t="s">
        <v>151</v>
      </c>
      <c r="C141" s="42" t="s">
        <v>152</v>
      </c>
      <c r="L141" s="69">
        <f>0.4*D141+0.4*F141+0.2*H141</f>
        <v>0</v>
      </c>
      <c r="M141" s="78"/>
    </row>
    <row r="142" spans="1:13" ht="15.5">
      <c r="A142" s="25">
        <v>9533037</v>
      </c>
      <c r="B142" s="42" t="s">
        <v>139</v>
      </c>
      <c r="C142" s="25" t="s">
        <v>98</v>
      </c>
      <c r="L142" s="69">
        <f>0.4*D142+0.4*F142+0.2*H142</f>
        <v>0</v>
      </c>
      <c r="M142" s="78"/>
    </row>
  </sheetData>
  <sortState ref="A89:V142">
    <sortCondition ref="A89"/>
  </sortState>
  <mergeCells count="4">
    <mergeCell ref="B1:C1"/>
    <mergeCell ref="B39:C39"/>
    <mergeCell ref="B88:C88"/>
    <mergeCell ref="D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42"/>
  <sheetViews>
    <sheetView topLeftCell="G1" zoomScale="55" zoomScaleNormal="55" workbookViewId="0">
      <pane ySplit="3" topLeftCell="A4" activePane="bottomLeft" state="frozen"/>
      <selection pane="bottomLeft" activeCell="O5" sqref="O5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" customWidth="1"/>
    <col min="12" max="12" width="27.08984375" customWidth="1"/>
    <col min="13" max="13" width="33.1796875" customWidth="1"/>
    <col min="14" max="14" width="28.81640625" customWidth="1"/>
    <col min="15" max="15" width="32.81640625" customWidth="1"/>
    <col min="16" max="16" width="19.81640625" customWidth="1"/>
    <col min="18" max="18" width="25.1796875" customWidth="1"/>
    <col min="19" max="19" width="32.08984375" customWidth="1"/>
    <col min="20" max="20" width="25.1796875" customWidth="1"/>
    <col min="21" max="21" width="19" customWidth="1"/>
    <col min="22" max="22" width="25.54296875" customWidth="1"/>
    <col min="23" max="23" width="21.54296875" customWidth="1"/>
  </cols>
  <sheetData>
    <row r="1" spans="1:23" ht="15.75" customHeight="1">
      <c r="A1" s="168"/>
      <c r="B1" s="167"/>
      <c r="C1" s="1"/>
    </row>
    <row r="2" spans="1:23" ht="15.75" customHeight="1">
      <c r="A2" s="3"/>
      <c r="B2" s="3"/>
      <c r="C2" s="5"/>
      <c r="D2" s="166" t="s">
        <v>680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6"/>
      <c r="Q2" s="6"/>
      <c r="R2" s="6"/>
      <c r="S2" s="6"/>
    </row>
    <row r="3" spans="1:23" ht="15.75" customHeight="1">
      <c r="A3" s="3" t="s">
        <v>4</v>
      </c>
      <c r="B3" s="3" t="s">
        <v>5</v>
      </c>
      <c r="C3" s="5" t="s">
        <v>6</v>
      </c>
      <c r="D3" s="3" t="s">
        <v>681</v>
      </c>
      <c r="E3" s="3" t="s">
        <v>682</v>
      </c>
      <c r="F3" s="3" t="s">
        <v>683</v>
      </c>
      <c r="G3" s="3" t="s">
        <v>684</v>
      </c>
      <c r="H3" s="3" t="s">
        <v>685</v>
      </c>
      <c r="I3" s="3" t="s">
        <v>686</v>
      </c>
      <c r="J3" s="3" t="s">
        <v>687</v>
      </c>
      <c r="K3" s="3" t="s">
        <v>688</v>
      </c>
      <c r="L3" s="3" t="s">
        <v>644</v>
      </c>
      <c r="M3" s="3" t="s">
        <v>647</v>
      </c>
      <c r="N3" s="64" t="s">
        <v>20</v>
      </c>
      <c r="O3" s="3" t="s">
        <v>21</v>
      </c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8" t="s">
        <v>34</v>
      </c>
      <c r="B4" s="8" t="s">
        <v>38</v>
      </c>
      <c r="C4" s="10">
        <v>9531097</v>
      </c>
      <c r="D4" s="90"/>
      <c r="I4" s="67"/>
      <c r="J4" s="100"/>
      <c r="K4" s="67"/>
      <c r="L4" s="66">
        <v>10</v>
      </c>
      <c r="N4" s="69">
        <f t="shared" ref="N4:N142" si="0">0.2*D4+0.3*F4+0.3*H4+0.2*J4</f>
        <v>0</v>
      </c>
      <c r="O4" s="159">
        <v>10</v>
      </c>
    </row>
    <row r="5" spans="1:23" ht="15.75" customHeight="1">
      <c r="A5" s="8" t="s">
        <v>50</v>
      </c>
      <c r="B5" s="8" t="s">
        <v>51</v>
      </c>
      <c r="C5" s="10">
        <v>9531433</v>
      </c>
      <c r="D5" s="90"/>
      <c r="J5" s="90"/>
      <c r="N5" s="69">
        <f t="shared" si="0"/>
        <v>0</v>
      </c>
      <c r="O5" s="160"/>
    </row>
    <row r="6" spans="1:23" ht="15.75" customHeight="1">
      <c r="A6" s="8" t="s">
        <v>54</v>
      </c>
      <c r="B6" s="8" t="s">
        <v>55</v>
      </c>
      <c r="C6" s="10">
        <v>9624016</v>
      </c>
      <c r="D6" s="93">
        <v>100</v>
      </c>
      <c r="F6" s="66">
        <v>100</v>
      </c>
      <c r="H6" s="66">
        <v>100</v>
      </c>
      <c r="J6" s="93">
        <v>100</v>
      </c>
      <c r="N6" s="69">
        <f t="shared" si="0"/>
        <v>100</v>
      </c>
      <c r="O6" s="160"/>
      <c r="P6" s="66"/>
      <c r="Q6" s="66"/>
      <c r="R6" s="66"/>
      <c r="S6" s="66"/>
    </row>
    <row r="7" spans="1:23" ht="15.75" customHeight="1">
      <c r="A7" s="8" t="s">
        <v>57</v>
      </c>
      <c r="B7" s="8" t="s">
        <v>58</v>
      </c>
      <c r="C7" s="10">
        <v>9631007</v>
      </c>
      <c r="D7" s="93">
        <v>100</v>
      </c>
      <c r="F7" s="66">
        <v>100</v>
      </c>
      <c r="H7" s="66">
        <v>100</v>
      </c>
      <c r="J7" s="93">
        <v>100</v>
      </c>
      <c r="L7" s="66">
        <v>100</v>
      </c>
      <c r="N7" s="69">
        <f t="shared" si="0"/>
        <v>100</v>
      </c>
      <c r="O7" s="159">
        <v>100</v>
      </c>
    </row>
    <row r="8" spans="1:23" ht="15.75" customHeight="1">
      <c r="A8" s="8" t="s">
        <v>59</v>
      </c>
      <c r="B8" s="8" t="s">
        <v>60</v>
      </c>
      <c r="C8" s="10">
        <v>9631027</v>
      </c>
      <c r="D8" s="93">
        <v>0</v>
      </c>
      <c r="F8" s="66">
        <v>100</v>
      </c>
      <c r="H8" s="66">
        <v>90</v>
      </c>
      <c r="J8" s="93">
        <v>100</v>
      </c>
      <c r="N8" s="69">
        <f t="shared" si="0"/>
        <v>77</v>
      </c>
      <c r="O8" s="160"/>
    </row>
    <row r="9" spans="1:23" ht="15.75" customHeight="1">
      <c r="A9" s="8" t="s">
        <v>61</v>
      </c>
      <c r="B9" s="8" t="s">
        <v>62</v>
      </c>
      <c r="C9" s="10">
        <v>9631028</v>
      </c>
      <c r="D9" s="93">
        <v>100</v>
      </c>
      <c r="F9" s="66">
        <v>100</v>
      </c>
      <c r="H9" s="66">
        <v>20</v>
      </c>
      <c r="J9" s="93">
        <v>100</v>
      </c>
      <c r="L9" s="66">
        <v>100</v>
      </c>
      <c r="N9" s="69">
        <f t="shared" si="0"/>
        <v>76</v>
      </c>
      <c r="O9" s="159">
        <v>100</v>
      </c>
    </row>
    <row r="10" spans="1:23" ht="15.75" customHeight="1">
      <c r="A10" s="8" t="s">
        <v>63</v>
      </c>
      <c r="B10" s="8" t="s">
        <v>64</v>
      </c>
      <c r="C10" s="10">
        <v>9631029</v>
      </c>
      <c r="D10" s="93">
        <v>100</v>
      </c>
      <c r="F10" s="66">
        <v>100</v>
      </c>
      <c r="H10" s="66">
        <v>100</v>
      </c>
      <c r="J10" s="93">
        <v>100</v>
      </c>
      <c r="N10" s="69">
        <f t="shared" si="0"/>
        <v>100</v>
      </c>
      <c r="O10" s="160"/>
    </row>
    <row r="11" spans="1:23" ht="15.75" customHeight="1">
      <c r="A11" s="8" t="s">
        <v>65</v>
      </c>
      <c r="B11" s="8" t="s">
        <v>66</v>
      </c>
      <c r="C11" s="10">
        <v>9631030</v>
      </c>
      <c r="D11" s="93">
        <v>100</v>
      </c>
      <c r="F11" s="66">
        <v>100</v>
      </c>
      <c r="H11" s="66">
        <v>100</v>
      </c>
      <c r="J11" s="93">
        <v>100</v>
      </c>
      <c r="N11" s="69">
        <f t="shared" si="0"/>
        <v>100</v>
      </c>
      <c r="O11" s="160"/>
    </row>
    <row r="12" spans="1:23" ht="15.75" customHeight="1">
      <c r="A12" s="8" t="s">
        <v>69</v>
      </c>
      <c r="B12" s="8" t="s">
        <v>70</v>
      </c>
      <c r="C12" s="10">
        <v>9631034</v>
      </c>
      <c r="D12" s="90"/>
      <c r="J12" s="90"/>
      <c r="N12" s="69">
        <f t="shared" si="0"/>
        <v>0</v>
      </c>
      <c r="O12" s="160"/>
    </row>
    <row r="13" spans="1:23" ht="15.75" customHeight="1">
      <c r="A13" s="8" t="s">
        <v>72</v>
      </c>
      <c r="B13" s="8" t="s">
        <v>73</v>
      </c>
      <c r="C13" s="10">
        <v>9631041</v>
      </c>
      <c r="D13" s="93">
        <v>100</v>
      </c>
      <c r="F13" s="66">
        <v>100</v>
      </c>
      <c r="H13" s="66">
        <v>100</v>
      </c>
      <c r="J13" s="93">
        <v>100</v>
      </c>
      <c r="L13" s="66">
        <v>100</v>
      </c>
      <c r="N13" s="69">
        <f t="shared" si="0"/>
        <v>100</v>
      </c>
      <c r="O13" s="159">
        <v>100</v>
      </c>
    </row>
    <row r="14" spans="1:23" ht="15.75" customHeight="1">
      <c r="A14" s="8" t="s">
        <v>77</v>
      </c>
      <c r="B14" s="8" t="s">
        <v>78</v>
      </c>
      <c r="C14" s="10">
        <v>9631042</v>
      </c>
      <c r="D14" s="90"/>
      <c r="J14" s="90"/>
      <c r="N14" s="69">
        <f t="shared" si="0"/>
        <v>0</v>
      </c>
      <c r="O14" s="160"/>
    </row>
    <row r="15" spans="1:23" ht="15.75" customHeight="1">
      <c r="A15" s="8" t="s">
        <v>80</v>
      </c>
      <c r="B15" s="8" t="s">
        <v>81</v>
      </c>
      <c r="C15" s="10">
        <v>9631048</v>
      </c>
      <c r="D15" s="90"/>
      <c r="J15" s="90"/>
      <c r="N15" s="69">
        <f t="shared" si="0"/>
        <v>0</v>
      </c>
      <c r="O15" s="160"/>
    </row>
    <row r="16" spans="1:23" ht="15.75" customHeight="1">
      <c r="A16" s="8" t="s">
        <v>83</v>
      </c>
      <c r="B16" s="8" t="s">
        <v>84</v>
      </c>
      <c r="C16" s="10">
        <v>9631058</v>
      </c>
      <c r="D16" s="90"/>
      <c r="J16" s="90"/>
      <c r="N16" s="69">
        <f t="shared" si="0"/>
        <v>0</v>
      </c>
      <c r="O16" s="160"/>
    </row>
    <row r="17" spans="1:15" ht="15.75" customHeight="1">
      <c r="A17" s="8" t="s">
        <v>89</v>
      </c>
      <c r="B17" s="8" t="s">
        <v>62</v>
      </c>
      <c r="C17" s="10">
        <v>9631060</v>
      </c>
      <c r="D17" s="90"/>
      <c r="J17" s="90"/>
      <c r="N17" s="69">
        <f t="shared" si="0"/>
        <v>0</v>
      </c>
      <c r="O17" s="160"/>
    </row>
    <row r="18" spans="1:15" ht="15.75" customHeight="1">
      <c r="A18" s="8" t="s">
        <v>92</v>
      </c>
      <c r="B18" s="8" t="s">
        <v>93</v>
      </c>
      <c r="C18" s="10">
        <v>9631073</v>
      </c>
      <c r="D18" s="93">
        <v>100</v>
      </c>
      <c r="F18" s="66">
        <v>100</v>
      </c>
      <c r="H18" s="66">
        <v>70</v>
      </c>
      <c r="J18" s="93">
        <v>100</v>
      </c>
      <c r="N18" s="69">
        <f t="shared" si="0"/>
        <v>91</v>
      </c>
      <c r="O18" s="160"/>
    </row>
    <row r="19" spans="1:15" ht="15.75" customHeight="1">
      <c r="A19" s="8" t="s">
        <v>95</v>
      </c>
      <c r="B19" s="8" t="s">
        <v>96</v>
      </c>
      <c r="C19" s="10">
        <v>9631082</v>
      </c>
      <c r="D19" s="93">
        <v>100</v>
      </c>
      <c r="F19" s="66">
        <v>100</v>
      </c>
      <c r="H19" s="66">
        <v>0</v>
      </c>
      <c r="J19" s="93">
        <v>100</v>
      </c>
      <c r="N19" s="69">
        <f t="shared" si="0"/>
        <v>70</v>
      </c>
      <c r="O19" s="160"/>
    </row>
    <row r="20" spans="1:15" ht="15.75" customHeight="1">
      <c r="A20" s="8" t="s">
        <v>100</v>
      </c>
      <c r="B20" s="8" t="s">
        <v>101</v>
      </c>
      <c r="C20" s="10">
        <v>9631403</v>
      </c>
      <c r="D20" s="93">
        <v>0</v>
      </c>
      <c r="F20" s="66">
        <v>100</v>
      </c>
      <c r="H20" s="66">
        <v>0</v>
      </c>
      <c r="J20" s="93">
        <v>100</v>
      </c>
      <c r="N20" s="69">
        <f t="shared" si="0"/>
        <v>50</v>
      </c>
      <c r="O20" s="160"/>
    </row>
    <row r="21" spans="1:15" ht="15.75" customHeight="1">
      <c r="A21" s="8" t="s">
        <v>104</v>
      </c>
      <c r="B21" s="8" t="s">
        <v>105</v>
      </c>
      <c r="C21" s="10">
        <v>9631408</v>
      </c>
      <c r="D21" s="90"/>
      <c r="J21" s="90"/>
      <c r="N21" s="69">
        <f t="shared" si="0"/>
        <v>0</v>
      </c>
      <c r="O21" s="160"/>
    </row>
    <row r="22" spans="1:15" ht="15.75" customHeight="1">
      <c r="A22" s="8" t="s">
        <v>107</v>
      </c>
      <c r="B22" s="8" t="s">
        <v>108</v>
      </c>
      <c r="C22" s="10">
        <v>9631410</v>
      </c>
      <c r="D22" s="93">
        <v>100</v>
      </c>
      <c r="F22" s="66">
        <v>100</v>
      </c>
      <c r="H22" s="66">
        <v>100</v>
      </c>
      <c r="J22" s="93">
        <v>90</v>
      </c>
      <c r="N22" s="69">
        <f t="shared" si="0"/>
        <v>98</v>
      </c>
      <c r="O22" s="160"/>
    </row>
    <row r="23" spans="1:15" ht="15.75" customHeight="1">
      <c r="A23" s="8" t="s">
        <v>109</v>
      </c>
      <c r="B23" s="8" t="s">
        <v>110</v>
      </c>
      <c r="C23" s="10">
        <v>9631412</v>
      </c>
      <c r="D23" s="90"/>
      <c r="J23" s="90"/>
      <c r="N23" s="69">
        <f t="shared" si="0"/>
        <v>0</v>
      </c>
      <c r="O23" s="160"/>
    </row>
    <row r="24" spans="1:15" ht="15.75" customHeight="1">
      <c r="A24" s="8" t="s">
        <v>112</v>
      </c>
      <c r="B24" s="8" t="s">
        <v>113</v>
      </c>
      <c r="C24" s="10">
        <v>9631413</v>
      </c>
      <c r="D24" s="90"/>
      <c r="J24" s="90"/>
      <c r="N24" s="69">
        <f t="shared" si="0"/>
        <v>0</v>
      </c>
      <c r="O24" s="160"/>
    </row>
    <row r="25" spans="1:15" ht="15.75" customHeight="1">
      <c r="A25" s="8" t="s">
        <v>117</v>
      </c>
      <c r="B25" s="8" t="s">
        <v>55</v>
      </c>
      <c r="C25" s="10">
        <v>9631420</v>
      </c>
      <c r="D25" s="90"/>
      <c r="J25" s="90"/>
      <c r="N25" s="69">
        <f t="shared" si="0"/>
        <v>0</v>
      </c>
      <c r="O25" s="160"/>
    </row>
    <row r="26" spans="1:15" ht="15.75" customHeight="1">
      <c r="A26" s="8" t="s">
        <v>118</v>
      </c>
      <c r="B26" s="8" t="s">
        <v>75</v>
      </c>
      <c r="C26" s="10">
        <v>9631426</v>
      </c>
      <c r="D26" s="90"/>
      <c r="J26" s="90"/>
      <c r="N26" s="69">
        <f t="shared" si="0"/>
        <v>0</v>
      </c>
      <c r="O26" s="160"/>
    </row>
    <row r="27" spans="1:15" ht="16.5">
      <c r="A27" s="8" t="s">
        <v>122</v>
      </c>
      <c r="B27" s="8" t="s">
        <v>123</v>
      </c>
      <c r="C27" s="10">
        <v>9631806</v>
      </c>
      <c r="D27" s="90"/>
      <c r="J27" s="90"/>
      <c r="N27" s="69">
        <f t="shared" si="0"/>
        <v>0</v>
      </c>
      <c r="O27" s="160"/>
    </row>
    <row r="28" spans="1:15" ht="16.5">
      <c r="A28" s="8" t="s">
        <v>126</v>
      </c>
      <c r="B28" s="8" t="s">
        <v>127</v>
      </c>
      <c r="C28" s="10">
        <v>9631807</v>
      </c>
      <c r="D28" s="93">
        <v>100</v>
      </c>
      <c r="F28" s="66">
        <v>100</v>
      </c>
      <c r="H28" s="66">
        <v>100</v>
      </c>
      <c r="J28" s="93">
        <v>100</v>
      </c>
      <c r="N28" s="69">
        <f t="shared" si="0"/>
        <v>100</v>
      </c>
      <c r="O28" s="160"/>
    </row>
    <row r="29" spans="1:15" ht="16.5">
      <c r="A29" s="8" t="s">
        <v>128</v>
      </c>
      <c r="B29" s="8" t="s">
        <v>129</v>
      </c>
      <c r="C29" s="10">
        <v>9631811</v>
      </c>
      <c r="D29" s="93">
        <v>100</v>
      </c>
      <c r="F29" s="66">
        <v>100</v>
      </c>
      <c r="H29" s="66">
        <v>20</v>
      </c>
      <c r="J29" s="93">
        <v>0</v>
      </c>
      <c r="N29" s="69">
        <f t="shared" si="0"/>
        <v>56</v>
      </c>
      <c r="O29" s="160"/>
    </row>
    <row r="30" spans="1:15" ht="16.5">
      <c r="A30" s="8" t="s">
        <v>130</v>
      </c>
      <c r="B30" s="8" t="s">
        <v>131</v>
      </c>
      <c r="C30" s="10">
        <v>9631903</v>
      </c>
      <c r="D30" s="93">
        <v>100</v>
      </c>
      <c r="F30" s="66">
        <v>100</v>
      </c>
      <c r="H30" s="66">
        <v>20</v>
      </c>
      <c r="J30" s="93">
        <v>100</v>
      </c>
      <c r="L30" s="66">
        <v>100</v>
      </c>
      <c r="N30" s="69">
        <f t="shared" si="0"/>
        <v>76</v>
      </c>
      <c r="O30" s="159">
        <v>100</v>
      </c>
    </row>
    <row r="31" spans="1:15" ht="16.5">
      <c r="A31" s="8" t="s">
        <v>133</v>
      </c>
      <c r="B31" s="8" t="s">
        <v>134</v>
      </c>
      <c r="C31" s="10">
        <v>9731505</v>
      </c>
      <c r="D31" s="93">
        <v>100</v>
      </c>
      <c r="F31" s="66">
        <v>100</v>
      </c>
      <c r="H31" s="66">
        <v>100</v>
      </c>
      <c r="J31" s="93">
        <v>100</v>
      </c>
      <c r="L31" s="66">
        <v>100</v>
      </c>
      <c r="N31" s="69">
        <f t="shared" si="0"/>
        <v>100</v>
      </c>
      <c r="O31" s="159">
        <v>100</v>
      </c>
    </row>
    <row r="32" spans="1:15" ht="16.5">
      <c r="A32" s="24" t="s">
        <v>22</v>
      </c>
      <c r="B32" s="25" t="s">
        <v>23</v>
      </c>
      <c r="C32" s="9">
        <v>9223704</v>
      </c>
      <c r="D32" s="90"/>
      <c r="J32" s="90"/>
      <c r="N32" s="69">
        <f t="shared" si="0"/>
        <v>0</v>
      </c>
      <c r="O32" s="160"/>
    </row>
    <row r="33" spans="1:15" ht="16.5">
      <c r="A33" s="27" t="s">
        <v>52</v>
      </c>
      <c r="B33" s="27" t="s">
        <v>53</v>
      </c>
      <c r="C33" s="28">
        <v>9323092</v>
      </c>
      <c r="D33" s="90"/>
      <c r="J33" s="90"/>
      <c r="N33" s="69">
        <f t="shared" si="0"/>
        <v>0</v>
      </c>
      <c r="O33" s="160"/>
    </row>
    <row r="34" spans="1:15" ht="16.5">
      <c r="A34" s="27" t="s">
        <v>143</v>
      </c>
      <c r="B34" s="27" t="s">
        <v>144</v>
      </c>
      <c r="C34" s="28">
        <v>9612056</v>
      </c>
      <c r="D34" s="93">
        <v>100</v>
      </c>
      <c r="F34" s="66">
        <v>100</v>
      </c>
      <c r="H34" s="66">
        <v>50</v>
      </c>
      <c r="J34" s="93">
        <v>100</v>
      </c>
      <c r="N34" s="69">
        <f t="shared" si="0"/>
        <v>85</v>
      </c>
      <c r="O34" s="160"/>
    </row>
    <row r="35" spans="1:15" ht="16.5">
      <c r="A35" s="27" t="s">
        <v>97</v>
      </c>
      <c r="B35" s="27" t="s">
        <v>98</v>
      </c>
      <c r="C35" s="28">
        <v>9531001</v>
      </c>
      <c r="D35" s="90"/>
      <c r="J35" s="90"/>
      <c r="N35" s="69">
        <f t="shared" si="0"/>
        <v>0</v>
      </c>
      <c r="O35" s="160"/>
    </row>
    <row r="36" spans="1:15" ht="16.5">
      <c r="A36" s="27" t="s">
        <v>141</v>
      </c>
      <c r="B36" s="27" t="s">
        <v>142</v>
      </c>
      <c r="C36" s="28">
        <v>9612036</v>
      </c>
      <c r="D36" s="93">
        <v>100</v>
      </c>
      <c r="F36" s="66">
        <v>100</v>
      </c>
      <c r="H36" s="66">
        <v>0</v>
      </c>
      <c r="J36" s="93">
        <v>100</v>
      </c>
      <c r="N36" s="69">
        <f t="shared" si="0"/>
        <v>70</v>
      </c>
      <c r="O36" s="160"/>
    </row>
    <row r="37" spans="1:15" ht="16.5">
      <c r="A37" s="27" t="s">
        <v>90</v>
      </c>
      <c r="B37" s="27" t="s">
        <v>91</v>
      </c>
      <c r="C37" s="28">
        <v>9523094</v>
      </c>
      <c r="D37" s="93">
        <v>100</v>
      </c>
      <c r="F37" s="66">
        <v>100</v>
      </c>
      <c r="H37" s="66">
        <v>100</v>
      </c>
      <c r="J37" s="93">
        <v>100</v>
      </c>
      <c r="N37" s="69">
        <f t="shared" si="0"/>
        <v>100</v>
      </c>
      <c r="O37" s="160"/>
    </row>
    <row r="38" spans="1:15" ht="16.5">
      <c r="A38" s="27" t="s">
        <v>67</v>
      </c>
      <c r="B38" s="9" t="s">
        <v>68</v>
      </c>
      <c r="C38" s="9">
        <v>9423702</v>
      </c>
      <c r="D38" s="93">
        <v>100</v>
      </c>
      <c r="F38" s="66">
        <v>100</v>
      </c>
      <c r="H38" s="66">
        <v>20</v>
      </c>
      <c r="J38" s="93">
        <v>100</v>
      </c>
      <c r="N38" s="69">
        <f t="shared" si="0"/>
        <v>76</v>
      </c>
      <c r="O38" s="160"/>
    </row>
    <row r="39" spans="1:15" ht="17">
      <c r="A39" s="169" t="s">
        <v>149</v>
      </c>
      <c r="B39" s="167"/>
      <c r="C39" s="30"/>
      <c r="D39" s="90"/>
      <c r="J39" s="90"/>
      <c r="N39" s="69">
        <f t="shared" si="0"/>
        <v>0</v>
      </c>
      <c r="O39" s="160"/>
    </row>
    <row r="40" spans="1:15" ht="16.5">
      <c r="A40" s="8" t="s">
        <v>74</v>
      </c>
      <c r="B40" s="8" t="s">
        <v>75</v>
      </c>
      <c r="C40" s="10">
        <v>9431069</v>
      </c>
      <c r="D40" s="93">
        <v>100</v>
      </c>
      <c r="F40" s="66">
        <v>100</v>
      </c>
      <c r="H40" s="66">
        <v>20</v>
      </c>
      <c r="J40" s="93">
        <v>100</v>
      </c>
      <c r="N40" s="69">
        <f t="shared" si="0"/>
        <v>76</v>
      </c>
      <c r="O40" s="160"/>
    </row>
    <row r="41" spans="1:15" ht="16.5">
      <c r="A41" s="8" t="s">
        <v>79</v>
      </c>
      <c r="B41" s="8" t="s">
        <v>55</v>
      </c>
      <c r="C41" s="10">
        <v>9511023</v>
      </c>
      <c r="D41" s="90"/>
      <c r="J41" s="90"/>
      <c r="N41" s="69">
        <f t="shared" si="0"/>
        <v>0</v>
      </c>
      <c r="O41" s="160"/>
    </row>
    <row r="42" spans="1:15" ht="16.5">
      <c r="A42" s="8" t="s">
        <v>86</v>
      </c>
      <c r="B42" s="8" t="s">
        <v>87</v>
      </c>
      <c r="C42" s="10">
        <v>9512034</v>
      </c>
      <c r="D42" s="93">
        <v>100</v>
      </c>
      <c r="F42" s="66">
        <v>20</v>
      </c>
      <c r="H42" s="66">
        <v>0</v>
      </c>
      <c r="J42" s="93">
        <v>100</v>
      </c>
      <c r="N42" s="69">
        <f t="shared" si="0"/>
        <v>46</v>
      </c>
      <c r="O42" s="160"/>
    </row>
    <row r="43" spans="1:15" ht="16.5">
      <c r="A43" s="8" t="s">
        <v>102</v>
      </c>
      <c r="B43" s="8" t="s">
        <v>103</v>
      </c>
      <c r="C43" s="10">
        <v>9531023</v>
      </c>
      <c r="D43" s="90"/>
      <c r="J43" s="90"/>
      <c r="N43" s="69">
        <f t="shared" si="0"/>
        <v>0</v>
      </c>
      <c r="O43" s="160"/>
    </row>
    <row r="44" spans="1:15" ht="16.5">
      <c r="A44" s="8" t="s">
        <v>135</v>
      </c>
      <c r="B44" s="8" t="s">
        <v>136</v>
      </c>
      <c r="C44" s="10">
        <v>9531706</v>
      </c>
      <c r="D44" s="93">
        <v>100</v>
      </c>
      <c r="F44" s="66">
        <v>100</v>
      </c>
      <c r="H44" s="66">
        <v>0</v>
      </c>
      <c r="J44" s="93">
        <v>100</v>
      </c>
      <c r="N44" s="69">
        <f t="shared" si="0"/>
        <v>70</v>
      </c>
      <c r="O44" s="160"/>
    </row>
    <row r="45" spans="1:15" ht="16.5">
      <c r="A45" s="8" t="s">
        <v>137</v>
      </c>
      <c r="B45" s="8" t="s">
        <v>138</v>
      </c>
      <c r="C45" s="10">
        <v>9531707</v>
      </c>
      <c r="D45" s="93">
        <v>90</v>
      </c>
      <c r="F45" s="66">
        <v>100</v>
      </c>
      <c r="H45" s="66">
        <v>0</v>
      </c>
      <c r="J45" s="93">
        <v>100</v>
      </c>
      <c r="N45" s="69">
        <f t="shared" si="0"/>
        <v>68</v>
      </c>
      <c r="O45" s="160"/>
    </row>
    <row r="46" spans="1:15" ht="16.5">
      <c r="A46" s="8" t="s">
        <v>169</v>
      </c>
      <c r="B46" s="8" t="s">
        <v>148</v>
      </c>
      <c r="C46" s="10">
        <v>9623068</v>
      </c>
      <c r="D46" s="127">
        <v>100</v>
      </c>
      <c r="F46" s="66">
        <v>100</v>
      </c>
      <c r="H46" s="66">
        <v>20</v>
      </c>
      <c r="J46" s="127">
        <v>100</v>
      </c>
      <c r="L46" s="66">
        <v>100</v>
      </c>
      <c r="N46" s="69">
        <f t="shared" si="0"/>
        <v>76</v>
      </c>
      <c r="O46" s="159">
        <v>100</v>
      </c>
    </row>
    <row r="47" spans="1:15" ht="16.5">
      <c r="A47" s="8" t="s">
        <v>147</v>
      </c>
      <c r="B47" s="8" t="s">
        <v>154</v>
      </c>
      <c r="C47" s="10">
        <v>9631001</v>
      </c>
      <c r="D47" s="93">
        <v>100</v>
      </c>
      <c r="F47" s="66">
        <v>100</v>
      </c>
      <c r="H47" s="66">
        <v>100</v>
      </c>
      <c r="J47" s="93">
        <v>100</v>
      </c>
      <c r="L47" s="66">
        <v>100</v>
      </c>
      <c r="N47" s="69">
        <f t="shared" si="0"/>
        <v>100</v>
      </c>
      <c r="O47" s="159">
        <v>100</v>
      </c>
    </row>
    <row r="48" spans="1:15" ht="16.5">
      <c r="A48" s="8" t="s">
        <v>163</v>
      </c>
      <c r="B48" s="8" t="s">
        <v>75</v>
      </c>
      <c r="C48" s="10">
        <v>9631006</v>
      </c>
      <c r="D48" s="93">
        <v>100</v>
      </c>
      <c r="F48" s="66">
        <v>100</v>
      </c>
      <c r="H48" s="66">
        <v>90</v>
      </c>
      <c r="J48" s="93">
        <v>90</v>
      </c>
      <c r="N48" s="69">
        <f t="shared" si="0"/>
        <v>95</v>
      </c>
      <c r="O48" s="160"/>
    </row>
    <row r="49" spans="1:15" ht="16.5">
      <c r="A49" s="8" t="s">
        <v>164</v>
      </c>
      <c r="B49" s="8" t="s">
        <v>165</v>
      </c>
      <c r="C49" s="10">
        <v>9631008</v>
      </c>
      <c r="D49" s="93">
        <v>100</v>
      </c>
      <c r="F49" s="66">
        <v>100</v>
      </c>
      <c r="H49" s="66">
        <v>100</v>
      </c>
      <c r="J49" s="93">
        <v>100</v>
      </c>
      <c r="N49" s="69">
        <f t="shared" si="0"/>
        <v>100</v>
      </c>
      <c r="O49" s="160"/>
    </row>
    <row r="50" spans="1:15" ht="16.5">
      <c r="A50" s="8" t="s">
        <v>167</v>
      </c>
      <c r="B50" s="8" t="s">
        <v>81</v>
      </c>
      <c r="C50" s="10">
        <v>9631009</v>
      </c>
      <c r="D50" s="93">
        <v>100</v>
      </c>
      <c r="F50" s="66">
        <v>100</v>
      </c>
      <c r="H50" s="66">
        <v>100</v>
      </c>
      <c r="J50" s="93">
        <v>100</v>
      </c>
      <c r="N50" s="69">
        <f t="shared" si="0"/>
        <v>100</v>
      </c>
      <c r="O50" s="160"/>
    </row>
    <row r="51" spans="1:15" ht="16.5">
      <c r="A51" s="8" t="s">
        <v>170</v>
      </c>
      <c r="B51" s="8" t="s">
        <v>171</v>
      </c>
      <c r="C51" s="10">
        <v>9631010</v>
      </c>
      <c r="D51" s="93">
        <v>100</v>
      </c>
      <c r="F51" s="66">
        <v>100</v>
      </c>
      <c r="H51" s="66">
        <v>70</v>
      </c>
      <c r="J51" s="93">
        <v>100</v>
      </c>
      <c r="L51" s="66">
        <v>100</v>
      </c>
      <c r="N51" s="69">
        <f t="shared" si="0"/>
        <v>91</v>
      </c>
      <c r="O51" s="159">
        <v>100</v>
      </c>
    </row>
    <row r="52" spans="1:15" ht="16.5">
      <c r="A52" s="8" t="s">
        <v>174</v>
      </c>
      <c r="B52" s="8" t="s">
        <v>175</v>
      </c>
      <c r="C52" s="10">
        <v>9631012</v>
      </c>
      <c r="D52" s="90"/>
      <c r="J52" s="90"/>
      <c r="N52" s="69">
        <f t="shared" si="0"/>
        <v>0</v>
      </c>
      <c r="O52" s="160"/>
    </row>
    <row r="53" spans="1:15" ht="16.5">
      <c r="A53" s="8" t="s">
        <v>180</v>
      </c>
      <c r="B53" s="8" t="s">
        <v>181</v>
      </c>
      <c r="C53" s="10">
        <v>9631016</v>
      </c>
      <c r="D53" s="90"/>
      <c r="J53" s="90"/>
      <c r="N53" s="69">
        <f t="shared" si="0"/>
        <v>0</v>
      </c>
      <c r="O53" s="160"/>
    </row>
    <row r="54" spans="1:15" ht="16.5">
      <c r="A54" s="8" t="s">
        <v>186</v>
      </c>
      <c r="B54" s="8" t="s">
        <v>62</v>
      </c>
      <c r="C54" s="10">
        <v>9631023</v>
      </c>
      <c r="D54" s="93">
        <v>100</v>
      </c>
      <c r="F54" s="66">
        <v>100</v>
      </c>
      <c r="H54" s="66">
        <v>100</v>
      </c>
      <c r="J54" s="93">
        <v>100</v>
      </c>
      <c r="N54" s="69">
        <f t="shared" si="0"/>
        <v>100</v>
      </c>
      <c r="O54" s="160"/>
    </row>
    <row r="55" spans="1:15" ht="16.5">
      <c r="A55" s="8" t="s">
        <v>189</v>
      </c>
      <c r="B55" s="8" t="s">
        <v>81</v>
      </c>
      <c r="C55" s="10">
        <v>9631033</v>
      </c>
      <c r="D55" s="93">
        <v>100</v>
      </c>
      <c r="F55" s="66">
        <v>100</v>
      </c>
      <c r="H55" s="66">
        <v>90</v>
      </c>
      <c r="J55" s="93">
        <v>100</v>
      </c>
      <c r="N55" s="69">
        <f t="shared" si="0"/>
        <v>97</v>
      </c>
      <c r="O55" s="160"/>
    </row>
    <row r="56" spans="1:15" ht="16.5">
      <c r="A56" s="8" t="s">
        <v>192</v>
      </c>
      <c r="B56" s="8" t="s">
        <v>173</v>
      </c>
      <c r="C56" s="10">
        <v>9631035</v>
      </c>
      <c r="D56" s="93">
        <v>100</v>
      </c>
      <c r="F56" s="66">
        <v>100</v>
      </c>
      <c r="H56" s="66">
        <v>100</v>
      </c>
      <c r="J56" s="93">
        <v>100</v>
      </c>
      <c r="N56" s="69">
        <f t="shared" si="0"/>
        <v>100</v>
      </c>
      <c r="O56" s="160"/>
    </row>
    <row r="57" spans="1:15" ht="16.5">
      <c r="A57" s="8" t="s">
        <v>196</v>
      </c>
      <c r="B57" s="8" t="s">
        <v>197</v>
      </c>
      <c r="C57" s="10">
        <v>9631039</v>
      </c>
      <c r="D57" s="93">
        <v>100</v>
      </c>
      <c r="F57" s="66">
        <v>100</v>
      </c>
      <c r="H57" s="66">
        <v>80</v>
      </c>
      <c r="J57" s="93">
        <v>100</v>
      </c>
      <c r="N57" s="69">
        <f t="shared" si="0"/>
        <v>94</v>
      </c>
      <c r="O57" s="160"/>
    </row>
    <row r="58" spans="1:15" ht="16.5">
      <c r="A58" s="8" t="s">
        <v>199</v>
      </c>
      <c r="B58" s="8" t="s">
        <v>70</v>
      </c>
      <c r="C58" s="10">
        <v>9631043</v>
      </c>
      <c r="D58" s="90"/>
      <c r="J58" s="90"/>
      <c r="N58" s="69">
        <f t="shared" si="0"/>
        <v>0</v>
      </c>
      <c r="O58" s="160"/>
    </row>
    <row r="59" spans="1:15" ht="16.5">
      <c r="A59" s="8" t="s">
        <v>201</v>
      </c>
      <c r="B59" s="8" t="s">
        <v>202</v>
      </c>
      <c r="C59" s="10">
        <v>9631046</v>
      </c>
      <c r="D59" s="93">
        <v>100</v>
      </c>
      <c r="F59" s="66">
        <v>100</v>
      </c>
      <c r="H59" s="66">
        <v>100</v>
      </c>
      <c r="J59" s="93">
        <v>100</v>
      </c>
      <c r="N59" s="69">
        <f t="shared" si="0"/>
        <v>100</v>
      </c>
      <c r="O59" s="160"/>
    </row>
    <row r="60" spans="1:15" ht="16.5">
      <c r="A60" s="8" t="s">
        <v>205</v>
      </c>
      <c r="B60" s="8" t="s">
        <v>206</v>
      </c>
      <c r="C60" s="10">
        <v>9631052</v>
      </c>
      <c r="D60" s="90"/>
      <c r="J60" s="90"/>
      <c r="N60" s="69">
        <f t="shared" si="0"/>
        <v>0</v>
      </c>
      <c r="O60" s="160"/>
    </row>
    <row r="61" spans="1:15" ht="16.5">
      <c r="A61" s="8" t="s">
        <v>207</v>
      </c>
      <c r="B61" s="8" t="s">
        <v>81</v>
      </c>
      <c r="C61" s="10">
        <v>9631054</v>
      </c>
      <c r="D61" s="93">
        <v>90</v>
      </c>
      <c r="F61" s="66">
        <v>100</v>
      </c>
      <c r="H61" s="66">
        <v>100</v>
      </c>
      <c r="J61" s="93">
        <v>90</v>
      </c>
      <c r="N61" s="69">
        <f t="shared" si="0"/>
        <v>96</v>
      </c>
      <c r="O61" s="160"/>
    </row>
    <row r="62" spans="1:15" ht="16.5">
      <c r="A62" s="8" t="s">
        <v>209</v>
      </c>
      <c r="B62" s="8" t="s">
        <v>129</v>
      </c>
      <c r="C62" s="10">
        <v>9631055</v>
      </c>
      <c r="D62" s="90"/>
      <c r="J62" s="90"/>
      <c r="N62" s="69">
        <f t="shared" si="0"/>
        <v>0</v>
      </c>
      <c r="O62" s="160"/>
    </row>
    <row r="63" spans="1:15" ht="16.5">
      <c r="A63" s="8" t="s">
        <v>210</v>
      </c>
      <c r="B63" s="8" t="s">
        <v>211</v>
      </c>
      <c r="C63" s="10">
        <v>9631062</v>
      </c>
      <c r="D63" s="90"/>
      <c r="I63" s="67"/>
      <c r="J63" s="100"/>
      <c r="K63" s="67"/>
      <c r="N63" s="69">
        <f t="shared" si="0"/>
        <v>0</v>
      </c>
      <c r="O63" s="160"/>
    </row>
    <row r="64" spans="1:15" ht="16.5">
      <c r="A64" s="8" t="s">
        <v>212</v>
      </c>
      <c r="B64" s="8" t="s">
        <v>129</v>
      </c>
      <c r="C64" s="10">
        <v>9631066</v>
      </c>
      <c r="D64" s="93">
        <v>100</v>
      </c>
      <c r="F64" s="66">
        <v>100</v>
      </c>
      <c r="H64" s="66">
        <v>50</v>
      </c>
      <c r="J64" s="93">
        <v>100</v>
      </c>
      <c r="N64" s="69">
        <f t="shared" si="0"/>
        <v>85</v>
      </c>
      <c r="O64" s="160"/>
    </row>
    <row r="65" spans="1:15" ht="16.5">
      <c r="A65" s="8" t="s">
        <v>213</v>
      </c>
      <c r="B65" s="8" t="s">
        <v>98</v>
      </c>
      <c r="C65" s="10">
        <v>9631067</v>
      </c>
      <c r="D65" s="90"/>
      <c r="J65" s="90"/>
      <c r="N65" s="69">
        <f t="shared" si="0"/>
        <v>0</v>
      </c>
      <c r="O65" s="160"/>
    </row>
    <row r="66" spans="1:15" ht="16.5">
      <c r="A66" s="8" t="s">
        <v>214</v>
      </c>
      <c r="B66" s="8" t="s">
        <v>215</v>
      </c>
      <c r="C66" s="10">
        <v>9631068</v>
      </c>
      <c r="D66" s="90"/>
      <c r="J66" s="90"/>
      <c r="N66" s="69">
        <f t="shared" si="0"/>
        <v>0</v>
      </c>
      <c r="O66" s="160"/>
    </row>
    <row r="67" spans="1:15" ht="16.5">
      <c r="A67" s="8" t="s">
        <v>218</v>
      </c>
      <c r="B67" s="8" t="s">
        <v>62</v>
      </c>
      <c r="C67" s="10">
        <v>9631069</v>
      </c>
      <c r="D67" s="90"/>
      <c r="J67" s="90"/>
      <c r="N67" s="69">
        <f t="shared" si="0"/>
        <v>0</v>
      </c>
      <c r="O67" s="160"/>
    </row>
    <row r="68" spans="1:15" ht="16.5">
      <c r="A68" s="8" t="s">
        <v>220</v>
      </c>
      <c r="B68" s="8" t="s">
        <v>221</v>
      </c>
      <c r="C68" s="10">
        <v>9631070</v>
      </c>
      <c r="D68" s="93">
        <v>100</v>
      </c>
      <c r="F68" s="66">
        <v>100</v>
      </c>
      <c r="H68" s="66">
        <v>70</v>
      </c>
      <c r="J68" s="93">
        <v>100</v>
      </c>
      <c r="N68" s="69">
        <f t="shared" si="0"/>
        <v>91</v>
      </c>
      <c r="O68" s="160"/>
    </row>
    <row r="69" spans="1:15" ht="16.5">
      <c r="A69" s="8" t="s">
        <v>222</v>
      </c>
      <c r="B69" s="8" t="s">
        <v>223</v>
      </c>
      <c r="C69" s="10">
        <v>9631074</v>
      </c>
      <c r="D69" s="93">
        <v>100</v>
      </c>
      <c r="F69" s="66">
        <v>100</v>
      </c>
      <c r="H69" s="66">
        <v>50</v>
      </c>
      <c r="J69" s="93">
        <v>100</v>
      </c>
      <c r="N69" s="69">
        <f t="shared" si="0"/>
        <v>85</v>
      </c>
      <c r="O69" s="160"/>
    </row>
    <row r="70" spans="1:15" ht="16.5">
      <c r="A70" s="8" t="s">
        <v>225</v>
      </c>
      <c r="B70" s="8" t="s">
        <v>226</v>
      </c>
      <c r="C70" s="10">
        <v>9631077</v>
      </c>
      <c r="D70" s="127">
        <v>100</v>
      </c>
      <c r="F70" s="66">
        <v>100</v>
      </c>
      <c r="H70" s="66">
        <v>100</v>
      </c>
      <c r="J70" s="127">
        <v>100</v>
      </c>
      <c r="L70" s="66">
        <v>100</v>
      </c>
      <c r="N70" s="69">
        <f t="shared" si="0"/>
        <v>100</v>
      </c>
      <c r="O70" s="159">
        <v>100</v>
      </c>
    </row>
    <row r="71" spans="1:15" ht="16.5">
      <c r="A71" s="8" t="s">
        <v>229</v>
      </c>
      <c r="B71" s="8" t="s">
        <v>81</v>
      </c>
      <c r="C71" s="10">
        <v>9631078</v>
      </c>
      <c r="D71" s="93">
        <v>100</v>
      </c>
      <c r="F71" s="66">
        <v>100</v>
      </c>
      <c r="H71" s="66">
        <v>80</v>
      </c>
      <c r="J71" s="93">
        <v>100</v>
      </c>
      <c r="L71" s="66">
        <v>100</v>
      </c>
      <c r="N71" s="69">
        <f t="shared" si="0"/>
        <v>94</v>
      </c>
      <c r="O71" s="159">
        <v>100</v>
      </c>
    </row>
    <row r="72" spans="1:15" ht="16.5">
      <c r="A72" s="8" t="s">
        <v>230</v>
      </c>
      <c r="B72" s="8" t="s">
        <v>231</v>
      </c>
      <c r="C72" s="10">
        <v>9631079</v>
      </c>
      <c r="D72" s="93">
        <v>100</v>
      </c>
      <c r="F72" s="66">
        <v>0</v>
      </c>
      <c r="H72" s="66">
        <v>20</v>
      </c>
      <c r="J72" s="93">
        <v>0</v>
      </c>
      <c r="L72" s="66">
        <v>100</v>
      </c>
      <c r="N72" s="69">
        <f t="shared" si="0"/>
        <v>26</v>
      </c>
      <c r="O72" s="159">
        <v>100</v>
      </c>
    </row>
    <row r="73" spans="1:15" ht="16.5">
      <c r="A73" s="8" t="s">
        <v>236</v>
      </c>
      <c r="B73" s="8" t="s">
        <v>70</v>
      </c>
      <c r="C73" s="10">
        <v>9631081</v>
      </c>
      <c r="D73" s="93">
        <v>100</v>
      </c>
      <c r="F73" s="66">
        <v>100</v>
      </c>
      <c r="H73" s="66">
        <v>100</v>
      </c>
      <c r="J73" s="93">
        <v>100</v>
      </c>
      <c r="N73" s="69">
        <f t="shared" si="0"/>
        <v>100</v>
      </c>
      <c r="O73" s="160"/>
    </row>
    <row r="74" spans="1:15" ht="16.5">
      <c r="A74" s="8" t="s">
        <v>237</v>
      </c>
      <c r="B74" s="8" t="s">
        <v>55</v>
      </c>
      <c r="C74" s="10">
        <v>9631407</v>
      </c>
      <c r="D74" s="93">
        <v>100</v>
      </c>
      <c r="F74" s="66">
        <v>0</v>
      </c>
      <c r="H74" s="66">
        <v>80</v>
      </c>
      <c r="J74" s="93">
        <v>100</v>
      </c>
      <c r="N74" s="69">
        <f t="shared" si="0"/>
        <v>64</v>
      </c>
      <c r="O74" s="160"/>
    </row>
    <row r="75" spans="1:15" ht="16.5">
      <c r="A75" s="8" t="s">
        <v>65</v>
      </c>
      <c r="B75" s="8" t="s">
        <v>240</v>
      </c>
      <c r="C75" s="10">
        <v>9631411</v>
      </c>
      <c r="D75" s="90"/>
      <c r="J75" s="90"/>
      <c r="N75" s="69">
        <f t="shared" si="0"/>
        <v>0</v>
      </c>
      <c r="O75" s="160"/>
    </row>
    <row r="76" spans="1:15" ht="16.5">
      <c r="A76" s="8" t="s">
        <v>241</v>
      </c>
      <c r="B76" s="8" t="s">
        <v>242</v>
      </c>
      <c r="C76" s="10">
        <v>9631419</v>
      </c>
      <c r="D76" s="90"/>
      <c r="J76" s="90"/>
      <c r="N76" s="69">
        <f t="shared" si="0"/>
        <v>0</v>
      </c>
      <c r="O76" s="160"/>
    </row>
    <row r="77" spans="1:15" ht="16.5">
      <c r="A77" s="8" t="s">
        <v>244</v>
      </c>
      <c r="B77" s="8" t="s">
        <v>98</v>
      </c>
      <c r="C77" s="10">
        <v>9631421</v>
      </c>
      <c r="D77" s="93">
        <v>100</v>
      </c>
      <c r="F77" s="66">
        <v>100</v>
      </c>
      <c r="H77" s="66">
        <v>50</v>
      </c>
      <c r="J77" s="93">
        <v>100</v>
      </c>
      <c r="N77" s="69">
        <f t="shared" si="0"/>
        <v>85</v>
      </c>
      <c r="O77" s="160"/>
    </row>
    <row r="78" spans="1:15" ht="16.5">
      <c r="A78" s="8" t="s">
        <v>248</v>
      </c>
      <c r="B78" s="8" t="s">
        <v>98</v>
      </c>
      <c r="C78" s="10">
        <v>9631422</v>
      </c>
      <c r="D78" s="93">
        <v>0</v>
      </c>
      <c r="F78" s="66">
        <v>100</v>
      </c>
      <c r="H78" s="66">
        <v>0</v>
      </c>
      <c r="J78" s="93">
        <v>100</v>
      </c>
      <c r="N78" s="69">
        <f t="shared" si="0"/>
        <v>50</v>
      </c>
      <c r="O78" s="160"/>
    </row>
    <row r="79" spans="1:15" ht="16.5">
      <c r="A79" s="8" t="s">
        <v>250</v>
      </c>
      <c r="B79" s="8" t="s">
        <v>58</v>
      </c>
      <c r="C79" s="10">
        <v>9631427</v>
      </c>
      <c r="D79" s="93">
        <v>100</v>
      </c>
      <c r="F79" s="66">
        <v>100</v>
      </c>
      <c r="H79" s="66">
        <v>80</v>
      </c>
      <c r="I79" s="67"/>
      <c r="J79" s="93">
        <v>100</v>
      </c>
      <c r="K79" s="67"/>
      <c r="N79" s="69">
        <f t="shared" si="0"/>
        <v>94</v>
      </c>
      <c r="O79" s="160"/>
    </row>
    <row r="80" spans="1:15" ht="16.5">
      <c r="A80" s="8" t="s">
        <v>254</v>
      </c>
      <c r="B80" s="8" t="s">
        <v>255</v>
      </c>
      <c r="C80" s="10">
        <v>9631802</v>
      </c>
      <c r="D80" s="93">
        <v>100</v>
      </c>
      <c r="F80" s="66">
        <v>100</v>
      </c>
      <c r="H80" s="66">
        <v>100</v>
      </c>
      <c r="J80" s="93">
        <v>100</v>
      </c>
      <c r="N80" s="69">
        <f t="shared" si="0"/>
        <v>100</v>
      </c>
      <c r="O80" s="160"/>
    </row>
    <row r="81" spans="1:15" ht="16.5">
      <c r="A81" s="8" t="s">
        <v>257</v>
      </c>
      <c r="B81" s="8" t="s">
        <v>258</v>
      </c>
      <c r="C81" s="10">
        <v>9631805</v>
      </c>
      <c r="D81" s="93">
        <v>100</v>
      </c>
      <c r="F81" s="66">
        <v>100</v>
      </c>
      <c r="H81" s="66">
        <v>100</v>
      </c>
      <c r="J81" s="93">
        <v>100</v>
      </c>
      <c r="L81" s="66">
        <v>100</v>
      </c>
      <c r="N81" s="69">
        <f t="shared" si="0"/>
        <v>100</v>
      </c>
      <c r="O81" s="159">
        <v>100</v>
      </c>
    </row>
    <row r="82" spans="1:15" ht="16.5">
      <c r="A82" s="8" t="s">
        <v>262</v>
      </c>
      <c r="B82" s="8" t="s">
        <v>263</v>
      </c>
      <c r="C82" s="10">
        <v>9631808</v>
      </c>
      <c r="D82" s="90"/>
      <c r="J82" s="90"/>
      <c r="N82" s="69">
        <f t="shared" si="0"/>
        <v>0</v>
      </c>
      <c r="O82" s="160"/>
    </row>
    <row r="83" spans="1:15" ht="16.5">
      <c r="A83" s="8" t="s">
        <v>267</v>
      </c>
      <c r="B83" s="8" t="s">
        <v>62</v>
      </c>
      <c r="C83" s="10">
        <v>9631809</v>
      </c>
      <c r="D83" s="93">
        <v>100</v>
      </c>
      <c r="F83" s="66">
        <v>100</v>
      </c>
      <c r="H83" s="66">
        <v>50</v>
      </c>
      <c r="J83" s="93">
        <v>90</v>
      </c>
      <c r="N83" s="69">
        <f t="shared" si="0"/>
        <v>83</v>
      </c>
      <c r="O83" s="160"/>
    </row>
    <row r="84" spans="1:15" ht="16.5">
      <c r="A84" s="8" t="s">
        <v>270</v>
      </c>
      <c r="B84" s="8" t="s">
        <v>271</v>
      </c>
      <c r="C84" s="10">
        <v>9631901</v>
      </c>
      <c r="D84" s="93">
        <v>100</v>
      </c>
      <c r="F84" s="66">
        <v>100</v>
      </c>
      <c r="H84" s="66">
        <v>50</v>
      </c>
      <c r="J84" s="93">
        <v>90</v>
      </c>
      <c r="L84" s="66">
        <v>100</v>
      </c>
      <c r="N84" s="69">
        <f t="shared" si="0"/>
        <v>83</v>
      </c>
      <c r="O84" s="159">
        <v>100</v>
      </c>
    </row>
    <row r="85" spans="1:15" ht="16.5">
      <c r="A85" s="8" t="s">
        <v>272</v>
      </c>
      <c r="B85" s="8" t="s">
        <v>271</v>
      </c>
      <c r="C85" s="10">
        <v>9631904</v>
      </c>
      <c r="D85" s="93">
        <v>100</v>
      </c>
      <c r="F85" s="66">
        <v>100</v>
      </c>
      <c r="H85" s="66">
        <v>80</v>
      </c>
      <c r="J85" s="93">
        <v>100</v>
      </c>
      <c r="N85" s="69">
        <f t="shared" si="0"/>
        <v>94</v>
      </c>
      <c r="O85" s="160"/>
    </row>
    <row r="86" spans="1:15" ht="16.5">
      <c r="A86" s="27" t="s">
        <v>145</v>
      </c>
      <c r="B86" s="27" t="s">
        <v>146</v>
      </c>
      <c r="C86" s="28">
        <v>9613007</v>
      </c>
      <c r="D86" s="93">
        <v>100</v>
      </c>
      <c r="F86" s="66">
        <v>100</v>
      </c>
      <c r="H86" s="66">
        <v>70</v>
      </c>
      <c r="J86" s="93">
        <v>90</v>
      </c>
      <c r="N86" s="69">
        <f t="shared" si="0"/>
        <v>89</v>
      </c>
      <c r="O86" s="160"/>
    </row>
    <row r="87" spans="1:15" ht="16.5">
      <c r="A87" s="27" t="s">
        <v>155</v>
      </c>
      <c r="B87" s="27" t="s">
        <v>156</v>
      </c>
      <c r="C87" s="28">
        <v>9631002</v>
      </c>
      <c r="D87" s="93">
        <v>100</v>
      </c>
      <c r="F87" s="66">
        <v>100</v>
      </c>
      <c r="H87" s="66">
        <v>100</v>
      </c>
      <c r="J87" s="93">
        <v>100</v>
      </c>
      <c r="N87" s="69">
        <f t="shared" si="0"/>
        <v>100</v>
      </c>
      <c r="O87" s="160"/>
    </row>
    <row r="88" spans="1:15" ht="17">
      <c r="A88" s="169" t="s">
        <v>278</v>
      </c>
      <c r="B88" s="167"/>
      <c r="C88" s="37"/>
      <c r="D88" s="90"/>
      <c r="J88" s="90"/>
      <c r="N88" s="69">
        <f t="shared" si="0"/>
        <v>0</v>
      </c>
      <c r="O88" s="160"/>
    </row>
    <row r="89" spans="1:15" ht="16.5">
      <c r="A89" s="8" t="s">
        <v>94</v>
      </c>
      <c r="B89" s="8" t="s">
        <v>55</v>
      </c>
      <c r="C89" s="10">
        <v>9527047</v>
      </c>
      <c r="D89" s="93">
        <v>100</v>
      </c>
      <c r="F89" s="66">
        <v>100</v>
      </c>
      <c r="H89" s="66">
        <v>100</v>
      </c>
      <c r="J89" s="93">
        <v>100</v>
      </c>
      <c r="L89" s="66">
        <v>100</v>
      </c>
      <c r="N89" s="69">
        <f t="shared" si="0"/>
        <v>100</v>
      </c>
      <c r="O89" s="159">
        <v>100</v>
      </c>
    </row>
    <row r="90" spans="1:15" ht="16.5">
      <c r="A90" s="8" t="s">
        <v>114</v>
      </c>
      <c r="B90" s="8" t="s">
        <v>115</v>
      </c>
      <c r="C90" s="10">
        <v>9531084</v>
      </c>
      <c r="D90" s="93">
        <v>100</v>
      </c>
      <c r="F90" s="66">
        <v>50</v>
      </c>
      <c r="H90" s="66">
        <v>100</v>
      </c>
      <c r="J90" s="93">
        <v>100</v>
      </c>
      <c r="N90" s="69">
        <f t="shared" si="0"/>
        <v>85</v>
      </c>
      <c r="O90" s="160"/>
    </row>
    <row r="91" spans="1:15" ht="16.5">
      <c r="A91" s="8" t="s">
        <v>124</v>
      </c>
      <c r="B91" s="8" t="s">
        <v>125</v>
      </c>
      <c r="C91" s="10">
        <v>9531407</v>
      </c>
      <c r="D91" s="90"/>
      <c r="J91" s="90"/>
      <c r="N91" s="69">
        <f t="shared" si="0"/>
        <v>0</v>
      </c>
      <c r="O91" s="160"/>
    </row>
    <row r="92" spans="1:15" ht="16.5">
      <c r="A92" s="8" t="s">
        <v>158</v>
      </c>
      <c r="B92" s="8" t="s">
        <v>159</v>
      </c>
      <c r="C92" s="10">
        <v>9631003</v>
      </c>
      <c r="D92" s="93">
        <v>100</v>
      </c>
      <c r="F92" s="66">
        <v>100</v>
      </c>
      <c r="H92" s="66">
        <v>100</v>
      </c>
      <c r="J92" s="93">
        <v>100</v>
      </c>
      <c r="L92" s="66">
        <v>100</v>
      </c>
      <c r="N92" s="69">
        <f t="shared" si="0"/>
        <v>100</v>
      </c>
      <c r="O92" s="159">
        <v>100</v>
      </c>
    </row>
    <row r="93" spans="1:15" ht="16.5">
      <c r="A93" s="8" t="s">
        <v>160</v>
      </c>
      <c r="B93" s="8" t="s">
        <v>62</v>
      </c>
      <c r="C93" s="10">
        <v>9631004</v>
      </c>
      <c r="D93" s="93">
        <v>100</v>
      </c>
      <c r="F93" s="66">
        <v>100</v>
      </c>
      <c r="H93" s="66">
        <v>80</v>
      </c>
      <c r="J93" s="93">
        <v>100</v>
      </c>
      <c r="L93" s="66">
        <v>100</v>
      </c>
      <c r="N93" s="69">
        <f t="shared" si="0"/>
        <v>94</v>
      </c>
      <c r="O93" s="159">
        <v>100</v>
      </c>
    </row>
    <row r="94" spans="1:15" ht="16.5">
      <c r="A94" s="8" t="s">
        <v>161</v>
      </c>
      <c r="B94" s="8" t="s">
        <v>75</v>
      </c>
      <c r="C94" s="10">
        <v>9631005</v>
      </c>
      <c r="D94" s="93">
        <v>100</v>
      </c>
      <c r="F94" s="66">
        <v>100</v>
      </c>
      <c r="H94" s="66">
        <v>100</v>
      </c>
      <c r="J94" s="93">
        <v>100</v>
      </c>
      <c r="N94" s="69">
        <f t="shared" si="0"/>
        <v>100</v>
      </c>
      <c r="O94" s="160"/>
    </row>
    <row r="95" spans="1:15" ht="16.5">
      <c r="A95" s="8" t="s">
        <v>172</v>
      </c>
      <c r="B95" s="8" t="s">
        <v>173</v>
      </c>
      <c r="C95" s="10">
        <v>9631011</v>
      </c>
      <c r="D95" s="93">
        <v>100</v>
      </c>
      <c r="F95" s="66">
        <v>100</v>
      </c>
      <c r="H95" s="66">
        <v>50</v>
      </c>
      <c r="J95" s="93">
        <v>100</v>
      </c>
      <c r="N95" s="69">
        <f t="shared" si="0"/>
        <v>85</v>
      </c>
      <c r="O95" s="160"/>
    </row>
    <row r="96" spans="1:15" ht="16.5">
      <c r="A96" s="8" t="s">
        <v>176</v>
      </c>
      <c r="B96" s="8" t="s">
        <v>75</v>
      </c>
      <c r="C96" s="10">
        <v>9631013</v>
      </c>
      <c r="D96" s="93">
        <v>100</v>
      </c>
      <c r="F96" s="66">
        <v>100</v>
      </c>
      <c r="H96" s="66">
        <v>100</v>
      </c>
      <c r="J96" s="93">
        <v>100</v>
      </c>
      <c r="N96" s="69">
        <f t="shared" si="0"/>
        <v>100</v>
      </c>
      <c r="O96" s="160"/>
    </row>
    <row r="97" spans="1:15" ht="16.5">
      <c r="A97" s="8" t="s">
        <v>177</v>
      </c>
      <c r="B97" s="8" t="s">
        <v>70</v>
      </c>
      <c r="C97" s="10">
        <v>9631014</v>
      </c>
      <c r="D97" s="90"/>
      <c r="J97" s="90"/>
      <c r="N97" s="69">
        <f t="shared" si="0"/>
        <v>0</v>
      </c>
      <c r="O97" s="160"/>
    </row>
    <row r="98" spans="1:15" ht="16.5">
      <c r="A98" s="8" t="s">
        <v>178</v>
      </c>
      <c r="B98" s="8" t="s">
        <v>62</v>
      </c>
      <c r="C98" s="10">
        <v>9631015</v>
      </c>
      <c r="D98" s="90"/>
      <c r="J98" s="90"/>
      <c r="N98" s="69">
        <f t="shared" si="0"/>
        <v>0</v>
      </c>
      <c r="O98" s="160"/>
    </row>
    <row r="99" spans="1:15" ht="16.5">
      <c r="A99" s="8" t="s">
        <v>182</v>
      </c>
      <c r="B99" s="8" t="s">
        <v>62</v>
      </c>
      <c r="C99" s="10">
        <v>9631018</v>
      </c>
      <c r="D99" s="93">
        <v>100</v>
      </c>
      <c r="F99" s="66">
        <v>100</v>
      </c>
      <c r="H99" s="66">
        <v>100</v>
      </c>
      <c r="J99" s="93">
        <v>100</v>
      </c>
      <c r="L99" s="66">
        <v>100</v>
      </c>
      <c r="N99" s="69">
        <f t="shared" si="0"/>
        <v>100</v>
      </c>
      <c r="O99" s="159">
        <v>100</v>
      </c>
    </row>
    <row r="100" spans="1:15" ht="16.5">
      <c r="A100" s="8" t="s">
        <v>187</v>
      </c>
      <c r="B100" s="8" t="s">
        <v>188</v>
      </c>
      <c r="C100" s="10">
        <v>9631019</v>
      </c>
      <c r="D100" s="93">
        <v>100</v>
      </c>
      <c r="F100" s="66">
        <v>100</v>
      </c>
      <c r="H100" s="66">
        <v>100</v>
      </c>
      <c r="J100" s="93">
        <v>100</v>
      </c>
      <c r="L100" s="66">
        <v>100</v>
      </c>
      <c r="N100" s="69">
        <f t="shared" si="0"/>
        <v>100</v>
      </c>
      <c r="O100" s="159">
        <v>100</v>
      </c>
    </row>
    <row r="101" spans="1:15" ht="16.5">
      <c r="A101" s="8" t="s">
        <v>190</v>
      </c>
      <c r="B101" s="8" t="s">
        <v>191</v>
      </c>
      <c r="C101" s="10">
        <v>9631020</v>
      </c>
      <c r="D101" s="93">
        <v>100</v>
      </c>
      <c r="F101" s="66">
        <v>100</v>
      </c>
      <c r="H101" s="66">
        <v>100</v>
      </c>
      <c r="J101" s="93">
        <v>100</v>
      </c>
      <c r="L101" s="66">
        <v>100</v>
      </c>
      <c r="N101" s="69">
        <f t="shared" si="0"/>
        <v>100</v>
      </c>
      <c r="O101" s="159">
        <v>100</v>
      </c>
    </row>
    <row r="102" spans="1:15" ht="16.5">
      <c r="A102" s="8" t="s">
        <v>193</v>
      </c>
      <c r="B102" s="8" t="s">
        <v>131</v>
      </c>
      <c r="C102" s="10">
        <v>9631021</v>
      </c>
      <c r="D102" s="93">
        <v>100</v>
      </c>
      <c r="F102" s="66">
        <v>100</v>
      </c>
      <c r="H102" s="66">
        <v>100</v>
      </c>
      <c r="J102" s="93">
        <v>100</v>
      </c>
      <c r="N102" s="69">
        <f t="shared" si="0"/>
        <v>100</v>
      </c>
      <c r="O102" s="160"/>
    </row>
    <row r="103" spans="1:15" ht="16.5">
      <c r="A103" s="8" t="s">
        <v>195</v>
      </c>
      <c r="B103" s="8" t="s">
        <v>75</v>
      </c>
      <c r="C103" s="10">
        <v>9631022</v>
      </c>
      <c r="D103" s="93">
        <v>100</v>
      </c>
      <c r="F103" s="66">
        <v>100</v>
      </c>
      <c r="H103" s="66">
        <v>100</v>
      </c>
      <c r="J103" s="93">
        <v>100</v>
      </c>
      <c r="N103" s="69">
        <f t="shared" si="0"/>
        <v>100</v>
      </c>
      <c r="O103" s="160"/>
    </row>
    <row r="104" spans="1:15" ht="16.5">
      <c r="A104" s="8" t="s">
        <v>200</v>
      </c>
      <c r="B104" s="8" t="s">
        <v>81</v>
      </c>
      <c r="C104" s="10">
        <v>9631024</v>
      </c>
      <c r="D104" s="93">
        <v>100</v>
      </c>
      <c r="F104" s="66">
        <v>100</v>
      </c>
      <c r="H104" s="66">
        <v>50</v>
      </c>
      <c r="J104" s="93">
        <v>100</v>
      </c>
      <c r="N104" s="69">
        <f t="shared" si="0"/>
        <v>85</v>
      </c>
      <c r="O104" s="160"/>
    </row>
    <row r="105" spans="1:15" ht="16.5">
      <c r="A105" s="8" t="s">
        <v>203</v>
      </c>
      <c r="B105" s="8" t="s">
        <v>204</v>
      </c>
      <c r="C105" s="10">
        <v>9631025</v>
      </c>
      <c r="D105" s="93">
        <v>100</v>
      </c>
      <c r="F105" s="66">
        <v>100</v>
      </c>
      <c r="H105" s="66">
        <v>100</v>
      </c>
      <c r="J105" s="93">
        <v>100</v>
      </c>
      <c r="N105" s="69">
        <f t="shared" si="0"/>
        <v>100</v>
      </c>
      <c r="O105" s="160"/>
    </row>
    <row r="106" spans="1:15" ht="16.5">
      <c r="A106" s="8" t="s">
        <v>216</v>
      </c>
      <c r="B106" s="8" t="s">
        <v>217</v>
      </c>
      <c r="C106" s="10">
        <v>9631032</v>
      </c>
      <c r="D106" s="93">
        <v>100</v>
      </c>
      <c r="F106" s="66">
        <v>100</v>
      </c>
      <c r="H106" s="66">
        <v>70</v>
      </c>
      <c r="J106" s="93">
        <v>100</v>
      </c>
      <c r="N106" s="69">
        <f t="shared" si="0"/>
        <v>91</v>
      </c>
      <c r="O106" s="160"/>
    </row>
    <row r="107" spans="1:15" ht="16.5">
      <c r="A107" s="8" t="s">
        <v>227</v>
      </c>
      <c r="B107" s="8" t="s">
        <v>228</v>
      </c>
      <c r="C107" s="10">
        <v>9631036</v>
      </c>
      <c r="D107" s="90"/>
      <c r="J107" s="90"/>
      <c r="N107" s="69">
        <f t="shared" si="0"/>
        <v>0</v>
      </c>
      <c r="O107" s="160"/>
    </row>
    <row r="108" spans="1:15" ht="16.5">
      <c r="A108" s="8" t="s">
        <v>233</v>
      </c>
      <c r="B108" s="8" t="s">
        <v>234</v>
      </c>
      <c r="C108" s="10">
        <v>9631040</v>
      </c>
      <c r="D108" s="93">
        <v>95</v>
      </c>
      <c r="F108" s="66">
        <v>100</v>
      </c>
      <c r="H108" s="66">
        <v>100</v>
      </c>
      <c r="J108" s="93">
        <v>100</v>
      </c>
      <c r="N108" s="69">
        <f t="shared" si="0"/>
        <v>99</v>
      </c>
      <c r="O108" s="160"/>
    </row>
    <row r="109" spans="1:15" ht="16.5">
      <c r="A109" s="8" t="s">
        <v>243</v>
      </c>
      <c r="B109" s="8" t="s">
        <v>93</v>
      </c>
      <c r="C109" s="10">
        <v>9631044</v>
      </c>
      <c r="D109" s="90"/>
      <c r="J109" s="90"/>
      <c r="N109" s="69">
        <f t="shared" si="0"/>
        <v>0</v>
      </c>
      <c r="O109" s="160"/>
    </row>
    <row r="110" spans="1:15" ht="16.5">
      <c r="A110" s="8" t="s">
        <v>246</v>
      </c>
      <c r="B110" s="8" t="s">
        <v>247</v>
      </c>
      <c r="C110" s="10">
        <v>9631045</v>
      </c>
      <c r="D110" s="93">
        <v>100</v>
      </c>
      <c r="F110" s="66">
        <v>100</v>
      </c>
      <c r="H110" s="66">
        <v>100</v>
      </c>
      <c r="J110" s="93">
        <v>100</v>
      </c>
      <c r="N110" s="69">
        <f t="shared" si="0"/>
        <v>100</v>
      </c>
      <c r="O110" s="160"/>
    </row>
    <row r="111" spans="1:15" ht="16.5">
      <c r="A111" s="8" t="s">
        <v>251</v>
      </c>
      <c r="B111" s="8" t="s">
        <v>252</v>
      </c>
      <c r="C111" s="10">
        <v>9631047</v>
      </c>
      <c r="D111" s="93">
        <v>100</v>
      </c>
      <c r="F111" s="66">
        <v>100</v>
      </c>
      <c r="H111" s="66">
        <v>100</v>
      </c>
      <c r="J111" s="93">
        <v>100</v>
      </c>
      <c r="N111" s="69">
        <f t="shared" si="0"/>
        <v>100</v>
      </c>
      <c r="O111" s="160"/>
    </row>
    <row r="112" spans="1:15" ht="16.5">
      <c r="A112" s="8" t="s">
        <v>260</v>
      </c>
      <c r="B112" s="8" t="s">
        <v>261</v>
      </c>
      <c r="C112" s="10">
        <v>9631049</v>
      </c>
      <c r="D112" s="90"/>
      <c r="J112" s="90"/>
      <c r="N112" s="69">
        <f t="shared" si="0"/>
        <v>0</v>
      </c>
      <c r="O112" s="160"/>
    </row>
    <row r="113" spans="1:15" ht="16.5">
      <c r="A113" s="8" t="s">
        <v>266</v>
      </c>
      <c r="B113" s="8" t="s">
        <v>75</v>
      </c>
      <c r="C113" s="10">
        <v>9631050</v>
      </c>
      <c r="D113" s="93">
        <v>100</v>
      </c>
      <c r="F113" s="66">
        <v>100</v>
      </c>
      <c r="H113" s="66">
        <v>100</v>
      </c>
      <c r="J113" s="93">
        <v>100</v>
      </c>
      <c r="L113" s="66">
        <v>100</v>
      </c>
      <c r="N113" s="69">
        <f t="shared" si="0"/>
        <v>100</v>
      </c>
      <c r="O113" s="159">
        <v>100</v>
      </c>
    </row>
    <row r="114" spans="1:15" ht="16.5">
      <c r="A114" s="8" t="s">
        <v>268</v>
      </c>
      <c r="B114" s="8" t="s">
        <v>269</v>
      </c>
      <c r="C114" s="10">
        <v>9631051</v>
      </c>
      <c r="D114" s="93">
        <v>100</v>
      </c>
      <c r="F114" s="66">
        <v>100</v>
      </c>
      <c r="H114" s="66">
        <v>0</v>
      </c>
      <c r="J114" s="93">
        <v>100</v>
      </c>
      <c r="N114" s="69">
        <f t="shared" si="0"/>
        <v>70</v>
      </c>
      <c r="O114" s="160"/>
    </row>
    <row r="115" spans="1:15" ht="16.5">
      <c r="A115" s="8" t="s">
        <v>275</v>
      </c>
      <c r="B115" s="8" t="s">
        <v>154</v>
      </c>
      <c r="C115" s="10">
        <v>9631053</v>
      </c>
      <c r="D115" s="93">
        <v>100</v>
      </c>
      <c r="F115" s="66">
        <v>100</v>
      </c>
      <c r="H115" s="66">
        <v>100</v>
      </c>
      <c r="J115" s="93">
        <v>100</v>
      </c>
      <c r="L115" s="66">
        <v>100</v>
      </c>
      <c r="N115" s="69">
        <f t="shared" si="0"/>
        <v>100</v>
      </c>
      <c r="O115" s="159">
        <v>100</v>
      </c>
    </row>
    <row r="116" spans="1:15" ht="16.5">
      <c r="A116" s="8" t="s">
        <v>279</v>
      </c>
      <c r="B116" s="8" t="s">
        <v>93</v>
      </c>
      <c r="C116" s="10">
        <v>9631056</v>
      </c>
      <c r="D116" s="90"/>
      <c r="J116" s="90"/>
      <c r="N116" s="69">
        <f t="shared" si="0"/>
        <v>0</v>
      </c>
      <c r="O116" s="160"/>
    </row>
    <row r="117" spans="1:15" ht="16.5">
      <c r="A117" s="8" t="s">
        <v>280</v>
      </c>
      <c r="B117" s="8" t="s">
        <v>281</v>
      </c>
      <c r="C117" s="10">
        <v>9631057</v>
      </c>
      <c r="D117" s="93">
        <v>100</v>
      </c>
      <c r="F117" s="66">
        <v>100</v>
      </c>
      <c r="H117" s="66">
        <v>80</v>
      </c>
      <c r="J117" s="93">
        <v>100</v>
      </c>
      <c r="L117" s="66">
        <v>100</v>
      </c>
      <c r="N117" s="69">
        <f t="shared" si="0"/>
        <v>94</v>
      </c>
      <c r="O117" s="159">
        <v>100</v>
      </c>
    </row>
    <row r="118" spans="1:15" ht="16.5">
      <c r="A118" s="8" t="s">
        <v>283</v>
      </c>
      <c r="B118" s="8" t="s">
        <v>81</v>
      </c>
      <c r="C118" s="10">
        <v>9631059</v>
      </c>
      <c r="D118" s="93">
        <v>100</v>
      </c>
      <c r="F118" s="66">
        <v>100</v>
      </c>
      <c r="H118" s="66">
        <v>100</v>
      </c>
      <c r="J118" s="93">
        <v>100</v>
      </c>
      <c r="N118" s="69">
        <f t="shared" si="0"/>
        <v>100</v>
      </c>
      <c r="O118" s="160"/>
    </row>
    <row r="119" spans="1:15" ht="16.5">
      <c r="A119" s="8" t="s">
        <v>284</v>
      </c>
      <c r="B119" s="8" t="s">
        <v>285</v>
      </c>
      <c r="C119" s="10">
        <v>9631061</v>
      </c>
      <c r="D119" s="93">
        <v>100</v>
      </c>
      <c r="F119" s="66">
        <v>100</v>
      </c>
      <c r="H119" s="66">
        <v>100</v>
      </c>
      <c r="J119" s="93">
        <v>100</v>
      </c>
      <c r="N119" s="69">
        <f t="shared" si="0"/>
        <v>100</v>
      </c>
      <c r="O119" s="160"/>
    </row>
    <row r="120" spans="1:15" ht="16.5">
      <c r="A120" s="8" t="s">
        <v>287</v>
      </c>
      <c r="B120" s="8" t="s">
        <v>288</v>
      </c>
      <c r="C120" s="10">
        <v>9631063</v>
      </c>
      <c r="D120" s="93">
        <v>100</v>
      </c>
      <c r="F120" s="66">
        <v>100</v>
      </c>
      <c r="H120" s="66">
        <v>100</v>
      </c>
      <c r="J120" s="93">
        <v>100</v>
      </c>
      <c r="L120" s="66">
        <v>100</v>
      </c>
      <c r="N120" s="69">
        <f t="shared" si="0"/>
        <v>100</v>
      </c>
      <c r="O120" s="159">
        <v>100</v>
      </c>
    </row>
    <row r="121" spans="1:15" ht="16.5">
      <c r="A121" s="8" t="s">
        <v>290</v>
      </c>
      <c r="B121" s="8" t="s">
        <v>75</v>
      </c>
      <c r="C121" s="10">
        <v>9631064</v>
      </c>
      <c r="D121" s="93">
        <v>100</v>
      </c>
      <c r="F121" s="66">
        <v>100</v>
      </c>
      <c r="H121" s="66">
        <v>100</v>
      </c>
      <c r="J121" s="93">
        <v>100</v>
      </c>
      <c r="L121" s="66">
        <v>100</v>
      </c>
      <c r="N121" s="69">
        <f t="shared" si="0"/>
        <v>100</v>
      </c>
      <c r="O121" s="159">
        <v>100</v>
      </c>
    </row>
    <row r="122" spans="1:15" ht="16.5">
      <c r="A122" s="8" t="s">
        <v>291</v>
      </c>
      <c r="B122" s="8" t="s">
        <v>292</v>
      </c>
      <c r="C122" s="10">
        <v>9631065</v>
      </c>
      <c r="D122" s="93">
        <v>100</v>
      </c>
      <c r="F122" s="66">
        <v>100</v>
      </c>
      <c r="H122" s="66">
        <v>0</v>
      </c>
      <c r="J122" s="93">
        <v>100</v>
      </c>
      <c r="N122" s="69">
        <f t="shared" si="0"/>
        <v>70</v>
      </c>
      <c r="O122" s="160"/>
    </row>
    <row r="123" spans="1:15" ht="16.5">
      <c r="A123" s="8" t="s">
        <v>299</v>
      </c>
      <c r="B123" s="8" t="s">
        <v>129</v>
      </c>
      <c r="C123" s="10">
        <v>9631071</v>
      </c>
      <c r="D123" s="90"/>
      <c r="J123" s="90"/>
      <c r="N123" s="69">
        <f t="shared" si="0"/>
        <v>0</v>
      </c>
      <c r="O123" s="160"/>
    </row>
    <row r="124" spans="1:15" ht="16.5">
      <c r="A124" s="8" t="s">
        <v>302</v>
      </c>
      <c r="B124" s="8" t="s">
        <v>62</v>
      </c>
      <c r="C124" s="10">
        <v>9631072</v>
      </c>
      <c r="D124" s="93">
        <v>100</v>
      </c>
      <c r="F124" s="66">
        <v>100</v>
      </c>
      <c r="H124" s="66">
        <v>100</v>
      </c>
      <c r="J124" s="93">
        <v>100</v>
      </c>
      <c r="L124" s="66">
        <v>100</v>
      </c>
      <c r="N124" s="69">
        <f t="shared" si="0"/>
        <v>100</v>
      </c>
      <c r="O124" s="159">
        <v>100</v>
      </c>
    </row>
    <row r="125" spans="1:15" ht="16.5">
      <c r="A125" s="8" t="s">
        <v>303</v>
      </c>
      <c r="B125" s="8" t="s">
        <v>55</v>
      </c>
      <c r="C125" s="10">
        <v>9631075</v>
      </c>
      <c r="D125" s="93">
        <v>100</v>
      </c>
      <c r="F125" s="66">
        <v>100</v>
      </c>
      <c r="H125" s="66">
        <v>100</v>
      </c>
      <c r="J125" s="93">
        <v>100</v>
      </c>
      <c r="L125" s="66">
        <v>100</v>
      </c>
      <c r="N125" s="69">
        <f t="shared" si="0"/>
        <v>100</v>
      </c>
      <c r="O125" s="159">
        <v>100</v>
      </c>
    </row>
    <row r="126" spans="1:15" ht="16.5">
      <c r="A126" s="8" t="s">
        <v>304</v>
      </c>
      <c r="B126" s="8" t="s">
        <v>62</v>
      </c>
      <c r="C126" s="10">
        <v>9631076</v>
      </c>
      <c r="D126" s="93">
        <v>100</v>
      </c>
      <c r="F126" s="66">
        <v>100</v>
      </c>
      <c r="H126" s="66">
        <v>90</v>
      </c>
      <c r="J126" s="93">
        <v>100</v>
      </c>
      <c r="N126" s="69">
        <f t="shared" si="0"/>
        <v>97</v>
      </c>
      <c r="O126" s="160"/>
    </row>
    <row r="127" spans="1:15" ht="16.5">
      <c r="A127" s="8" t="s">
        <v>309</v>
      </c>
      <c r="B127" s="8" t="s">
        <v>55</v>
      </c>
      <c r="C127" s="10">
        <v>9631404</v>
      </c>
      <c r="D127" s="90"/>
      <c r="J127" s="90"/>
      <c r="N127" s="69">
        <f t="shared" si="0"/>
        <v>0</v>
      </c>
      <c r="O127" s="160"/>
    </row>
    <row r="128" spans="1:15" ht="16.5">
      <c r="A128" s="8" t="s">
        <v>310</v>
      </c>
      <c r="B128" s="8" t="s">
        <v>228</v>
      </c>
      <c r="C128" s="10">
        <v>9631405</v>
      </c>
      <c r="D128" s="93">
        <v>100</v>
      </c>
      <c r="F128" s="66">
        <v>100</v>
      </c>
      <c r="H128" s="66">
        <v>100</v>
      </c>
      <c r="J128" s="93">
        <v>100</v>
      </c>
      <c r="N128" s="69">
        <f t="shared" si="0"/>
        <v>100</v>
      </c>
      <c r="O128" s="160"/>
    </row>
    <row r="129" spans="1:15" ht="16.5">
      <c r="A129" s="8" t="s">
        <v>312</v>
      </c>
      <c r="B129" s="8" t="s">
        <v>81</v>
      </c>
      <c r="C129" s="10">
        <v>9631406</v>
      </c>
      <c r="D129" s="93">
        <v>100</v>
      </c>
      <c r="F129" s="66">
        <v>100</v>
      </c>
      <c r="H129" s="66">
        <v>100</v>
      </c>
      <c r="J129" s="93">
        <v>100</v>
      </c>
      <c r="N129" s="69">
        <f t="shared" si="0"/>
        <v>100</v>
      </c>
      <c r="O129" s="160"/>
    </row>
    <row r="130" spans="1:15" ht="16.5">
      <c r="A130" s="8" t="s">
        <v>319</v>
      </c>
      <c r="B130" s="8" t="s">
        <v>320</v>
      </c>
      <c r="C130" s="10">
        <v>9631415</v>
      </c>
      <c r="D130" s="93">
        <v>100</v>
      </c>
      <c r="F130" s="66">
        <v>100</v>
      </c>
      <c r="H130" s="66">
        <v>50</v>
      </c>
      <c r="J130" s="93">
        <v>100</v>
      </c>
      <c r="N130" s="69">
        <f t="shared" si="0"/>
        <v>85</v>
      </c>
      <c r="O130" s="160"/>
    </row>
    <row r="131" spans="1:15" ht="16.5">
      <c r="A131" s="8" t="s">
        <v>322</v>
      </c>
      <c r="B131" s="8" t="s">
        <v>323</v>
      </c>
      <c r="C131" s="10">
        <v>9631416</v>
      </c>
      <c r="D131" s="93">
        <v>100</v>
      </c>
      <c r="F131" s="66">
        <v>100</v>
      </c>
      <c r="H131" s="66">
        <v>100</v>
      </c>
      <c r="J131" s="93">
        <v>100</v>
      </c>
      <c r="N131" s="69">
        <f t="shared" si="0"/>
        <v>100</v>
      </c>
      <c r="O131" s="160"/>
    </row>
    <row r="132" spans="1:15" ht="16.5">
      <c r="A132" s="8" t="s">
        <v>324</v>
      </c>
      <c r="B132" s="8" t="s">
        <v>325</v>
      </c>
      <c r="C132" s="10">
        <v>9631417</v>
      </c>
      <c r="D132" s="90"/>
      <c r="J132" s="90"/>
      <c r="N132" s="69">
        <f t="shared" si="0"/>
        <v>0</v>
      </c>
      <c r="O132" s="160"/>
    </row>
    <row r="133" spans="1:15" ht="16.5">
      <c r="A133" s="8" t="s">
        <v>326</v>
      </c>
      <c r="B133" s="8" t="s">
        <v>327</v>
      </c>
      <c r="C133" s="10">
        <v>9631418</v>
      </c>
      <c r="D133" s="93">
        <v>100</v>
      </c>
      <c r="F133" s="66">
        <v>100</v>
      </c>
      <c r="H133" s="66">
        <v>100</v>
      </c>
      <c r="J133" s="93">
        <v>100</v>
      </c>
      <c r="L133" s="66">
        <v>100</v>
      </c>
      <c r="N133" s="69">
        <f t="shared" si="0"/>
        <v>100</v>
      </c>
      <c r="O133" s="159">
        <v>100</v>
      </c>
    </row>
    <row r="134" spans="1:15" ht="16.5">
      <c r="A134" s="8" t="s">
        <v>328</v>
      </c>
      <c r="B134" s="8" t="s">
        <v>329</v>
      </c>
      <c r="C134" s="10">
        <v>9631423</v>
      </c>
      <c r="D134" s="93">
        <v>100</v>
      </c>
      <c r="F134" s="66">
        <v>100</v>
      </c>
      <c r="H134" s="66">
        <v>80</v>
      </c>
      <c r="J134" s="93">
        <v>0</v>
      </c>
      <c r="N134" s="69">
        <f t="shared" si="0"/>
        <v>74</v>
      </c>
      <c r="O134" s="160"/>
    </row>
    <row r="135" spans="1:15" ht="16.5">
      <c r="A135" s="8" t="s">
        <v>330</v>
      </c>
      <c r="B135" s="8" t="s">
        <v>331</v>
      </c>
      <c r="C135" s="10">
        <v>9631424</v>
      </c>
      <c r="D135" s="90"/>
      <c r="J135" s="90"/>
      <c r="N135" s="69">
        <f t="shared" si="0"/>
        <v>0</v>
      </c>
      <c r="O135" s="160"/>
    </row>
    <row r="136" spans="1:15" ht="16.5">
      <c r="A136" s="8" t="s">
        <v>332</v>
      </c>
      <c r="B136" s="8" t="s">
        <v>333</v>
      </c>
      <c r="C136" s="10">
        <v>9631801</v>
      </c>
      <c r="D136" s="93">
        <v>100</v>
      </c>
      <c r="F136" s="66">
        <v>100</v>
      </c>
      <c r="H136" s="66">
        <v>100</v>
      </c>
      <c r="J136" s="93">
        <v>100</v>
      </c>
      <c r="N136" s="69">
        <f t="shared" si="0"/>
        <v>100</v>
      </c>
      <c r="O136" s="160"/>
    </row>
    <row r="137" spans="1:15" ht="16.5">
      <c r="A137" s="8" t="s">
        <v>334</v>
      </c>
      <c r="B137" s="8" t="s">
        <v>51</v>
      </c>
      <c r="C137" s="10">
        <v>9631803</v>
      </c>
      <c r="D137" s="90"/>
      <c r="J137" s="90"/>
      <c r="N137" s="69">
        <f t="shared" si="0"/>
        <v>0</v>
      </c>
      <c r="O137" s="160"/>
    </row>
    <row r="138" spans="1:15" ht="16.5">
      <c r="A138" s="8" t="s">
        <v>336</v>
      </c>
      <c r="B138" s="8" t="s">
        <v>51</v>
      </c>
      <c r="C138" s="10">
        <v>9631813</v>
      </c>
      <c r="D138" s="93">
        <v>90</v>
      </c>
      <c r="F138" s="66">
        <v>100</v>
      </c>
      <c r="H138" s="66">
        <v>0</v>
      </c>
      <c r="J138" s="93">
        <v>100</v>
      </c>
      <c r="N138" s="69">
        <f t="shared" si="0"/>
        <v>68</v>
      </c>
      <c r="O138" s="160"/>
    </row>
    <row r="139" spans="1:15" ht="16.5">
      <c r="A139" s="8" t="s">
        <v>337</v>
      </c>
      <c r="B139" s="8" t="s">
        <v>129</v>
      </c>
      <c r="C139" s="10">
        <v>9631815</v>
      </c>
      <c r="D139" s="93">
        <v>100</v>
      </c>
      <c r="F139" s="66">
        <v>100</v>
      </c>
      <c r="H139" s="66">
        <v>100</v>
      </c>
      <c r="J139" s="93">
        <v>100</v>
      </c>
      <c r="N139" s="69">
        <f t="shared" si="0"/>
        <v>100</v>
      </c>
      <c r="O139" s="160"/>
    </row>
    <row r="140" spans="1:15" ht="16.5">
      <c r="A140" s="8" t="s">
        <v>338</v>
      </c>
      <c r="B140" s="8" t="s">
        <v>58</v>
      </c>
      <c r="C140" s="10">
        <v>9633094</v>
      </c>
      <c r="D140" s="93">
        <v>100</v>
      </c>
      <c r="F140" s="66">
        <v>100</v>
      </c>
      <c r="H140" s="66">
        <v>90</v>
      </c>
      <c r="I140" s="67"/>
      <c r="J140" s="93">
        <v>100</v>
      </c>
      <c r="K140" s="67"/>
      <c r="L140" s="66">
        <v>100</v>
      </c>
      <c r="N140" s="69">
        <f t="shared" si="0"/>
        <v>97</v>
      </c>
      <c r="O140" s="159">
        <v>100</v>
      </c>
    </row>
    <row r="141" spans="1:15" ht="16.5">
      <c r="A141" s="27" t="s">
        <v>151</v>
      </c>
      <c r="B141" s="42" t="s">
        <v>152</v>
      </c>
      <c r="C141" s="42">
        <v>9627052</v>
      </c>
      <c r="D141" s="90"/>
      <c r="J141" s="90"/>
      <c r="N141" s="69">
        <f t="shared" si="0"/>
        <v>0</v>
      </c>
      <c r="O141" s="160"/>
    </row>
    <row r="142" spans="1:15" ht="16.5">
      <c r="A142" s="42" t="s">
        <v>139</v>
      </c>
      <c r="B142" s="25" t="s">
        <v>98</v>
      </c>
      <c r="C142" s="25">
        <v>9533037</v>
      </c>
      <c r="D142" s="90"/>
      <c r="J142" s="90"/>
      <c r="N142" s="69">
        <f t="shared" si="0"/>
        <v>0</v>
      </c>
      <c r="O142" s="160"/>
    </row>
  </sheetData>
  <mergeCells count="4">
    <mergeCell ref="A1:B1"/>
    <mergeCell ref="A39:B39"/>
    <mergeCell ref="A88:B88"/>
    <mergeCell ref="D2:O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zoomScale="85" zoomScaleNormal="85" workbookViewId="0">
      <selection activeCell="A14" sqref="A14"/>
    </sheetView>
  </sheetViews>
  <sheetFormatPr defaultColWidth="14.453125" defaultRowHeight="13"/>
  <cols>
    <col min="1" max="1" width="24.36328125" style="144" customWidth="1"/>
    <col min="2" max="2" width="11.08984375" style="144" bestFit="1" customWidth="1"/>
    <col min="3" max="4" width="5.7265625" style="144" bestFit="1" customWidth="1"/>
    <col min="5" max="9" width="6.90625" style="144" bestFit="1" customWidth="1"/>
    <col min="10" max="11" width="5.7265625" style="144" bestFit="1" customWidth="1"/>
    <col min="12" max="12" width="5.90625" style="144" bestFit="1" customWidth="1"/>
    <col min="13" max="14" width="6.90625" style="144" bestFit="1" customWidth="1"/>
    <col min="15" max="16" width="5.90625" style="144" bestFit="1" customWidth="1"/>
    <col min="17" max="17" width="9.7265625" style="143" bestFit="1" customWidth="1"/>
    <col min="18" max="26" width="7" style="144" bestFit="1" customWidth="1"/>
    <col min="27" max="27" width="11.36328125" style="143" bestFit="1" customWidth="1"/>
    <col min="28" max="28" width="16.81640625" style="143" customWidth="1"/>
    <col min="29" max="29" width="16.81640625" style="164" customWidth="1"/>
    <col min="30" max="16384" width="14.453125" style="144"/>
  </cols>
  <sheetData>
    <row r="1" spans="1:29" ht="15.75" customHeight="1">
      <c r="A1" s="165"/>
      <c r="B1" s="145"/>
      <c r="C1" s="177" t="s">
        <v>710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46"/>
      <c r="R1" s="178" t="s">
        <v>723</v>
      </c>
      <c r="S1" s="179"/>
      <c r="T1" s="179"/>
      <c r="U1" s="179"/>
      <c r="V1" s="179"/>
      <c r="W1" s="179"/>
      <c r="X1" s="179"/>
      <c r="Y1" s="179"/>
      <c r="Z1" s="180"/>
    </row>
    <row r="2" spans="1:29" ht="43" customHeight="1">
      <c r="A2" s="148"/>
      <c r="B2" s="149"/>
      <c r="C2" s="150" t="s">
        <v>696</v>
      </c>
      <c r="D2" s="150" t="s">
        <v>697</v>
      </c>
      <c r="E2" s="150" t="s">
        <v>698</v>
      </c>
      <c r="F2" s="150" t="s">
        <v>699</v>
      </c>
      <c r="G2" s="150" t="s">
        <v>700</v>
      </c>
      <c r="H2" s="150" t="s">
        <v>701</v>
      </c>
      <c r="I2" s="150" t="s">
        <v>702</v>
      </c>
      <c r="J2" s="150" t="s">
        <v>703</v>
      </c>
      <c r="K2" s="150" t="s">
        <v>704</v>
      </c>
      <c r="L2" s="150" t="s">
        <v>705</v>
      </c>
      <c r="M2" s="150" t="s">
        <v>706</v>
      </c>
      <c r="N2" s="150" t="s">
        <v>707</v>
      </c>
      <c r="O2" s="150" t="s">
        <v>708</v>
      </c>
      <c r="P2" s="150" t="s">
        <v>709</v>
      </c>
      <c r="Q2" s="161" t="s">
        <v>724</v>
      </c>
      <c r="R2" s="150" t="s">
        <v>711</v>
      </c>
      <c r="S2" s="150" t="s">
        <v>712</v>
      </c>
      <c r="T2" s="150" t="s">
        <v>713</v>
      </c>
      <c r="U2" s="150" t="s">
        <v>714</v>
      </c>
      <c r="V2" s="150" t="s">
        <v>715</v>
      </c>
      <c r="W2" s="150" t="s">
        <v>716</v>
      </c>
      <c r="X2" s="150" t="s">
        <v>717</v>
      </c>
      <c r="Y2" s="150" t="s">
        <v>718</v>
      </c>
      <c r="Z2" s="150" t="s">
        <v>719</v>
      </c>
      <c r="AA2" s="161" t="s">
        <v>720</v>
      </c>
      <c r="AB2" s="162" t="s">
        <v>721</v>
      </c>
      <c r="AC2" s="163" t="s">
        <v>722</v>
      </c>
    </row>
    <row r="3" spans="1:29" ht="15.75" customHeight="1">
      <c r="A3" s="148"/>
      <c r="B3" s="149" t="s">
        <v>6</v>
      </c>
      <c r="C3" s="148"/>
      <c r="D3" s="148"/>
      <c r="E3" s="148"/>
      <c r="F3" s="148"/>
      <c r="G3" s="148"/>
      <c r="H3" s="148"/>
      <c r="I3" s="148"/>
      <c r="J3" s="148"/>
      <c r="K3" s="147"/>
      <c r="L3" s="147"/>
      <c r="M3" s="147"/>
      <c r="N3" s="147"/>
      <c r="O3" s="147"/>
      <c r="P3" s="147"/>
      <c r="Q3" s="146"/>
      <c r="R3" s="147"/>
      <c r="S3" s="147"/>
      <c r="T3" s="147"/>
      <c r="U3" s="147"/>
      <c r="V3" s="147"/>
      <c r="W3" s="147"/>
      <c r="X3" s="147"/>
      <c r="Y3" s="147"/>
      <c r="Z3" s="147"/>
    </row>
    <row r="4" spans="1:29" ht="15.75" customHeight="1">
      <c r="A4" s="151"/>
      <c r="B4" s="151">
        <v>9531097</v>
      </c>
      <c r="C4" s="151">
        <f>'HW1'!N4</f>
        <v>92.5</v>
      </c>
      <c r="D4" s="151">
        <f>'HW2'!R4</f>
        <v>69</v>
      </c>
      <c r="E4" s="151">
        <f>'HW3'!Q4</f>
        <v>0</v>
      </c>
      <c r="F4" s="151">
        <f>'HW4'!Q4</f>
        <v>0</v>
      </c>
      <c r="G4" s="151">
        <f>'HW5'!S4</f>
        <v>0</v>
      </c>
      <c r="H4" s="151">
        <f>'HW6'!R4</f>
        <v>0</v>
      </c>
      <c r="I4" s="151">
        <f>'HW7'!R4</f>
        <v>0</v>
      </c>
      <c r="J4" s="151">
        <f>'HW8'!T4</f>
        <v>0</v>
      </c>
      <c r="K4" s="151">
        <f>'HW9'!J4</f>
        <v>0</v>
      </c>
      <c r="L4" s="151">
        <f>'HW10'!O4</f>
        <v>0</v>
      </c>
      <c r="M4" s="151">
        <f>'HW11'!N4</f>
        <v>0</v>
      </c>
      <c r="N4" s="151">
        <f>'HW12'!S4</f>
        <v>0</v>
      </c>
      <c r="O4" s="151">
        <f>'HW13'!L4</f>
        <v>0</v>
      </c>
      <c r="P4" s="151">
        <f>'HW14'!N4</f>
        <v>0</v>
      </c>
      <c r="Q4" s="146">
        <f>ROUNDUP(((5*C4+6*D4+5*E4+5*F4+5*G4+6*H4+5*I4+7*J4+3*K4+4*L4+5*M4+6*N4+3*O4+4*P4)/6900)*2.7, 2)</f>
        <v>0.35000000000000003</v>
      </c>
      <c r="R4" s="147">
        <f>'HW3'!R4</f>
        <v>0</v>
      </c>
      <c r="S4" s="147">
        <f>'HW4'!R4</f>
        <v>0</v>
      </c>
      <c r="T4" s="147">
        <f>'HW5'!T4</f>
        <v>0</v>
      </c>
      <c r="U4" s="147">
        <f>'HW7'!S4</f>
        <v>0</v>
      </c>
      <c r="V4" s="147">
        <f>'HW8'!U4</f>
        <v>0</v>
      </c>
      <c r="W4" s="147">
        <f>'HW10'!P4</f>
        <v>0</v>
      </c>
      <c r="X4" s="147">
        <f>'HW12'!T4</f>
        <v>0</v>
      </c>
      <c r="Y4" s="147">
        <f>'HW13'!M4</f>
        <v>0</v>
      </c>
      <c r="Z4" s="147">
        <f>'HW14'!O4</f>
        <v>10</v>
      </c>
      <c r="AA4" s="143">
        <f>ROUNDUP(((R4+S4+T4+U4+V4+W4+X4+Y4+Z4)/900)*0.5, 2)</f>
        <v>0.01</v>
      </c>
      <c r="AB4" s="143">
        <v>0</v>
      </c>
      <c r="AC4" s="164">
        <f>Q4+AA4+AB4</f>
        <v>0.36000000000000004</v>
      </c>
    </row>
    <row r="5" spans="1:29" ht="15.75" customHeight="1">
      <c r="A5" s="152"/>
      <c r="B5" s="152">
        <v>9531433</v>
      </c>
      <c r="C5" s="151">
        <f>'HW1'!N5</f>
        <v>0</v>
      </c>
      <c r="D5" s="151">
        <f>'HW2'!R5</f>
        <v>0</v>
      </c>
      <c r="E5" s="151">
        <f>'HW3'!Q5</f>
        <v>0</v>
      </c>
      <c r="F5" s="151">
        <f>'HW4'!Q5</f>
        <v>0</v>
      </c>
      <c r="G5" s="151">
        <f>'HW5'!S5</f>
        <v>0</v>
      </c>
      <c r="H5" s="151">
        <f>'HW6'!R5</f>
        <v>0</v>
      </c>
      <c r="I5" s="151">
        <f>'HW7'!R5</f>
        <v>0</v>
      </c>
      <c r="J5" s="151">
        <f>'HW8'!T5</f>
        <v>0</v>
      </c>
      <c r="K5" s="151">
        <f>'HW9'!J5</f>
        <v>0</v>
      </c>
      <c r="L5" s="151">
        <f>'HW10'!O5</f>
        <v>0</v>
      </c>
      <c r="M5" s="151">
        <f>'HW11'!N5</f>
        <v>0</v>
      </c>
      <c r="N5" s="151">
        <f>'HW12'!S5</f>
        <v>0</v>
      </c>
      <c r="O5" s="151">
        <f>'HW13'!L5</f>
        <v>0</v>
      </c>
      <c r="P5" s="151">
        <f>'HW14'!N5</f>
        <v>0</v>
      </c>
      <c r="Q5" s="146">
        <f t="shared" ref="Q5:Q68" si="0">ROUNDUP(((5*C5+6*D5+5*E5+5*F5+5*G5+6*H5+5*I5+7*J5+3*K5+4*L5+5*M5+6*N5+3*O5+4*P5)/6900)*2.7, 2)</f>
        <v>0</v>
      </c>
      <c r="R5" s="147">
        <f>'HW3'!R5</f>
        <v>0</v>
      </c>
      <c r="S5" s="147">
        <f>'HW4'!R5</f>
        <v>0</v>
      </c>
      <c r="T5" s="147">
        <f>'HW5'!T5</f>
        <v>0</v>
      </c>
      <c r="U5" s="147">
        <f>'HW7'!S5</f>
        <v>0</v>
      </c>
      <c r="V5" s="147">
        <f>'HW8'!U5</f>
        <v>0</v>
      </c>
      <c r="W5" s="147">
        <f>'HW10'!P5</f>
        <v>0</v>
      </c>
      <c r="X5" s="147">
        <f>'HW12'!T5</f>
        <v>0</v>
      </c>
      <c r="Y5" s="147">
        <f>'HW13'!M5</f>
        <v>0</v>
      </c>
      <c r="Z5" s="147">
        <f>'HW14'!O5</f>
        <v>0</v>
      </c>
      <c r="AA5" s="143">
        <f t="shared" ref="AA5:AA68" si="1">ROUNDUP(((R5+S5+T5+U5+V5+W5+X5+Y5+Z5)/900)*0.5, 2)</f>
        <v>0</v>
      </c>
      <c r="AB5" s="143">
        <v>0</v>
      </c>
      <c r="AC5" s="164">
        <f t="shared" ref="AC5:AC68" si="2">Q5+AA5+AB5</f>
        <v>0</v>
      </c>
    </row>
    <row r="6" spans="1:29" ht="15.75" customHeight="1">
      <c r="A6" s="151"/>
      <c r="B6" s="151">
        <v>9624016</v>
      </c>
      <c r="C6" s="151">
        <f>'HW1'!N6</f>
        <v>97.5</v>
      </c>
      <c r="D6" s="151">
        <f>'HW2'!R6</f>
        <v>99</v>
      </c>
      <c r="E6" s="151">
        <f>'HW3'!Q6</f>
        <v>100</v>
      </c>
      <c r="F6" s="151">
        <f>'HW4'!Q6</f>
        <v>94</v>
      </c>
      <c r="G6" s="151">
        <f>'HW5'!S6</f>
        <v>75</v>
      </c>
      <c r="H6" s="151">
        <f>'HW6'!R6</f>
        <v>84</v>
      </c>
      <c r="I6" s="151">
        <f>'HW7'!R6</f>
        <v>105</v>
      </c>
      <c r="J6" s="151">
        <f>'HW8'!T6</f>
        <v>77.5</v>
      </c>
      <c r="K6" s="151">
        <f>'HW9'!J6</f>
        <v>60</v>
      </c>
      <c r="L6" s="151">
        <f>'HW10'!O6</f>
        <v>100</v>
      </c>
      <c r="M6" s="151">
        <f>'HW11'!N6</f>
        <v>100</v>
      </c>
      <c r="N6" s="151">
        <f>'HW12'!S6</f>
        <v>87.5</v>
      </c>
      <c r="O6" s="151">
        <f>'HW13'!L6</f>
        <v>100</v>
      </c>
      <c r="P6" s="151">
        <f>'HW14'!N6</f>
        <v>100</v>
      </c>
      <c r="Q6" s="146">
        <f t="shared" si="0"/>
        <v>2.4699999999999998</v>
      </c>
      <c r="R6" s="147">
        <f>'HW3'!R6</f>
        <v>100</v>
      </c>
      <c r="S6" s="147">
        <f>'HW4'!R6</f>
        <v>100</v>
      </c>
      <c r="T6" s="147">
        <f>'HW5'!T6</f>
        <v>100</v>
      </c>
      <c r="U6" s="147">
        <f>'HW7'!S6</f>
        <v>95</v>
      </c>
      <c r="V6" s="147">
        <f>'HW8'!U6</f>
        <v>0</v>
      </c>
      <c r="W6" s="147">
        <f>'HW10'!P6</f>
        <v>0</v>
      </c>
      <c r="X6" s="147">
        <f>'HW12'!T6</f>
        <v>66</v>
      </c>
      <c r="Y6" s="147">
        <f>'HW13'!M6</f>
        <v>0</v>
      </c>
      <c r="Z6" s="147">
        <f>'HW14'!O6</f>
        <v>0</v>
      </c>
      <c r="AA6" s="143">
        <f t="shared" si="1"/>
        <v>0.26</v>
      </c>
      <c r="AB6" s="143">
        <v>0.09</v>
      </c>
      <c r="AC6" s="164">
        <f t="shared" si="2"/>
        <v>2.8199999999999994</v>
      </c>
    </row>
    <row r="7" spans="1:29" ht="15.75" customHeight="1">
      <c r="A7" s="152"/>
      <c r="B7" s="152">
        <v>9631007</v>
      </c>
      <c r="C7" s="151">
        <f>'HW1'!N7</f>
        <v>97.5</v>
      </c>
      <c r="D7" s="151">
        <f>'HW2'!R7</f>
        <v>99</v>
      </c>
      <c r="E7" s="151">
        <f>'HW3'!Q7</f>
        <v>100</v>
      </c>
      <c r="F7" s="151">
        <f>'HW4'!Q7</f>
        <v>89</v>
      </c>
      <c r="G7" s="151">
        <f>'HW5'!S7</f>
        <v>75</v>
      </c>
      <c r="H7" s="151">
        <f>'HW6'!R7</f>
        <v>110</v>
      </c>
      <c r="I7" s="151">
        <f>'HW7'!R7</f>
        <v>94.5</v>
      </c>
      <c r="J7" s="151">
        <f>'HW8'!T7</f>
        <v>78</v>
      </c>
      <c r="K7" s="151">
        <f>'HW9'!J7</f>
        <v>100</v>
      </c>
      <c r="L7" s="151">
        <f>'HW10'!O7</f>
        <v>75</v>
      </c>
      <c r="M7" s="151">
        <f>'HW11'!N7</f>
        <v>89.25</v>
      </c>
      <c r="N7" s="151">
        <f>'HW12'!S7</f>
        <v>100</v>
      </c>
      <c r="O7" s="151">
        <f>'HW13'!L7</f>
        <v>100</v>
      </c>
      <c r="P7" s="151">
        <f>'HW14'!N7</f>
        <v>100</v>
      </c>
      <c r="Q7" s="146">
        <f t="shared" si="0"/>
        <v>2.5199999999999996</v>
      </c>
      <c r="R7" s="147">
        <f>'HW3'!R7</f>
        <v>100</v>
      </c>
      <c r="S7" s="147">
        <f>'HW4'!R7</f>
        <v>100</v>
      </c>
      <c r="T7" s="147">
        <f>'HW5'!T7</f>
        <v>100</v>
      </c>
      <c r="U7" s="147">
        <f>'HW7'!S7</f>
        <v>45</v>
      </c>
      <c r="V7" s="147">
        <f>'HW8'!U7</f>
        <v>0</v>
      </c>
      <c r="W7" s="147">
        <f>'HW10'!P7</f>
        <v>0</v>
      </c>
      <c r="X7" s="147">
        <f>'HW12'!T7</f>
        <v>0</v>
      </c>
      <c r="Y7" s="147">
        <f>'HW13'!M7</f>
        <v>70</v>
      </c>
      <c r="Z7" s="147">
        <f>'HW14'!O7</f>
        <v>100</v>
      </c>
      <c r="AA7" s="143">
        <f t="shared" si="1"/>
        <v>0.29000000000000004</v>
      </c>
      <c r="AB7" s="143">
        <v>0.25</v>
      </c>
      <c r="AC7" s="164">
        <f t="shared" si="2"/>
        <v>3.0599999999999996</v>
      </c>
    </row>
    <row r="8" spans="1:29" ht="15.75" customHeight="1">
      <c r="A8" s="151"/>
      <c r="B8" s="151">
        <v>9631027</v>
      </c>
      <c r="C8" s="151">
        <f>'HW1'!N8</f>
        <v>90</v>
      </c>
      <c r="D8" s="151">
        <f>'HW2'!R8</f>
        <v>97</v>
      </c>
      <c r="E8" s="151">
        <f>'HW3'!Q8</f>
        <v>85</v>
      </c>
      <c r="F8" s="151">
        <f>'HW4'!Q8</f>
        <v>73.5</v>
      </c>
      <c r="G8" s="151">
        <f>'HW5'!S8</f>
        <v>71.95</v>
      </c>
      <c r="H8" s="151">
        <f>'HW6'!R8</f>
        <v>73.5</v>
      </c>
      <c r="I8" s="151">
        <f>'HW7'!R8</f>
        <v>58</v>
      </c>
      <c r="J8" s="151">
        <f>'HW8'!T8</f>
        <v>35</v>
      </c>
      <c r="K8" s="151">
        <f>'HW9'!J8</f>
        <v>27</v>
      </c>
      <c r="L8" s="151">
        <f>'HW10'!O8</f>
        <v>57</v>
      </c>
      <c r="M8" s="151">
        <f>'HW11'!N8</f>
        <v>86.6</v>
      </c>
      <c r="N8" s="151">
        <f>'HW12'!S8</f>
        <v>95.75</v>
      </c>
      <c r="O8" s="151">
        <f>'HW13'!L8</f>
        <v>6</v>
      </c>
      <c r="P8" s="151">
        <f>'HW14'!N8</f>
        <v>77</v>
      </c>
      <c r="Q8" s="146">
        <f t="shared" si="0"/>
        <v>1.8800000000000001</v>
      </c>
      <c r="R8" s="147">
        <f>'HW3'!R8</f>
        <v>100</v>
      </c>
      <c r="S8" s="147">
        <f>'HW4'!R8</f>
        <v>100</v>
      </c>
      <c r="T8" s="147">
        <f>'HW5'!T8</f>
        <v>0</v>
      </c>
      <c r="U8" s="147">
        <f>'HW7'!S8</f>
        <v>0</v>
      </c>
      <c r="V8" s="147">
        <f>'HW8'!U8</f>
        <v>0</v>
      </c>
      <c r="W8" s="147">
        <f>'HW10'!P8</f>
        <v>0</v>
      </c>
      <c r="X8" s="147">
        <f>'HW12'!T8</f>
        <v>66</v>
      </c>
      <c r="Y8" s="147">
        <f>'HW13'!M8</f>
        <v>0</v>
      </c>
      <c r="Z8" s="147">
        <f>'HW14'!O8</f>
        <v>0</v>
      </c>
      <c r="AA8" s="143">
        <f t="shared" si="1"/>
        <v>0.15000000000000002</v>
      </c>
      <c r="AB8" s="143">
        <v>0.25</v>
      </c>
      <c r="AC8" s="164">
        <f t="shared" si="2"/>
        <v>2.2800000000000002</v>
      </c>
    </row>
    <row r="9" spans="1:29" ht="15.75" customHeight="1">
      <c r="A9" s="152"/>
      <c r="B9" s="152">
        <v>9631028</v>
      </c>
      <c r="C9" s="151">
        <f>'HW1'!N9</f>
        <v>97.5</v>
      </c>
      <c r="D9" s="151">
        <f>'HW2'!R9</f>
        <v>95</v>
      </c>
      <c r="E9" s="151">
        <f>'HW3'!Q9</f>
        <v>95</v>
      </c>
      <c r="F9" s="151">
        <f>'HW4'!Q9</f>
        <v>84.5</v>
      </c>
      <c r="G9" s="151">
        <f>'HW5'!S9</f>
        <v>72.5</v>
      </c>
      <c r="H9" s="151">
        <f>'HW6'!R9</f>
        <v>98</v>
      </c>
      <c r="I9" s="151">
        <f>'HW7'!R9</f>
        <v>98</v>
      </c>
      <c r="J9" s="151">
        <f>'HW8'!T9</f>
        <v>52.5</v>
      </c>
      <c r="K9" s="151">
        <f>'HW9'!J9</f>
        <v>100</v>
      </c>
      <c r="L9" s="151">
        <f>'HW10'!O9</f>
        <v>92</v>
      </c>
      <c r="M9" s="151">
        <f>'HW11'!N9</f>
        <v>100</v>
      </c>
      <c r="N9" s="151">
        <f>'HW12'!S9</f>
        <v>0</v>
      </c>
      <c r="O9" s="151">
        <f>'HW13'!L9</f>
        <v>72</v>
      </c>
      <c r="P9" s="151">
        <f>'HW14'!N9</f>
        <v>76</v>
      </c>
      <c r="Q9" s="146">
        <f t="shared" si="0"/>
        <v>2.1399999999999997</v>
      </c>
      <c r="R9" s="147">
        <f>'HW3'!R9</f>
        <v>100</v>
      </c>
      <c r="S9" s="147">
        <f>'HW4'!R9</f>
        <v>100</v>
      </c>
      <c r="T9" s="147">
        <f>'HW5'!T9</f>
        <v>100</v>
      </c>
      <c r="U9" s="147">
        <f>'HW7'!S9</f>
        <v>0</v>
      </c>
      <c r="V9" s="147">
        <f>'HW8'!U9</f>
        <v>0</v>
      </c>
      <c r="W9" s="147">
        <f>'HW10'!P9</f>
        <v>0</v>
      </c>
      <c r="X9" s="147">
        <f>'HW12'!T9</f>
        <v>0</v>
      </c>
      <c r="Y9" s="147">
        <f>'HW13'!M9</f>
        <v>0</v>
      </c>
      <c r="Z9" s="147">
        <f>'HW14'!O9</f>
        <v>100</v>
      </c>
      <c r="AA9" s="143">
        <f t="shared" si="1"/>
        <v>0.23</v>
      </c>
      <c r="AB9" s="143">
        <v>0.16</v>
      </c>
      <c r="AC9" s="164">
        <f t="shared" si="2"/>
        <v>2.5299999999999998</v>
      </c>
    </row>
    <row r="10" spans="1:29" ht="15.75" customHeight="1">
      <c r="A10" s="151"/>
      <c r="B10" s="151">
        <v>9631029</v>
      </c>
      <c r="C10" s="151">
        <f>'HW1'!N10</f>
        <v>100</v>
      </c>
      <c r="D10" s="151">
        <f>'HW2'!R10</f>
        <v>82</v>
      </c>
      <c r="E10" s="151">
        <f>'HW3'!Q10</f>
        <v>92.5</v>
      </c>
      <c r="F10" s="151">
        <f>'HW4'!Q10</f>
        <v>0</v>
      </c>
      <c r="G10" s="151">
        <f>'HW5'!S10</f>
        <v>62</v>
      </c>
      <c r="H10" s="151">
        <f>'HW6'!R10</f>
        <v>0</v>
      </c>
      <c r="I10" s="151">
        <f>'HW7'!R10</f>
        <v>75</v>
      </c>
      <c r="J10" s="151">
        <f>'HW8'!T10</f>
        <v>30</v>
      </c>
      <c r="K10" s="151">
        <f>'HW9'!J10</f>
        <v>55.5</v>
      </c>
      <c r="L10" s="151">
        <f>'HW10'!O10</f>
        <v>73</v>
      </c>
      <c r="M10" s="151">
        <f>'HW11'!N10</f>
        <v>70.400000000000006</v>
      </c>
      <c r="N10" s="151">
        <f>'HW12'!S10</f>
        <v>90</v>
      </c>
      <c r="O10" s="151">
        <f>'HW13'!L10</f>
        <v>0</v>
      </c>
      <c r="P10" s="151">
        <f>'HW14'!N10</f>
        <v>100</v>
      </c>
      <c r="Q10" s="146">
        <f t="shared" si="0"/>
        <v>1.61</v>
      </c>
      <c r="R10" s="147">
        <f>'HW3'!R10</f>
        <v>0</v>
      </c>
      <c r="S10" s="147">
        <f>'HW4'!R10</f>
        <v>0</v>
      </c>
      <c r="T10" s="147">
        <f>'HW5'!T10</f>
        <v>0</v>
      </c>
      <c r="U10" s="147">
        <f>'HW7'!S10</f>
        <v>0</v>
      </c>
      <c r="V10" s="147">
        <f>'HW8'!U10</f>
        <v>0</v>
      </c>
      <c r="W10" s="147">
        <f>'HW10'!P10</f>
        <v>0</v>
      </c>
      <c r="X10" s="147">
        <f>'HW12'!T10</f>
        <v>0</v>
      </c>
      <c r="Y10" s="147">
        <f>'HW13'!M10</f>
        <v>0</v>
      </c>
      <c r="Z10" s="147">
        <f>'HW14'!O10</f>
        <v>0</v>
      </c>
      <c r="AA10" s="143">
        <f t="shared" si="1"/>
        <v>0</v>
      </c>
      <c r="AB10" s="143">
        <v>0.18</v>
      </c>
      <c r="AC10" s="164">
        <f t="shared" si="2"/>
        <v>1.79</v>
      </c>
    </row>
    <row r="11" spans="1:29" ht="15.75" customHeight="1">
      <c r="A11" s="152"/>
      <c r="B11" s="152">
        <v>9631030</v>
      </c>
      <c r="C11" s="151">
        <f>'HW1'!N11</f>
        <v>82</v>
      </c>
      <c r="D11" s="151">
        <f>'HW2'!R11</f>
        <v>95</v>
      </c>
      <c r="E11" s="151">
        <f>'HW3'!Q11</f>
        <v>69.5</v>
      </c>
      <c r="F11" s="151">
        <f>'HW4'!Q11</f>
        <v>55</v>
      </c>
      <c r="G11" s="151">
        <f>'HW5'!S11</f>
        <v>0</v>
      </c>
      <c r="H11" s="151">
        <f>'HW6'!R11</f>
        <v>65</v>
      </c>
      <c r="I11" s="151">
        <f>'HW7'!R11</f>
        <v>91</v>
      </c>
      <c r="J11" s="151">
        <f>'HW8'!T11</f>
        <v>0</v>
      </c>
      <c r="K11" s="151">
        <f>'HW9'!J11</f>
        <v>0</v>
      </c>
      <c r="L11" s="151">
        <f>'HW10'!O11</f>
        <v>0</v>
      </c>
      <c r="M11" s="151">
        <f>'HW11'!N11</f>
        <v>66.95</v>
      </c>
      <c r="N11" s="151">
        <f>'HW12'!S11</f>
        <v>94.5</v>
      </c>
      <c r="O11" s="151">
        <f>'HW13'!L11</f>
        <v>90</v>
      </c>
      <c r="P11" s="151">
        <f>'HW14'!N11</f>
        <v>100</v>
      </c>
      <c r="Q11" s="146">
        <f t="shared" si="0"/>
        <v>1.58</v>
      </c>
      <c r="R11" s="147">
        <f>'HW3'!R11</f>
        <v>100</v>
      </c>
      <c r="S11" s="147">
        <f>'HW4'!R11</f>
        <v>90</v>
      </c>
      <c r="T11" s="147">
        <f>'HW5'!T11</f>
        <v>0</v>
      </c>
      <c r="U11" s="147">
        <f>'HW7'!S11</f>
        <v>0</v>
      </c>
      <c r="V11" s="147">
        <f>'HW8'!U11</f>
        <v>0</v>
      </c>
      <c r="W11" s="147">
        <f>'HW10'!P11</f>
        <v>0</v>
      </c>
      <c r="X11" s="147">
        <f>'HW12'!T11</f>
        <v>0</v>
      </c>
      <c r="Y11" s="147">
        <f>'HW13'!M11</f>
        <v>0</v>
      </c>
      <c r="Z11" s="147">
        <f>'HW14'!O11</f>
        <v>0</v>
      </c>
      <c r="AA11" s="143">
        <f t="shared" si="1"/>
        <v>0.11</v>
      </c>
      <c r="AB11" s="143">
        <v>0.03</v>
      </c>
      <c r="AC11" s="164">
        <f t="shared" si="2"/>
        <v>1.7200000000000002</v>
      </c>
    </row>
    <row r="12" spans="1:29" ht="15.75" customHeight="1">
      <c r="A12" s="151"/>
      <c r="B12" s="151">
        <v>9631034</v>
      </c>
      <c r="C12" s="151">
        <f>'HW1'!N12</f>
        <v>97.5</v>
      </c>
      <c r="D12" s="151">
        <f>'HW2'!R12</f>
        <v>100</v>
      </c>
      <c r="E12" s="151">
        <f>'HW3'!Q12</f>
        <v>93.5</v>
      </c>
      <c r="F12" s="151">
        <f>'HW4'!Q12</f>
        <v>92</v>
      </c>
      <c r="G12" s="151">
        <f>'HW5'!S12</f>
        <v>0</v>
      </c>
      <c r="H12" s="151">
        <f>'HW6'!R12</f>
        <v>60</v>
      </c>
      <c r="I12" s="151">
        <f>'HW7'!R12</f>
        <v>97</v>
      </c>
      <c r="J12" s="151">
        <f>'HW8'!T12</f>
        <v>45</v>
      </c>
      <c r="K12" s="151">
        <f>'HW9'!J12</f>
        <v>58.5</v>
      </c>
      <c r="L12" s="151">
        <f>'HW10'!O12</f>
        <v>0</v>
      </c>
      <c r="M12" s="151">
        <f>'HW11'!N12</f>
        <v>100</v>
      </c>
      <c r="N12" s="151">
        <f>'HW12'!S12</f>
        <v>0</v>
      </c>
      <c r="O12" s="151">
        <f>'HW13'!L12</f>
        <v>90</v>
      </c>
      <c r="P12" s="151">
        <f>'HW14'!N12</f>
        <v>0</v>
      </c>
      <c r="Q12" s="146">
        <f t="shared" si="0"/>
        <v>1.62</v>
      </c>
      <c r="R12" s="147">
        <f>'HW3'!R12</f>
        <v>0</v>
      </c>
      <c r="S12" s="147">
        <f>'HW4'!R12</f>
        <v>0</v>
      </c>
      <c r="T12" s="147">
        <f>'HW5'!T12</f>
        <v>0</v>
      </c>
      <c r="U12" s="147">
        <f>'HW7'!S12</f>
        <v>0</v>
      </c>
      <c r="V12" s="147">
        <f>'HW8'!U12</f>
        <v>0</v>
      </c>
      <c r="W12" s="147">
        <f>'HW10'!P12</f>
        <v>0</v>
      </c>
      <c r="X12" s="147">
        <f>'HW12'!T12</f>
        <v>0</v>
      </c>
      <c r="Y12" s="147">
        <f>'HW13'!M12</f>
        <v>0</v>
      </c>
      <c r="Z12" s="147">
        <f>'HW14'!O12</f>
        <v>0</v>
      </c>
      <c r="AA12" s="143">
        <f t="shared" si="1"/>
        <v>0</v>
      </c>
      <c r="AB12" s="143">
        <v>0</v>
      </c>
      <c r="AC12" s="164">
        <f t="shared" si="2"/>
        <v>1.62</v>
      </c>
    </row>
    <row r="13" spans="1:29" ht="15.75" customHeight="1">
      <c r="A13" s="152"/>
      <c r="B13" s="152">
        <v>9631041</v>
      </c>
      <c r="C13" s="151">
        <f>'HW1'!N13</f>
        <v>97.5</v>
      </c>
      <c r="D13" s="151">
        <f>'HW2'!R13</f>
        <v>99</v>
      </c>
      <c r="E13" s="151">
        <f>'HW3'!Q13</f>
        <v>93.5</v>
      </c>
      <c r="F13" s="151">
        <f>'HW4'!Q13</f>
        <v>87.5</v>
      </c>
      <c r="G13" s="151">
        <f>'HW5'!S13</f>
        <v>75</v>
      </c>
      <c r="H13" s="151">
        <f>'HW6'!R13</f>
        <v>105.5</v>
      </c>
      <c r="I13" s="151">
        <f>'HW7'!R13</f>
        <v>99</v>
      </c>
      <c r="J13" s="151">
        <f>'HW8'!T13</f>
        <v>80</v>
      </c>
      <c r="K13" s="151">
        <f>'HW9'!J13</f>
        <v>100</v>
      </c>
      <c r="L13" s="151">
        <f>'HW10'!O13</f>
        <v>0</v>
      </c>
      <c r="M13" s="151">
        <f>'HW11'!N13</f>
        <v>80</v>
      </c>
      <c r="N13" s="151">
        <f>'HW12'!S13</f>
        <v>97.5</v>
      </c>
      <c r="O13" s="151">
        <f>'HW13'!L13</f>
        <v>84</v>
      </c>
      <c r="P13" s="151">
        <f>'HW14'!N13</f>
        <v>100</v>
      </c>
      <c r="Q13" s="146">
        <f t="shared" si="0"/>
        <v>2.3499999999999996</v>
      </c>
      <c r="R13" s="147">
        <f>'HW3'!R13</f>
        <v>20</v>
      </c>
      <c r="S13" s="147">
        <f>'HW4'!R13</f>
        <v>100</v>
      </c>
      <c r="T13" s="147">
        <f>'HW5'!T13</f>
        <v>50</v>
      </c>
      <c r="U13" s="147">
        <f>'HW7'!S13</f>
        <v>0</v>
      </c>
      <c r="V13" s="147">
        <f>'HW8'!U13</f>
        <v>0</v>
      </c>
      <c r="W13" s="147">
        <f>'HW10'!P13</f>
        <v>0</v>
      </c>
      <c r="X13" s="147">
        <f>'HW12'!T13</f>
        <v>66</v>
      </c>
      <c r="Y13" s="147">
        <f>'HW13'!M13</f>
        <v>0</v>
      </c>
      <c r="Z13" s="147">
        <f>'HW14'!O13</f>
        <v>100</v>
      </c>
      <c r="AA13" s="143">
        <f t="shared" si="1"/>
        <v>0.19</v>
      </c>
      <c r="AB13" s="143">
        <v>0.09</v>
      </c>
      <c r="AC13" s="164">
        <f t="shared" si="2"/>
        <v>2.6299999999999994</v>
      </c>
    </row>
    <row r="14" spans="1:29" ht="15.75" customHeight="1">
      <c r="A14" s="151"/>
      <c r="B14" s="151">
        <v>9631042</v>
      </c>
      <c r="C14" s="151">
        <f>'HW1'!N14</f>
        <v>0</v>
      </c>
      <c r="D14" s="151">
        <f>'HW2'!R14</f>
        <v>0</v>
      </c>
      <c r="E14" s="151">
        <f>'HW3'!Q14</f>
        <v>76</v>
      </c>
      <c r="F14" s="151">
        <f>'HW4'!Q14</f>
        <v>0</v>
      </c>
      <c r="G14" s="151">
        <f>'HW5'!S14</f>
        <v>0</v>
      </c>
      <c r="H14" s="151">
        <f>'HW6'!R14</f>
        <v>55.5</v>
      </c>
      <c r="I14" s="151">
        <f>'HW7'!R14</f>
        <v>98</v>
      </c>
      <c r="J14" s="151">
        <f>'HW8'!T14</f>
        <v>0</v>
      </c>
      <c r="K14" s="151">
        <f>'HW9'!J14</f>
        <v>0</v>
      </c>
      <c r="L14" s="151">
        <f>'HW10'!O14</f>
        <v>0</v>
      </c>
      <c r="M14" s="151">
        <f>'HW11'!N14</f>
        <v>0</v>
      </c>
      <c r="N14" s="151">
        <f>'HW12'!S14</f>
        <v>0</v>
      </c>
      <c r="O14" s="151">
        <f>'HW13'!L14</f>
        <v>0</v>
      </c>
      <c r="P14" s="151">
        <f>'HW14'!N14</f>
        <v>0</v>
      </c>
      <c r="Q14" s="146">
        <f t="shared" si="0"/>
        <v>0.48</v>
      </c>
      <c r="R14" s="147">
        <f>'HW3'!R14</f>
        <v>0</v>
      </c>
      <c r="S14" s="147">
        <f>'HW4'!R14</f>
        <v>0</v>
      </c>
      <c r="T14" s="147">
        <f>'HW5'!T14</f>
        <v>0</v>
      </c>
      <c r="U14" s="147">
        <f>'HW7'!S14</f>
        <v>0</v>
      </c>
      <c r="V14" s="147">
        <f>'HW8'!U14</f>
        <v>0</v>
      </c>
      <c r="W14" s="147">
        <f>'HW10'!P14</f>
        <v>0</v>
      </c>
      <c r="X14" s="147">
        <f>'HW12'!T14</f>
        <v>0</v>
      </c>
      <c r="Y14" s="147">
        <f>'HW13'!M14</f>
        <v>0</v>
      </c>
      <c r="Z14" s="147">
        <f>'HW14'!O14</f>
        <v>0</v>
      </c>
      <c r="AA14" s="143">
        <f t="shared" si="1"/>
        <v>0</v>
      </c>
      <c r="AB14" s="143">
        <v>0.03</v>
      </c>
      <c r="AC14" s="164">
        <f t="shared" si="2"/>
        <v>0.51</v>
      </c>
    </row>
    <row r="15" spans="1:29" ht="15.75" customHeight="1">
      <c r="A15" s="152"/>
      <c r="B15" s="152">
        <v>9631048</v>
      </c>
      <c r="C15" s="151">
        <f>'HW1'!N15</f>
        <v>97.5</v>
      </c>
      <c r="D15" s="151">
        <f>'HW2'!R15</f>
        <v>63.1</v>
      </c>
      <c r="E15" s="151">
        <f>'HW3'!Q15</f>
        <v>98.5</v>
      </c>
      <c r="F15" s="151">
        <f>'HW4'!Q15</f>
        <v>60</v>
      </c>
      <c r="G15" s="151">
        <f>'HW5'!S15</f>
        <v>62.5</v>
      </c>
      <c r="H15" s="151">
        <f>'HW6'!R15</f>
        <v>63.5</v>
      </c>
      <c r="I15" s="151">
        <f>'HW7'!R15</f>
        <v>80</v>
      </c>
      <c r="J15" s="151">
        <f>'HW8'!T15</f>
        <v>67.5</v>
      </c>
      <c r="K15" s="151">
        <f>'HW9'!J15</f>
        <v>91</v>
      </c>
      <c r="L15" s="151">
        <f>'HW10'!O15</f>
        <v>49</v>
      </c>
      <c r="M15" s="151">
        <f>'HW11'!N15</f>
        <v>0</v>
      </c>
      <c r="N15" s="151">
        <f>'HW12'!S15</f>
        <v>0</v>
      </c>
      <c r="O15" s="151">
        <f>'HW13'!L15</f>
        <v>0</v>
      </c>
      <c r="P15" s="151">
        <f>'HW14'!N15</f>
        <v>0</v>
      </c>
      <c r="Q15" s="146">
        <f t="shared" si="0"/>
        <v>1.45</v>
      </c>
      <c r="R15" s="147">
        <f>'HW3'!R15</f>
        <v>0</v>
      </c>
      <c r="S15" s="147">
        <f>'HW4'!R15</f>
        <v>0</v>
      </c>
      <c r="T15" s="147">
        <f>'HW5'!T15</f>
        <v>100</v>
      </c>
      <c r="U15" s="147">
        <f>'HW7'!S15</f>
        <v>0</v>
      </c>
      <c r="V15" s="147">
        <f>'HW8'!U15</f>
        <v>0</v>
      </c>
      <c r="W15" s="147">
        <f>'HW10'!P15</f>
        <v>0</v>
      </c>
      <c r="X15" s="147">
        <f>'HW12'!T15</f>
        <v>0</v>
      </c>
      <c r="Y15" s="147">
        <f>'HW13'!M15</f>
        <v>0</v>
      </c>
      <c r="Z15" s="147">
        <f>'HW14'!O15</f>
        <v>0</v>
      </c>
      <c r="AA15" s="143">
        <f t="shared" si="1"/>
        <v>6.0000000000000005E-2</v>
      </c>
      <c r="AB15" s="143">
        <v>0</v>
      </c>
      <c r="AC15" s="164">
        <f t="shared" si="2"/>
        <v>1.51</v>
      </c>
    </row>
    <row r="16" spans="1:29" ht="15.75" customHeight="1">
      <c r="A16" s="151"/>
      <c r="B16" s="151">
        <v>9631058</v>
      </c>
      <c r="C16" s="151">
        <f>'HW1'!N16</f>
        <v>0</v>
      </c>
      <c r="D16" s="151">
        <f>'HW2'!R16</f>
        <v>0</v>
      </c>
      <c r="E16" s="151">
        <f>'HW3'!Q16</f>
        <v>0</v>
      </c>
      <c r="F16" s="151">
        <f>'HW4'!Q16</f>
        <v>0</v>
      </c>
      <c r="G16" s="151">
        <f>'HW5'!S16</f>
        <v>0</v>
      </c>
      <c r="H16" s="151">
        <f>'HW6'!R16</f>
        <v>0</v>
      </c>
      <c r="I16" s="151">
        <f>'HW7'!R16</f>
        <v>0</v>
      </c>
      <c r="J16" s="151">
        <f>'HW8'!T16</f>
        <v>0</v>
      </c>
      <c r="K16" s="151">
        <f>'HW9'!J16</f>
        <v>0</v>
      </c>
      <c r="L16" s="151">
        <f>'HW10'!O16</f>
        <v>0</v>
      </c>
      <c r="M16" s="151">
        <f>'HW11'!N16</f>
        <v>0</v>
      </c>
      <c r="N16" s="151">
        <f>'HW12'!S16</f>
        <v>0</v>
      </c>
      <c r="O16" s="151">
        <f>'HW13'!L16</f>
        <v>0</v>
      </c>
      <c r="P16" s="151">
        <f>'HW14'!N16</f>
        <v>0</v>
      </c>
      <c r="Q16" s="146">
        <f t="shared" si="0"/>
        <v>0</v>
      </c>
      <c r="R16" s="147">
        <f>'HW3'!R16</f>
        <v>0</v>
      </c>
      <c r="S16" s="147">
        <f>'HW4'!R16</f>
        <v>0</v>
      </c>
      <c r="T16" s="147">
        <f>'HW5'!T16</f>
        <v>0</v>
      </c>
      <c r="U16" s="147">
        <f>'HW7'!S16</f>
        <v>0</v>
      </c>
      <c r="V16" s="147">
        <f>'HW8'!U16</f>
        <v>0</v>
      </c>
      <c r="W16" s="147">
        <f>'HW10'!P16</f>
        <v>0</v>
      </c>
      <c r="X16" s="147">
        <f>'HW12'!T16</f>
        <v>0</v>
      </c>
      <c r="Y16" s="147">
        <f>'HW13'!M16</f>
        <v>0</v>
      </c>
      <c r="Z16" s="147">
        <f>'HW14'!O16</f>
        <v>0</v>
      </c>
      <c r="AA16" s="143">
        <f t="shared" si="1"/>
        <v>0</v>
      </c>
      <c r="AB16" s="143">
        <v>0</v>
      </c>
      <c r="AC16" s="164">
        <f t="shared" si="2"/>
        <v>0</v>
      </c>
    </row>
    <row r="17" spans="1:29" ht="15.75" customHeight="1">
      <c r="A17" s="152"/>
      <c r="B17" s="152">
        <v>9631060</v>
      </c>
      <c r="C17" s="151">
        <f>'HW1'!N17</f>
        <v>97.5</v>
      </c>
      <c r="D17" s="151">
        <f>'HW2'!R17</f>
        <v>95</v>
      </c>
      <c r="E17" s="151">
        <f>'HW3'!Q17</f>
        <v>98.5</v>
      </c>
      <c r="F17" s="151">
        <f>'HW4'!Q17</f>
        <v>63</v>
      </c>
      <c r="G17" s="151">
        <f>'HW5'!S17</f>
        <v>72.75</v>
      </c>
      <c r="H17" s="151">
        <f>'HW6'!R17</f>
        <v>110</v>
      </c>
      <c r="I17" s="151">
        <f>'HW7'!R17</f>
        <v>105</v>
      </c>
      <c r="J17" s="151">
        <f>'HW8'!T17</f>
        <v>0</v>
      </c>
      <c r="K17" s="151">
        <f>'HW9'!J17</f>
        <v>70</v>
      </c>
      <c r="L17" s="151">
        <f>'HW10'!O17</f>
        <v>100</v>
      </c>
      <c r="M17" s="151">
        <f>'HW11'!N17</f>
        <v>100</v>
      </c>
      <c r="N17" s="151">
        <f>'HW12'!S17</f>
        <v>88</v>
      </c>
      <c r="O17" s="151">
        <f>'HW13'!L17</f>
        <v>100</v>
      </c>
      <c r="P17" s="151">
        <f>'HW14'!N17</f>
        <v>0</v>
      </c>
      <c r="Q17" s="146">
        <f t="shared" si="0"/>
        <v>2.0999999999999996</v>
      </c>
      <c r="R17" s="147">
        <f>'HW3'!R17</f>
        <v>100</v>
      </c>
      <c r="S17" s="147">
        <f>'HW4'!R17</f>
        <v>85</v>
      </c>
      <c r="T17" s="147">
        <f>'HW5'!T17</f>
        <v>100</v>
      </c>
      <c r="U17" s="147">
        <f>'HW7'!S17</f>
        <v>50</v>
      </c>
      <c r="V17" s="147">
        <f>'HW8'!U17</f>
        <v>0</v>
      </c>
      <c r="W17" s="147">
        <f>'HW10'!P17</f>
        <v>0</v>
      </c>
      <c r="X17" s="147">
        <f>'HW12'!T17</f>
        <v>66</v>
      </c>
      <c r="Y17" s="147">
        <f>'HW13'!M17</f>
        <v>100</v>
      </c>
      <c r="Z17" s="147">
        <f>'HW14'!O17</f>
        <v>0</v>
      </c>
      <c r="AA17" s="143">
        <f t="shared" si="1"/>
        <v>0.28000000000000003</v>
      </c>
      <c r="AB17" s="143">
        <v>0.19</v>
      </c>
      <c r="AC17" s="164">
        <f t="shared" si="2"/>
        <v>2.57</v>
      </c>
    </row>
    <row r="18" spans="1:29" ht="15.75" customHeight="1">
      <c r="A18" s="151"/>
      <c r="B18" s="151">
        <v>9631073</v>
      </c>
      <c r="C18" s="151">
        <f>'HW1'!N18</f>
        <v>100</v>
      </c>
      <c r="D18" s="151">
        <f>'HW2'!R18</f>
        <v>100</v>
      </c>
      <c r="E18" s="151">
        <f>'HW3'!Q18</f>
        <v>84.55</v>
      </c>
      <c r="F18" s="151">
        <f>'HW4'!Q18</f>
        <v>34.5</v>
      </c>
      <c r="G18" s="151">
        <f>'HW5'!S18</f>
        <v>0</v>
      </c>
      <c r="H18" s="151">
        <f>'HW6'!R18</f>
        <v>98.5</v>
      </c>
      <c r="I18" s="151">
        <f>'HW7'!R18</f>
        <v>0</v>
      </c>
      <c r="J18" s="151">
        <f>'HW8'!T18</f>
        <v>59.5</v>
      </c>
      <c r="K18" s="151">
        <f>'HW9'!J18</f>
        <v>0</v>
      </c>
      <c r="L18" s="151">
        <f>'HW10'!O18</f>
        <v>0</v>
      </c>
      <c r="M18" s="151">
        <f>'HW11'!N18</f>
        <v>91.9</v>
      </c>
      <c r="N18" s="151">
        <f>'HW12'!S18</f>
        <v>0</v>
      </c>
      <c r="O18" s="151">
        <f>'HW13'!L18</f>
        <v>100</v>
      </c>
      <c r="P18" s="151">
        <f>'HW14'!N18</f>
        <v>91</v>
      </c>
      <c r="Q18" s="146">
        <f t="shared" si="0"/>
        <v>1.5</v>
      </c>
      <c r="R18" s="147">
        <f>'HW3'!R18</f>
        <v>0</v>
      </c>
      <c r="S18" s="147">
        <f>'HW4'!R18</f>
        <v>0</v>
      </c>
      <c r="T18" s="147">
        <f>'HW5'!T18</f>
        <v>0</v>
      </c>
      <c r="U18" s="147">
        <f>'HW7'!S18</f>
        <v>0</v>
      </c>
      <c r="V18" s="147">
        <f>'HW8'!U18</f>
        <v>0</v>
      </c>
      <c r="W18" s="147">
        <f>'HW10'!P18</f>
        <v>0</v>
      </c>
      <c r="X18" s="147">
        <f>'HW12'!T18</f>
        <v>0</v>
      </c>
      <c r="Y18" s="147">
        <f>'HW13'!M18</f>
        <v>0</v>
      </c>
      <c r="Z18" s="147">
        <f>'HW14'!O18</f>
        <v>0</v>
      </c>
      <c r="AA18" s="143">
        <f t="shared" si="1"/>
        <v>0</v>
      </c>
      <c r="AB18" s="143">
        <v>0.06</v>
      </c>
      <c r="AC18" s="164">
        <f t="shared" si="2"/>
        <v>1.56</v>
      </c>
    </row>
    <row r="19" spans="1:29" ht="15.75" customHeight="1">
      <c r="A19" s="152"/>
      <c r="B19" s="152">
        <v>9631082</v>
      </c>
      <c r="C19" s="151">
        <f>'HW1'!N19</f>
        <v>90</v>
      </c>
      <c r="D19" s="151">
        <f>'HW2'!R19</f>
        <v>0</v>
      </c>
      <c r="E19" s="151">
        <f>'HW3'!Q19</f>
        <v>74.05</v>
      </c>
      <c r="F19" s="151">
        <f>'HW4'!Q19</f>
        <v>80.900000000000006</v>
      </c>
      <c r="G19" s="151">
        <f>'HW5'!S19</f>
        <v>65</v>
      </c>
      <c r="H19" s="151">
        <f>'HW6'!R19</f>
        <v>100</v>
      </c>
      <c r="I19" s="151">
        <f>'HW7'!R19</f>
        <v>0</v>
      </c>
      <c r="J19" s="151">
        <f>'HW8'!T19</f>
        <v>0</v>
      </c>
      <c r="K19" s="151">
        <f>'HW9'!J19</f>
        <v>0</v>
      </c>
      <c r="L19" s="151">
        <f>'HW10'!O19</f>
        <v>0</v>
      </c>
      <c r="M19" s="151">
        <f>'HW11'!N19</f>
        <v>64.900000000000006</v>
      </c>
      <c r="N19" s="151">
        <f>'HW12'!S19</f>
        <v>0</v>
      </c>
      <c r="O19" s="151">
        <f>'HW13'!L19</f>
        <v>56</v>
      </c>
      <c r="P19" s="151">
        <f>'HW14'!N19</f>
        <v>70</v>
      </c>
      <c r="Q19" s="146">
        <f t="shared" si="0"/>
        <v>1.1499999999999999</v>
      </c>
      <c r="R19" s="147">
        <f>'HW3'!R19</f>
        <v>100</v>
      </c>
      <c r="S19" s="147">
        <f>'HW4'!R19</f>
        <v>100</v>
      </c>
      <c r="T19" s="147">
        <f>'HW5'!T19</f>
        <v>0</v>
      </c>
      <c r="U19" s="147">
        <f>'HW7'!S19</f>
        <v>0</v>
      </c>
      <c r="V19" s="147">
        <f>'HW8'!U19</f>
        <v>0</v>
      </c>
      <c r="W19" s="147">
        <f>'HW10'!P19</f>
        <v>0</v>
      </c>
      <c r="X19" s="147">
        <f>'HW12'!T19</f>
        <v>0</v>
      </c>
      <c r="Y19" s="147">
        <f>'HW13'!M19</f>
        <v>0</v>
      </c>
      <c r="Z19" s="147">
        <f>'HW14'!O19</f>
        <v>0</v>
      </c>
      <c r="AA19" s="143">
        <f t="shared" si="1"/>
        <v>0.12</v>
      </c>
      <c r="AB19" s="143">
        <v>0.16</v>
      </c>
      <c r="AC19" s="164">
        <f t="shared" si="2"/>
        <v>1.43</v>
      </c>
    </row>
    <row r="20" spans="1:29" ht="15.75" customHeight="1">
      <c r="A20" s="151"/>
      <c r="B20" s="151">
        <v>9631403</v>
      </c>
      <c r="C20" s="151">
        <f>'HW1'!N20</f>
        <v>97.5</v>
      </c>
      <c r="D20" s="151">
        <f>'HW2'!R20</f>
        <v>97</v>
      </c>
      <c r="E20" s="151">
        <f>'HW3'!Q20</f>
        <v>93.5</v>
      </c>
      <c r="F20" s="151">
        <f>'HW4'!Q20</f>
        <v>88</v>
      </c>
      <c r="G20" s="151">
        <f>'HW5'!S20</f>
        <v>69.5</v>
      </c>
      <c r="H20" s="151">
        <f>'HW6'!R20</f>
        <v>99</v>
      </c>
      <c r="I20" s="151">
        <f>'HW7'!R20</f>
        <v>101.5</v>
      </c>
      <c r="J20" s="151">
        <f>'HW8'!T20</f>
        <v>0</v>
      </c>
      <c r="K20" s="151">
        <f>'HW9'!J20</f>
        <v>100</v>
      </c>
      <c r="L20" s="151">
        <f>'HW10'!O20</f>
        <v>100</v>
      </c>
      <c r="M20" s="151">
        <f>'HW11'!N20</f>
        <v>74.900000000000006</v>
      </c>
      <c r="N20" s="151">
        <f>'HW12'!S20</f>
        <v>99.25</v>
      </c>
      <c r="O20" s="151">
        <f>'HW13'!L20</f>
        <v>100</v>
      </c>
      <c r="P20" s="151">
        <f>'HW14'!N20</f>
        <v>50</v>
      </c>
      <c r="Q20" s="146">
        <f t="shared" si="0"/>
        <v>2.19</v>
      </c>
      <c r="R20" s="147">
        <f>'HW3'!R20</f>
        <v>100</v>
      </c>
      <c r="S20" s="147">
        <f>'HW4'!R20</f>
        <v>70</v>
      </c>
      <c r="T20" s="147">
        <f>'HW5'!T20</f>
        <v>0</v>
      </c>
      <c r="U20" s="147">
        <f>'HW7'!S20</f>
        <v>25</v>
      </c>
      <c r="V20" s="147">
        <f>'HW8'!U20</f>
        <v>0</v>
      </c>
      <c r="W20" s="147">
        <f>'HW10'!P20</f>
        <v>0</v>
      </c>
      <c r="X20" s="147">
        <f>'HW12'!T20</f>
        <v>66</v>
      </c>
      <c r="Y20" s="147">
        <f>'HW13'!M20</f>
        <v>100</v>
      </c>
      <c r="Z20" s="147">
        <f>'HW14'!O20</f>
        <v>0</v>
      </c>
      <c r="AA20" s="143">
        <f t="shared" si="1"/>
        <v>0.21000000000000002</v>
      </c>
      <c r="AB20" s="143">
        <v>0.06</v>
      </c>
      <c r="AC20" s="164">
        <f t="shared" si="2"/>
        <v>2.46</v>
      </c>
    </row>
    <row r="21" spans="1:29" ht="15.75" customHeight="1">
      <c r="A21" s="152"/>
      <c r="B21" s="152">
        <v>9631408</v>
      </c>
      <c r="C21" s="151">
        <f>'HW1'!N21</f>
        <v>77.5</v>
      </c>
      <c r="D21" s="151">
        <f>'HW2'!R21</f>
        <v>97</v>
      </c>
      <c r="E21" s="151">
        <f>'HW3'!Q21</f>
        <v>90.4</v>
      </c>
      <c r="F21" s="151">
        <f>'HW4'!Q21</f>
        <v>73.5</v>
      </c>
      <c r="G21" s="151">
        <f>'HW5'!S21</f>
        <v>67.5</v>
      </c>
      <c r="H21" s="151">
        <f>'HW6'!R21</f>
        <v>87.5</v>
      </c>
      <c r="I21" s="151">
        <f>'HW7'!R21</f>
        <v>92</v>
      </c>
      <c r="J21" s="151">
        <f>'HW8'!T21</f>
        <v>0</v>
      </c>
      <c r="K21" s="151">
        <f>'HW9'!J21</f>
        <v>0</v>
      </c>
      <c r="L21" s="151">
        <f>'HW10'!O21</f>
        <v>0</v>
      </c>
      <c r="M21" s="151">
        <f>'HW11'!N21</f>
        <v>76.900000000000006</v>
      </c>
      <c r="N21" s="151">
        <f>'HW12'!S21</f>
        <v>0</v>
      </c>
      <c r="O21" s="151">
        <f>'HW13'!L21</f>
        <v>100</v>
      </c>
      <c r="P21" s="151">
        <f>'HW14'!N21</f>
        <v>0</v>
      </c>
      <c r="Q21" s="146">
        <f t="shared" si="0"/>
        <v>1.49</v>
      </c>
      <c r="R21" s="147">
        <f>'HW3'!R21</f>
        <v>0</v>
      </c>
      <c r="S21" s="147">
        <f>'HW4'!R21</f>
        <v>0</v>
      </c>
      <c r="T21" s="147">
        <f>'HW5'!T21</f>
        <v>0</v>
      </c>
      <c r="U21" s="147">
        <f>'HW7'!S21</f>
        <v>0</v>
      </c>
      <c r="V21" s="147">
        <f>'HW8'!U21</f>
        <v>0</v>
      </c>
      <c r="W21" s="147">
        <f>'HW10'!P21</f>
        <v>0</v>
      </c>
      <c r="X21" s="147">
        <f>'HW12'!T21</f>
        <v>0</v>
      </c>
      <c r="Y21" s="147">
        <f>'HW13'!M21</f>
        <v>0</v>
      </c>
      <c r="Z21" s="147">
        <f>'HW14'!O21</f>
        <v>0</v>
      </c>
      <c r="AA21" s="143">
        <f t="shared" si="1"/>
        <v>0</v>
      </c>
      <c r="AB21" s="143">
        <v>0.04</v>
      </c>
      <c r="AC21" s="164">
        <f t="shared" si="2"/>
        <v>1.53</v>
      </c>
    </row>
    <row r="22" spans="1:29" ht="15.75" customHeight="1">
      <c r="A22" s="151"/>
      <c r="B22" s="151">
        <v>9631410</v>
      </c>
      <c r="C22" s="151">
        <f>'HW1'!N22</f>
        <v>100</v>
      </c>
      <c r="D22" s="151">
        <f>'HW2'!R22</f>
        <v>74</v>
      </c>
      <c r="E22" s="151">
        <f>'HW3'!Q22</f>
        <v>100</v>
      </c>
      <c r="F22" s="151">
        <f>'HW4'!Q22</f>
        <v>81.5</v>
      </c>
      <c r="G22" s="151">
        <f>'HW5'!S22</f>
        <v>68.25</v>
      </c>
      <c r="H22" s="151">
        <f>'HW6'!R22</f>
        <v>87</v>
      </c>
      <c r="I22" s="151">
        <f>'HW7'!R22</f>
        <v>99</v>
      </c>
      <c r="J22" s="151">
        <f>'HW8'!T22</f>
        <v>83</v>
      </c>
      <c r="K22" s="151">
        <f>'HW9'!J22</f>
        <v>58.5</v>
      </c>
      <c r="L22" s="151">
        <f>'HW10'!O22</f>
        <v>100</v>
      </c>
      <c r="M22" s="151">
        <f>'HW11'!N22</f>
        <v>90</v>
      </c>
      <c r="N22" s="151">
        <f>'HW12'!S22</f>
        <v>98.5</v>
      </c>
      <c r="O22" s="151">
        <f>'HW13'!L22</f>
        <v>100</v>
      </c>
      <c r="P22" s="151">
        <f>'HW14'!N22</f>
        <v>98</v>
      </c>
      <c r="Q22" s="146">
        <f t="shared" si="0"/>
        <v>2.3899999999999997</v>
      </c>
      <c r="R22" s="147">
        <f>'HW3'!R22</f>
        <v>0</v>
      </c>
      <c r="S22" s="147">
        <f>'HW4'!R22</f>
        <v>70</v>
      </c>
      <c r="T22" s="147">
        <f>'HW5'!T22</f>
        <v>0</v>
      </c>
      <c r="U22" s="147">
        <f>'HW7'!S22</f>
        <v>0</v>
      </c>
      <c r="V22" s="147">
        <f>'HW8'!U22</f>
        <v>0</v>
      </c>
      <c r="W22" s="147">
        <f>'HW10'!P22</f>
        <v>0</v>
      </c>
      <c r="X22" s="147">
        <f>'HW12'!T22</f>
        <v>0</v>
      </c>
      <c r="Y22" s="147">
        <f>'HW13'!M22</f>
        <v>0</v>
      </c>
      <c r="Z22" s="147">
        <f>'HW14'!O22</f>
        <v>0</v>
      </c>
      <c r="AA22" s="143">
        <f t="shared" si="1"/>
        <v>0.04</v>
      </c>
      <c r="AB22" s="143">
        <v>0.1</v>
      </c>
      <c r="AC22" s="164">
        <f t="shared" si="2"/>
        <v>2.5299999999999998</v>
      </c>
    </row>
    <row r="23" spans="1:29" ht="15.75" customHeight="1">
      <c r="A23" s="152"/>
      <c r="B23" s="152">
        <v>9631412</v>
      </c>
      <c r="C23" s="151">
        <f>'HW1'!N23</f>
        <v>97.5</v>
      </c>
      <c r="D23" s="151">
        <f>'HW2'!R23</f>
        <v>95.5</v>
      </c>
      <c r="E23" s="151">
        <f>'HW3'!Q23</f>
        <v>98.5</v>
      </c>
      <c r="F23" s="151">
        <f>'HW4'!Q23</f>
        <v>76</v>
      </c>
      <c r="G23" s="151">
        <f>'HW5'!S23</f>
        <v>0</v>
      </c>
      <c r="H23" s="151">
        <f>'HW6'!R23</f>
        <v>76</v>
      </c>
      <c r="I23" s="151">
        <f>'HW7'!R23</f>
        <v>0</v>
      </c>
      <c r="J23" s="151">
        <f>'HW8'!T23</f>
        <v>57.5</v>
      </c>
      <c r="K23" s="151">
        <f>'HW9'!J23</f>
        <v>0</v>
      </c>
      <c r="L23" s="151">
        <f>'HW10'!O23</f>
        <v>100</v>
      </c>
      <c r="M23" s="151">
        <f>'HW11'!N23</f>
        <v>0</v>
      </c>
      <c r="N23" s="151">
        <f>'HW12'!S23</f>
        <v>80.5</v>
      </c>
      <c r="O23" s="151">
        <f>'HW13'!L23</f>
        <v>88</v>
      </c>
      <c r="P23" s="151">
        <f>'HW14'!N23</f>
        <v>0</v>
      </c>
      <c r="Q23" s="146">
        <f t="shared" si="0"/>
        <v>1.55</v>
      </c>
      <c r="R23" s="147">
        <f>'HW3'!R23</f>
        <v>0</v>
      </c>
      <c r="S23" s="147">
        <f>'HW4'!R23</f>
        <v>0</v>
      </c>
      <c r="T23" s="147">
        <f>'HW5'!T23</f>
        <v>0</v>
      </c>
      <c r="U23" s="147">
        <f>'HW7'!S23</f>
        <v>0</v>
      </c>
      <c r="V23" s="147">
        <f>'HW8'!U23</f>
        <v>0</v>
      </c>
      <c r="W23" s="147">
        <f>'HW10'!P23</f>
        <v>100</v>
      </c>
      <c r="X23" s="147">
        <f>'HW12'!T23</f>
        <v>0</v>
      </c>
      <c r="Y23" s="147">
        <f>'HW13'!M23</f>
        <v>0</v>
      </c>
      <c r="Z23" s="147">
        <f>'HW14'!O23</f>
        <v>0</v>
      </c>
      <c r="AA23" s="143">
        <f t="shared" si="1"/>
        <v>6.0000000000000005E-2</v>
      </c>
      <c r="AB23" s="143">
        <v>0</v>
      </c>
      <c r="AC23" s="164">
        <f t="shared" si="2"/>
        <v>1.61</v>
      </c>
    </row>
    <row r="24" spans="1:29" ht="15.75" customHeight="1">
      <c r="A24" s="151"/>
      <c r="B24" s="151">
        <v>9631413</v>
      </c>
      <c r="C24" s="151">
        <f>'HW1'!N24</f>
        <v>77.5</v>
      </c>
      <c r="D24" s="151">
        <f>'HW2'!R24</f>
        <v>97</v>
      </c>
      <c r="E24" s="151">
        <f>'HW3'!Q24</f>
        <v>83.9</v>
      </c>
      <c r="F24" s="151">
        <f>'HW4'!Q24</f>
        <v>72.5</v>
      </c>
      <c r="G24" s="151">
        <f>'HW5'!S24</f>
        <v>43.75</v>
      </c>
      <c r="H24" s="151">
        <f>'HW6'!R24</f>
        <v>87.5</v>
      </c>
      <c r="I24" s="151">
        <f>'HW7'!R24</f>
        <v>99</v>
      </c>
      <c r="J24" s="151">
        <f>'HW8'!T24</f>
        <v>0</v>
      </c>
      <c r="K24" s="151">
        <f>'HW9'!J24</f>
        <v>0</v>
      </c>
      <c r="L24" s="151">
        <f>'HW10'!O24</f>
        <v>0</v>
      </c>
      <c r="M24" s="151">
        <f>'HW11'!N24</f>
        <v>90.4</v>
      </c>
      <c r="N24" s="151">
        <f>'HW12'!S24</f>
        <v>0</v>
      </c>
      <c r="O24" s="151">
        <f>'HW13'!L24</f>
        <v>100</v>
      </c>
      <c r="P24" s="151">
        <f>'HW14'!N24</f>
        <v>0</v>
      </c>
      <c r="Q24" s="146">
        <f t="shared" si="0"/>
        <v>1.47</v>
      </c>
      <c r="R24" s="147">
        <f>'HW3'!R24</f>
        <v>0</v>
      </c>
      <c r="S24" s="147">
        <f>'HW4'!R24</f>
        <v>0</v>
      </c>
      <c r="T24" s="147">
        <f>'HW5'!T24</f>
        <v>0</v>
      </c>
      <c r="U24" s="147">
        <f>'HW7'!S24</f>
        <v>0</v>
      </c>
      <c r="V24" s="147">
        <f>'HW8'!U24</f>
        <v>0</v>
      </c>
      <c r="W24" s="147">
        <f>'HW10'!P24</f>
        <v>0</v>
      </c>
      <c r="X24" s="147">
        <f>'HW12'!T24</f>
        <v>0</v>
      </c>
      <c r="Y24" s="147">
        <f>'HW13'!M24</f>
        <v>0</v>
      </c>
      <c r="Z24" s="147">
        <f>'HW14'!O24</f>
        <v>0</v>
      </c>
      <c r="AA24" s="143">
        <f t="shared" si="1"/>
        <v>0</v>
      </c>
      <c r="AB24" s="143">
        <v>0</v>
      </c>
      <c r="AC24" s="164">
        <f t="shared" si="2"/>
        <v>1.47</v>
      </c>
    </row>
    <row r="25" spans="1:29" ht="15.75" customHeight="1">
      <c r="A25" s="152"/>
      <c r="B25" s="152">
        <v>9631420</v>
      </c>
      <c r="C25" s="151">
        <f>'HW1'!N25</f>
        <v>85</v>
      </c>
      <c r="D25" s="151">
        <f>'HW2'!R25</f>
        <v>97</v>
      </c>
      <c r="E25" s="151">
        <f>'HW3'!Q25</f>
        <v>92</v>
      </c>
      <c r="F25" s="151">
        <f>'HW4'!Q25</f>
        <v>51.25</v>
      </c>
      <c r="G25" s="151">
        <f>'HW5'!S25</f>
        <v>44.5</v>
      </c>
      <c r="H25" s="151">
        <f>'HW6'!R25</f>
        <v>87.5</v>
      </c>
      <c r="I25" s="151">
        <f>'HW7'!R25</f>
        <v>99</v>
      </c>
      <c r="J25" s="151">
        <f>'HW8'!T25</f>
        <v>80.5</v>
      </c>
      <c r="K25" s="151">
        <f>'HW9'!J25</f>
        <v>98.5</v>
      </c>
      <c r="L25" s="151">
        <f>'HW10'!O25</f>
        <v>0</v>
      </c>
      <c r="M25" s="151">
        <f>'HW11'!N25</f>
        <v>49</v>
      </c>
      <c r="N25" s="151">
        <f>'HW12'!S25</f>
        <v>92</v>
      </c>
      <c r="O25" s="151">
        <f>'HW13'!L25</f>
        <v>64</v>
      </c>
      <c r="P25" s="151">
        <f>'HW14'!N25</f>
        <v>0</v>
      </c>
      <c r="Q25" s="146">
        <f t="shared" si="0"/>
        <v>1.89</v>
      </c>
      <c r="R25" s="147">
        <f>'HW3'!R25</f>
        <v>0</v>
      </c>
      <c r="S25" s="147">
        <f>'HW4'!R25</f>
        <v>70</v>
      </c>
      <c r="T25" s="147">
        <f>'HW5'!T25</f>
        <v>0</v>
      </c>
      <c r="U25" s="147">
        <f>'HW7'!S25</f>
        <v>0</v>
      </c>
      <c r="V25" s="147">
        <f>'HW8'!U25</f>
        <v>0</v>
      </c>
      <c r="W25" s="147">
        <f>'HW10'!P25</f>
        <v>0</v>
      </c>
      <c r="X25" s="147">
        <f>'HW12'!T25</f>
        <v>0</v>
      </c>
      <c r="Y25" s="147">
        <f>'HW13'!M25</f>
        <v>0</v>
      </c>
      <c r="Z25" s="147">
        <f>'HW14'!O25</f>
        <v>0</v>
      </c>
      <c r="AA25" s="143">
        <f t="shared" si="1"/>
        <v>0.04</v>
      </c>
      <c r="AB25" s="143">
        <v>0.06</v>
      </c>
      <c r="AC25" s="164">
        <f t="shared" si="2"/>
        <v>1.99</v>
      </c>
    </row>
    <row r="26" spans="1:29" ht="15.75" customHeight="1">
      <c r="A26" s="151"/>
      <c r="B26" s="151">
        <v>9631426</v>
      </c>
      <c r="C26" s="151">
        <f>'HW1'!N26</f>
        <v>92.5</v>
      </c>
      <c r="D26" s="151">
        <f>'HW2'!R26</f>
        <v>80.099999999999994</v>
      </c>
      <c r="E26" s="151">
        <f>'HW3'!Q26</f>
        <v>80.5</v>
      </c>
      <c r="F26" s="151">
        <f>'HW4'!Q26</f>
        <v>61.5</v>
      </c>
      <c r="G26" s="151">
        <f>'HW5'!S26</f>
        <v>0</v>
      </c>
      <c r="H26" s="151">
        <f>'HW6'!R26</f>
        <v>53.5</v>
      </c>
      <c r="I26" s="151">
        <f>'HW7'!R26</f>
        <v>0</v>
      </c>
      <c r="J26" s="151">
        <f>'HW8'!T26</f>
        <v>70.5</v>
      </c>
      <c r="K26" s="151">
        <f>'HW9'!J26</f>
        <v>70</v>
      </c>
      <c r="L26" s="151">
        <f>'HW10'!O26</f>
        <v>89</v>
      </c>
      <c r="M26" s="151">
        <f>'HW11'!N26</f>
        <v>81.150000000000006</v>
      </c>
      <c r="N26" s="151">
        <f>'HW12'!S26</f>
        <v>90</v>
      </c>
      <c r="O26" s="151">
        <f>'HW13'!L26</f>
        <v>0</v>
      </c>
      <c r="P26" s="151">
        <f>'HW14'!N26</f>
        <v>0</v>
      </c>
      <c r="Q26" s="146">
        <f t="shared" si="0"/>
        <v>1.56</v>
      </c>
      <c r="R26" s="147">
        <f>'HW3'!R26</f>
        <v>0</v>
      </c>
      <c r="S26" s="147">
        <f>'HW4'!R26</f>
        <v>0</v>
      </c>
      <c r="T26" s="147">
        <f>'HW5'!T26</f>
        <v>0</v>
      </c>
      <c r="U26" s="147">
        <f>'HW7'!S26</f>
        <v>0</v>
      </c>
      <c r="V26" s="147">
        <f>'HW8'!U26</f>
        <v>0</v>
      </c>
      <c r="W26" s="147">
        <f>'HW10'!P26</f>
        <v>0</v>
      </c>
      <c r="X26" s="147">
        <f>'HW12'!T26</f>
        <v>0</v>
      </c>
      <c r="Y26" s="147">
        <f>'HW13'!M26</f>
        <v>0</v>
      </c>
      <c r="Z26" s="147">
        <f>'HW14'!O26</f>
        <v>0</v>
      </c>
      <c r="AA26" s="143">
        <f t="shared" si="1"/>
        <v>0</v>
      </c>
      <c r="AB26" s="143">
        <v>0.09</v>
      </c>
      <c r="AC26" s="164">
        <f t="shared" si="2"/>
        <v>1.6500000000000001</v>
      </c>
    </row>
    <row r="27" spans="1:29" ht="15.5">
      <c r="A27" s="152"/>
      <c r="B27" s="152">
        <v>9631806</v>
      </c>
      <c r="C27" s="151">
        <f>'HW1'!N27</f>
        <v>92.5</v>
      </c>
      <c r="D27" s="151">
        <f>'HW2'!R27</f>
        <v>54.5</v>
      </c>
      <c r="E27" s="151">
        <f>'HW3'!Q27</f>
        <v>89</v>
      </c>
      <c r="F27" s="151">
        <f>'HW4'!Q27</f>
        <v>84</v>
      </c>
      <c r="G27" s="151">
        <f>'HW5'!S27</f>
        <v>50</v>
      </c>
      <c r="H27" s="151">
        <f>'HW6'!R27</f>
        <v>73.5</v>
      </c>
      <c r="I27" s="151">
        <f>'HW7'!R27</f>
        <v>91</v>
      </c>
      <c r="J27" s="151">
        <f>'HW8'!T27</f>
        <v>0</v>
      </c>
      <c r="K27" s="151">
        <f>'HW9'!J27</f>
        <v>97</v>
      </c>
      <c r="L27" s="151">
        <f>'HW10'!O27</f>
        <v>0</v>
      </c>
      <c r="M27" s="151">
        <f>'HW11'!N27</f>
        <v>0</v>
      </c>
      <c r="N27" s="151">
        <f>'HW12'!S27</f>
        <v>0</v>
      </c>
      <c r="O27" s="151">
        <f>'HW13'!L27</f>
        <v>60</v>
      </c>
      <c r="P27" s="151">
        <f>'HW14'!N27</f>
        <v>0</v>
      </c>
      <c r="Q27" s="146">
        <f t="shared" si="0"/>
        <v>1.29</v>
      </c>
      <c r="R27" s="147">
        <f>'HW3'!R27</f>
        <v>100</v>
      </c>
      <c r="S27" s="147">
        <f>'HW4'!R27</f>
        <v>60</v>
      </c>
      <c r="T27" s="147">
        <f>'HW5'!T27</f>
        <v>0</v>
      </c>
      <c r="U27" s="147">
        <f>'HW7'!S27</f>
        <v>0</v>
      </c>
      <c r="V27" s="147">
        <f>'HW8'!U27</f>
        <v>0</v>
      </c>
      <c r="W27" s="147">
        <f>'HW10'!P27</f>
        <v>0</v>
      </c>
      <c r="X27" s="147">
        <f>'HW12'!T27</f>
        <v>0</v>
      </c>
      <c r="Y27" s="147">
        <f>'HW13'!M27</f>
        <v>0</v>
      </c>
      <c r="Z27" s="147">
        <f>'HW14'!O27</f>
        <v>0</v>
      </c>
      <c r="AA27" s="143">
        <f t="shared" si="1"/>
        <v>0.09</v>
      </c>
      <c r="AB27" s="143">
        <v>0.13</v>
      </c>
      <c r="AC27" s="164">
        <f t="shared" si="2"/>
        <v>1.5100000000000002</v>
      </c>
    </row>
    <row r="28" spans="1:29" ht="15.5">
      <c r="A28" s="151"/>
      <c r="B28" s="151">
        <v>9631807</v>
      </c>
      <c r="C28" s="151">
        <f>'HW1'!N28</f>
        <v>0</v>
      </c>
      <c r="D28" s="151">
        <f>'HW2'!R28</f>
        <v>69</v>
      </c>
      <c r="E28" s="151">
        <f>'HW3'!Q28</f>
        <v>89.1</v>
      </c>
      <c r="F28" s="151">
        <f>'HW4'!Q28</f>
        <v>66.5</v>
      </c>
      <c r="G28" s="151">
        <f>'HW5'!S28</f>
        <v>29.75</v>
      </c>
      <c r="H28" s="151">
        <f>'HW6'!R28</f>
        <v>98.5</v>
      </c>
      <c r="I28" s="151">
        <f>'HW7'!R28</f>
        <v>60</v>
      </c>
      <c r="J28" s="151">
        <f>'HW8'!T28</f>
        <v>60.5</v>
      </c>
      <c r="K28" s="151">
        <f>'HW9'!J28</f>
        <v>97</v>
      </c>
      <c r="L28" s="151">
        <f>'HW10'!O28</f>
        <v>95.5</v>
      </c>
      <c r="M28" s="151">
        <f>'HW11'!N28</f>
        <v>0</v>
      </c>
      <c r="N28" s="151">
        <f>'HW12'!S28</f>
        <v>97</v>
      </c>
      <c r="O28" s="151">
        <f>'HW13'!L28</f>
        <v>90</v>
      </c>
      <c r="P28" s="151">
        <f>'HW14'!N28</f>
        <v>100</v>
      </c>
      <c r="Q28" s="146">
        <f t="shared" si="0"/>
        <v>1.8</v>
      </c>
      <c r="R28" s="147">
        <f>'HW3'!R28</f>
        <v>0</v>
      </c>
      <c r="S28" s="147">
        <f>'HW4'!R28</f>
        <v>0</v>
      </c>
      <c r="T28" s="147">
        <f>'HW5'!T28</f>
        <v>0</v>
      </c>
      <c r="U28" s="147">
        <f>'HW7'!S28</f>
        <v>0</v>
      </c>
      <c r="V28" s="147">
        <f>'HW8'!U28</f>
        <v>0</v>
      </c>
      <c r="W28" s="147">
        <f>'HW10'!P28</f>
        <v>0</v>
      </c>
      <c r="X28" s="147">
        <f>'HW12'!T28</f>
        <v>100</v>
      </c>
      <c r="Y28" s="147">
        <f>'HW13'!M28</f>
        <v>0</v>
      </c>
      <c r="Z28" s="147">
        <f>'HW14'!O28</f>
        <v>0</v>
      </c>
      <c r="AA28" s="143">
        <f t="shared" si="1"/>
        <v>6.0000000000000005E-2</v>
      </c>
      <c r="AB28" s="143">
        <v>0.16</v>
      </c>
      <c r="AC28" s="164">
        <f t="shared" si="2"/>
        <v>2.02</v>
      </c>
    </row>
    <row r="29" spans="1:29" ht="15.5">
      <c r="A29" s="152"/>
      <c r="B29" s="152">
        <v>9631811</v>
      </c>
      <c r="C29" s="151">
        <f>'HW1'!N29</f>
        <v>89.5</v>
      </c>
      <c r="D29" s="151">
        <f>'HW2'!R29</f>
        <v>100</v>
      </c>
      <c r="E29" s="151">
        <f>'HW3'!Q29</f>
        <v>83.8</v>
      </c>
      <c r="F29" s="151">
        <f>'HW4'!Q29</f>
        <v>83</v>
      </c>
      <c r="G29" s="151">
        <f>'HW5'!S29</f>
        <v>75</v>
      </c>
      <c r="H29" s="151">
        <f>'HW6'!R29</f>
        <v>75.5</v>
      </c>
      <c r="I29" s="151">
        <f>'HW7'!R29</f>
        <v>100.5</v>
      </c>
      <c r="J29" s="151">
        <f>'HW8'!T29</f>
        <v>80</v>
      </c>
      <c r="K29" s="151">
        <f>'HW9'!J29</f>
        <v>0</v>
      </c>
      <c r="L29" s="151">
        <f>'HW10'!O29</f>
        <v>0</v>
      </c>
      <c r="M29" s="151">
        <f>'HW11'!N29</f>
        <v>54.95</v>
      </c>
      <c r="N29" s="151">
        <f>'HW12'!S29</f>
        <v>0</v>
      </c>
      <c r="O29" s="151">
        <f>'HW13'!L29</f>
        <v>0</v>
      </c>
      <c r="P29" s="151">
        <f>'HW14'!N29</f>
        <v>56</v>
      </c>
      <c r="Q29" s="146">
        <f t="shared" si="0"/>
        <v>1.68</v>
      </c>
      <c r="R29" s="147">
        <f>'HW3'!R29</f>
        <v>100</v>
      </c>
      <c r="S29" s="147">
        <f>'HW4'!R29</f>
        <v>30</v>
      </c>
      <c r="T29" s="147">
        <f>'HW5'!T29</f>
        <v>100</v>
      </c>
      <c r="U29" s="147">
        <f>'HW7'!S29</f>
        <v>25</v>
      </c>
      <c r="V29" s="147">
        <f>'HW8'!U29</f>
        <v>0</v>
      </c>
      <c r="W29" s="147">
        <f>'HW10'!P29</f>
        <v>0</v>
      </c>
      <c r="X29" s="147">
        <f>'HW12'!T29</f>
        <v>0</v>
      </c>
      <c r="Y29" s="147">
        <f>'HW13'!M29</f>
        <v>0</v>
      </c>
      <c r="Z29" s="147">
        <f>'HW14'!O29</f>
        <v>0</v>
      </c>
      <c r="AA29" s="143">
        <f t="shared" si="1"/>
        <v>0.15000000000000002</v>
      </c>
      <c r="AB29" s="143">
        <v>0.03</v>
      </c>
      <c r="AC29" s="164">
        <f t="shared" si="2"/>
        <v>1.86</v>
      </c>
    </row>
    <row r="30" spans="1:29" ht="15.5">
      <c r="A30" s="151"/>
      <c r="B30" s="151">
        <v>9631903</v>
      </c>
      <c r="C30" s="151">
        <f>'HW1'!N30</f>
        <v>97.5</v>
      </c>
      <c r="D30" s="151">
        <f>'HW2'!R30</f>
        <v>100</v>
      </c>
      <c r="E30" s="151">
        <f>'HW3'!Q30</f>
        <v>100</v>
      </c>
      <c r="F30" s="151">
        <f>'HW4'!Q30</f>
        <v>89</v>
      </c>
      <c r="G30" s="151">
        <f>'HW5'!S30</f>
        <v>63.95</v>
      </c>
      <c r="H30" s="151">
        <f>'HW6'!R30</f>
        <v>86</v>
      </c>
      <c r="I30" s="151">
        <f>'HW7'!R30</f>
        <v>100</v>
      </c>
      <c r="J30" s="151">
        <f>'HW8'!T30</f>
        <v>61</v>
      </c>
      <c r="K30" s="151">
        <f>'HW9'!J30</f>
        <v>100</v>
      </c>
      <c r="L30" s="151">
        <f>'HW10'!O30</f>
        <v>100</v>
      </c>
      <c r="M30" s="151">
        <f>'HW11'!N30</f>
        <v>15</v>
      </c>
      <c r="N30" s="151">
        <f>'HW12'!S30</f>
        <v>0</v>
      </c>
      <c r="O30" s="151">
        <f>'HW13'!L30</f>
        <v>0</v>
      </c>
      <c r="P30" s="151">
        <f>'HW14'!N30</f>
        <v>76</v>
      </c>
      <c r="Q30" s="146">
        <f t="shared" si="0"/>
        <v>1.91</v>
      </c>
      <c r="R30" s="147">
        <f>'HW3'!R30</f>
        <v>100</v>
      </c>
      <c r="S30" s="147">
        <f>'HW4'!R30</f>
        <v>0</v>
      </c>
      <c r="T30" s="147">
        <f>'HW5'!T30</f>
        <v>50</v>
      </c>
      <c r="U30" s="147">
        <f>'HW7'!S30</f>
        <v>0</v>
      </c>
      <c r="V30" s="147">
        <f>'HW8'!U30</f>
        <v>0</v>
      </c>
      <c r="W30" s="147">
        <f>'HW10'!P30</f>
        <v>0</v>
      </c>
      <c r="X30" s="147">
        <f>'HW12'!T30</f>
        <v>0</v>
      </c>
      <c r="Y30" s="147">
        <f>'HW13'!M30</f>
        <v>0</v>
      </c>
      <c r="Z30" s="147">
        <f>'HW14'!O30</f>
        <v>100</v>
      </c>
      <c r="AA30" s="143">
        <f t="shared" si="1"/>
        <v>0.14000000000000001</v>
      </c>
      <c r="AB30" s="143">
        <v>0.2</v>
      </c>
      <c r="AC30" s="164">
        <f t="shared" si="2"/>
        <v>2.25</v>
      </c>
    </row>
    <row r="31" spans="1:29" ht="15.5">
      <c r="A31" s="152"/>
      <c r="B31" s="152">
        <v>9731505</v>
      </c>
      <c r="C31" s="151">
        <f>'HW1'!N31</f>
        <v>90</v>
      </c>
      <c r="D31" s="151">
        <f>'HW2'!R31</f>
        <v>77</v>
      </c>
      <c r="E31" s="151">
        <f>'HW3'!Q31</f>
        <v>87.5</v>
      </c>
      <c r="F31" s="151">
        <f>'HW4'!Q31</f>
        <v>73.5</v>
      </c>
      <c r="G31" s="151">
        <f>'HW5'!S31</f>
        <v>57</v>
      </c>
      <c r="H31" s="151">
        <f>'HW6'!R31</f>
        <v>81.5</v>
      </c>
      <c r="I31" s="151">
        <f>'HW7'!R31</f>
        <v>70</v>
      </c>
      <c r="J31" s="151">
        <f>'HW8'!T31</f>
        <v>83.5</v>
      </c>
      <c r="K31" s="151">
        <f>'HW9'!J31</f>
        <v>97</v>
      </c>
      <c r="L31" s="151">
        <f>'HW10'!O31</f>
        <v>71.5</v>
      </c>
      <c r="M31" s="151">
        <f>'HW11'!N31</f>
        <v>80</v>
      </c>
      <c r="N31" s="151">
        <f>'HW12'!S31</f>
        <v>100</v>
      </c>
      <c r="O31" s="151">
        <f>'HW13'!L31</f>
        <v>96</v>
      </c>
      <c r="P31" s="151">
        <f>'HW14'!N31</f>
        <v>100</v>
      </c>
      <c r="Q31" s="146">
        <f t="shared" si="0"/>
        <v>2.23</v>
      </c>
      <c r="R31" s="147">
        <f>'HW3'!R31</f>
        <v>50</v>
      </c>
      <c r="S31" s="147">
        <f>'HW4'!R31</f>
        <v>95</v>
      </c>
      <c r="T31" s="147">
        <f>'HW5'!T31</f>
        <v>0</v>
      </c>
      <c r="U31" s="147">
        <f>'HW7'!S31</f>
        <v>0</v>
      </c>
      <c r="V31" s="147">
        <f>'HW8'!U31</f>
        <v>0</v>
      </c>
      <c r="W31" s="147">
        <f>'HW10'!P31</f>
        <v>0</v>
      </c>
      <c r="X31" s="147">
        <f>'HW12'!T31</f>
        <v>66</v>
      </c>
      <c r="Y31" s="147">
        <f>'HW13'!M31</f>
        <v>0</v>
      </c>
      <c r="Z31" s="147">
        <f>'HW14'!O31</f>
        <v>100</v>
      </c>
      <c r="AA31" s="143">
        <f t="shared" si="1"/>
        <v>0.18000000000000002</v>
      </c>
      <c r="AB31" s="143">
        <v>0.32</v>
      </c>
      <c r="AC31" s="164">
        <f t="shared" si="2"/>
        <v>2.73</v>
      </c>
    </row>
    <row r="32" spans="1:29" ht="15.5">
      <c r="A32" s="151"/>
      <c r="B32" s="151">
        <v>9223704</v>
      </c>
      <c r="C32" s="151">
        <f>'HW1'!N32</f>
        <v>39</v>
      </c>
      <c r="D32" s="151">
        <f>'HW2'!R32</f>
        <v>0</v>
      </c>
      <c r="E32" s="151">
        <f>'HW3'!Q32</f>
        <v>0</v>
      </c>
      <c r="F32" s="151">
        <f>'HW4'!Q32</f>
        <v>0</v>
      </c>
      <c r="G32" s="151">
        <f>'HW5'!S32</f>
        <v>0</v>
      </c>
      <c r="H32" s="151">
        <f>'HW6'!R32</f>
        <v>85</v>
      </c>
      <c r="I32" s="151">
        <f>'HW7'!R32</f>
        <v>78</v>
      </c>
      <c r="J32" s="151">
        <f>'HW8'!T32</f>
        <v>46</v>
      </c>
      <c r="K32" s="151">
        <f>'HW9'!J32</f>
        <v>0</v>
      </c>
      <c r="L32" s="151">
        <f>'HW10'!O32</f>
        <v>82</v>
      </c>
      <c r="M32" s="151">
        <f>'HW11'!N32</f>
        <v>53.4</v>
      </c>
      <c r="N32" s="151">
        <f>'HW12'!S32</f>
        <v>89.5</v>
      </c>
      <c r="O32" s="151">
        <f>'HW13'!L32</f>
        <v>0</v>
      </c>
      <c r="P32" s="151">
        <f>'HW14'!N32</f>
        <v>0</v>
      </c>
      <c r="Q32" s="146">
        <f t="shared" si="0"/>
        <v>1</v>
      </c>
      <c r="R32" s="147">
        <f>'HW3'!R32</f>
        <v>0</v>
      </c>
      <c r="S32" s="147">
        <f>'HW4'!R32</f>
        <v>0</v>
      </c>
      <c r="T32" s="147">
        <f>'HW5'!T32</f>
        <v>0</v>
      </c>
      <c r="U32" s="147">
        <f>'HW7'!S32</f>
        <v>0</v>
      </c>
      <c r="V32" s="147">
        <f>'HW8'!U32</f>
        <v>0</v>
      </c>
      <c r="W32" s="147">
        <f>'HW10'!P32</f>
        <v>0</v>
      </c>
      <c r="X32" s="147">
        <f>'HW12'!T32</f>
        <v>0</v>
      </c>
      <c r="Y32" s="147">
        <f>'HW13'!M32</f>
        <v>0</v>
      </c>
      <c r="Z32" s="147">
        <f>'HW14'!O32</f>
        <v>0</v>
      </c>
      <c r="AA32" s="143">
        <f t="shared" si="1"/>
        <v>0</v>
      </c>
      <c r="AB32" s="143">
        <v>0.09</v>
      </c>
      <c r="AC32" s="164">
        <f t="shared" si="2"/>
        <v>1.0900000000000001</v>
      </c>
    </row>
    <row r="33" spans="1:29" ht="15.5">
      <c r="A33" s="152"/>
      <c r="B33" s="152">
        <v>9323092</v>
      </c>
      <c r="C33" s="151">
        <f>'HW1'!N33</f>
        <v>56.5</v>
      </c>
      <c r="D33" s="151">
        <f>'HW2'!R33</f>
        <v>0</v>
      </c>
      <c r="E33" s="151">
        <f>'HW3'!Q33</f>
        <v>41</v>
      </c>
      <c r="F33" s="151">
        <f>'HW4'!Q33</f>
        <v>0</v>
      </c>
      <c r="G33" s="151">
        <f>'HW5'!S33</f>
        <v>57</v>
      </c>
      <c r="H33" s="151">
        <f>'HW6'!R33</f>
        <v>63</v>
      </c>
      <c r="I33" s="151">
        <f>'HW7'!R33</f>
        <v>15</v>
      </c>
      <c r="J33" s="151">
        <f>'HW8'!T33</f>
        <v>81</v>
      </c>
      <c r="K33" s="151">
        <f>'HW9'!J33</f>
        <v>0</v>
      </c>
      <c r="L33" s="151">
        <f>'HW10'!O33</f>
        <v>75.5</v>
      </c>
      <c r="M33" s="151">
        <f>'HW11'!N33</f>
        <v>0</v>
      </c>
      <c r="N33" s="151">
        <f>'HW12'!S33</f>
        <v>0</v>
      </c>
      <c r="O33" s="151">
        <f>'HW13'!L33</f>
        <v>0</v>
      </c>
      <c r="P33" s="151">
        <f>'HW14'!N33</f>
        <v>0</v>
      </c>
      <c r="Q33" s="146">
        <f t="shared" si="0"/>
        <v>0.82000000000000006</v>
      </c>
      <c r="R33" s="147">
        <f>'HW3'!R33</f>
        <v>0</v>
      </c>
      <c r="S33" s="147">
        <f>'HW4'!R33</f>
        <v>0</v>
      </c>
      <c r="T33" s="147">
        <f>'HW5'!T33</f>
        <v>100</v>
      </c>
      <c r="U33" s="147">
        <f>'HW7'!S33</f>
        <v>0</v>
      </c>
      <c r="V33" s="147">
        <f>'HW8'!U33</f>
        <v>0</v>
      </c>
      <c r="W33" s="147">
        <f>'HW10'!P33</f>
        <v>0</v>
      </c>
      <c r="X33" s="147">
        <f>'HW12'!T33</f>
        <v>0</v>
      </c>
      <c r="Y33" s="147">
        <f>'HW13'!M33</f>
        <v>0</v>
      </c>
      <c r="Z33" s="147">
        <f>'HW14'!O33</f>
        <v>0</v>
      </c>
      <c r="AA33" s="143">
        <f t="shared" si="1"/>
        <v>6.0000000000000005E-2</v>
      </c>
      <c r="AB33" s="143">
        <v>0</v>
      </c>
      <c r="AC33" s="164">
        <f t="shared" si="2"/>
        <v>0.88000000000000012</v>
      </c>
    </row>
    <row r="34" spans="1:29" ht="15.5">
      <c r="A34" s="151"/>
      <c r="B34" s="151">
        <v>9612056</v>
      </c>
      <c r="C34" s="151">
        <f>'HW1'!N34</f>
        <v>90</v>
      </c>
      <c r="D34" s="151">
        <f>'HW2'!R34</f>
        <v>87.5</v>
      </c>
      <c r="E34" s="151">
        <f>'HW3'!Q34</f>
        <v>98.5</v>
      </c>
      <c r="F34" s="151">
        <f>'HW4'!Q34</f>
        <v>98.5</v>
      </c>
      <c r="G34" s="151">
        <f>'HW5'!S34</f>
        <v>70.75</v>
      </c>
      <c r="H34" s="151">
        <f>'HW6'!R34</f>
        <v>82</v>
      </c>
      <c r="I34" s="151">
        <f>'HW7'!R34</f>
        <v>0</v>
      </c>
      <c r="J34" s="151">
        <f>'HW8'!T34</f>
        <v>80.5</v>
      </c>
      <c r="K34" s="151">
        <f>'HW9'!J34</f>
        <v>97</v>
      </c>
      <c r="L34" s="151">
        <f>'HW10'!O34</f>
        <v>0</v>
      </c>
      <c r="M34" s="151">
        <f>'HW11'!N34</f>
        <v>0</v>
      </c>
      <c r="N34" s="151">
        <f>'HW12'!S34</f>
        <v>96</v>
      </c>
      <c r="O34" s="151">
        <f>'HW13'!L34</f>
        <v>90</v>
      </c>
      <c r="P34" s="151">
        <f>'HW14'!N34</f>
        <v>85</v>
      </c>
      <c r="Q34" s="146">
        <f t="shared" si="0"/>
        <v>1.9</v>
      </c>
      <c r="R34" s="147">
        <f>'HW3'!R34</f>
        <v>0</v>
      </c>
      <c r="S34" s="147">
        <f>'HW4'!R34</f>
        <v>100</v>
      </c>
      <c r="T34" s="147">
        <f>'HW5'!T34</f>
        <v>100</v>
      </c>
      <c r="U34" s="147">
        <f>'HW7'!S34</f>
        <v>0</v>
      </c>
      <c r="V34" s="147">
        <f>'HW8'!U34</f>
        <v>0</v>
      </c>
      <c r="W34" s="147">
        <f>'HW10'!P34</f>
        <v>0</v>
      </c>
      <c r="X34" s="147">
        <f>'HW12'!T34</f>
        <v>66</v>
      </c>
      <c r="Y34" s="147">
        <f>'HW13'!M34</f>
        <v>0</v>
      </c>
      <c r="Z34" s="147">
        <f>'HW14'!O34</f>
        <v>0</v>
      </c>
      <c r="AA34" s="143">
        <f t="shared" si="1"/>
        <v>0.15000000000000002</v>
      </c>
      <c r="AB34" s="143">
        <v>0.15</v>
      </c>
      <c r="AC34" s="164">
        <f t="shared" si="2"/>
        <v>2.1999999999999997</v>
      </c>
    </row>
    <row r="35" spans="1:29" ht="15.5">
      <c r="A35" s="152"/>
      <c r="B35" s="152">
        <v>9531001</v>
      </c>
      <c r="C35" s="151">
        <f>'HW1'!N35</f>
        <v>67.5</v>
      </c>
      <c r="D35" s="151">
        <f>'HW2'!R35</f>
        <v>79.5</v>
      </c>
      <c r="E35" s="151">
        <f>'HW3'!Q35</f>
        <v>62.9</v>
      </c>
      <c r="F35" s="151">
        <f>'HW4'!Q35</f>
        <v>47</v>
      </c>
      <c r="G35" s="151">
        <f>'HW5'!S35</f>
        <v>53</v>
      </c>
      <c r="H35" s="151">
        <f>'HW6'!R35</f>
        <v>53</v>
      </c>
      <c r="I35" s="151">
        <f>'HW7'!R35</f>
        <v>0</v>
      </c>
      <c r="J35" s="151">
        <f>'HW8'!T35</f>
        <v>15</v>
      </c>
      <c r="K35" s="151">
        <f>'HW9'!J35</f>
        <v>0</v>
      </c>
      <c r="L35" s="151">
        <f>'HW10'!O35</f>
        <v>0</v>
      </c>
      <c r="M35" s="151">
        <f>'HW11'!N35</f>
        <v>0</v>
      </c>
      <c r="N35" s="151">
        <f>'HW12'!S35</f>
        <v>0</v>
      </c>
      <c r="O35" s="151">
        <f>'HW13'!L35</f>
        <v>0</v>
      </c>
      <c r="P35" s="151">
        <f>'HW14'!N35</f>
        <v>0</v>
      </c>
      <c r="Q35" s="146">
        <f t="shared" si="0"/>
        <v>0.81</v>
      </c>
      <c r="R35" s="147">
        <f>'HW3'!R35</f>
        <v>0</v>
      </c>
      <c r="S35" s="147">
        <f>'HW4'!R35</f>
        <v>10</v>
      </c>
      <c r="T35" s="147">
        <f>'HW5'!T35</f>
        <v>0</v>
      </c>
      <c r="U35" s="147">
        <f>'HW7'!S35</f>
        <v>0</v>
      </c>
      <c r="V35" s="147">
        <f>'HW8'!U35</f>
        <v>0</v>
      </c>
      <c r="W35" s="147">
        <f>'HW10'!P35</f>
        <v>0</v>
      </c>
      <c r="X35" s="147">
        <f>'HW12'!T35</f>
        <v>0</v>
      </c>
      <c r="Y35" s="147">
        <f>'HW13'!M35</f>
        <v>0</v>
      </c>
      <c r="Z35" s="147">
        <f>'HW14'!O35</f>
        <v>0</v>
      </c>
      <c r="AA35" s="143">
        <f t="shared" si="1"/>
        <v>0.01</v>
      </c>
      <c r="AB35" s="143">
        <v>0.15</v>
      </c>
      <c r="AC35" s="164">
        <f t="shared" si="2"/>
        <v>0.97000000000000008</v>
      </c>
    </row>
    <row r="36" spans="1:29" ht="15.5">
      <c r="A36" s="151"/>
      <c r="B36" s="151">
        <v>9612036</v>
      </c>
      <c r="C36" s="151">
        <f>'HW1'!N36</f>
        <v>82.5</v>
      </c>
      <c r="D36" s="151">
        <f>'HW2'!R36</f>
        <v>94.6</v>
      </c>
      <c r="E36" s="151">
        <f>'HW3'!Q36</f>
        <v>95.5</v>
      </c>
      <c r="F36" s="151">
        <f>'HW4'!Q36</f>
        <v>94.75</v>
      </c>
      <c r="G36" s="151">
        <f>'HW5'!S36</f>
        <v>69</v>
      </c>
      <c r="H36" s="151">
        <f>'HW6'!R36</f>
        <v>59</v>
      </c>
      <c r="I36" s="151">
        <f>'HW7'!R36</f>
        <v>33</v>
      </c>
      <c r="J36" s="151">
        <f>'HW8'!T36</f>
        <v>79.5</v>
      </c>
      <c r="K36" s="151">
        <f>'HW9'!J36</f>
        <v>97</v>
      </c>
      <c r="L36" s="151">
        <f>'HW10'!O36</f>
        <v>0</v>
      </c>
      <c r="M36" s="151">
        <f>'HW11'!N36</f>
        <v>0</v>
      </c>
      <c r="N36" s="151">
        <f>'HW12'!S36</f>
        <v>92</v>
      </c>
      <c r="O36" s="151">
        <f>'HW13'!L36</f>
        <v>100</v>
      </c>
      <c r="P36" s="151">
        <f>'HW14'!N36</f>
        <v>70</v>
      </c>
      <c r="Q36" s="146">
        <f t="shared" si="0"/>
        <v>1.87</v>
      </c>
      <c r="R36" s="147">
        <f>'HW3'!R36</f>
        <v>0</v>
      </c>
      <c r="S36" s="147">
        <f>'HW4'!R36</f>
        <v>100</v>
      </c>
      <c r="T36" s="147">
        <f>'HW5'!T36</f>
        <v>0</v>
      </c>
      <c r="U36" s="147">
        <f>'HW7'!S36</f>
        <v>0</v>
      </c>
      <c r="V36" s="147">
        <f>'HW8'!U36</f>
        <v>0</v>
      </c>
      <c r="W36" s="147">
        <f>'HW10'!P36</f>
        <v>0</v>
      </c>
      <c r="X36" s="147">
        <f>'HW12'!T36</f>
        <v>33</v>
      </c>
      <c r="Y36" s="147">
        <f>'HW13'!M36</f>
        <v>0</v>
      </c>
      <c r="Z36" s="147">
        <f>'HW14'!O36</f>
        <v>0</v>
      </c>
      <c r="AA36" s="143">
        <f t="shared" si="1"/>
        <v>0.08</v>
      </c>
      <c r="AB36" s="143">
        <v>0.16</v>
      </c>
      <c r="AC36" s="164">
        <f t="shared" si="2"/>
        <v>2.1100000000000003</v>
      </c>
    </row>
    <row r="37" spans="1:29" ht="15.5">
      <c r="A37" s="152"/>
      <c r="B37" s="152">
        <v>9523094</v>
      </c>
      <c r="C37" s="151">
        <f>'HW1'!N37</f>
        <v>0</v>
      </c>
      <c r="D37" s="151">
        <f>'HW2'!R37</f>
        <v>62</v>
      </c>
      <c r="E37" s="151">
        <f>'HW3'!Q37</f>
        <v>89.5</v>
      </c>
      <c r="F37" s="151">
        <f>'HW4'!Q37</f>
        <v>73</v>
      </c>
      <c r="G37" s="151">
        <f>'HW5'!S37</f>
        <v>63</v>
      </c>
      <c r="H37" s="151">
        <f>'HW6'!R37</f>
        <v>52</v>
      </c>
      <c r="I37" s="151">
        <f>'HW7'!R37</f>
        <v>77.599999999999994</v>
      </c>
      <c r="J37" s="151">
        <f>'HW8'!T37</f>
        <v>0</v>
      </c>
      <c r="K37" s="151">
        <f>'HW9'!J37</f>
        <v>0</v>
      </c>
      <c r="L37" s="151">
        <f>'HW10'!O37</f>
        <v>61</v>
      </c>
      <c r="M37" s="151">
        <f>'HW11'!N37</f>
        <v>34.25</v>
      </c>
      <c r="N37" s="151">
        <f>'HW12'!S37</f>
        <v>90.5</v>
      </c>
      <c r="O37" s="151">
        <f>'HW13'!L37</f>
        <v>100</v>
      </c>
      <c r="P37" s="151">
        <f>'HW14'!N37</f>
        <v>100</v>
      </c>
      <c r="Q37" s="146">
        <f t="shared" si="0"/>
        <v>1.51</v>
      </c>
      <c r="R37" s="147">
        <f>'HW3'!R37</f>
        <v>100</v>
      </c>
      <c r="S37" s="147">
        <f>'HW4'!R37</f>
        <v>85</v>
      </c>
      <c r="T37" s="147">
        <f>'HW5'!T37</f>
        <v>0</v>
      </c>
      <c r="U37" s="147">
        <f>'HW7'!S37</f>
        <v>0</v>
      </c>
      <c r="V37" s="147">
        <f>'HW8'!U37</f>
        <v>0</v>
      </c>
      <c r="W37" s="147">
        <f>'HW10'!P37</f>
        <v>0</v>
      </c>
      <c r="X37" s="147">
        <f>'HW12'!T37</f>
        <v>0</v>
      </c>
      <c r="Y37" s="147">
        <f>'HW13'!M37</f>
        <v>0</v>
      </c>
      <c r="Z37" s="147">
        <f>'HW14'!O37</f>
        <v>0</v>
      </c>
      <c r="AA37" s="143">
        <f t="shared" si="1"/>
        <v>0.11</v>
      </c>
      <c r="AB37" s="143">
        <v>0.23</v>
      </c>
      <c r="AC37" s="164">
        <f t="shared" si="2"/>
        <v>1.85</v>
      </c>
    </row>
    <row r="38" spans="1:29" ht="15.5">
      <c r="A38" s="151"/>
      <c r="B38" s="151">
        <v>9423702</v>
      </c>
      <c r="C38" s="151">
        <f>'HW1'!N38</f>
        <v>0</v>
      </c>
      <c r="D38" s="151">
        <f>'HW2'!R38</f>
        <v>89</v>
      </c>
      <c r="E38" s="151">
        <f>'HW3'!Q38</f>
        <v>91.75</v>
      </c>
      <c r="F38" s="151">
        <f>'HW4'!Q38</f>
        <v>76.75</v>
      </c>
      <c r="G38" s="151">
        <f>'HW5'!S38</f>
        <v>45</v>
      </c>
      <c r="H38" s="151">
        <f>'HW6'!R38</f>
        <v>78.5</v>
      </c>
      <c r="I38" s="151">
        <f>'HW7'!R38</f>
        <v>74.5</v>
      </c>
      <c r="J38" s="151">
        <f>'HW8'!T38</f>
        <v>72.5</v>
      </c>
      <c r="K38" s="151">
        <f>'HW9'!J38</f>
        <v>0</v>
      </c>
      <c r="L38" s="151">
        <f>'HW10'!O38</f>
        <v>60.7</v>
      </c>
      <c r="M38" s="151">
        <f>'HW11'!N38</f>
        <v>66.45</v>
      </c>
      <c r="N38" s="151">
        <f>'HW12'!S38</f>
        <v>0</v>
      </c>
      <c r="O38" s="151">
        <f>'HW13'!L38</f>
        <v>90</v>
      </c>
      <c r="P38" s="151">
        <f>'HW14'!N38</f>
        <v>76</v>
      </c>
      <c r="Q38" s="146">
        <f t="shared" si="0"/>
        <v>1.61</v>
      </c>
      <c r="R38" s="147">
        <f>'HW3'!R38</f>
        <v>0</v>
      </c>
      <c r="S38" s="147">
        <f>'HW4'!R38</f>
        <v>85</v>
      </c>
      <c r="T38" s="147">
        <f>'HW5'!T38</f>
        <v>0</v>
      </c>
      <c r="U38" s="147">
        <f>'HW7'!S38</f>
        <v>25</v>
      </c>
      <c r="V38" s="147">
        <f>'HW8'!U38</f>
        <v>0</v>
      </c>
      <c r="W38" s="147">
        <f>'HW10'!P38</f>
        <v>0</v>
      </c>
      <c r="X38" s="147">
        <f>'HW12'!T38</f>
        <v>0</v>
      </c>
      <c r="Y38" s="147">
        <f>'HW13'!M38</f>
        <v>70</v>
      </c>
      <c r="Z38" s="147">
        <f>'HW14'!O38</f>
        <v>0</v>
      </c>
      <c r="AA38" s="143">
        <f t="shared" si="1"/>
        <v>0.1</v>
      </c>
      <c r="AB38" s="143">
        <v>0.32</v>
      </c>
      <c r="AC38" s="164">
        <f t="shared" si="2"/>
        <v>2.0300000000000002</v>
      </c>
    </row>
    <row r="39" spans="1:29" s="158" customFormat="1" ht="15.5">
      <c r="A39" s="154" t="s">
        <v>149</v>
      </c>
      <c r="B39" s="155"/>
      <c r="C39" s="156">
        <f>'HW1'!N39</f>
        <v>0</v>
      </c>
      <c r="D39" s="156">
        <f>'HW2'!R39</f>
        <v>0</v>
      </c>
      <c r="E39" s="156">
        <f>'HW3'!Q39</f>
        <v>0</v>
      </c>
      <c r="F39" s="156">
        <f>'HW4'!Q39</f>
        <v>0</v>
      </c>
      <c r="G39" s="156">
        <f>'HW5'!S39</f>
        <v>0</v>
      </c>
      <c r="H39" s="156">
        <f>'HW6'!R39</f>
        <v>0</v>
      </c>
      <c r="I39" s="156"/>
      <c r="J39" s="156"/>
      <c r="K39" s="156"/>
      <c r="L39" s="156"/>
      <c r="M39" s="156"/>
      <c r="N39" s="156"/>
      <c r="O39" s="156"/>
      <c r="P39" s="156"/>
      <c r="Q39" s="146"/>
      <c r="R39" s="157"/>
      <c r="S39" s="147"/>
      <c r="T39" s="147"/>
      <c r="U39" s="147"/>
      <c r="V39" s="147"/>
      <c r="W39" s="147"/>
      <c r="X39" s="147"/>
      <c r="Y39" s="147"/>
      <c r="Z39" s="147"/>
      <c r="AA39" s="143"/>
      <c r="AB39" s="143"/>
      <c r="AC39" s="164"/>
    </row>
    <row r="40" spans="1:29" ht="15.5">
      <c r="A40" s="151"/>
      <c r="B40" s="151">
        <v>9431069</v>
      </c>
      <c r="C40" s="151">
        <f>'HW1'!N40</f>
        <v>92.5</v>
      </c>
      <c r="D40" s="151">
        <f>'HW2'!R40</f>
        <v>96.5</v>
      </c>
      <c r="E40" s="151">
        <f>'HW3'!Q40</f>
        <v>87</v>
      </c>
      <c r="F40" s="151">
        <f>'HW4'!Q40</f>
        <v>77.5</v>
      </c>
      <c r="G40" s="151">
        <f>'HW5'!S40</f>
        <v>33</v>
      </c>
      <c r="H40" s="151">
        <f>'HW6'!R40</f>
        <v>53</v>
      </c>
      <c r="I40" s="151">
        <f>'HW7'!R40</f>
        <v>15</v>
      </c>
      <c r="J40" s="151">
        <f>'HW8'!T40</f>
        <v>50</v>
      </c>
      <c r="K40" s="151">
        <f>'HW9'!J40</f>
        <v>88</v>
      </c>
      <c r="L40" s="151">
        <f>'HW10'!O40</f>
        <v>31.9</v>
      </c>
      <c r="M40" s="151">
        <f>'HW11'!N40</f>
        <v>65</v>
      </c>
      <c r="N40" s="151">
        <f>'HW12'!S40</f>
        <v>33</v>
      </c>
      <c r="O40" s="151">
        <f>'HW13'!L40</f>
        <v>82</v>
      </c>
      <c r="P40" s="151">
        <f>'HW14'!N40</f>
        <v>76</v>
      </c>
      <c r="Q40" s="146">
        <f t="shared" si="0"/>
        <v>1.66</v>
      </c>
      <c r="R40" s="147">
        <f>'HW3'!R40</f>
        <v>0</v>
      </c>
      <c r="S40" s="147">
        <f>'HW4'!R40</f>
        <v>0</v>
      </c>
      <c r="T40" s="147">
        <f>'HW5'!T40</f>
        <v>0</v>
      </c>
      <c r="U40" s="147">
        <f>'HW7'!S40</f>
        <v>0</v>
      </c>
      <c r="V40" s="147">
        <f>'HW8'!U40</f>
        <v>0</v>
      </c>
      <c r="W40" s="147">
        <f>'HW10'!P40</f>
        <v>0</v>
      </c>
      <c r="X40" s="147">
        <f>'HW12'!T40</f>
        <v>0</v>
      </c>
      <c r="Y40" s="147">
        <f>'HW13'!M40</f>
        <v>0</v>
      </c>
      <c r="Z40" s="147">
        <f>'HW14'!O40</f>
        <v>0</v>
      </c>
      <c r="AA40" s="143">
        <f t="shared" si="1"/>
        <v>0</v>
      </c>
      <c r="AB40" s="143">
        <v>0.03</v>
      </c>
      <c r="AC40" s="164">
        <f t="shared" si="2"/>
        <v>1.69</v>
      </c>
    </row>
    <row r="41" spans="1:29" ht="15.5">
      <c r="A41" s="152"/>
      <c r="B41" s="152">
        <v>9511023</v>
      </c>
      <c r="C41" s="151">
        <f>'HW1'!N41</f>
        <v>90</v>
      </c>
      <c r="D41" s="151">
        <f>'HW2'!R41</f>
        <v>73</v>
      </c>
      <c r="E41" s="151">
        <f>'HW3'!Q41</f>
        <v>75.5</v>
      </c>
      <c r="F41" s="151">
        <f>'HW4'!Q41</f>
        <v>74</v>
      </c>
      <c r="G41" s="151">
        <f>'HW5'!S41</f>
        <v>0</v>
      </c>
      <c r="H41" s="151">
        <f>'HW6'!R41</f>
        <v>0</v>
      </c>
      <c r="I41" s="151">
        <f>'HW7'!R41</f>
        <v>0</v>
      </c>
      <c r="J41" s="151">
        <f>'HW8'!T41</f>
        <v>82.5</v>
      </c>
      <c r="K41" s="151">
        <f>'HW9'!J41</f>
        <v>54</v>
      </c>
      <c r="L41" s="151">
        <f>'HW10'!O41</f>
        <v>87</v>
      </c>
      <c r="M41" s="151">
        <f>'HW11'!N41</f>
        <v>72.650000000000006</v>
      </c>
      <c r="N41" s="151">
        <f>'HW12'!S41</f>
        <v>89</v>
      </c>
      <c r="O41" s="151">
        <f>'HW13'!L41</f>
        <v>0</v>
      </c>
      <c r="P41" s="151">
        <f>'HW14'!N41</f>
        <v>0</v>
      </c>
      <c r="Q41" s="146">
        <f t="shared" si="0"/>
        <v>1.42</v>
      </c>
      <c r="R41" s="147">
        <f>'HW3'!R41</f>
        <v>100</v>
      </c>
      <c r="S41" s="147">
        <f>'HW4'!R41</f>
        <v>0</v>
      </c>
      <c r="T41" s="147">
        <f>'HW5'!T41</f>
        <v>0</v>
      </c>
      <c r="U41" s="147">
        <f>'HW7'!S41</f>
        <v>0</v>
      </c>
      <c r="V41" s="147">
        <f>'HW8'!U41</f>
        <v>0</v>
      </c>
      <c r="W41" s="147">
        <f>'HW10'!P41</f>
        <v>0</v>
      </c>
      <c r="X41" s="147">
        <f>'HW12'!T41</f>
        <v>66</v>
      </c>
      <c r="Y41" s="147">
        <f>'HW13'!M41</f>
        <v>0</v>
      </c>
      <c r="Z41" s="147">
        <f>'HW14'!O41</f>
        <v>0</v>
      </c>
      <c r="AA41" s="143">
        <f t="shared" si="1"/>
        <v>9.9999999999999992E-2</v>
      </c>
      <c r="AB41" s="143">
        <v>0.14000000000000001</v>
      </c>
      <c r="AC41" s="164">
        <f t="shared" si="2"/>
        <v>1.6600000000000001</v>
      </c>
    </row>
    <row r="42" spans="1:29" ht="15.5">
      <c r="A42" s="151"/>
      <c r="B42" s="151">
        <v>9512034</v>
      </c>
      <c r="C42" s="151">
        <f>'HW1'!N42</f>
        <v>97.5</v>
      </c>
      <c r="D42" s="151">
        <f>'HW2'!R42</f>
        <v>42.5</v>
      </c>
      <c r="E42" s="151">
        <f>'HW3'!Q42</f>
        <v>97.9</v>
      </c>
      <c r="F42" s="151">
        <f>'HW4'!Q42</f>
        <v>93.1</v>
      </c>
      <c r="G42" s="151">
        <f>'HW5'!S42</f>
        <v>35.5</v>
      </c>
      <c r="H42" s="151">
        <f>'HW6'!R42</f>
        <v>71.5</v>
      </c>
      <c r="I42" s="151">
        <f>'HW7'!R42</f>
        <v>97.6</v>
      </c>
      <c r="J42" s="151">
        <f>'HW8'!T42</f>
        <v>78.5</v>
      </c>
      <c r="K42" s="151">
        <f>'HW9'!J42</f>
        <v>100</v>
      </c>
      <c r="L42" s="151">
        <f>'HW10'!O42</f>
        <v>73</v>
      </c>
      <c r="M42" s="151">
        <f>'HW11'!N42</f>
        <v>80</v>
      </c>
      <c r="N42" s="151">
        <f>'HW12'!S42</f>
        <v>97.5</v>
      </c>
      <c r="O42" s="151">
        <f>'HW13'!L42</f>
        <v>92</v>
      </c>
      <c r="P42" s="151">
        <f>'HW14'!N42</f>
        <v>46</v>
      </c>
      <c r="Q42" s="146">
        <f t="shared" si="0"/>
        <v>2.11</v>
      </c>
      <c r="R42" s="147">
        <f>'HW3'!R42</f>
        <v>100</v>
      </c>
      <c r="S42" s="147">
        <f>'HW4'!R42</f>
        <v>0</v>
      </c>
      <c r="T42" s="147">
        <f>'HW5'!T42</f>
        <v>0</v>
      </c>
      <c r="U42" s="147">
        <f>'HW7'!S42</f>
        <v>0</v>
      </c>
      <c r="V42" s="147">
        <f>'HW8'!U42</f>
        <v>0</v>
      </c>
      <c r="W42" s="147">
        <f>'HW10'!P42</f>
        <v>0</v>
      </c>
      <c r="X42" s="147">
        <f>'HW12'!T42</f>
        <v>0</v>
      </c>
      <c r="Y42" s="147">
        <f>'HW13'!M42</f>
        <v>70</v>
      </c>
      <c r="Z42" s="147">
        <f>'HW14'!O42</f>
        <v>0</v>
      </c>
      <c r="AA42" s="143">
        <f t="shared" si="1"/>
        <v>9.9999999999999992E-2</v>
      </c>
      <c r="AB42" s="143">
        <v>0</v>
      </c>
      <c r="AC42" s="164">
        <f t="shared" si="2"/>
        <v>2.21</v>
      </c>
    </row>
    <row r="43" spans="1:29" ht="15.5">
      <c r="A43" s="152"/>
      <c r="B43" s="152">
        <v>9531023</v>
      </c>
      <c r="C43" s="151">
        <f>'HW1'!N43</f>
        <v>0</v>
      </c>
      <c r="D43" s="151">
        <f>'HW2'!R43</f>
        <v>0</v>
      </c>
      <c r="E43" s="151">
        <f>'HW3'!Q43</f>
        <v>0</v>
      </c>
      <c r="F43" s="151">
        <f>'HW4'!Q43</f>
        <v>0</v>
      </c>
      <c r="G43" s="151">
        <f>'HW5'!S43</f>
        <v>0</v>
      </c>
      <c r="H43" s="151">
        <f>'HW6'!R43</f>
        <v>0</v>
      </c>
      <c r="I43" s="151">
        <f>'HW7'!R43</f>
        <v>0</v>
      </c>
      <c r="J43" s="151">
        <f>'HW8'!T43</f>
        <v>0</v>
      </c>
      <c r="K43" s="151">
        <f>'HW9'!J43</f>
        <v>0</v>
      </c>
      <c r="L43" s="151">
        <f>'HW10'!O43</f>
        <v>63</v>
      </c>
      <c r="M43" s="151">
        <f>'HW11'!N43</f>
        <v>0</v>
      </c>
      <c r="N43" s="151">
        <f>'HW12'!S43</f>
        <v>0</v>
      </c>
      <c r="O43" s="151">
        <f>'HW13'!L43</f>
        <v>0</v>
      </c>
      <c r="P43" s="151">
        <f>'HW14'!N43</f>
        <v>0</v>
      </c>
      <c r="Q43" s="146">
        <f t="shared" si="0"/>
        <v>9.9999999999999992E-2</v>
      </c>
      <c r="R43" s="147">
        <f>'HW3'!R43</f>
        <v>0</v>
      </c>
      <c r="S43" s="147">
        <f>'HW4'!R43</f>
        <v>0</v>
      </c>
      <c r="T43" s="147">
        <f>'HW5'!T43</f>
        <v>0</v>
      </c>
      <c r="U43" s="147">
        <f>'HW7'!S43</f>
        <v>0</v>
      </c>
      <c r="V43" s="147">
        <f>'HW8'!U43</f>
        <v>0</v>
      </c>
      <c r="W43" s="147">
        <f>'HW10'!P43</f>
        <v>0</v>
      </c>
      <c r="X43" s="147">
        <f>'HW12'!T43</f>
        <v>0</v>
      </c>
      <c r="Y43" s="147">
        <f>'HW13'!M43</f>
        <v>0</v>
      </c>
      <c r="Z43" s="147">
        <f>'HW14'!O43</f>
        <v>0</v>
      </c>
      <c r="AA43" s="143">
        <f t="shared" si="1"/>
        <v>0</v>
      </c>
      <c r="AB43" s="143">
        <v>0</v>
      </c>
      <c r="AC43" s="164">
        <f t="shared" si="2"/>
        <v>9.9999999999999992E-2</v>
      </c>
    </row>
    <row r="44" spans="1:29" ht="15.5">
      <c r="A44" s="151"/>
      <c r="B44" s="151">
        <v>9531706</v>
      </c>
      <c r="C44" s="151">
        <f>'HW1'!N44</f>
        <v>97.5</v>
      </c>
      <c r="D44" s="151">
        <f>'HW2'!R44</f>
        <v>98</v>
      </c>
      <c r="E44" s="151">
        <f>'HW3'!Q44</f>
        <v>100</v>
      </c>
      <c r="F44" s="151">
        <f>'HW4'!Q44</f>
        <v>89.5</v>
      </c>
      <c r="G44" s="151">
        <f>'HW5'!S44</f>
        <v>60</v>
      </c>
      <c r="H44" s="151">
        <f>'HW6'!R44</f>
        <v>87</v>
      </c>
      <c r="I44" s="151">
        <f>'HW7'!R44</f>
        <v>25</v>
      </c>
      <c r="J44" s="151">
        <f>'HW8'!T44</f>
        <v>85</v>
      </c>
      <c r="K44" s="151">
        <f>'HW9'!J44</f>
        <v>0</v>
      </c>
      <c r="L44" s="151">
        <f>'HW10'!O44</f>
        <v>69</v>
      </c>
      <c r="M44" s="151">
        <f>'HW11'!N44</f>
        <v>66.5</v>
      </c>
      <c r="N44" s="151">
        <f>'HW12'!S44</f>
        <v>98.5</v>
      </c>
      <c r="O44" s="151">
        <f>'HW13'!L44</f>
        <v>100</v>
      </c>
      <c r="P44" s="151">
        <f>'HW14'!N44</f>
        <v>70</v>
      </c>
      <c r="Q44" s="146">
        <f t="shared" si="0"/>
        <v>2.0999999999999996</v>
      </c>
      <c r="R44" s="147">
        <f>'HW3'!R44</f>
        <v>100</v>
      </c>
      <c r="S44" s="147">
        <f>'HW4'!R44</f>
        <v>90</v>
      </c>
      <c r="T44" s="147">
        <f>'HW5'!T44</f>
        <v>0</v>
      </c>
      <c r="U44" s="147">
        <f>'HW7'!S44</f>
        <v>50</v>
      </c>
      <c r="V44" s="147">
        <f>'HW8'!U44</f>
        <v>0</v>
      </c>
      <c r="W44" s="147">
        <f>'HW10'!P44</f>
        <v>0</v>
      </c>
      <c r="X44" s="147">
        <f>'HW12'!T44</f>
        <v>66</v>
      </c>
      <c r="Y44" s="147">
        <f>'HW13'!M44</f>
        <v>0</v>
      </c>
      <c r="Z44" s="147">
        <f>'HW14'!O44</f>
        <v>0</v>
      </c>
      <c r="AA44" s="143">
        <f t="shared" si="1"/>
        <v>0.17</v>
      </c>
      <c r="AB44" s="143">
        <v>0.3</v>
      </c>
      <c r="AC44" s="164">
        <f t="shared" si="2"/>
        <v>2.5699999999999994</v>
      </c>
    </row>
    <row r="45" spans="1:29" ht="15.5">
      <c r="A45" s="152"/>
      <c r="B45" s="152">
        <v>9531707</v>
      </c>
      <c r="C45" s="151">
        <f>'HW1'!N45</f>
        <v>97.5</v>
      </c>
      <c r="D45" s="151">
        <f>'HW2'!R45</f>
        <v>97.8</v>
      </c>
      <c r="E45" s="151">
        <f>'HW3'!Q45</f>
        <v>98.5</v>
      </c>
      <c r="F45" s="151">
        <f>'HW4'!Q45</f>
        <v>91</v>
      </c>
      <c r="G45" s="151">
        <f>'HW5'!S45</f>
        <v>61</v>
      </c>
      <c r="H45" s="151">
        <f>'HW6'!R45</f>
        <v>87</v>
      </c>
      <c r="I45" s="151">
        <f>'HW7'!R45</f>
        <v>62</v>
      </c>
      <c r="J45" s="151">
        <f>'HW8'!T45</f>
        <v>85</v>
      </c>
      <c r="K45" s="151">
        <f>'HW9'!J45</f>
        <v>0</v>
      </c>
      <c r="L45" s="151">
        <f>'HW10'!O45</f>
        <v>60</v>
      </c>
      <c r="M45" s="151">
        <f>'HW11'!N45</f>
        <v>56.5</v>
      </c>
      <c r="N45" s="151">
        <f>'HW12'!S45</f>
        <v>97</v>
      </c>
      <c r="O45" s="151">
        <f>'HW13'!L45</f>
        <v>100</v>
      </c>
      <c r="P45" s="151">
        <f>'HW14'!N45</f>
        <v>68</v>
      </c>
      <c r="Q45" s="146">
        <f t="shared" si="0"/>
        <v>2.13</v>
      </c>
      <c r="R45" s="147">
        <f>'HW3'!R45</f>
        <v>100</v>
      </c>
      <c r="S45" s="147">
        <f>'HW4'!R45</f>
        <v>100</v>
      </c>
      <c r="T45" s="147">
        <f>'HW5'!T45</f>
        <v>0</v>
      </c>
      <c r="U45" s="147">
        <f>'HW7'!S45</f>
        <v>85</v>
      </c>
      <c r="V45" s="147">
        <f>'HW8'!U45</f>
        <v>0</v>
      </c>
      <c r="W45" s="147">
        <f>'HW10'!P45</f>
        <v>0</v>
      </c>
      <c r="X45" s="147">
        <f>'HW12'!T45</f>
        <v>66</v>
      </c>
      <c r="Y45" s="147">
        <f>'HW13'!M45</f>
        <v>0</v>
      </c>
      <c r="Z45" s="147">
        <f>'HW14'!O45</f>
        <v>0</v>
      </c>
      <c r="AA45" s="143">
        <f t="shared" si="1"/>
        <v>0.2</v>
      </c>
      <c r="AB45" s="143">
        <v>0.31</v>
      </c>
      <c r="AC45" s="164">
        <f t="shared" si="2"/>
        <v>2.64</v>
      </c>
    </row>
    <row r="46" spans="1:29" ht="15.5">
      <c r="A46" s="151"/>
      <c r="B46" s="151">
        <v>9623068</v>
      </c>
      <c r="C46" s="151">
        <f>'HW1'!N46</f>
        <v>87.5</v>
      </c>
      <c r="D46" s="151">
        <f>'HW2'!R46</f>
        <v>100</v>
      </c>
      <c r="E46" s="151">
        <f>'HW3'!Q46</f>
        <v>100</v>
      </c>
      <c r="F46" s="151">
        <f>'HW4'!Q46</f>
        <v>88</v>
      </c>
      <c r="G46" s="151">
        <f>'HW5'!S46</f>
        <v>69</v>
      </c>
      <c r="H46" s="151">
        <f>'HW6'!R46</f>
        <v>101</v>
      </c>
      <c r="I46" s="151">
        <f>'HW7'!R46</f>
        <v>103.5</v>
      </c>
      <c r="J46" s="151">
        <f>'HW8'!T46</f>
        <v>80</v>
      </c>
      <c r="K46" s="151">
        <f>'HW9'!J46</f>
        <v>100</v>
      </c>
      <c r="L46" s="151">
        <f>'HW10'!O46</f>
        <v>100</v>
      </c>
      <c r="M46" s="151">
        <f>'HW11'!N46</f>
        <v>100</v>
      </c>
      <c r="N46" s="151">
        <f>'HW12'!S46</f>
        <v>92.5</v>
      </c>
      <c r="O46" s="151">
        <f>'HW13'!L46</f>
        <v>100</v>
      </c>
      <c r="P46" s="151">
        <f>'HW14'!N46</f>
        <v>76</v>
      </c>
      <c r="Q46" s="146">
        <f t="shared" si="0"/>
        <v>2.5</v>
      </c>
      <c r="R46" s="147">
        <f>'HW3'!R46</f>
        <v>100</v>
      </c>
      <c r="S46" s="147">
        <f>'HW4'!R46</f>
        <v>100</v>
      </c>
      <c r="T46" s="147">
        <f>'HW5'!T46</f>
        <v>50</v>
      </c>
      <c r="U46" s="147">
        <f>'HW7'!S46</f>
        <v>35</v>
      </c>
      <c r="V46" s="147">
        <f>'HW8'!U46</f>
        <v>0</v>
      </c>
      <c r="W46" s="147">
        <f>'HW10'!P46</f>
        <v>0</v>
      </c>
      <c r="X46" s="147">
        <f>'HW12'!T46</f>
        <v>66</v>
      </c>
      <c r="Y46" s="147">
        <f>'HW13'!M46</f>
        <v>100</v>
      </c>
      <c r="Z46" s="147">
        <f>'HW14'!O46</f>
        <v>100</v>
      </c>
      <c r="AA46" s="143">
        <f t="shared" si="1"/>
        <v>0.31</v>
      </c>
      <c r="AB46" s="143">
        <v>0.15</v>
      </c>
      <c r="AC46" s="164">
        <f t="shared" si="2"/>
        <v>2.96</v>
      </c>
    </row>
    <row r="47" spans="1:29" ht="15.5">
      <c r="A47" s="152"/>
      <c r="B47" s="152">
        <v>9631001</v>
      </c>
      <c r="C47" s="151">
        <f>'HW1'!N47</f>
        <v>100</v>
      </c>
      <c r="D47" s="151">
        <f>'HW2'!R47</f>
        <v>100</v>
      </c>
      <c r="E47" s="151">
        <f>'HW3'!Q47</f>
        <v>85</v>
      </c>
      <c r="F47" s="151">
        <f>'HW4'!Q47</f>
        <v>77.5</v>
      </c>
      <c r="G47" s="151">
        <f>'HW5'!S47</f>
        <v>75</v>
      </c>
      <c r="H47" s="151">
        <f>'HW6'!R47</f>
        <v>109</v>
      </c>
      <c r="I47" s="151">
        <f>'HW7'!R47</f>
        <v>103</v>
      </c>
      <c r="J47" s="151">
        <f>'HW8'!T47</f>
        <v>77.5</v>
      </c>
      <c r="K47" s="151">
        <f>'HW9'!J47</f>
        <v>100</v>
      </c>
      <c r="L47" s="151">
        <f>'HW10'!O47</f>
        <v>0</v>
      </c>
      <c r="M47" s="151">
        <f>'HW11'!N47</f>
        <v>100</v>
      </c>
      <c r="N47" s="151">
        <f>'HW12'!S47</f>
        <v>53.5</v>
      </c>
      <c r="O47" s="151">
        <f>'HW13'!L47</f>
        <v>64</v>
      </c>
      <c r="P47" s="151">
        <f>'HW14'!N47</f>
        <v>100</v>
      </c>
      <c r="Q47" s="146">
        <f t="shared" si="0"/>
        <v>2.2399999999999998</v>
      </c>
      <c r="R47" s="147">
        <f>'HW3'!R47</f>
        <v>100</v>
      </c>
      <c r="S47" s="147">
        <f>'HW4'!R47</f>
        <v>85</v>
      </c>
      <c r="T47" s="147">
        <f>'HW5'!T47</f>
        <v>100</v>
      </c>
      <c r="U47" s="147">
        <f>'HW7'!S47</f>
        <v>50</v>
      </c>
      <c r="V47" s="147">
        <f>'HW8'!U47</f>
        <v>0</v>
      </c>
      <c r="W47" s="147">
        <f>'HW10'!P47</f>
        <v>0</v>
      </c>
      <c r="X47" s="147">
        <f>'HW12'!T47</f>
        <v>0</v>
      </c>
      <c r="Y47" s="147">
        <f>'HW13'!M47</f>
        <v>0</v>
      </c>
      <c r="Z47" s="147">
        <f>'HW14'!O47</f>
        <v>100</v>
      </c>
      <c r="AA47" s="143">
        <f t="shared" si="1"/>
        <v>0.25</v>
      </c>
      <c r="AB47" s="143">
        <v>0</v>
      </c>
      <c r="AC47" s="164">
        <f t="shared" si="2"/>
        <v>2.4899999999999998</v>
      </c>
    </row>
    <row r="48" spans="1:29" ht="15.5">
      <c r="A48" s="151"/>
      <c r="B48" s="151">
        <v>9631006</v>
      </c>
      <c r="C48" s="151">
        <f>'HW1'!N48</f>
        <v>97.5</v>
      </c>
      <c r="D48" s="151">
        <f>'HW2'!R48</f>
        <v>88.6</v>
      </c>
      <c r="E48" s="151">
        <f>'HW3'!Q48</f>
        <v>100</v>
      </c>
      <c r="F48" s="151">
        <f>'HW4'!Q48</f>
        <v>88.4</v>
      </c>
      <c r="G48" s="151">
        <f>'HW5'!S48</f>
        <v>75</v>
      </c>
      <c r="H48" s="151">
        <f>'HW6'!R48</f>
        <v>97.5</v>
      </c>
      <c r="I48" s="151">
        <f>'HW7'!R48</f>
        <v>99.5</v>
      </c>
      <c r="J48" s="151">
        <f>'HW8'!T48</f>
        <v>55</v>
      </c>
      <c r="K48" s="151">
        <f>'HW9'!J48</f>
        <v>30</v>
      </c>
      <c r="L48" s="151">
        <f>'HW10'!O48</f>
        <v>69</v>
      </c>
      <c r="M48" s="151">
        <f>'HW11'!N48</f>
        <v>60</v>
      </c>
      <c r="N48" s="151">
        <f>'HW12'!S48</f>
        <v>99.1</v>
      </c>
      <c r="O48" s="151">
        <f>'HW13'!L48</f>
        <v>60</v>
      </c>
      <c r="P48" s="151">
        <f>'HW14'!N48</f>
        <v>95</v>
      </c>
      <c r="Q48" s="146">
        <f t="shared" si="0"/>
        <v>2.21</v>
      </c>
      <c r="R48" s="147">
        <f>'HW3'!R48</f>
        <v>0</v>
      </c>
      <c r="S48" s="147">
        <f>'HW4'!R48</f>
        <v>0</v>
      </c>
      <c r="T48" s="147">
        <f>'HW5'!T48</f>
        <v>0</v>
      </c>
      <c r="U48" s="147">
        <f>'HW7'!S48</f>
        <v>25</v>
      </c>
      <c r="V48" s="147">
        <f>'HW8'!U48</f>
        <v>0</v>
      </c>
      <c r="W48" s="147">
        <f>'HW10'!P48</f>
        <v>0</v>
      </c>
      <c r="X48" s="147">
        <f>'HW12'!T48</f>
        <v>0</v>
      </c>
      <c r="Y48" s="147">
        <f>'HW13'!M48</f>
        <v>0</v>
      </c>
      <c r="Z48" s="147">
        <f>'HW14'!O48</f>
        <v>0</v>
      </c>
      <c r="AA48" s="143">
        <f t="shared" si="1"/>
        <v>0.02</v>
      </c>
      <c r="AB48" s="143">
        <v>0</v>
      </c>
      <c r="AC48" s="164">
        <f t="shared" si="2"/>
        <v>2.23</v>
      </c>
    </row>
    <row r="49" spans="1:29" ht="15.5">
      <c r="A49" s="152"/>
      <c r="B49" s="152">
        <v>9631008</v>
      </c>
      <c r="C49" s="151">
        <f>'HW1'!N49</f>
        <v>97.5</v>
      </c>
      <c r="D49" s="151">
        <f>'HW2'!R49</f>
        <v>86.5</v>
      </c>
      <c r="E49" s="151">
        <f>'HW3'!Q49</f>
        <v>100</v>
      </c>
      <c r="F49" s="151">
        <f>'HW4'!Q49</f>
        <v>96.25</v>
      </c>
      <c r="G49" s="151">
        <f>'HW5'!S49</f>
        <v>75</v>
      </c>
      <c r="H49" s="151">
        <f>'HW6'!R49</f>
        <v>105</v>
      </c>
      <c r="I49" s="151">
        <f>'HW7'!R49</f>
        <v>100.5</v>
      </c>
      <c r="J49" s="151">
        <f>'HW8'!T49</f>
        <v>93.5</v>
      </c>
      <c r="K49" s="151">
        <f>'HW9'!J49</f>
        <v>100</v>
      </c>
      <c r="L49" s="151">
        <f>'HW10'!O49</f>
        <v>90</v>
      </c>
      <c r="M49" s="151">
        <f>'HW11'!N49</f>
        <v>100</v>
      </c>
      <c r="N49" s="151">
        <f>'HW12'!S49</f>
        <v>99.55</v>
      </c>
      <c r="O49" s="151">
        <f>'HW13'!L49</f>
        <v>100</v>
      </c>
      <c r="P49" s="151">
        <f>'HW14'!N49</f>
        <v>100</v>
      </c>
      <c r="Q49" s="146">
        <f t="shared" si="0"/>
        <v>2.59</v>
      </c>
      <c r="R49" s="147">
        <f>'HW3'!R49</f>
        <v>100</v>
      </c>
      <c r="S49" s="147">
        <f>'HW4'!R49</f>
        <v>100</v>
      </c>
      <c r="T49" s="147">
        <f>'HW5'!T49</f>
        <v>100</v>
      </c>
      <c r="U49" s="147">
        <f>'HW7'!S49</f>
        <v>25</v>
      </c>
      <c r="V49" s="147">
        <f>'HW8'!U49</f>
        <v>100</v>
      </c>
      <c r="W49" s="147">
        <f>'HW10'!P49</f>
        <v>0</v>
      </c>
      <c r="X49" s="147">
        <f>'HW12'!T49</f>
        <v>100</v>
      </c>
      <c r="Y49" s="147">
        <f>'HW13'!M49</f>
        <v>100</v>
      </c>
      <c r="Z49" s="147">
        <f>'HW14'!O49</f>
        <v>0</v>
      </c>
      <c r="AA49" s="143">
        <f t="shared" si="1"/>
        <v>0.35000000000000003</v>
      </c>
      <c r="AB49" s="143">
        <v>0.3</v>
      </c>
      <c r="AC49" s="164">
        <f t="shared" si="2"/>
        <v>3.2399999999999998</v>
      </c>
    </row>
    <row r="50" spans="1:29" ht="15.5">
      <c r="A50" s="151"/>
      <c r="B50" s="151">
        <v>9631009</v>
      </c>
      <c r="C50" s="151">
        <f>'HW1'!N50</f>
        <v>92.5</v>
      </c>
      <c r="D50" s="151">
        <f>'HW2'!R50</f>
        <v>92.5</v>
      </c>
      <c r="E50" s="151">
        <f>'HW3'!Q50</f>
        <v>0</v>
      </c>
      <c r="F50" s="151">
        <f>'HW4'!Q50</f>
        <v>79.75</v>
      </c>
      <c r="G50" s="151">
        <f>'HW5'!S50</f>
        <v>67</v>
      </c>
      <c r="H50" s="151">
        <f>'HW6'!R50</f>
        <v>72.5</v>
      </c>
      <c r="I50" s="151">
        <f>'HW7'!R50</f>
        <v>105</v>
      </c>
      <c r="J50" s="151">
        <f>'HW8'!T50</f>
        <v>45</v>
      </c>
      <c r="K50" s="151">
        <f>'HW9'!J50</f>
        <v>94</v>
      </c>
      <c r="L50" s="151">
        <f>'HW10'!O50</f>
        <v>0</v>
      </c>
      <c r="M50" s="151">
        <f>'HW11'!N50</f>
        <v>83.95</v>
      </c>
      <c r="N50" s="151">
        <f>'HW12'!S50</f>
        <v>86</v>
      </c>
      <c r="O50" s="151">
        <f>'HW13'!L50</f>
        <v>100</v>
      </c>
      <c r="P50" s="151">
        <f>'HW14'!N50</f>
        <v>100</v>
      </c>
      <c r="Q50" s="146">
        <f t="shared" si="0"/>
        <v>1.94</v>
      </c>
      <c r="R50" s="147">
        <f>'HW3'!R50</f>
        <v>0</v>
      </c>
      <c r="S50" s="147">
        <f>'HW4'!R50</f>
        <v>25</v>
      </c>
      <c r="T50" s="147">
        <f>'HW5'!T50</f>
        <v>30</v>
      </c>
      <c r="U50" s="147">
        <f>'HW7'!S50</f>
        <v>50</v>
      </c>
      <c r="V50" s="147">
        <f>'HW8'!U50</f>
        <v>0</v>
      </c>
      <c r="W50" s="147">
        <f>'HW10'!P50</f>
        <v>0</v>
      </c>
      <c r="X50" s="147">
        <f>'HW12'!T50</f>
        <v>66</v>
      </c>
      <c r="Y50" s="147">
        <f>'HW13'!M50</f>
        <v>0</v>
      </c>
      <c r="Z50" s="147">
        <f>'HW14'!O50</f>
        <v>0</v>
      </c>
      <c r="AA50" s="143">
        <f t="shared" si="1"/>
        <v>9.9999999999999992E-2</v>
      </c>
      <c r="AB50" s="143">
        <v>0.24</v>
      </c>
      <c r="AC50" s="164">
        <f t="shared" si="2"/>
        <v>2.2800000000000002</v>
      </c>
    </row>
    <row r="51" spans="1:29" ht="15.5">
      <c r="A51" s="152"/>
      <c r="B51" s="152">
        <v>9631010</v>
      </c>
      <c r="C51" s="151">
        <f>'HW1'!N51</f>
        <v>92.5</v>
      </c>
      <c r="D51" s="151">
        <f>'HW2'!R51</f>
        <v>85.6</v>
      </c>
      <c r="E51" s="151">
        <f>'HW3'!Q51</f>
        <v>95.5</v>
      </c>
      <c r="F51" s="151">
        <f>'HW4'!Q51</f>
        <v>88</v>
      </c>
      <c r="G51" s="151">
        <f>'HW5'!S51</f>
        <v>73.5</v>
      </c>
      <c r="H51" s="151">
        <f>'HW6'!R51</f>
        <v>94</v>
      </c>
      <c r="I51" s="151">
        <f>'HW7'!R51</f>
        <v>100.5</v>
      </c>
      <c r="J51" s="151">
        <f>'HW8'!T51</f>
        <v>92.5</v>
      </c>
      <c r="K51" s="151">
        <f>'HW9'!J51</f>
        <v>100</v>
      </c>
      <c r="L51" s="151">
        <f>'HW10'!O51</f>
        <v>87.8</v>
      </c>
      <c r="M51" s="151">
        <f>'HW11'!N51</f>
        <v>90</v>
      </c>
      <c r="N51" s="151">
        <f>'HW12'!S51</f>
        <v>88.8</v>
      </c>
      <c r="O51" s="151">
        <f>'HW13'!L51</f>
        <v>100</v>
      </c>
      <c r="P51" s="151">
        <f>'HW14'!N51</f>
        <v>91</v>
      </c>
      <c r="Q51" s="146">
        <f t="shared" si="0"/>
        <v>2.46</v>
      </c>
      <c r="R51" s="147">
        <f>'HW3'!R51</f>
        <v>100</v>
      </c>
      <c r="S51" s="147">
        <f>'HW4'!R51</f>
        <v>100</v>
      </c>
      <c r="T51" s="147">
        <f>'HW5'!T51</f>
        <v>100</v>
      </c>
      <c r="U51" s="147">
        <f>'HW7'!S51</f>
        <v>25</v>
      </c>
      <c r="V51" s="147">
        <f>'HW8'!U51</f>
        <v>0</v>
      </c>
      <c r="W51" s="147">
        <f>'HW10'!P51</f>
        <v>0</v>
      </c>
      <c r="X51" s="147">
        <f>'HW12'!T51</f>
        <v>100</v>
      </c>
      <c r="Y51" s="147">
        <f>'HW13'!M51</f>
        <v>0</v>
      </c>
      <c r="Z51" s="147">
        <f>'HW14'!O51</f>
        <v>100</v>
      </c>
      <c r="AA51" s="143">
        <f t="shared" si="1"/>
        <v>0.3</v>
      </c>
      <c r="AB51" s="143">
        <v>0.21</v>
      </c>
      <c r="AC51" s="164">
        <f t="shared" si="2"/>
        <v>2.9699999999999998</v>
      </c>
    </row>
    <row r="52" spans="1:29" ht="15.5">
      <c r="A52" s="151"/>
      <c r="B52" s="151">
        <v>9631012</v>
      </c>
      <c r="C52" s="151">
        <f>'HW1'!N52</f>
        <v>97.5</v>
      </c>
      <c r="D52" s="151">
        <f>'HW2'!R52</f>
        <v>94</v>
      </c>
      <c r="E52" s="151">
        <f>'HW3'!Q52</f>
        <v>92</v>
      </c>
      <c r="F52" s="151">
        <f>'HW4'!Q52</f>
        <v>84.4</v>
      </c>
      <c r="G52" s="151">
        <f>'HW5'!S52</f>
        <v>65</v>
      </c>
      <c r="H52" s="151">
        <f>'HW6'!R52</f>
        <v>100</v>
      </c>
      <c r="I52" s="151">
        <f>'HW7'!R52</f>
        <v>0</v>
      </c>
      <c r="J52" s="151">
        <f>'HW8'!T52</f>
        <v>0</v>
      </c>
      <c r="K52" s="151">
        <f>'HW9'!J52</f>
        <v>97</v>
      </c>
      <c r="L52" s="151">
        <f>'HW10'!O52</f>
        <v>0</v>
      </c>
      <c r="M52" s="151">
        <f>'HW11'!N52</f>
        <v>0</v>
      </c>
      <c r="N52" s="151">
        <f>'HW12'!S52</f>
        <v>92.75</v>
      </c>
      <c r="O52" s="151">
        <f>'HW13'!L52</f>
        <v>60</v>
      </c>
      <c r="P52" s="151">
        <f>'HW14'!N52</f>
        <v>0</v>
      </c>
      <c r="Q52" s="146">
        <f t="shared" si="0"/>
        <v>1.53</v>
      </c>
      <c r="R52" s="147">
        <f>'HW3'!R52</f>
        <v>0</v>
      </c>
      <c r="S52" s="147">
        <f>'HW4'!R52</f>
        <v>0</v>
      </c>
      <c r="T52" s="147">
        <f>'HW5'!T52</f>
        <v>0</v>
      </c>
      <c r="U52" s="147">
        <f>'HW7'!S52</f>
        <v>0</v>
      </c>
      <c r="V52" s="147">
        <f>'HW8'!U52</f>
        <v>0</v>
      </c>
      <c r="W52" s="147">
        <f>'HW10'!P52</f>
        <v>0</v>
      </c>
      <c r="X52" s="147">
        <f>'HW12'!T52</f>
        <v>66</v>
      </c>
      <c r="Y52" s="147">
        <f>'HW13'!M52</f>
        <v>0</v>
      </c>
      <c r="Z52" s="147">
        <f>'HW14'!O52</f>
        <v>0</v>
      </c>
      <c r="AA52" s="143">
        <f t="shared" si="1"/>
        <v>0.04</v>
      </c>
      <c r="AB52" s="143">
        <v>0.06</v>
      </c>
      <c r="AC52" s="164">
        <f t="shared" si="2"/>
        <v>1.6300000000000001</v>
      </c>
    </row>
    <row r="53" spans="1:29" ht="15.5">
      <c r="A53" s="152"/>
      <c r="B53" s="152">
        <v>9631016</v>
      </c>
      <c r="C53" s="151">
        <f>'HW1'!N53</f>
        <v>97.5</v>
      </c>
      <c r="D53" s="151">
        <f>'HW2'!R53</f>
        <v>94.5</v>
      </c>
      <c r="E53" s="151">
        <f>'HW3'!Q53</f>
        <v>20</v>
      </c>
      <c r="F53" s="151">
        <f>'HW4'!Q53</f>
        <v>79.75</v>
      </c>
      <c r="G53" s="151">
        <f>'HW5'!S53</f>
        <v>73</v>
      </c>
      <c r="H53" s="151">
        <f>'HW6'!R53</f>
        <v>108.5</v>
      </c>
      <c r="I53" s="151">
        <f>'HW7'!R53</f>
        <v>97</v>
      </c>
      <c r="J53" s="151">
        <f>'HW8'!T53</f>
        <v>65</v>
      </c>
      <c r="K53" s="151">
        <f>'HW9'!J53</f>
        <v>0</v>
      </c>
      <c r="L53" s="151">
        <f>'HW10'!O53</f>
        <v>100</v>
      </c>
      <c r="M53" s="151">
        <f>'HW11'!N53</f>
        <v>81.900000000000006</v>
      </c>
      <c r="N53" s="151">
        <f>'HW12'!S53</f>
        <v>92.5</v>
      </c>
      <c r="O53" s="151">
        <f>'HW13'!L53</f>
        <v>100</v>
      </c>
      <c r="P53" s="151">
        <f>'HW14'!N53</f>
        <v>0</v>
      </c>
      <c r="Q53" s="146">
        <f t="shared" si="0"/>
        <v>2.0299999999999998</v>
      </c>
      <c r="R53" s="147">
        <f>'HW3'!R53</f>
        <v>0</v>
      </c>
      <c r="S53" s="147">
        <f>'HW4'!R53</f>
        <v>85</v>
      </c>
      <c r="T53" s="147">
        <f>'HW5'!T53</f>
        <v>0</v>
      </c>
      <c r="U53" s="147">
        <f>'HW7'!S53</f>
        <v>0</v>
      </c>
      <c r="V53" s="147">
        <f>'HW8'!U53</f>
        <v>0</v>
      </c>
      <c r="W53" s="147">
        <f>'HW10'!P53</f>
        <v>60</v>
      </c>
      <c r="X53" s="147">
        <f>'HW12'!T53</f>
        <v>100</v>
      </c>
      <c r="Y53" s="147">
        <f>'HW13'!M53</f>
        <v>0</v>
      </c>
      <c r="Z53" s="147">
        <f>'HW14'!O53</f>
        <v>0</v>
      </c>
      <c r="AA53" s="143">
        <f t="shared" si="1"/>
        <v>0.14000000000000001</v>
      </c>
      <c r="AB53" s="143">
        <v>0.05</v>
      </c>
      <c r="AC53" s="164">
        <f t="shared" si="2"/>
        <v>2.2199999999999998</v>
      </c>
    </row>
    <row r="54" spans="1:29" ht="15.5">
      <c r="A54" s="151"/>
      <c r="B54" s="151">
        <v>9631023</v>
      </c>
      <c r="C54" s="151">
        <f>'HW1'!N54</f>
        <v>92.5</v>
      </c>
      <c r="D54" s="151">
        <f>'HW2'!R54</f>
        <v>99</v>
      </c>
      <c r="E54" s="151">
        <f>'HW3'!Q54</f>
        <v>100</v>
      </c>
      <c r="F54" s="151">
        <f>'HW4'!Q54</f>
        <v>95</v>
      </c>
      <c r="G54" s="151">
        <f>'HW5'!S54</f>
        <v>59</v>
      </c>
      <c r="H54" s="151">
        <f>'HW6'!R54</f>
        <v>86</v>
      </c>
      <c r="I54" s="151">
        <f>'HW7'!R54</f>
        <v>104</v>
      </c>
      <c r="J54" s="151">
        <f>'HW8'!T54</f>
        <v>85</v>
      </c>
      <c r="K54" s="151">
        <f>'HW9'!J54</f>
        <v>97</v>
      </c>
      <c r="L54" s="151">
        <f>'HW10'!O54</f>
        <v>100</v>
      </c>
      <c r="M54" s="151">
        <f>'HW11'!N54</f>
        <v>79</v>
      </c>
      <c r="N54" s="151">
        <f>'HW12'!S54</f>
        <v>98.5</v>
      </c>
      <c r="O54" s="151">
        <f>'HW13'!L54</f>
        <v>100</v>
      </c>
      <c r="P54" s="151">
        <f>'HW14'!N54</f>
        <v>100</v>
      </c>
      <c r="Q54" s="146">
        <f t="shared" si="0"/>
        <v>2.48</v>
      </c>
      <c r="R54" s="147">
        <f>'HW3'!R54</f>
        <v>100</v>
      </c>
      <c r="S54" s="147">
        <f>'HW4'!R54</f>
        <v>75</v>
      </c>
      <c r="T54" s="147">
        <f>'HW5'!T54</f>
        <v>0</v>
      </c>
      <c r="U54" s="147">
        <f>'HW7'!S54</f>
        <v>50</v>
      </c>
      <c r="V54" s="147">
        <f>'HW8'!U54</f>
        <v>0</v>
      </c>
      <c r="W54" s="147">
        <f>'HW10'!P54</f>
        <v>0</v>
      </c>
      <c r="X54" s="147">
        <f>'HW12'!T54</f>
        <v>0</v>
      </c>
      <c r="Y54" s="147">
        <f>'HW13'!M54</f>
        <v>0</v>
      </c>
      <c r="Z54" s="147">
        <f>'HW14'!O54</f>
        <v>0</v>
      </c>
      <c r="AA54" s="143">
        <f t="shared" si="1"/>
        <v>0.13</v>
      </c>
      <c r="AB54" s="143">
        <v>0.1</v>
      </c>
      <c r="AC54" s="164">
        <f t="shared" si="2"/>
        <v>2.71</v>
      </c>
    </row>
    <row r="55" spans="1:29" ht="15.5">
      <c r="A55" s="152"/>
      <c r="B55" s="152">
        <v>9631033</v>
      </c>
      <c r="C55" s="151">
        <f>'HW1'!N55</f>
        <v>100</v>
      </c>
      <c r="D55" s="151">
        <f>'HW2'!R55</f>
        <v>97.5</v>
      </c>
      <c r="E55" s="151">
        <f>'HW3'!Q55</f>
        <v>97</v>
      </c>
      <c r="F55" s="151">
        <f>'HW4'!Q55</f>
        <v>89.5</v>
      </c>
      <c r="G55" s="151">
        <f>'HW5'!S55</f>
        <v>73</v>
      </c>
      <c r="H55" s="151">
        <f>'HW6'!R55</f>
        <v>96.5</v>
      </c>
      <c r="I55" s="151">
        <f>'HW7'!R55</f>
        <v>78</v>
      </c>
      <c r="J55" s="151">
        <f>'HW8'!T55</f>
        <v>92.5</v>
      </c>
      <c r="K55" s="151">
        <f>'HW9'!J55</f>
        <v>30</v>
      </c>
      <c r="L55" s="151">
        <f>'HW10'!O55</f>
        <v>100</v>
      </c>
      <c r="M55" s="151">
        <f>'HW11'!N55</f>
        <v>51.15</v>
      </c>
      <c r="N55" s="151">
        <f>'HW12'!S55</f>
        <v>95</v>
      </c>
      <c r="O55" s="151">
        <f>'HW13'!L55</f>
        <v>100</v>
      </c>
      <c r="P55" s="151">
        <f>'HW14'!N55</f>
        <v>97</v>
      </c>
      <c r="Q55" s="146">
        <f t="shared" si="0"/>
        <v>2.3499999999999996</v>
      </c>
      <c r="R55" s="147">
        <f>'HW3'!R55</f>
        <v>100</v>
      </c>
      <c r="S55" s="147">
        <f>'HW4'!R55</f>
        <v>85</v>
      </c>
      <c r="T55" s="147">
        <f>'HW5'!T55</f>
        <v>100</v>
      </c>
      <c r="U55" s="147">
        <f>'HW7'!S55</f>
        <v>0</v>
      </c>
      <c r="V55" s="147">
        <f>'HW8'!U55</f>
        <v>0</v>
      </c>
      <c r="W55" s="147">
        <f>'HW10'!P55</f>
        <v>0</v>
      </c>
      <c r="X55" s="147">
        <f>'HW12'!T55</f>
        <v>66</v>
      </c>
      <c r="Y55" s="147">
        <f>'HW13'!M55</f>
        <v>0</v>
      </c>
      <c r="Z55" s="147">
        <f>'HW14'!O55</f>
        <v>0</v>
      </c>
      <c r="AA55" s="143">
        <f t="shared" si="1"/>
        <v>0.2</v>
      </c>
      <c r="AB55" s="143">
        <v>0.06</v>
      </c>
      <c r="AC55" s="164">
        <f t="shared" si="2"/>
        <v>2.61</v>
      </c>
    </row>
    <row r="56" spans="1:29" ht="15.5">
      <c r="A56" s="151"/>
      <c r="B56" s="151">
        <v>9631035</v>
      </c>
      <c r="C56" s="151">
        <f>'HW1'!N56</f>
        <v>92.5</v>
      </c>
      <c r="D56" s="151">
        <f>'HW2'!R56</f>
        <v>98.5</v>
      </c>
      <c r="E56" s="151">
        <f>'HW3'!Q56</f>
        <v>78.8</v>
      </c>
      <c r="F56" s="151">
        <f>'HW4'!Q56</f>
        <v>94</v>
      </c>
      <c r="G56" s="151">
        <f>'HW5'!S56</f>
        <v>63</v>
      </c>
      <c r="H56" s="151">
        <f>'HW6'!R56</f>
        <v>103</v>
      </c>
      <c r="I56" s="151">
        <f>'HW7'!R56</f>
        <v>97</v>
      </c>
      <c r="J56" s="151">
        <f>'HW8'!T56</f>
        <v>85</v>
      </c>
      <c r="K56" s="151">
        <f>'HW9'!J56</f>
        <v>100</v>
      </c>
      <c r="L56" s="151">
        <f>'HW10'!O56</f>
        <v>100</v>
      </c>
      <c r="M56" s="151">
        <f>'HW11'!N56</f>
        <v>100</v>
      </c>
      <c r="N56" s="151">
        <f>'HW12'!S56</f>
        <v>100</v>
      </c>
      <c r="O56" s="151">
        <f>'HW13'!L56</f>
        <v>100</v>
      </c>
      <c r="P56" s="151">
        <f>'HW14'!N56</f>
        <v>100</v>
      </c>
      <c r="Q56" s="146">
        <f t="shared" si="0"/>
        <v>2.5199999999999996</v>
      </c>
      <c r="R56" s="147">
        <f>'HW3'!R56</f>
        <v>100</v>
      </c>
      <c r="S56" s="147">
        <f>'HW4'!R56</f>
        <v>85</v>
      </c>
      <c r="T56" s="147">
        <f>'HW5'!T56</f>
        <v>0</v>
      </c>
      <c r="U56" s="147">
        <f>'HW7'!S56</f>
        <v>0</v>
      </c>
      <c r="V56" s="147">
        <f>'HW8'!U56</f>
        <v>0</v>
      </c>
      <c r="W56" s="147">
        <f>'HW10'!P56</f>
        <v>0</v>
      </c>
      <c r="X56" s="147">
        <f>'HW12'!T56</f>
        <v>66</v>
      </c>
      <c r="Y56" s="147">
        <f>'HW13'!M56</f>
        <v>0</v>
      </c>
      <c r="Z56" s="147">
        <f>'HW14'!O56</f>
        <v>0</v>
      </c>
      <c r="AA56" s="143">
        <f t="shared" si="1"/>
        <v>0.14000000000000001</v>
      </c>
      <c r="AB56" s="143">
        <v>0.18</v>
      </c>
      <c r="AC56" s="164">
        <f t="shared" si="2"/>
        <v>2.84</v>
      </c>
    </row>
    <row r="57" spans="1:29" ht="15.5">
      <c r="A57" s="152"/>
      <c r="B57" s="152">
        <v>9631039</v>
      </c>
      <c r="C57" s="151">
        <f>'HW1'!N57</f>
        <v>97.5</v>
      </c>
      <c r="D57" s="151">
        <f>'HW2'!R57</f>
        <v>88.5</v>
      </c>
      <c r="E57" s="151">
        <f>'HW3'!Q57</f>
        <v>78.05</v>
      </c>
      <c r="F57" s="151">
        <f>'HW4'!Q57</f>
        <v>78.5</v>
      </c>
      <c r="G57" s="151">
        <f>'HW5'!S57</f>
        <v>75</v>
      </c>
      <c r="H57" s="151">
        <f>'HW6'!R57</f>
        <v>89</v>
      </c>
      <c r="I57" s="151">
        <f>'HW7'!R57</f>
        <v>0</v>
      </c>
      <c r="J57" s="151">
        <f>'HW8'!T57</f>
        <v>77.5</v>
      </c>
      <c r="K57" s="151">
        <f>'HW9'!J57</f>
        <v>100</v>
      </c>
      <c r="L57" s="151">
        <f>'HW10'!O57</f>
        <v>0</v>
      </c>
      <c r="M57" s="151">
        <f>'HW11'!N57</f>
        <v>0</v>
      </c>
      <c r="N57" s="151">
        <f>'HW12'!S57</f>
        <v>90.5</v>
      </c>
      <c r="O57" s="151">
        <f>'HW13'!L57</f>
        <v>82</v>
      </c>
      <c r="P57" s="151">
        <f>'HW14'!N57</f>
        <v>94</v>
      </c>
      <c r="Q57" s="146">
        <f t="shared" si="0"/>
        <v>1.85</v>
      </c>
      <c r="R57" s="147">
        <f>'HW3'!R57</f>
        <v>50</v>
      </c>
      <c r="S57" s="147">
        <f>'HW4'!R57</f>
        <v>100</v>
      </c>
      <c r="T57" s="147">
        <f>'HW5'!T57</f>
        <v>0</v>
      </c>
      <c r="U57" s="147">
        <f>'HW7'!S57</f>
        <v>0</v>
      </c>
      <c r="V57" s="147">
        <f>'HW8'!U57</f>
        <v>0</v>
      </c>
      <c r="W57" s="147">
        <f>'HW10'!P57</f>
        <v>0</v>
      </c>
      <c r="X57" s="147">
        <f>'HW12'!T57</f>
        <v>0</v>
      </c>
      <c r="Y57" s="147">
        <f>'HW13'!M57</f>
        <v>0</v>
      </c>
      <c r="Z57" s="147">
        <f>'HW14'!O57</f>
        <v>0</v>
      </c>
      <c r="AA57" s="143">
        <f t="shared" si="1"/>
        <v>0.09</v>
      </c>
      <c r="AB57" s="143">
        <v>0.15</v>
      </c>
      <c r="AC57" s="164">
        <f t="shared" si="2"/>
        <v>2.0900000000000003</v>
      </c>
    </row>
    <row r="58" spans="1:29" ht="15.5">
      <c r="A58" s="151"/>
      <c r="B58" s="151">
        <v>9631043</v>
      </c>
      <c r="C58" s="151">
        <f>'HW1'!N58</f>
        <v>89.5</v>
      </c>
      <c r="D58" s="151">
        <f>'HW2'!R58</f>
        <v>71.099999999999994</v>
      </c>
      <c r="E58" s="151">
        <f>'HW3'!Q58</f>
        <v>93.5</v>
      </c>
      <c r="F58" s="151">
        <f>'HW4'!Q58</f>
        <v>0</v>
      </c>
      <c r="G58" s="151">
        <f>'HW5'!S58</f>
        <v>0</v>
      </c>
      <c r="H58" s="151">
        <f>'HW6'!R58</f>
        <v>50.5</v>
      </c>
      <c r="I58" s="151">
        <f>'HW7'!R58</f>
        <v>0</v>
      </c>
      <c r="J58" s="151">
        <f>'HW8'!T58</f>
        <v>87.5</v>
      </c>
      <c r="K58" s="151">
        <f>'HW9'!J58</f>
        <v>0</v>
      </c>
      <c r="L58" s="151">
        <f>'HW10'!O58</f>
        <v>0</v>
      </c>
      <c r="M58" s="151">
        <f>'HW11'!N58</f>
        <v>32.25</v>
      </c>
      <c r="N58" s="151">
        <f>'HW12'!S58</f>
        <v>0</v>
      </c>
      <c r="O58" s="151">
        <f>'HW13'!L58</f>
        <v>54</v>
      </c>
      <c r="P58" s="151">
        <f>'HW14'!N58</f>
        <v>0</v>
      </c>
      <c r="Q58" s="146">
        <f t="shared" si="0"/>
        <v>1.01</v>
      </c>
      <c r="R58" s="147">
        <f>'HW3'!R58</f>
        <v>0</v>
      </c>
      <c r="S58" s="147">
        <f>'HW4'!R58</f>
        <v>0</v>
      </c>
      <c r="T58" s="147">
        <f>'HW5'!T58</f>
        <v>0</v>
      </c>
      <c r="U58" s="147">
        <f>'HW7'!S58</f>
        <v>0</v>
      </c>
      <c r="V58" s="147">
        <f>'HW8'!U58</f>
        <v>0</v>
      </c>
      <c r="W58" s="147">
        <f>'HW10'!P58</f>
        <v>0</v>
      </c>
      <c r="X58" s="147">
        <f>'HW12'!T58</f>
        <v>0</v>
      </c>
      <c r="Y58" s="147">
        <f>'HW13'!M58</f>
        <v>0</v>
      </c>
      <c r="Z58" s="147">
        <f>'HW14'!O58</f>
        <v>0</v>
      </c>
      <c r="AA58" s="143">
        <f t="shared" si="1"/>
        <v>0</v>
      </c>
      <c r="AB58" s="143">
        <v>0.09</v>
      </c>
      <c r="AC58" s="164">
        <f t="shared" si="2"/>
        <v>1.1000000000000001</v>
      </c>
    </row>
    <row r="59" spans="1:29" ht="15.5">
      <c r="A59" s="152"/>
      <c r="B59" s="152">
        <v>9631046</v>
      </c>
      <c r="C59" s="151">
        <f>'HW1'!N59</f>
        <v>97.5</v>
      </c>
      <c r="D59" s="151">
        <f>'HW2'!R59</f>
        <v>98.5</v>
      </c>
      <c r="E59" s="151">
        <f>'HW3'!Q59</f>
        <v>100</v>
      </c>
      <c r="F59" s="151">
        <f>'HW4'!Q59</f>
        <v>98.5</v>
      </c>
      <c r="G59" s="151">
        <f>'HW5'!S59</f>
        <v>75</v>
      </c>
      <c r="H59" s="151">
        <f>'HW6'!R59</f>
        <v>106</v>
      </c>
      <c r="I59" s="151">
        <f>'HW7'!R59</f>
        <v>100</v>
      </c>
      <c r="J59" s="151">
        <f>'HW8'!T59</f>
        <v>88</v>
      </c>
      <c r="K59" s="151">
        <f>'HW9'!J59</f>
        <v>97</v>
      </c>
      <c r="L59" s="151">
        <f>'HW10'!O59</f>
        <v>100</v>
      </c>
      <c r="M59" s="151">
        <f>'HW11'!N59</f>
        <v>100</v>
      </c>
      <c r="N59" s="151">
        <f>'HW12'!S59</f>
        <v>99.25</v>
      </c>
      <c r="O59" s="151">
        <f>'HW13'!L59</f>
        <v>100</v>
      </c>
      <c r="P59" s="151">
        <f>'HW14'!N59</f>
        <v>100</v>
      </c>
      <c r="Q59" s="146">
        <f t="shared" si="0"/>
        <v>2.6199999999999997</v>
      </c>
      <c r="R59" s="147">
        <f>'HW3'!R59</f>
        <v>100</v>
      </c>
      <c r="S59" s="147">
        <f>'HW4'!R59</f>
        <v>85</v>
      </c>
      <c r="T59" s="147">
        <f>'HW5'!T59</f>
        <v>0</v>
      </c>
      <c r="U59" s="147">
        <f>'HW7'!S59</f>
        <v>30</v>
      </c>
      <c r="V59" s="147">
        <f>'HW8'!U59</f>
        <v>0</v>
      </c>
      <c r="W59" s="147">
        <f>'HW10'!P59</f>
        <v>0</v>
      </c>
      <c r="X59" s="147">
        <f>'HW12'!T59</f>
        <v>100</v>
      </c>
      <c r="Y59" s="147">
        <f>'HW13'!M59</f>
        <v>0</v>
      </c>
      <c r="Z59" s="147">
        <f>'HW14'!O59</f>
        <v>0</v>
      </c>
      <c r="AA59" s="143">
        <f t="shared" si="1"/>
        <v>0.18000000000000002</v>
      </c>
      <c r="AB59" s="143">
        <v>0.1</v>
      </c>
      <c r="AC59" s="164">
        <f t="shared" si="2"/>
        <v>2.9</v>
      </c>
    </row>
    <row r="60" spans="1:29" ht="15.5">
      <c r="A60" s="151"/>
      <c r="B60" s="151">
        <v>9631052</v>
      </c>
      <c r="C60" s="151">
        <f>'HW1'!N60</f>
        <v>97.5</v>
      </c>
      <c r="D60" s="151">
        <f>'HW2'!R60</f>
        <v>94.6</v>
      </c>
      <c r="E60" s="151">
        <f>'HW3'!Q60</f>
        <v>92</v>
      </c>
      <c r="F60" s="151">
        <f>'HW4'!Q60</f>
        <v>96.25</v>
      </c>
      <c r="G60" s="151">
        <f>'HW5'!S60</f>
        <v>34</v>
      </c>
      <c r="H60" s="151">
        <f>'HW6'!R60</f>
        <v>70</v>
      </c>
      <c r="I60" s="151">
        <f>'HW7'!R60</f>
        <v>99</v>
      </c>
      <c r="J60" s="151">
        <f>'HW8'!T60</f>
        <v>0</v>
      </c>
      <c r="K60" s="151">
        <f>'HW9'!J60</f>
        <v>60</v>
      </c>
      <c r="L60" s="151">
        <f>'HW10'!O60</f>
        <v>0</v>
      </c>
      <c r="M60" s="151">
        <f>'HW11'!N60</f>
        <v>93.2</v>
      </c>
      <c r="N60" s="151">
        <f>'HW12'!S60</f>
        <v>84</v>
      </c>
      <c r="O60" s="151">
        <f>'HW13'!L60</f>
        <v>90</v>
      </c>
      <c r="P60" s="151">
        <f>'HW14'!N60</f>
        <v>0</v>
      </c>
      <c r="Q60" s="146">
        <f t="shared" si="0"/>
        <v>1.77</v>
      </c>
      <c r="R60" s="147">
        <f>'HW3'!R60</f>
        <v>50</v>
      </c>
      <c r="S60" s="147">
        <f>'HW4'!R60</f>
        <v>0</v>
      </c>
      <c r="T60" s="147">
        <f>'HW5'!T60</f>
        <v>0</v>
      </c>
      <c r="U60" s="147">
        <f>'HW7'!S60</f>
        <v>0</v>
      </c>
      <c r="V60" s="147">
        <f>'HW8'!U60</f>
        <v>0</v>
      </c>
      <c r="W60" s="147">
        <f>'HW10'!P60</f>
        <v>0</v>
      </c>
      <c r="X60" s="147">
        <f>'HW12'!T60</f>
        <v>100</v>
      </c>
      <c r="Y60" s="147">
        <f>'HW13'!M60</f>
        <v>0</v>
      </c>
      <c r="Z60" s="147">
        <f>'HW14'!O60</f>
        <v>0</v>
      </c>
      <c r="AA60" s="143">
        <f t="shared" si="1"/>
        <v>0.09</v>
      </c>
      <c r="AB60" s="143">
        <v>0.27</v>
      </c>
      <c r="AC60" s="164">
        <f t="shared" si="2"/>
        <v>2.13</v>
      </c>
    </row>
    <row r="61" spans="1:29" ht="15.5">
      <c r="A61" s="152"/>
      <c r="B61" s="152">
        <v>9631054</v>
      </c>
      <c r="C61" s="151">
        <f>'HW1'!N61</f>
        <v>82.5</v>
      </c>
      <c r="D61" s="151">
        <f>'HW2'!R61</f>
        <v>93</v>
      </c>
      <c r="E61" s="151">
        <f>'HW3'!Q61</f>
        <v>91</v>
      </c>
      <c r="F61" s="151">
        <f>'HW4'!Q61</f>
        <v>76.75</v>
      </c>
      <c r="G61" s="151">
        <f>'HW5'!S61</f>
        <v>0</v>
      </c>
      <c r="H61" s="151">
        <f>'HW6'!R61</f>
        <v>110</v>
      </c>
      <c r="I61" s="151">
        <f>'HW7'!R61</f>
        <v>97</v>
      </c>
      <c r="J61" s="151">
        <f>'HW8'!T61</f>
        <v>75</v>
      </c>
      <c r="K61" s="151">
        <f>'HW9'!J61</f>
        <v>100</v>
      </c>
      <c r="L61" s="151">
        <f>'HW10'!O61</f>
        <v>97</v>
      </c>
      <c r="M61" s="151">
        <f>'HW11'!N61</f>
        <v>100</v>
      </c>
      <c r="N61" s="151">
        <f>'HW12'!S61</f>
        <v>92</v>
      </c>
      <c r="O61" s="151">
        <f>'HW13'!L61</f>
        <v>60</v>
      </c>
      <c r="P61" s="151">
        <f>'HW14'!N61</f>
        <v>96</v>
      </c>
      <c r="Q61" s="146">
        <f t="shared" si="0"/>
        <v>2.2699999999999996</v>
      </c>
      <c r="R61" s="147">
        <f>'HW3'!R61</f>
        <v>100</v>
      </c>
      <c r="S61" s="147">
        <f>'HW4'!R61</f>
        <v>0</v>
      </c>
      <c r="T61" s="147">
        <f>'HW5'!T61</f>
        <v>0</v>
      </c>
      <c r="U61" s="147">
        <f>'HW7'!S61</f>
        <v>0</v>
      </c>
      <c r="V61" s="147">
        <f>'HW8'!U61</f>
        <v>0</v>
      </c>
      <c r="W61" s="147">
        <f>'HW10'!P61</f>
        <v>0</v>
      </c>
      <c r="X61" s="147">
        <f>'HW12'!T61</f>
        <v>100</v>
      </c>
      <c r="Y61" s="147">
        <f>'HW13'!M61</f>
        <v>0</v>
      </c>
      <c r="Z61" s="147">
        <f>'HW14'!O61</f>
        <v>0</v>
      </c>
      <c r="AA61" s="143">
        <f t="shared" si="1"/>
        <v>0.12</v>
      </c>
      <c r="AB61" s="143">
        <v>0.12</v>
      </c>
      <c r="AC61" s="164">
        <f t="shared" si="2"/>
        <v>2.5099999999999998</v>
      </c>
    </row>
    <row r="62" spans="1:29" ht="15.5">
      <c r="A62" s="151"/>
      <c r="B62" s="151">
        <v>9631055</v>
      </c>
      <c r="C62" s="151">
        <f>'HW1'!N62</f>
        <v>97.5</v>
      </c>
      <c r="D62" s="151">
        <f>'HW2'!R62</f>
        <v>100</v>
      </c>
      <c r="E62" s="151">
        <f>'HW3'!Q62</f>
        <v>97</v>
      </c>
      <c r="F62" s="151">
        <f>'HW4'!Q62</f>
        <v>0</v>
      </c>
      <c r="G62" s="151">
        <f>'HW5'!S62</f>
        <v>0</v>
      </c>
      <c r="H62" s="151">
        <f>'HW6'!R62</f>
        <v>78.5</v>
      </c>
      <c r="I62" s="151">
        <f>'HW7'!R62</f>
        <v>0</v>
      </c>
      <c r="J62" s="151">
        <f>'HW8'!T62</f>
        <v>0</v>
      </c>
      <c r="K62" s="151">
        <f>'HW9'!J62</f>
        <v>0</v>
      </c>
      <c r="L62" s="151">
        <f>'HW10'!O62</f>
        <v>0</v>
      </c>
      <c r="M62" s="151">
        <f>'HW11'!N62</f>
        <v>0</v>
      </c>
      <c r="N62" s="151">
        <f>'HW12'!S62</f>
        <v>0</v>
      </c>
      <c r="O62" s="151">
        <f>'HW13'!L62</f>
        <v>0</v>
      </c>
      <c r="P62" s="151">
        <f>'HW14'!N62</f>
        <v>0</v>
      </c>
      <c r="Q62" s="146">
        <f t="shared" si="0"/>
        <v>0.8</v>
      </c>
      <c r="R62" s="147">
        <f>'HW3'!R62</f>
        <v>100</v>
      </c>
      <c r="S62" s="147">
        <f>'HW4'!R62</f>
        <v>0</v>
      </c>
      <c r="T62" s="147">
        <f>'HW5'!T62</f>
        <v>0</v>
      </c>
      <c r="U62" s="147">
        <f>'HW7'!S62</f>
        <v>0</v>
      </c>
      <c r="V62" s="147">
        <f>'HW8'!U62</f>
        <v>0</v>
      </c>
      <c r="W62" s="147">
        <f>'HW10'!P62</f>
        <v>0</v>
      </c>
      <c r="X62" s="147">
        <f>'HW12'!T62</f>
        <v>0</v>
      </c>
      <c r="Y62" s="147">
        <f>'HW13'!M62</f>
        <v>0</v>
      </c>
      <c r="Z62" s="147">
        <f>'HW14'!O62</f>
        <v>0</v>
      </c>
      <c r="AA62" s="143">
        <f t="shared" si="1"/>
        <v>6.0000000000000005E-2</v>
      </c>
      <c r="AB62" s="143">
        <v>0</v>
      </c>
      <c r="AC62" s="164">
        <f t="shared" si="2"/>
        <v>0.8600000000000001</v>
      </c>
    </row>
    <row r="63" spans="1:29" ht="15.5">
      <c r="A63" s="152"/>
      <c r="B63" s="152">
        <v>9631062</v>
      </c>
      <c r="C63" s="151">
        <f>'HW1'!N63</f>
        <v>97.5</v>
      </c>
      <c r="D63" s="151">
        <f>'HW2'!R63</f>
        <v>91</v>
      </c>
      <c r="E63" s="151">
        <f>'HW3'!Q63</f>
        <v>68.5</v>
      </c>
      <c r="F63" s="151">
        <f>'HW4'!Q63</f>
        <v>40.5</v>
      </c>
      <c r="G63" s="151">
        <f>'HW5'!S63</f>
        <v>69</v>
      </c>
      <c r="H63" s="151">
        <f>'HW6'!R63</f>
        <v>0</v>
      </c>
      <c r="I63" s="151">
        <f>'HW7'!R63</f>
        <v>0</v>
      </c>
      <c r="J63" s="151">
        <f>'HW8'!T63</f>
        <v>0</v>
      </c>
      <c r="K63" s="151">
        <f>'HW9'!J63</f>
        <v>52.5</v>
      </c>
      <c r="L63" s="151">
        <f>'HW10'!O63</f>
        <v>16</v>
      </c>
      <c r="M63" s="151">
        <f>'HW11'!N63</f>
        <v>0</v>
      </c>
      <c r="N63" s="151">
        <f>'HW12'!S63</f>
        <v>0</v>
      </c>
      <c r="O63" s="151">
        <f>'HW13'!L63</f>
        <v>0</v>
      </c>
      <c r="P63" s="151">
        <f>'HW14'!N63</f>
        <v>0</v>
      </c>
      <c r="Q63" s="146">
        <f t="shared" si="0"/>
        <v>0.84</v>
      </c>
      <c r="R63" s="147">
        <f>'HW3'!R63</f>
        <v>50</v>
      </c>
      <c r="S63" s="147">
        <f>'HW4'!R63</f>
        <v>0</v>
      </c>
      <c r="T63" s="147">
        <f>'HW5'!T63</f>
        <v>60</v>
      </c>
      <c r="U63" s="147">
        <f>'HW7'!S63</f>
        <v>0</v>
      </c>
      <c r="V63" s="147">
        <f>'HW8'!U63</f>
        <v>0</v>
      </c>
      <c r="W63" s="147">
        <f>'HW10'!P63</f>
        <v>0</v>
      </c>
      <c r="X63" s="147">
        <f>'HW12'!T63</f>
        <v>0</v>
      </c>
      <c r="Y63" s="147">
        <f>'HW13'!M63</f>
        <v>0</v>
      </c>
      <c r="Z63" s="147">
        <f>'HW14'!O63</f>
        <v>0</v>
      </c>
      <c r="AA63" s="143">
        <f t="shared" si="1"/>
        <v>6.9999999999999993E-2</v>
      </c>
      <c r="AB63" s="143">
        <v>0.1</v>
      </c>
      <c r="AC63" s="164">
        <f t="shared" si="2"/>
        <v>1.01</v>
      </c>
    </row>
    <row r="64" spans="1:29" ht="15.5">
      <c r="A64" s="151"/>
      <c r="B64" s="151">
        <v>9631066</v>
      </c>
      <c r="C64" s="151">
        <f>'HW1'!N64</f>
        <v>97.5</v>
      </c>
      <c r="D64" s="151">
        <f>'HW2'!R64</f>
        <v>97</v>
      </c>
      <c r="E64" s="151">
        <f>'HW3'!Q64</f>
        <v>98.5</v>
      </c>
      <c r="F64" s="151">
        <f>'HW4'!Q64</f>
        <v>97</v>
      </c>
      <c r="G64" s="151">
        <f>'HW5'!S64</f>
        <v>51</v>
      </c>
      <c r="H64" s="151">
        <f>'HW6'!R64</f>
        <v>87</v>
      </c>
      <c r="I64" s="151">
        <f>'HW7'!R64</f>
        <v>0</v>
      </c>
      <c r="J64" s="151">
        <f>'HW8'!T64</f>
        <v>0</v>
      </c>
      <c r="K64" s="151">
        <f>'HW9'!J64</f>
        <v>88</v>
      </c>
      <c r="L64" s="151">
        <f>'HW10'!O64</f>
        <v>100</v>
      </c>
      <c r="M64" s="151">
        <f>'HW11'!N64</f>
        <v>93.4</v>
      </c>
      <c r="N64" s="151">
        <f>'HW12'!S64</f>
        <v>93.1</v>
      </c>
      <c r="O64" s="151">
        <f>'HW13'!L64</f>
        <v>100</v>
      </c>
      <c r="P64" s="151">
        <f>'HW14'!N64</f>
        <v>85</v>
      </c>
      <c r="Q64" s="146">
        <f t="shared" si="0"/>
        <v>2.0199999999999996</v>
      </c>
      <c r="R64" s="147">
        <f>'HW3'!R64</f>
        <v>50</v>
      </c>
      <c r="S64" s="147">
        <f>'HW4'!R64</f>
        <v>0</v>
      </c>
      <c r="T64" s="147">
        <f>'HW5'!T64</f>
        <v>0</v>
      </c>
      <c r="U64" s="147">
        <f>'HW7'!S64</f>
        <v>0</v>
      </c>
      <c r="V64" s="147">
        <f>'HW8'!U64</f>
        <v>0</v>
      </c>
      <c r="W64" s="147">
        <f>'HW10'!P64</f>
        <v>0</v>
      </c>
      <c r="X64" s="147">
        <f>'HW12'!T64</f>
        <v>100</v>
      </c>
      <c r="Y64" s="147">
        <f>'HW13'!M64</f>
        <v>0</v>
      </c>
      <c r="Z64" s="147">
        <f>'HW14'!O64</f>
        <v>0</v>
      </c>
      <c r="AA64" s="143">
        <f t="shared" si="1"/>
        <v>0.09</v>
      </c>
      <c r="AB64" s="143">
        <v>7.0000000000000007E-2</v>
      </c>
      <c r="AC64" s="164">
        <f t="shared" si="2"/>
        <v>2.1799999999999993</v>
      </c>
    </row>
    <row r="65" spans="1:29" ht="15.5">
      <c r="A65" s="152"/>
      <c r="B65" s="152">
        <v>9631067</v>
      </c>
      <c r="C65" s="151">
        <f>'HW1'!N65</f>
        <v>97.5</v>
      </c>
      <c r="D65" s="151">
        <f>'HW2'!R65</f>
        <v>95.5</v>
      </c>
      <c r="E65" s="151">
        <f>'HW3'!Q65</f>
        <v>98.5</v>
      </c>
      <c r="F65" s="151">
        <f>'HW4'!Q65</f>
        <v>78</v>
      </c>
      <c r="G65" s="151">
        <f>'HW5'!S65</f>
        <v>0</v>
      </c>
      <c r="H65" s="151">
        <f>'HW6'!R65</f>
        <v>78.5</v>
      </c>
      <c r="I65" s="151">
        <f>'HW7'!R65</f>
        <v>39</v>
      </c>
      <c r="J65" s="151">
        <f>'HW8'!T65</f>
        <v>70</v>
      </c>
      <c r="K65" s="151">
        <f>'HW9'!J65</f>
        <v>57</v>
      </c>
      <c r="L65" s="151">
        <f>'HW10'!O65</f>
        <v>0</v>
      </c>
      <c r="M65" s="151">
        <f>'HW11'!N65</f>
        <v>53.45</v>
      </c>
      <c r="N65" s="151">
        <f>'HW12'!S65</f>
        <v>91</v>
      </c>
      <c r="O65" s="151">
        <f>'HW13'!L65</f>
        <v>70</v>
      </c>
      <c r="P65" s="151">
        <f>'HW14'!N65</f>
        <v>0</v>
      </c>
      <c r="Q65" s="146">
        <f t="shared" si="0"/>
        <v>1.68</v>
      </c>
      <c r="R65" s="147">
        <f>'HW3'!R65</f>
        <v>80</v>
      </c>
      <c r="S65" s="147">
        <f>'HW4'!R65</f>
        <v>0</v>
      </c>
      <c r="T65" s="147">
        <f>'HW5'!T65</f>
        <v>0</v>
      </c>
      <c r="U65" s="147">
        <f>'HW7'!S65</f>
        <v>0</v>
      </c>
      <c r="V65" s="147">
        <f>'HW8'!U65</f>
        <v>0</v>
      </c>
      <c r="W65" s="147">
        <f>'HW10'!P65</f>
        <v>0</v>
      </c>
      <c r="X65" s="147">
        <f>'HW12'!T65</f>
        <v>66</v>
      </c>
      <c r="Y65" s="147">
        <f>'HW13'!M65</f>
        <v>0</v>
      </c>
      <c r="Z65" s="147">
        <f>'HW14'!O65</f>
        <v>0</v>
      </c>
      <c r="AA65" s="143">
        <f t="shared" si="1"/>
        <v>0.09</v>
      </c>
      <c r="AB65" s="143">
        <v>0.15</v>
      </c>
      <c r="AC65" s="164">
        <f t="shared" si="2"/>
        <v>1.92</v>
      </c>
    </row>
    <row r="66" spans="1:29" ht="15.5">
      <c r="A66" s="151"/>
      <c r="B66" s="151">
        <v>9631068</v>
      </c>
      <c r="C66" s="151">
        <f>'HW1'!N66</f>
        <v>90.5</v>
      </c>
      <c r="D66" s="151">
        <f>'HW2'!R66</f>
        <v>95.5</v>
      </c>
      <c r="E66" s="151">
        <f>'HW3'!Q66</f>
        <v>100</v>
      </c>
      <c r="F66" s="151">
        <f>'HW4'!Q66</f>
        <v>59.5</v>
      </c>
      <c r="G66" s="151">
        <f>'HW5'!S66</f>
        <v>63.5</v>
      </c>
      <c r="H66" s="151">
        <f>'HW6'!R66</f>
        <v>110</v>
      </c>
      <c r="I66" s="151">
        <f>'HW7'!R66</f>
        <v>104</v>
      </c>
      <c r="J66" s="151">
        <f>'HW8'!T66</f>
        <v>85</v>
      </c>
      <c r="K66" s="151">
        <f>'HW9'!J66</f>
        <v>98.5</v>
      </c>
      <c r="L66" s="151">
        <f>'HW10'!O66</f>
        <v>100</v>
      </c>
      <c r="M66" s="151">
        <f>'HW11'!N66</f>
        <v>99.25</v>
      </c>
      <c r="N66" s="151">
        <f>'HW12'!S66</f>
        <v>86</v>
      </c>
      <c r="O66" s="151">
        <f>'HW13'!L66</f>
        <v>100</v>
      </c>
      <c r="P66" s="151">
        <f>'HW14'!N66</f>
        <v>0</v>
      </c>
      <c r="Q66" s="146">
        <f t="shared" si="0"/>
        <v>2.3199999999999998</v>
      </c>
      <c r="R66" s="147">
        <f>'HW3'!R66</f>
        <v>50</v>
      </c>
      <c r="S66" s="147">
        <f>'HW4'!R66</f>
        <v>80</v>
      </c>
      <c r="T66" s="147">
        <f>'HW5'!T66</f>
        <v>60</v>
      </c>
      <c r="U66" s="147">
        <f>'HW7'!S66</f>
        <v>100</v>
      </c>
      <c r="V66" s="147">
        <f>'HW8'!U66</f>
        <v>40</v>
      </c>
      <c r="W66" s="147">
        <f>'HW10'!P66</f>
        <v>0</v>
      </c>
      <c r="X66" s="147">
        <f>'HW12'!T66</f>
        <v>66</v>
      </c>
      <c r="Y66" s="147">
        <f>'HW13'!M66</f>
        <v>0</v>
      </c>
      <c r="Z66" s="147">
        <f>'HW14'!O66</f>
        <v>0</v>
      </c>
      <c r="AA66" s="143">
        <f t="shared" si="1"/>
        <v>0.22</v>
      </c>
      <c r="AB66" s="143">
        <v>0.09</v>
      </c>
      <c r="AC66" s="164">
        <f t="shared" si="2"/>
        <v>2.63</v>
      </c>
    </row>
    <row r="67" spans="1:29" ht="15.5">
      <c r="A67" s="152"/>
      <c r="B67" s="152">
        <v>9631069</v>
      </c>
      <c r="C67" s="151">
        <f>'HW1'!N67</f>
        <v>97.5</v>
      </c>
      <c r="D67" s="151">
        <f>'HW2'!R67</f>
        <v>100</v>
      </c>
      <c r="E67" s="151">
        <f>'HW3'!Q67</f>
        <v>100</v>
      </c>
      <c r="F67" s="151">
        <f>'HW4'!Q67</f>
        <v>91</v>
      </c>
      <c r="G67" s="151">
        <f>'HW5'!S67</f>
        <v>74</v>
      </c>
      <c r="H67" s="151">
        <f>'HW6'!R67</f>
        <v>109</v>
      </c>
      <c r="I67" s="151">
        <f>'HW7'!R67</f>
        <v>82</v>
      </c>
      <c r="J67" s="151">
        <f>'HW8'!T67</f>
        <v>95</v>
      </c>
      <c r="K67" s="151">
        <f>'HW9'!J67</f>
        <v>100</v>
      </c>
      <c r="L67" s="151">
        <f>'HW10'!O67</f>
        <v>100</v>
      </c>
      <c r="M67" s="151">
        <f>'HW11'!N67</f>
        <v>69.2</v>
      </c>
      <c r="N67" s="151">
        <f>'HW12'!S67</f>
        <v>94</v>
      </c>
      <c r="O67" s="151">
        <f>'HW13'!L67</f>
        <v>60</v>
      </c>
      <c r="P67" s="151">
        <f>'HW14'!N67</f>
        <v>0</v>
      </c>
      <c r="Q67" s="146">
        <f t="shared" si="0"/>
        <v>2.3299999999999996</v>
      </c>
      <c r="R67" s="147">
        <f>'HW3'!R67</f>
        <v>50</v>
      </c>
      <c r="S67" s="147">
        <f>'HW4'!R67</f>
        <v>100</v>
      </c>
      <c r="T67" s="147">
        <f>'HW5'!T67</f>
        <v>70</v>
      </c>
      <c r="U67" s="147">
        <f>'HW7'!S67</f>
        <v>20</v>
      </c>
      <c r="V67" s="147">
        <f>'HW8'!U67</f>
        <v>0</v>
      </c>
      <c r="W67" s="147">
        <f>'HW10'!P67</f>
        <v>0</v>
      </c>
      <c r="X67" s="147">
        <f>'HW12'!T67</f>
        <v>66</v>
      </c>
      <c r="Y67" s="147">
        <f>'HW13'!M67</f>
        <v>0</v>
      </c>
      <c r="Z67" s="147">
        <f>'HW14'!O67</f>
        <v>0</v>
      </c>
      <c r="AA67" s="143">
        <f t="shared" si="1"/>
        <v>0.17</v>
      </c>
      <c r="AB67" s="143">
        <v>0.22</v>
      </c>
      <c r="AC67" s="164">
        <f t="shared" si="2"/>
        <v>2.7199999999999998</v>
      </c>
    </row>
    <row r="68" spans="1:29" ht="15.5">
      <c r="A68" s="151"/>
      <c r="B68" s="151">
        <v>9631070</v>
      </c>
      <c r="C68" s="151">
        <f>'HW1'!N68</f>
        <v>90</v>
      </c>
      <c r="D68" s="151">
        <f>'HW2'!R68</f>
        <v>82.5</v>
      </c>
      <c r="E68" s="151">
        <f>'HW3'!Q68</f>
        <v>92</v>
      </c>
      <c r="F68" s="151">
        <f>'HW4'!Q68</f>
        <v>83</v>
      </c>
      <c r="G68" s="151">
        <f>'HW5'!S68</f>
        <v>75</v>
      </c>
      <c r="H68" s="151">
        <f>'HW6'!R68</f>
        <v>104</v>
      </c>
      <c r="I68" s="151">
        <f>'HW7'!R68</f>
        <v>53</v>
      </c>
      <c r="J68" s="151">
        <f>'HW8'!T68</f>
        <v>67.5</v>
      </c>
      <c r="K68" s="151">
        <f>'HW9'!J68</f>
        <v>100</v>
      </c>
      <c r="L68" s="151">
        <f>'HW10'!O68</f>
        <v>82</v>
      </c>
      <c r="M68" s="151">
        <f>'HW11'!N68</f>
        <v>97</v>
      </c>
      <c r="N68" s="151">
        <f>'HW12'!S68</f>
        <v>86.4</v>
      </c>
      <c r="O68" s="151">
        <f>'HW13'!L68</f>
        <v>100</v>
      </c>
      <c r="P68" s="151">
        <f>'HW14'!N68</f>
        <v>91</v>
      </c>
      <c r="Q68" s="146">
        <f t="shared" si="0"/>
        <v>2.2899999999999996</v>
      </c>
      <c r="R68" s="147">
        <f>'HW3'!R68</f>
        <v>0</v>
      </c>
      <c r="S68" s="147">
        <f>'HW4'!R68</f>
        <v>35</v>
      </c>
      <c r="T68" s="147">
        <f>'HW5'!T68</f>
        <v>75</v>
      </c>
      <c r="U68" s="147">
        <f>'HW7'!S68</f>
        <v>0</v>
      </c>
      <c r="V68" s="147">
        <f>'HW8'!U68</f>
        <v>0</v>
      </c>
      <c r="W68" s="147">
        <f>'HW10'!P68</f>
        <v>0</v>
      </c>
      <c r="X68" s="147">
        <f>'HW12'!T68</f>
        <v>100</v>
      </c>
      <c r="Y68" s="147">
        <f>'HW13'!M68</f>
        <v>0</v>
      </c>
      <c r="Z68" s="147">
        <f>'HW14'!O68</f>
        <v>0</v>
      </c>
      <c r="AA68" s="143">
        <f t="shared" si="1"/>
        <v>0.12</v>
      </c>
      <c r="AB68" s="143">
        <v>0.06</v>
      </c>
      <c r="AC68" s="164">
        <f t="shared" si="2"/>
        <v>2.4699999999999998</v>
      </c>
    </row>
    <row r="69" spans="1:29" ht="15.5">
      <c r="A69" s="152"/>
      <c r="B69" s="152">
        <v>9631074</v>
      </c>
      <c r="C69" s="151">
        <f>'HW1'!N69</f>
        <v>92.5</v>
      </c>
      <c r="D69" s="151">
        <f>'HW2'!R69</f>
        <v>97.5</v>
      </c>
      <c r="E69" s="151">
        <f>'HW3'!Q69</f>
        <v>97.9</v>
      </c>
      <c r="F69" s="151">
        <f>'HW4'!Q69</f>
        <v>97</v>
      </c>
      <c r="G69" s="151">
        <f>'HW5'!S69</f>
        <v>69.5</v>
      </c>
      <c r="H69" s="151">
        <f>'HW6'!R69</f>
        <v>85</v>
      </c>
      <c r="I69" s="151">
        <f>'HW7'!R69</f>
        <v>97.5</v>
      </c>
      <c r="J69" s="151">
        <f>'HW8'!T69</f>
        <v>62.5</v>
      </c>
      <c r="K69" s="151">
        <f>'HW9'!J69</f>
        <v>0</v>
      </c>
      <c r="L69" s="151">
        <f>'HW10'!O69</f>
        <v>85</v>
      </c>
      <c r="M69" s="151">
        <f>'HW11'!N69</f>
        <v>80</v>
      </c>
      <c r="N69" s="151">
        <f>'HW12'!S69</f>
        <v>97</v>
      </c>
      <c r="O69" s="151">
        <f>'HW13'!L69</f>
        <v>90</v>
      </c>
      <c r="P69" s="151">
        <f>'HW14'!N69</f>
        <v>85</v>
      </c>
      <c r="Q69" s="146">
        <f t="shared" ref="Q69:Q132" si="3">ROUNDUP(((5*C69+6*D69+5*E69+5*F69+5*G69+6*H69+5*I69+7*J69+3*K69+4*L69+5*M69+6*N69+3*O69+4*P69)/6900)*2.7, 2)</f>
        <v>2.25</v>
      </c>
      <c r="R69" s="147">
        <f>'HW3'!R69</f>
        <v>100</v>
      </c>
      <c r="S69" s="147">
        <f>'HW4'!R69</f>
        <v>85</v>
      </c>
      <c r="T69" s="147">
        <f>'HW5'!T69</f>
        <v>30</v>
      </c>
      <c r="U69" s="147">
        <f>'HW7'!S69</f>
        <v>25</v>
      </c>
      <c r="V69" s="147">
        <f>'HW8'!U69</f>
        <v>0</v>
      </c>
      <c r="W69" s="147">
        <f>'HW10'!P69</f>
        <v>0</v>
      </c>
      <c r="X69" s="147">
        <f>'HW12'!T69</f>
        <v>100</v>
      </c>
      <c r="Y69" s="147">
        <f>'HW13'!M69</f>
        <v>70</v>
      </c>
      <c r="Z69" s="147">
        <f>'HW14'!O69</f>
        <v>0</v>
      </c>
      <c r="AA69" s="143">
        <f t="shared" ref="AA69:AA132" si="4">ROUNDUP(((R69+S69+T69+U69+V69+W69+X69+Y69+Z69)/900)*0.5, 2)</f>
        <v>0.23</v>
      </c>
      <c r="AB69" s="143">
        <v>0.04</v>
      </c>
      <c r="AC69" s="164">
        <f t="shared" ref="AC69:AC132" si="5">Q69+AA69+AB69</f>
        <v>2.52</v>
      </c>
    </row>
    <row r="70" spans="1:29" ht="15.5">
      <c r="A70" s="151"/>
      <c r="B70" s="151">
        <v>9631077</v>
      </c>
      <c r="C70" s="151">
        <f>'HW1'!N70</f>
        <v>97.5</v>
      </c>
      <c r="D70" s="151">
        <f>'HW2'!R70</f>
        <v>95.5</v>
      </c>
      <c r="E70" s="151">
        <f>'HW3'!Q70</f>
        <v>100</v>
      </c>
      <c r="F70" s="151">
        <f>'HW4'!Q70</f>
        <v>100</v>
      </c>
      <c r="G70" s="151">
        <f>'HW5'!S70</f>
        <v>75</v>
      </c>
      <c r="H70" s="151">
        <f>'HW6'!R70</f>
        <v>110</v>
      </c>
      <c r="I70" s="151">
        <f>'HW7'!R70</f>
        <v>100.5</v>
      </c>
      <c r="J70" s="151">
        <f>'HW8'!T70</f>
        <v>100</v>
      </c>
      <c r="K70" s="151">
        <f>'HW9'!J70</f>
        <v>100</v>
      </c>
      <c r="L70" s="151">
        <f>'HW10'!O70</f>
        <v>88</v>
      </c>
      <c r="M70" s="151">
        <f>'HW11'!N70</f>
        <v>89.25</v>
      </c>
      <c r="N70" s="151">
        <f>'HW12'!S70</f>
        <v>97.15</v>
      </c>
      <c r="O70" s="151">
        <f>'HW13'!L70</f>
        <v>100</v>
      </c>
      <c r="P70" s="151">
        <f>'HW14'!N70</f>
        <v>100</v>
      </c>
      <c r="Q70" s="146">
        <f t="shared" si="3"/>
        <v>2.6199999999999997</v>
      </c>
      <c r="R70" s="147">
        <f>'HW3'!R70</f>
        <v>100</v>
      </c>
      <c r="S70" s="147">
        <f>'HW4'!R70</f>
        <v>100</v>
      </c>
      <c r="T70" s="147">
        <f>'HW5'!T70</f>
        <v>0</v>
      </c>
      <c r="U70" s="147">
        <f>'HW7'!S70</f>
        <v>25</v>
      </c>
      <c r="V70" s="147">
        <f>'HW8'!U70</f>
        <v>0</v>
      </c>
      <c r="W70" s="147">
        <f>'HW10'!P70</f>
        <v>0</v>
      </c>
      <c r="X70" s="147">
        <f>'HW12'!T70</f>
        <v>100</v>
      </c>
      <c r="Y70" s="147">
        <f>'HW13'!M70</f>
        <v>100</v>
      </c>
      <c r="Z70" s="147">
        <f>'HW14'!O70</f>
        <v>100</v>
      </c>
      <c r="AA70" s="143">
        <f t="shared" si="4"/>
        <v>0.3</v>
      </c>
      <c r="AB70" s="143">
        <v>0.19</v>
      </c>
      <c r="AC70" s="164">
        <f t="shared" si="5"/>
        <v>3.1099999999999994</v>
      </c>
    </row>
    <row r="71" spans="1:29" ht="15.5">
      <c r="A71" s="152"/>
      <c r="B71" s="152">
        <v>9631078</v>
      </c>
      <c r="C71" s="151">
        <f>'HW1'!N71</f>
        <v>97.5</v>
      </c>
      <c r="D71" s="151">
        <f>'HW2'!R71</f>
        <v>89.5</v>
      </c>
      <c r="E71" s="151">
        <f>'HW3'!Q71</f>
        <v>97</v>
      </c>
      <c r="F71" s="151">
        <f>'HW4'!Q71</f>
        <v>90.5</v>
      </c>
      <c r="G71" s="151">
        <f>'HW5'!S71</f>
        <v>75</v>
      </c>
      <c r="H71" s="151">
        <f>'HW6'!R71</f>
        <v>97.5</v>
      </c>
      <c r="I71" s="151">
        <f>'HW7'!R71</f>
        <v>77</v>
      </c>
      <c r="J71" s="151">
        <f>'HW8'!T71</f>
        <v>88.5</v>
      </c>
      <c r="K71" s="151">
        <f>'HW9'!J71</f>
        <v>100</v>
      </c>
      <c r="L71" s="151">
        <f>'HW10'!O71</f>
        <v>0</v>
      </c>
      <c r="M71" s="151">
        <f>'HW11'!N71</f>
        <v>0</v>
      </c>
      <c r="N71" s="151">
        <f>'HW12'!S71</f>
        <v>0</v>
      </c>
      <c r="O71" s="151">
        <f>'HW13'!L71</f>
        <v>0</v>
      </c>
      <c r="P71" s="151">
        <f>'HW14'!N71</f>
        <v>94</v>
      </c>
      <c r="Q71" s="146">
        <f t="shared" si="3"/>
        <v>1.81</v>
      </c>
      <c r="R71" s="147">
        <f>'HW3'!R71</f>
        <v>100</v>
      </c>
      <c r="S71" s="147">
        <f>'HW4'!R71</f>
        <v>100</v>
      </c>
      <c r="T71" s="147">
        <f>'HW5'!T71</f>
        <v>50</v>
      </c>
      <c r="U71" s="147">
        <f>'HW7'!S71</f>
        <v>0</v>
      </c>
      <c r="V71" s="147">
        <f>'HW8'!U71</f>
        <v>0</v>
      </c>
      <c r="W71" s="147">
        <f>'HW10'!P71</f>
        <v>0</v>
      </c>
      <c r="X71" s="147">
        <f>'HW12'!T71</f>
        <v>0</v>
      </c>
      <c r="Y71" s="147">
        <f>'HW13'!M71</f>
        <v>0</v>
      </c>
      <c r="Z71" s="147">
        <f>'HW14'!O71</f>
        <v>100</v>
      </c>
      <c r="AA71" s="143">
        <f t="shared" si="4"/>
        <v>0.2</v>
      </c>
      <c r="AB71" s="143">
        <v>0</v>
      </c>
      <c r="AC71" s="164">
        <f t="shared" si="5"/>
        <v>2.0100000000000002</v>
      </c>
    </row>
    <row r="72" spans="1:29" ht="15.5">
      <c r="A72" s="151"/>
      <c r="B72" s="151">
        <v>9631079</v>
      </c>
      <c r="C72" s="151">
        <f>'HW1'!N72</f>
        <v>95.5</v>
      </c>
      <c r="D72" s="151">
        <f>'HW2'!R72</f>
        <v>91</v>
      </c>
      <c r="E72" s="151">
        <f>'HW3'!Q72</f>
        <v>87</v>
      </c>
      <c r="F72" s="151">
        <f>'HW4'!Q72</f>
        <v>75</v>
      </c>
      <c r="G72" s="151">
        <f>'HW5'!S72</f>
        <v>58.55</v>
      </c>
      <c r="H72" s="151">
        <f>'HW6'!R72</f>
        <v>86</v>
      </c>
      <c r="I72" s="151">
        <f>'HW7'!R72</f>
        <v>0</v>
      </c>
      <c r="J72" s="151">
        <f>'HW8'!T72</f>
        <v>70.5</v>
      </c>
      <c r="K72" s="151">
        <f>'HW9'!J72</f>
        <v>0</v>
      </c>
      <c r="L72" s="151">
        <f>'HW10'!O72</f>
        <v>100</v>
      </c>
      <c r="M72" s="151">
        <f>'HW11'!N72</f>
        <v>74.900000000000006</v>
      </c>
      <c r="N72" s="151">
        <f>'HW12'!S72</f>
        <v>77</v>
      </c>
      <c r="O72" s="151">
        <f>'HW13'!L72</f>
        <v>90</v>
      </c>
      <c r="P72" s="151">
        <f>'HW14'!N72</f>
        <v>26</v>
      </c>
      <c r="Q72" s="146">
        <f t="shared" si="3"/>
        <v>1.86</v>
      </c>
      <c r="R72" s="147">
        <f>'HW3'!R72</f>
        <v>0</v>
      </c>
      <c r="S72" s="147">
        <f>'HW4'!R72</f>
        <v>0</v>
      </c>
      <c r="T72" s="147">
        <f>'HW5'!T72</f>
        <v>0</v>
      </c>
      <c r="U72" s="147">
        <f>'HW7'!S72</f>
        <v>0</v>
      </c>
      <c r="V72" s="147">
        <f>'HW8'!U72</f>
        <v>40</v>
      </c>
      <c r="W72" s="147">
        <f>'HW10'!P72</f>
        <v>0</v>
      </c>
      <c r="X72" s="147">
        <f>'HW12'!T72</f>
        <v>100</v>
      </c>
      <c r="Y72" s="147">
        <f>'HW13'!M72</f>
        <v>0</v>
      </c>
      <c r="Z72" s="147">
        <f>'HW14'!O72</f>
        <v>100</v>
      </c>
      <c r="AA72" s="143">
        <f t="shared" si="4"/>
        <v>0.14000000000000001</v>
      </c>
      <c r="AB72" s="143">
        <v>0</v>
      </c>
      <c r="AC72" s="164">
        <f t="shared" si="5"/>
        <v>2</v>
      </c>
    </row>
    <row r="73" spans="1:29" ht="15.5">
      <c r="A73" s="152"/>
      <c r="B73" s="152">
        <v>9631081</v>
      </c>
      <c r="C73" s="151">
        <f>'HW1'!N73</f>
        <v>97.5</v>
      </c>
      <c r="D73" s="151">
        <f>'HW2'!R73</f>
        <v>93</v>
      </c>
      <c r="E73" s="151">
        <f>'HW3'!Q73</f>
        <v>81.599999999999994</v>
      </c>
      <c r="F73" s="151">
        <f>'HW4'!Q73</f>
        <v>79</v>
      </c>
      <c r="G73" s="151">
        <f>'HW5'!S73</f>
        <v>68</v>
      </c>
      <c r="H73" s="151">
        <f>'HW6'!R73</f>
        <v>74.5</v>
      </c>
      <c r="I73" s="151">
        <f>'HW7'!R73</f>
        <v>98</v>
      </c>
      <c r="J73" s="151">
        <f>'HW8'!T73</f>
        <v>78.5</v>
      </c>
      <c r="K73" s="151">
        <f>'HW9'!J73</f>
        <v>88</v>
      </c>
      <c r="L73" s="151">
        <f>'HW10'!O73</f>
        <v>91</v>
      </c>
      <c r="M73" s="151">
        <f>'HW11'!N73</f>
        <v>95.5</v>
      </c>
      <c r="N73" s="151">
        <f>'HW12'!S73</f>
        <v>84</v>
      </c>
      <c r="O73" s="151">
        <f>'HW13'!L73</f>
        <v>100</v>
      </c>
      <c r="P73" s="151">
        <f>'HW14'!N73</f>
        <v>100</v>
      </c>
      <c r="Q73" s="146">
        <f t="shared" si="3"/>
        <v>2.3499999999999996</v>
      </c>
      <c r="R73" s="147">
        <f>'HW3'!R73</f>
        <v>0</v>
      </c>
      <c r="S73" s="147">
        <f>'HW4'!R73</f>
        <v>35</v>
      </c>
      <c r="T73" s="147">
        <f>'HW5'!T73</f>
        <v>0</v>
      </c>
      <c r="U73" s="147">
        <f>'HW7'!S73</f>
        <v>0</v>
      </c>
      <c r="V73" s="147">
        <f>'HW8'!U73</f>
        <v>0</v>
      </c>
      <c r="W73" s="147">
        <f>'HW10'!P73</f>
        <v>0</v>
      </c>
      <c r="X73" s="147">
        <f>'HW12'!T73</f>
        <v>0</v>
      </c>
      <c r="Y73" s="147">
        <f>'HW13'!M73</f>
        <v>0</v>
      </c>
      <c r="Z73" s="147">
        <f>'HW14'!O73</f>
        <v>0</v>
      </c>
      <c r="AA73" s="143">
        <f t="shared" si="4"/>
        <v>0.02</v>
      </c>
      <c r="AB73" s="143">
        <v>0</v>
      </c>
      <c r="AC73" s="164">
        <f t="shared" si="5"/>
        <v>2.3699999999999997</v>
      </c>
    </row>
    <row r="74" spans="1:29" ht="15.5">
      <c r="A74" s="151"/>
      <c r="B74" s="151">
        <v>9631407</v>
      </c>
      <c r="C74" s="151">
        <f>'HW1'!N74</f>
        <v>97.5</v>
      </c>
      <c r="D74" s="151">
        <f>'HW2'!R74</f>
        <v>87.5</v>
      </c>
      <c r="E74" s="151">
        <f>'HW3'!Q74</f>
        <v>89.5</v>
      </c>
      <c r="F74" s="151">
        <f>'HW4'!Q74</f>
        <v>56.5</v>
      </c>
      <c r="G74" s="151">
        <f>'HW5'!S74</f>
        <v>75</v>
      </c>
      <c r="H74" s="151">
        <f>'HW6'!R74</f>
        <v>82</v>
      </c>
      <c r="I74" s="151">
        <f>'HW7'!R74</f>
        <v>100</v>
      </c>
      <c r="J74" s="151">
        <f>'HW8'!T74</f>
        <v>75.5</v>
      </c>
      <c r="K74" s="151">
        <f>'HW9'!J74</f>
        <v>60</v>
      </c>
      <c r="L74" s="151">
        <f>'HW10'!O74</f>
        <v>81</v>
      </c>
      <c r="M74" s="151">
        <f>'HW11'!N74</f>
        <v>57.4</v>
      </c>
      <c r="N74" s="151">
        <f>'HW12'!S74</f>
        <v>90.7</v>
      </c>
      <c r="O74" s="151">
        <f>'HW13'!L74</f>
        <v>100</v>
      </c>
      <c r="P74" s="151">
        <f>'HW14'!N74</f>
        <v>64</v>
      </c>
      <c r="Q74" s="146">
        <f t="shared" si="3"/>
        <v>2.17</v>
      </c>
      <c r="R74" s="147">
        <f>'HW3'!R74</f>
        <v>0</v>
      </c>
      <c r="S74" s="147">
        <f>'HW4'!R74</f>
        <v>100</v>
      </c>
      <c r="T74" s="147">
        <f>'HW5'!T74</f>
        <v>0</v>
      </c>
      <c r="U74" s="147">
        <f>'HW7'!S74</f>
        <v>0</v>
      </c>
      <c r="V74" s="147">
        <f>'HW8'!U74</f>
        <v>0</v>
      </c>
      <c r="W74" s="147">
        <f>'HW10'!P74</f>
        <v>0</v>
      </c>
      <c r="X74" s="147">
        <f>'HW12'!T74</f>
        <v>0</v>
      </c>
      <c r="Y74" s="147">
        <f>'HW13'!M74</f>
        <v>0</v>
      </c>
      <c r="Z74" s="147">
        <f>'HW14'!O74</f>
        <v>0</v>
      </c>
      <c r="AA74" s="143">
        <f t="shared" si="4"/>
        <v>6.0000000000000005E-2</v>
      </c>
      <c r="AB74" s="143">
        <v>0.09</v>
      </c>
      <c r="AC74" s="164">
        <f t="shared" si="5"/>
        <v>2.3199999999999998</v>
      </c>
    </row>
    <row r="75" spans="1:29" ht="15.5">
      <c r="A75" s="152"/>
      <c r="B75" s="152">
        <v>9631411</v>
      </c>
      <c r="C75" s="151">
        <f>'HW1'!N75</f>
        <v>97.5</v>
      </c>
      <c r="D75" s="151">
        <f>'HW2'!R75</f>
        <v>87.5</v>
      </c>
      <c r="E75" s="151">
        <f>'HW3'!Q75</f>
        <v>100</v>
      </c>
      <c r="F75" s="151">
        <f>'HW4'!Q75</f>
        <v>77</v>
      </c>
      <c r="G75" s="151">
        <f>'HW5'!S75</f>
        <v>50.25</v>
      </c>
      <c r="H75" s="151">
        <f>'HW6'!R75</f>
        <v>77.5</v>
      </c>
      <c r="I75" s="151">
        <f>'HW7'!R75</f>
        <v>97</v>
      </c>
      <c r="J75" s="151">
        <f>'HW8'!T75</f>
        <v>52.5</v>
      </c>
      <c r="K75" s="151">
        <f>'HW9'!J75</f>
        <v>54</v>
      </c>
      <c r="L75" s="151">
        <f>'HW10'!O75</f>
        <v>0</v>
      </c>
      <c r="M75" s="151">
        <f>'HW11'!N75</f>
        <v>94.9</v>
      </c>
      <c r="N75" s="151">
        <f>'HW12'!S75</f>
        <v>98.5</v>
      </c>
      <c r="O75" s="151">
        <f>'HW13'!L75</f>
        <v>92</v>
      </c>
      <c r="P75" s="151">
        <f>'HW14'!N75</f>
        <v>0</v>
      </c>
      <c r="Q75" s="146">
        <f t="shared" si="3"/>
        <v>1.95</v>
      </c>
      <c r="R75" s="147">
        <f>'HW3'!R75</f>
        <v>0</v>
      </c>
      <c r="S75" s="147">
        <f>'HW4'!R75</f>
        <v>0</v>
      </c>
      <c r="T75" s="147">
        <f>'HW5'!T75</f>
        <v>0</v>
      </c>
      <c r="U75" s="147">
        <f>'HW7'!S75</f>
        <v>0</v>
      </c>
      <c r="V75" s="147">
        <f>'HW8'!U75</f>
        <v>0</v>
      </c>
      <c r="W75" s="147">
        <f>'HW10'!P75</f>
        <v>0</v>
      </c>
      <c r="X75" s="147">
        <f>'HW12'!T75</f>
        <v>0</v>
      </c>
      <c r="Y75" s="147">
        <f>'HW13'!M75</f>
        <v>0</v>
      </c>
      <c r="Z75" s="147">
        <f>'HW14'!O75</f>
        <v>0</v>
      </c>
      <c r="AA75" s="143">
        <f t="shared" si="4"/>
        <v>0</v>
      </c>
      <c r="AB75" s="143">
        <v>0.03</v>
      </c>
      <c r="AC75" s="164">
        <f t="shared" si="5"/>
        <v>1.98</v>
      </c>
    </row>
    <row r="76" spans="1:29" ht="15.5">
      <c r="A76" s="151"/>
      <c r="B76" s="151">
        <v>9631419</v>
      </c>
      <c r="C76" s="151">
        <f>'HW1'!N76</f>
        <v>92.5</v>
      </c>
      <c r="D76" s="151">
        <f>'HW2'!R76</f>
        <v>88.5</v>
      </c>
      <c r="E76" s="151">
        <f>'HW3'!Q76</f>
        <v>100</v>
      </c>
      <c r="F76" s="151">
        <f>'HW4'!Q76</f>
        <v>64</v>
      </c>
      <c r="G76" s="151">
        <f>'HW5'!S76</f>
        <v>70.55</v>
      </c>
      <c r="H76" s="151">
        <f>'HW6'!R76</f>
        <v>105</v>
      </c>
      <c r="I76" s="151">
        <f>'HW7'!R76</f>
        <v>99</v>
      </c>
      <c r="J76" s="151">
        <f>'HW8'!T76</f>
        <v>53</v>
      </c>
      <c r="K76" s="151">
        <f>'HW9'!J76</f>
        <v>28.5</v>
      </c>
      <c r="L76" s="151">
        <f>'HW10'!O76</f>
        <v>88</v>
      </c>
      <c r="M76" s="151">
        <f>'HW11'!N76</f>
        <v>71.150000000000006</v>
      </c>
      <c r="N76" s="151">
        <f>'HW12'!S76</f>
        <v>95.5</v>
      </c>
      <c r="O76" s="151">
        <f>'HW13'!L76</f>
        <v>0</v>
      </c>
      <c r="P76" s="151">
        <f>'HW14'!N76</f>
        <v>0</v>
      </c>
      <c r="Q76" s="146">
        <f t="shared" si="3"/>
        <v>1.97</v>
      </c>
      <c r="R76" s="147">
        <f>'HW3'!R76</f>
        <v>100</v>
      </c>
      <c r="S76" s="147">
        <f>'HW4'!R76</f>
        <v>100</v>
      </c>
      <c r="T76" s="147">
        <f>'HW5'!T76</f>
        <v>0</v>
      </c>
      <c r="U76" s="147">
        <f>'HW7'!S76</f>
        <v>0</v>
      </c>
      <c r="V76" s="147">
        <f>'HW8'!U76</f>
        <v>0</v>
      </c>
      <c r="W76" s="147">
        <f>'HW10'!P76</f>
        <v>0</v>
      </c>
      <c r="X76" s="147">
        <f>'HW12'!T76</f>
        <v>66</v>
      </c>
      <c r="Y76" s="147">
        <f>'HW13'!M76</f>
        <v>0</v>
      </c>
      <c r="Z76" s="147">
        <f>'HW14'!O76</f>
        <v>0</v>
      </c>
      <c r="AA76" s="143">
        <f t="shared" si="4"/>
        <v>0.15000000000000002</v>
      </c>
      <c r="AB76" s="143">
        <v>0.18</v>
      </c>
      <c r="AC76" s="164">
        <f t="shared" si="5"/>
        <v>2.3000000000000003</v>
      </c>
    </row>
    <row r="77" spans="1:29" ht="15.5">
      <c r="A77" s="152"/>
      <c r="B77" s="152">
        <v>9631421</v>
      </c>
      <c r="C77" s="151">
        <f>'HW1'!N77</f>
        <v>85</v>
      </c>
      <c r="D77" s="151">
        <f>'HW2'!R77</f>
        <v>97.6</v>
      </c>
      <c r="E77" s="151">
        <f>'HW3'!Q77</f>
        <v>92.5</v>
      </c>
      <c r="F77" s="151">
        <f>'HW4'!Q77</f>
        <v>78.5</v>
      </c>
      <c r="G77" s="151">
        <f>'HW5'!S77</f>
        <v>8</v>
      </c>
      <c r="H77" s="151">
        <f>'HW6'!R77</f>
        <v>86</v>
      </c>
      <c r="I77" s="151">
        <f>'HW7'!R77</f>
        <v>95.5</v>
      </c>
      <c r="J77" s="151">
        <f>'HW8'!T77</f>
        <v>0</v>
      </c>
      <c r="K77" s="151">
        <f>'HW9'!J77</f>
        <v>0</v>
      </c>
      <c r="L77" s="151">
        <f>'HW10'!O77</f>
        <v>85.1</v>
      </c>
      <c r="M77" s="151">
        <f>'HW11'!N77</f>
        <v>69.550000000000011</v>
      </c>
      <c r="N77" s="151">
        <f>'HW12'!S77</f>
        <v>100</v>
      </c>
      <c r="O77" s="151">
        <f>'HW13'!L77</f>
        <v>100</v>
      </c>
      <c r="P77" s="151">
        <f>'HW14'!N77</f>
        <v>85</v>
      </c>
      <c r="Q77" s="146">
        <f t="shared" si="3"/>
        <v>1.89</v>
      </c>
      <c r="R77" s="147">
        <f>'HW3'!R77</f>
        <v>50</v>
      </c>
      <c r="S77" s="147">
        <f>'HW4'!R77</f>
        <v>0</v>
      </c>
      <c r="T77" s="147">
        <f>'HW5'!T77</f>
        <v>0</v>
      </c>
      <c r="U77" s="147">
        <f>'HW7'!S77</f>
        <v>25</v>
      </c>
      <c r="V77" s="147">
        <f>'HW8'!U77</f>
        <v>0</v>
      </c>
      <c r="W77" s="147">
        <f>'HW10'!P77</f>
        <v>0</v>
      </c>
      <c r="X77" s="147">
        <f>'HW12'!T77</f>
        <v>0</v>
      </c>
      <c r="Y77" s="147">
        <f>'HW13'!M77</f>
        <v>0</v>
      </c>
      <c r="Z77" s="147">
        <f>'HW14'!O77</f>
        <v>0</v>
      </c>
      <c r="AA77" s="143">
        <f t="shared" si="4"/>
        <v>0.05</v>
      </c>
      <c r="AB77" s="143">
        <v>0.16</v>
      </c>
      <c r="AC77" s="164">
        <f t="shared" si="5"/>
        <v>2.1</v>
      </c>
    </row>
    <row r="78" spans="1:29" ht="15.5">
      <c r="A78" s="151"/>
      <c r="B78" s="151">
        <v>9631422</v>
      </c>
      <c r="C78" s="151">
        <f>'HW1'!N78</f>
        <v>95.5</v>
      </c>
      <c r="D78" s="151">
        <f>'HW2'!R78</f>
        <v>98</v>
      </c>
      <c r="E78" s="151">
        <f>'HW3'!Q78</f>
        <v>89.5</v>
      </c>
      <c r="F78" s="151">
        <f>'HW4'!Q78</f>
        <v>97</v>
      </c>
      <c r="G78" s="151">
        <f>'HW5'!S78</f>
        <v>74</v>
      </c>
      <c r="H78" s="151">
        <f>'HW6'!R78</f>
        <v>84</v>
      </c>
      <c r="I78" s="151">
        <f>'HW7'!R78</f>
        <v>45</v>
      </c>
      <c r="J78" s="151">
        <f>'HW8'!T78</f>
        <v>83</v>
      </c>
      <c r="K78" s="151">
        <f>'HW9'!J78</f>
        <v>0</v>
      </c>
      <c r="L78" s="151">
        <f>'HW10'!O78</f>
        <v>91</v>
      </c>
      <c r="M78" s="151">
        <f>'HW11'!N78</f>
        <v>76.550000000000011</v>
      </c>
      <c r="N78" s="151">
        <f>'HW12'!S78</f>
        <v>97</v>
      </c>
      <c r="O78" s="151">
        <f>'HW13'!L78</f>
        <v>100</v>
      </c>
      <c r="P78" s="151">
        <f>'HW14'!N78</f>
        <v>50</v>
      </c>
      <c r="Q78" s="146">
        <f t="shared" si="3"/>
        <v>2.1599999999999997</v>
      </c>
      <c r="R78" s="147">
        <f>'HW3'!R78</f>
        <v>0</v>
      </c>
      <c r="S78" s="147">
        <f>'HW4'!R78</f>
        <v>0</v>
      </c>
      <c r="T78" s="147">
        <f>'HW5'!T78</f>
        <v>0</v>
      </c>
      <c r="U78" s="147">
        <f>'HW7'!S78</f>
        <v>0</v>
      </c>
      <c r="V78" s="147">
        <f>'HW8'!U78</f>
        <v>0</v>
      </c>
      <c r="W78" s="147">
        <f>'HW10'!P78</f>
        <v>0</v>
      </c>
      <c r="X78" s="147">
        <f>'HW12'!T78</f>
        <v>33</v>
      </c>
      <c r="Y78" s="147">
        <f>'HW13'!M78</f>
        <v>0</v>
      </c>
      <c r="Z78" s="147">
        <f>'HW14'!O78</f>
        <v>0</v>
      </c>
      <c r="AA78" s="143">
        <f t="shared" si="4"/>
        <v>0.02</v>
      </c>
      <c r="AB78" s="143">
        <v>0.21</v>
      </c>
      <c r="AC78" s="164">
        <f t="shared" si="5"/>
        <v>2.3899999999999997</v>
      </c>
    </row>
    <row r="79" spans="1:29" ht="15.5">
      <c r="A79" s="152"/>
      <c r="B79" s="152">
        <v>9631427</v>
      </c>
      <c r="C79" s="151">
        <f>'HW1'!N79</f>
        <v>90</v>
      </c>
      <c r="D79" s="151">
        <f>'HW2'!R79</f>
        <v>97</v>
      </c>
      <c r="E79" s="151">
        <f>'HW3'!Q79</f>
        <v>63.5</v>
      </c>
      <c r="F79" s="151">
        <f>'HW4'!Q79</f>
        <v>69</v>
      </c>
      <c r="G79" s="151">
        <f>'HW5'!S79</f>
        <v>61.5</v>
      </c>
      <c r="H79" s="151">
        <f>'HW6'!R79</f>
        <v>84.5</v>
      </c>
      <c r="I79" s="151">
        <f>'HW7'!R79</f>
        <v>21</v>
      </c>
      <c r="J79" s="151">
        <f>'HW8'!T79</f>
        <v>83</v>
      </c>
      <c r="K79" s="151">
        <f>'HW9'!J79</f>
        <v>100</v>
      </c>
      <c r="L79" s="151">
        <f>'HW10'!O79</f>
        <v>0</v>
      </c>
      <c r="M79" s="151">
        <f>'HW11'!N79</f>
        <v>48.9</v>
      </c>
      <c r="N79" s="151">
        <f>'HW12'!S79</f>
        <v>100</v>
      </c>
      <c r="O79" s="151">
        <f>'HW13'!L79</f>
        <v>100</v>
      </c>
      <c r="P79" s="151">
        <f>'HW14'!N79</f>
        <v>94</v>
      </c>
      <c r="Q79" s="146">
        <f t="shared" si="3"/>
        <v>1.97</v>
      </c>
      <c r="R79" s="147">
        <f>'HW3'!R79</f>
        <v>100</v>
      </c>
      <c r="S79" s="147">
        <f>'HW4'!R79</f>
        <v>85</v>
      </c>
      <c r="T79" s="147">
        <f>'HW5'!T79</f>
        <v>0</v>
      </c>
      <c r="U79" s="147">
        <f>'HW7'!S79</f>
        <v>0</v>
      </c>
      <c r="V79" s="147">
        <f>'HW8'!U79</f>
        <v>0</v>
      </c>
      <c r="W79" s="147">
        <f>'HW10'!P79</f>
        <v>0</v>
      </c>
      <c r="X79" s="147">
        <f>'HW12'!T79</f>
        <v>0</v>
      </c>
      <c r="Y79" s="147">
        <f>'HW13'!M79</f>
        <v>0</v>
      </c>
      <c r="Z79" s="147">
        <f>'HW14'!O79</f>
        <v>0</v>
      </c>
      <c r="AA79" s="143">
        <f t="shared" si="4"/>
        <v>0.11</v>
      </c>
      <c r="AB79" s="143">
        <v>0.04</v>
      </c>
      <c r="AC79" s="164">
        <f t="shared" si="5"/>
        <v>2.12</v>
      </c>
    </row>
    <row r="80" spans="1:29" ht="15.5">
      <c r="A80" s="151"/>
      <c r="B80" s="151">
        <v>9631802</v>
      </c>
      <c r="C80" s="151">
        <f>'HW1'!N80</f>
        <v>97.5</v>
      </c>
      <c r="D80" s="151">
        <f>'HW2'!R80</f>
        <v>95.5</v>
      </c>
      <c r="E80" s="151">
        <f>'HW3'!Q80</f>
        <v>75.599999999999994</v>
      </c>
      <c r="F80" s="151">
        <f>'HW4'!Q80</f>
        <v>80.5</v>
      </c>
      <c r="G80" s="151">
        <f>'HW5'!S80</f>
        <v>39</v>
      </c>
      <c r="H80" s="151">
        <f>'HW6'!R80</f>
        <v>77</v>
      </c>
      <c r="I80" s="151">
        <f>'HW7'!R80</f>
        <v>97</v>
      </c>
      <c r="J80" s="151">
        <f>'HW8'!T80</f>
        <v>71</v>
      </c>
      <c r="K80" s="151">
        <f>'HW9'!J80</f>
        <v>86</v>
      </c>
      <c r="L80" s="151">
        <f>'HW10'!O80</f>
        <v>97</v>
      </c>
      <c r="M80" s="151">
        <f>'HW11'!N80</f>
        <v>100</v>
      </c>
      <c r="N80" s="151">
        <f>'HW12'!S80</f>
        <v>82.5</v>
      </c>
      <c r="O80" s="151">
        <f>'HW13'!L80</f>
        <v>100</v>
      </c>
      <c r="P80" s="151">
        <f>'HW14'!N80</f>
        <v>100</v>
      </c>
      <c r="Q80" s="146">
        <f t="shared" si="3"/>
        <v>2.2799999999999998</v>
      </c>
      <c r="R80" s="147">
        <f>'HW3'!R80</f>
        <v>0</v>
      </c>
      <c r="S80" s="147">
        <f>'HW4'!R80</f>
        <v>85</v>
      </c>
      <c r="T80" s="147">
        <f>'HW5'!T80</f>
        <v>0</v>
      </c>
      <c r="U80" s="147">
        <f>'HW7'!S80</f>
        <v>0</v>
      </c>
      <c r="V80" s="147">
        <f>'HW8'!U80</f>
        <v>0</v>
      </c>
      <c r="W80" s="147">
        <f>'HW10'!P80</f>
        <v>0</v>
      </c>
      <c r="X80" s="147">
        <f>'HW12'!T80</f>
        <v>0</v>
      </c>
      <c r="Y80" s="147">
        <f>'HW13'!M80</f>
        <v>0</v>
      </c>
      <c r="Z80" s="147">
        <f>'HW14'!O80</f>
        <v>0</v>
      </c>
      <c r="AA80" s="143">
        <f t="shared" si="4"/>
        <v>0.05</v>
      </c>
      <c r="AB80" s="143">
        <v>0.03</v>
      </c>
      <c r="AC80" s="164">
        <f t="shared" si="5"/>
        <v>2.3599999999999994</v>
      </c>
    </row>
    <row r="81" spans="1:29" ht="15.5">
      <c r="A81" s="152"/>
      <c r="B81" s="152">
        <v>9631805</v>
      </c>
      <c r="C81" s="151">
        <f>'HW1'!N81</f>
        <v>92.5</v>
      </c>
      <c r="D81" s="151">
        <f>'HW2'!R81</f>
        <v>95.5</v>
      </c>
      <c r="E81" s="151">
        <f>'HW3'!Q81</f>
        <v>100</v>
      </c>
      <c r="F81" s="151">
        <f>'HW4'!Q81</f>
        <v>86</v>
      </c>
      <c r="G81" s="151">
        <f>'HW5'!S81</f>
        <v>71</v>
      </c>
      <c r="H81" s="151">
        <f>'HW6'!R81</f>
        <v>88.5</v>
      </c>
      <c r="I81" s="151">
        <f>'HW7'!R81</f>
        <v>101.5</v>
      </c>
      <c r="J81" s="151">
        <f>'HW8'!T81</f>
        <v>95</v>
      </c>
      <c r="K81" s="151">
        <f>'HW9'!J81</f>
        <v>57</v>
      </c>
      <c r="L81" s="151">
        <f>'HW10'!O81</f>
        <v>98.5</v>
      </c>
      <c r="M81" s="151">
        <f>'HW11'!N81</f>
        <v>98</v>
      </c>
      <c r="N81" s="151">
        <f>'HW12'!S81</f>
        <v>86.85</v>
      </c>
      <c r="O81" s="151">
        <f>'HW13'!L81</f>
        <v>62</v>
      </c>
      <c r="P81" s="151">
        <f>'HW14'!N81</f>
        <v>100</v>
      </c>
      <c r="Q81" s="146">
        <f t="shared" si="3"/>
        <v>2.4299999999999997</v>
      </c>
      <c r="R81" s="147">
        <f>'HW3'!R81</f>
        <v>100</v>
      </c>
      <c r="S81" s="147">
        <f>'HW4'!R81</f>
        <v>100</v>
      </c>
      <c r="T81" s="147">
        <f>'HW5'!T81</f>
        <v>50</v>
      </c>
      <c r="U81" s="147">
        <f>'HW7'!S81</f>
        <v>25</v>
      </c>
      <c r="V81" s="147">
        <f>'HW8'!U81</f>
        <v>0</v>
      </c>
      <c r="W81" s="147">
        <f>'HW10'!P81</f>
        <v>0</v>
      </c>
      <c r="X81" s="147">
        <f>'HW12'!T81</f>
        <v>100</v>
      </c>
      <c r="Y81" s="147">
        <f>'HW13'!M81</f>
        <v>100</v>
      </c>
      <c r="Z81" s="147">
        <f>'HW14'!O81</f>
        <v>100</v>
      </c>
      <c r="AA81" s="143">
        <f t="shared" si="4"/>
        <v>0.32</v>
      </c>
      <c r="AB81" s="143">
        <v>0.28000000000000003</v>
      </c>
      <c r="AC81" s="164">
        <f t="shared" si="5"/>
        <v>3.0299999999999994</v>
      </c>
    </row>
    <row r="82" spans="1:29" ht="15.5">
      <c r="A82" s="151"/>
      <c r="B82" s="151">
        <v>9631808</v>
      </c>
      <c r="C82" s="151">
        <f>'HW1'!N82</f>
        <v>97.5</v>
      </c>
      <c r="D82" s="151">
        <f>'HW2'!R82</f>
        <v>95.5</v>
      </c>
      <c r="E82" s="151">
        <f>'HW3'!Q82</f>
        <v>89</v>
      </c>
      <c r="F82" s="151">
        <f>'HW4'!Q82</f>
        <v>79</v>
      </c>
      <c r="G82" s="151">
        <f>'HW5'!S82</f>
        <v>74.25</v>
      </c>
      <c r="H82" s="151">
        <f>'HW6'!R82</f>
        <v>90</v>
      </c>
      <c r="I82" s="151">
        <f>'HW7'!R82</f>
        <v>0</v>
      </c>
      <c r="J82" s="151">
        <f>'HW8'!T82</f>
        <v>77.5</v>
      </c>
      <c r="K82" s="151">
        <f>'HW9'!J82</f>
        <v>58.5</v>
      </c>
      <c r="L82" s="151">
        <f>'HW10'!O82</f>
        <v>98.5</v>
      </c>
      <c r="M82" s="151">
        <f>'HW11'!N82</f>
        <v>94</v>
      </c>
      <c r="N82" s="151">
        <f>'HW12'!S82</f>
        <v>87</v>
      </c>
      <c r="O82" s="151">
        <f>'HW13'!L82</f>
        <v>72</v>
      </c>
      <c r="P82" s="151">
        <f>'HW14'!N82</f>
        <v>0</v>
      </c>
      <c r="Q82" s="146">
        <f t="shared" si="3"/>
        <v>2.0099999999999998</v>
      </c>
      <c r="R82" s="147">
        <f>'HW3'!R82</f>
        <v>100</v>
      </c>
      <c r="S82" s="147">
        <f>'HW4'!R82</f>
        <v>100</v>
      </c>
      <c r="T82" s="147">
        <f>'HW5'!T82</f>
        <v>100</v>
      </c>
      <c r="U82" s="147">
        <f>'HW7'!S82</f>
        <v>0</v>
      </c>
      <c r="V82" s="147">
        <f>'HW8'!U82</f>
        <v>0</v>
      </c>
      <c r="W82" s="147">
        <f>'HW10'!P82</f>
        <v>0</v>
      </c>
      <c r="X82" s="147">
        <f>'HW12'!T82</f>
        <v>0</v>
      </c>
      <c r="Y82" s="147">
        <f>'HW13'!M82</f>
        <v>0</v>
      </c>
      <c r="Z82" s="147">
        <f>'HW14'!O82</f>
        <v>0</v>
      </c>
      <c r="AA82" s="143">
        <f t="shared" si="4"/>
        <v>0.17</v>
      </c>
      <c r="AB82" s="143">
        <v>0.22</v>
      </c>
      <c r="AC82" s="164">
        <f t="shared" si="5"/>
        <v>2.4</v>
      </c>
    </row>
    <row r="83" spans="1:29" ht="15.5">
      <c r="A83" s="152"/>
      <c r="B83" s="152">
        <v>9631809</v>
      </c>
      <c r="C83" s="151">
        <f>'HW1'!N83</f>
        <v>100</v>
      </c>
      <c r="D83" s="151">
        <f>'HW2'!R83</f>
        <v>94.5</v>
      </c>
      <c r="E83" s="151">
        <f>'HW3'!Q83</f>
        <v>94</v>
      </c>
      <c r="F83" s="151">
        <f>'HW4'!Q83</f>
        <v>74.5</v>
      </c>
      <c r="G83" s="151">
        <f>'HW5'!S83</f>
        <v>0</v>
      </c>
      <c r="H83" s="151">
        <f>'HW6'!R83</f>
        <v>93.5</v>
      </c>
      <c r="I83" s="151">
        <f>'HW7'!R83</f>
        <v>80</v>
      </c>
      <c r="J83" s="151">
        <f>'HW8'!T83</f>
        <v>0</v>
      </c>
      <c r="K83" s="151">
        <f>'HW9'!J83</f>
        <v>100</v>
      </c>
      <c r="L83" s="151">
        <f>'HW10'!O83</f>
        <v>32</v>
      </c>
      <c r="M83" s="151">
        <f>'HW11'!N83</f>
        <v>68.45</v>
      </c>
      <c r="N83" s="151">
        <f>'HW12'!S83</f>
        <v>95.5</v>
      </c>
      <c r="O83" s="151">
        <f>'HW13'!L83</f>
        <v>96</v>
      </c>
      <c r="P83" s="151">
        <f>'HW14'!N83</f>
        <v>83</v>
      </c>
      <c r="Q83" s="146">
        <f t="shared" si="3"/>
        <v>1.9</v>
      </c>
      <c r="R83" s="147">
        <f>'HW3'!R83</f>
        <v>100</v>
      </c>
      <c r="S83" s="147">
        <f>'HW4'!R83</f>
        <v>10</v>
      </c>
      <c r="T83" s="147">
        <f>'HW5'!T83</f>
        <v>0</v>
      </c>
      <c r="U83" s="147">
        <f>'HW7'!S83</f>
        <v>0</v>
      </c>
      <c r="V83" s="147">
        <f>'HW8'!U83</f>
        <v>0</v>
      </c>
      <c r="W83" s="147">
        <f>'HW10'!P83</f>
        <v>0</v>
      </c>
      <c r="X83" s="147">
        <f>'HW12'!T83</f>
        <v>100</v>
      </c>
      <c r="Y83" s="147">
        <f>'HW13'!M83</f>
        <v>70</v>
      </c>
      <c r="Z83" s="147">
        <f>'HW14'!O83</f>
        <v>0</v>
      </c>
      <c r="AA83" s="143">
        <f t="shared" si="4"/>
        <v>0.16</v>
      </c>
      <c r="AB83" s="143">
        <v>0.19</v>
      </c>
      <c r="AC83" s="164">
        <f t="shared" si="5"/>
        <v>2.25</v>
      </c>
    </row>
    <row r="84" spans="1:29" ht="15.5">
      <c r="A84" s="151"/>
      <c r="B84" s="151">
        <v>9631901</v>
      </c>
      <c r="C84" s="151">
        <f>'HW1'!N84</f>
        <v>91.5</v>
      </c>
      <c r="D84" s="151">
        <f>'HW2'!R84</f>
        <v>100</v>
      </c>
      <c r="E84" s="151">
        <f>'HW3'!Q84</f>
        <v>93.8</v>
      </c>
      <c r="F84" s="151">
        <f>'HW4'!Q84</f>
        <v>99.5</v>
      </c>
      <c r="G84" s="151">
        <f>'HW5'!S84</f>
        <v>75</v>
      </c>
      <c r="H84" s="151">
        <f>'HW6'!R84</f>
        <v>94</v>
      </c>
      <c r="I84" s="151">
        <f>'HW7'!R84</f>
        <v>93</v>
      </c>
      <c r="J84" s="151">
        <f>'HW8'!T84</f>
        <v>83</v>
      </c>
      <c r="K84" s="151">
        <f>'HW9'!J84</f>
        <v>97</v>
      </c>
      <c r="L84" s="151">
        <f>'HW10'!O84</f>
        <v>97</v>
      </c>
      <c r="M84" s="151">
        <f>'HW11'!N84</f>
        <v>86.6</v>
      </c>
      <c r="N84" s="151">
        <f>'HW12'!S84</f>
        <v>86</v>
      </c>
      <c r="O84" s="151">
        <f>'HW13'!L84</f>
        <v>100</v>
      </c>
      <c r="P84" s="151">
        <f>'HW14'!N84</f>
        <v>83</v>
      </c>
      <c r="Q84" s="146">
        <f t="shared" si="3"/>
        <v>2.46</v>
      </c>
      <c r="R84" s="147">
        <f>'HW3'!R84</f>
        <v>0</v>
      </c>
      <c r="S84" s="147">
        <f>'HW4'!R84</f>
        <v>35</v>
      </c>
      <c r="T84" s="147">
        <f>'HW5'!T84</f>
        <v>75</v>
      </c>
      <c r="U84" s="147">
        <f>'HW7'!S84</f>
        <v>25</v>
      </c>
      <c r="V84" s="147">
        <f>'HW8'!U84</f>
        <v>0</v>
      </c>
      <c r="W84" s="147">
        <f>'HW10'!P84</f>
        <v>0</v>
      </c>
      <c r="X84" s="147">
        <f>'HW12'!T84</f>
        <v>100</v>
      </c>
      <c r="Y84" s="147">
        <f>'HW13'!M84</f>
        <v>100</v>
      </c>
      <c r="Z84" s="147">
        <f>'HW14'!O84</f>
        <v>100</v>
      </c>
      <c r="AA84" s="143">
        <f t="shared" si="4"/>
        <v>0.25</v>
      </c>
      <c r="AB84" s="143">
        <v>0.27</v>
      </c>
      <c r="AC84" s="164">
        <f t="shared" si="5"/>
        <v>2.98</v>
      </c>
    </row>
    <row r="85" spans="1:29" ht="15.5">
      <c r="A85" s="152"/>
      <c r="B85" s="152">
        <v>9631904</v>
      </c>
      <c r="C85" s="151">
        <f>'HW1'!N85</f>
        <v>91.5</v>
      </c>
      <c r="D85" s="151">
        <f>'HW2'!R85</f>
        <v>93.5</v>
      </c>
      <c r="E85" s="151">
        <f>'HW3'!Q85</f>
        <v>95</v>
      </c>
      <c r="F85" s="151">
        <f>'HW4'!Q85</f>
        <v>98.5</v>
      </c>
      <c r="G85" s="151">
        <f>'HW5'!S85</f>
        <v>74.7</v>
      </c>
      <c r="H85" s="151">
        <f>'HW6'!R85</f>
        <v>110</v>
      </c>
      <c r="I85" s="151">
        <f>'HW7'!R85</f>
        <v>93</v>
      </c>
      <c r="J85" s="151">
        <f>'HW8'!T85</f>
        <v>75.5</v>
      </c>
      <c r="K85" s="151">
        <f>'HW9'!J85</f>
        <v>97</v>
      </c>
      <c r="L85" s="151">
        <f>'HW10'!O85</f>
        <v>92.5</v>
      </c>
      <c r="M85" s="151">
        <f>'HW11'!N85</f>
        <v>89.25</v>
      </c>
      <c r="N85" s="151">
        <f>'HW12'!S85</f>
        <v>81</v>
      </c>
      <c r="O85" s="151">
        <f>'HW13'!L85</f>
        <v>100</v>
      </c>
      <c r="P85" s="151">
        <f>'HW14'!N85</f>
        <v>94</v>
      </c>
      <c r="Q85" s="146">
        <f t="shared" si="3"/>
        <v>2.46</v>
      </c>
      <c r="R85" s="147">
        <f>'HW3'!R85</f>
        <v>100</v>
      </c>
      <c r="S85" s="147">
        <f>'HW4'!R85</f>
        <v>35</v>
      </c>
      <c r="T85" s="147">
        <f>'HW5'!T85</f>
        <v>100</v>
      </c>
      <c r="U85" s="147">
        <f>'HW7'!S85</f>
        <v>25</v>
      </c>
      <c r="V85" s="147">
        <f>'HW8'!U85</f>
        <v>0</v>
      </c>
      <c r="W85" s="147">
        <f>'HW10'!P85</f>
        <v>0</v>
      </c>
      <c r="X85" s="147">
        <f>'HW12'!T85</f>
        <v>66</v>
      </c>
      <c r="Y85" s="147">
        <f>'HW13'!M85</f>
        <v>0</v>
      </c>
      <c r="Z85" s="147">
        <f>'HW14'!O85</f>
        <v>0</v>
      </c>
      <c r="AA85" s="143">
        <f t="shared" si="4"/>
        <v>0.19</v>
      </c>
      <c r="AB85" s="143">
        <v>0.03</v>
      </c>
      <c r="AC85" s="164">
        <f t="shared" si="5"/>
        <v>2.6799999999999997</v>
      </c>
    </row>
    <row r="86" spans="1:29" ht="15.5">
      <c r="A86" s="151"/>
      <c r="B86" s="151">
        <v>9613007</v>
      </c>
      <c r="C86" s="151">
        <f>'HW1'!N86</f>
        <v>97.5</v>
      </c>
      <c r="D86" s="151">
        <f>'HW2'!R86</f>
        <v>100</v>
      </c>
      <c r="E86" s="151">
        <f>'HW3'!Q86</f>
        <v>85</v>
      </c>
      <c r="F86" s="151">
        <f>'HW4'!Q86</f>
        <v>68</v>
      </c>
      <c r="G86" s="151">
        <f>'HW5'!S86</f>
        <v>75</v>
      </c>
      <c r="H86" s="151">
        <f>'HW6'!R86</f>
        <v>89</v>
      </c>
      <c r="I86" s="151">
        <f>'HW7'!R86</f>
        <v>95</v>
      </c>
      <c r="J86" s="151">
        <f>'HW8'!T86</f>
        <v>80.5</v>
      </c>
      <c r="K86" s="151">
        <f>'HW9'!J86</f>
        <v>54</v>
      </c>
      <c r="L86" s="151">
        <f>'HW10'!O86</f>
        <v>94</v>
      </c>
      <c r="M86" s="151">
        <f>'HW11'!N86</f>
        <v>81.5</v>
      </c>
      <c r="N86" s="151">
        <f>'HW12'!S86</f>
        <v>82.7</v>
      </c>
      <c r="O86" s="151">
        <f>'HW13'!L86</f>
        <v>100</v>
      </c>
      <c r="P86" s="151">
        <f>'HW14'!N86</f>
        <v>89</v>
      </c>
      <c r="Q86" s="146">
        <f t="shared" si="3"/>
        <v>2.3099999999999996</v>
      </c>
      <c r="R86" s="147">
        <f>'HW3'!R86</f>
        <v>0</v>
      </c>
      <c r="S86" s="147">
        <f>'HW4'!R86</f>
        <v>0</v>
      </c>
      <c r="T86" s="147">
        <f>'HW5'!T86</f>
        <v>0</v>
      </c>
      <c r="U86" s="147">
        <f>'HW7'!S86</f>
        <v>100</v>
      </c>
      <c r="V86" s="147">
        <f>'HW8'!U86</f>
        <v>0</v>
      </c>
      <c r="W86" s="147">
        <f>'HW10'!P86</f>
        <v>0</v>
      </c>
      <c r="X86" s="147">
        <f>'HW12'!T86</f>
        <v>33</v>
      </c>
      <c r="Y86" s="147">
        <f>'HW13'!M86</f>
        <v>0</v>
      </c>
      <c r="Z86" s="147">
        <f>'HW14'!O86</f>
        <v>0</v>
      </c>
      <c r="AA86" s="143">
        <f t="shared" si="4"/>
        <v>0.08</v>
      </c>
      <c r="AB86" s="143">
        <v>0.2</v>
      </c>
      <c r="AC86" s="164">
        <f t="shared" si="5"/>
        <v>2.59</v>
      </c>
    </row>
    <row r="87" spans="1:29" ht="15.5">
      <c r="A87" s="152"/>
      <c r="B87" s="152">
        <v>9631002</v>
      </c>
      <c r="C87" s="151">
        <f>'HW1'!N87</f>
        <v>97.5</v>
      </c>
      <c r="D87" s="151">
        <f>'HW2'!R87</f>
        <v>100</v>
      </c>
      <c r="E87" s="151">
        <f>'HW3'!Q87</f>
        <v>95.5</v>
      </c>
      <c r="F87" s="151">
        <f>'HW4'!Q87</f>
        <v>88</v>
      </c>
      <c r="G87" s="151">
        <f>'HW5'!S87</f>
        <v>75</v>
      </c>
      <c r="H87" s="151">
        <f>'HW6'!R87</f>
        <v>99</v>
      </c>
      <c r="I87" s="151">
        <f>'HW7'!R87</f>
        <v>100</v>
      </c>
      <c r="J87" s="151">
        <f>'HW8'!T87</f>
        <v>72.5</v>
      </c>
      <c r="K87" s="151">
        <f>'HW9'!J87</f>
        <v>97</v>
      </c>
      <c r="L87" s="151">
        <f>'HW10'!O87</f>
        <v>98.5</v>
      </c>
      <c r="M87" s="151">
        <f>'HW11'!N87</f>
        <v>0</v>
      </c>
      <c r="N87" s="151">
        <f>'HW12'!S87</f>
        <v>0</v>
      </c>
      <c r="O87" s="151">
        <f>'HW13'!L87</f>
        <v>82</v>
      </c>
      <c r="P87" s="151">
        <f>'HW14'!N87</f>
        <v>100</v>
      </c>
      <c r="Q87" s="146">
        <f t="shared" si="3"/>
        <v>2.0799999999999996</v>
      </c>
      <c r="R87" s="147">
        <f>'HW3'!R87</f>
        <v>100</v>
      </c>
      <c r="S87" s="147">
        <f>'HW4'!R87</f>
        <v>0</v>
      </c>
      <c r="T87" s="147">
        <f>'HW5'!T87</f>
        <v>90</v>
      </c>
      <c r="U87" s="147">
        <f>'HW7'!S87</f>
        <v>0</v>
      </c>
      <c r="V87" s="147">
        <f>'HW8'!U87</f>
        <v>0</v>
      </c>
      <c r="W87" s="147">
        <f>'HW10'!P87</f>
        <v>0</v>
      </c>
      <c r="X87" s="147">
        <f>'HW12'!T87</f>
        <v>0</v>
      </c>
      <c r="Y87" s="147">
        <f>'HW13'!M87</f>
        <v>100</v>
      </c>
      <c r="Z87" s="147">
        <f>'HW14'!O87</f>
        <v>0</v>
      </c>
      <c r="AA87" s="143">
        <f t="shared" si="4"/>
        <v>0.17</v>
      </c>
      <c r="AB87" s="143">
        <v>0.22</v>
      </c>
      <c r="AC87" s="164">
        <f t="shared" si="5"/>
        <v>2.4699999999999998</v>
      </c>
    </row>
    <row r="88" spans="1:29" s="158" customFormat="1" ht="15.5">
      <c r="A88" s="153" t="s">
        <v>278</v>
      </c>
      <c r="B88" s="156"/>
      <c r="C88" s="156">
        <f>'HW1'!N88</f>
        <v>0</v>
      </c>
      <c r="D88" s="156">
        <f>'HW2'!R88</f>
        <v>0</v>
      </c>
      <c r="E88" s="156">
        <f>'HW3'!Q88</f>
        <v>0</v>
      </c>
      <c r="F88" s="156">
        <f>'HW4'!Q88</f>
        <v>0</v>
      </c>
      <c r="G88" s="156">
        <f>'HW5'!S88</f>
        <v>0</v>
      </c>
      <c r="H88" s="156">
        <f>'HW6'!R88</f>
        <v>0</v>
      </c>
      <c r="I88" s="156"/>
      <c r="J88" s="156"/>
      <c r="K88" s="156"/>
      <c r="L88" s="156"/>
      <c r="M88" s="156"/>
      <c r="N88" s="156"/>
      <c r="O88" s="156"/>
      <c r="P88" s="156"/>
      <c r="Q88" s="146"/>
      <c r="R88" s="157"/>
      <c r="S88" s="147"/>
      <c r="T88" s="147"/>
      <c r="U88" s="147"/>
      <c r="V88" s="147"/>
      <c r="W88" s="147"/>
      <c r="X88" s="147"/>
      <c r="Y88" s="147"/>
      <c r="Z88" s="147"/>
      <c r="AA88" s="143"/>
      <c r="AB88" s="143"/>
      <c r="AC88" s="164"/>
    </row>
    <row r="89" spans="1:29" ht="15.5">
      <c r="A89" s="152"/>
      <c r="B89" s="152">
        <v>9527047</v>
      </c>
      <c r="C89" s="151">
        <f>'HW1'!N89</f>
        <v>95.5</v>
      </c>
      <c r="D89" s="151">
        <f>'HW2'!R89</f>
        <v>96</v>
      </c>
      <c r="E89" s="151">
        <f>'HW3'!Q89</f>
        <v>92</v>
      </c>
      <c r="F89" s="151">
        <f>'HW4'!Q89</f>
        <v>33</v>
      </c>
      <c r="G89" s="151">
        <f>'HW5'!S89</f>
        <v>75</v>
      </c>
      <c r="H89" s="151">
        <f>'HW6'!R89</f>
        <v>107.5</v>
      </c>
      <c r="I89" s="151">
        <f>'HW7'!R89</f>
        <v>98</v>
      </c>
      <c r="J89" s="151">
        <f>'HW8'!T89</f>
        <v>0</v>
      </c>
      <c r="K89" s="151">
        <f>'HW9'!J89</f>
        <v>88</v>
      </c>
      <c r="L89" s="151">
        <f>'HW10'!O89</f>
        <v>100</v>
      </c>
      <c r="M89" s="151">
        <f>'HW11'!N89</f>
        <v>80</v>
      </c>
      <c r="N89" s="151">
        <f>'HW12'!S89</f>
        <v>90.4</v>
      </c>
      <c r="O89" s="151">
        <f>'HW13'!L89</f>
        <v>100</v>
      </c>
      <c r="P89" s="151">
        <f>'HW14'!N89</f>
        <v>100</v>
      </c>
      <c r="Q89" s="146">
        <f t="shared" si="3"/>
        <v>2.1599999999999997</v>
      </c>
      <c r="R89" s="147">
        <f>'HW3'!R89</f>
        <v>100</v>
      </c>
      <c r="S89" s="147">
        <f>'HW4'!R89</f>
        <v>0</v>
      </c>
      <c r="T89" s="147">
        <f>'HW5'!T89</f>
        <v>0</v>
      </c>
      <c r="U89" s="147">
        <f>'HW7'!S89</f>
        <v>0</v>
      </c>
      <c r="V89" s="147">
        <f>'HW8'!U89</f>
        <v>0</v>
      </c>
      <c r="W89" s="147">
        <f>'HW10'!P89</f>
        <v>0</v>
      </c>
      <c r="X89" s="147">
        <f>'HW12'!T89</f>
        <v>66</v>
      </c>
      <c r="Y89" s="147">
        <f>'HW13'!M89</f>
        <v>0</v>
      </c>
      <c r="Z89" s="147">
        <f>'HW14'!O89</f>
        <v>100</v>
      </c>
      <c r="AA89" s="143">
        <f t="shared" si="4"/>
        <v>0.15000000000000002</v>
      </c>
      <c r="AB89" s="143">
        <v>0.3</v>
      </c>
      <c r="AC89" s="164">
        <f t="shared" si="5"/>
        <v>2.6099999999999994</v>
      </c>
    </row>
    <row r="90" spans="1:29" ht="15.5">
      <c r="A90" s="151"/>
      <c r="B90" s="151">
        <v>9531084</v>
      </c>
      <c r="C90" s="151">
        <f>'HW1'!N90</f>
        <v>91.5</v>
      </c>
      <c r="D90" s="151">
        <f>'HW2'!R90</f>
        <v>84.1</v>
      </c>
      <c r="E90" s="151">
        <f>'HW3'!Q90</f>
        <v>87</v>
      </c>
      <c r="F90" s="151">
        <f>'HW4'!Q90</f>
        <v>84.25</v>
      </c>
      <c r="G90" s="151">
        <f>'HW5'!S90</f>
        <v>69</v>
      </c>
      <c r="H90" s="151">
        <f>'HW6'!R90</f>
        <v>53.5</v>
      </c>
      <c r="I90" s="151">
        <f>'HW7'!R90</f>
        <v>0</v>
      </c>
      <c r="J90" s="151">
        <f>'HW8'!T90</f>
        <v>80</v>
      </c>
      <c r="K90" s="151">
        <f>'HW9'!J90</f>
        <v>97</v>
      </c>
      <c r="L90" s="151">
        <f>'HW10'!O90</f>
        <v>86.5</v>
      </c>
      <c r="M90" s="151">
        <f>'HW11'!N90</f>
        <v>100</v>
      </c>
      <c r="N90" s="151">
        <f>'HW12'!S90</f>
        <v>96.25</v>
      </c>
      <c r="O90" s="151">
        <f>'HW13'!L90</f>
        <v>98</v>
      </c>
      <c r="P90" s="151">
        <f>'HW14'!N90</f>
        <v>85</v>
      </c>
      <c r="Q90" s="146">
        <f t="shared" si="3"/>
        <v>2.1199999999999997</v>
      </c>
      <c r="R90" s="147">
        <f>'HW3'!R90</f>
        <v>0</v>
      </c>
      <c r="S90" s="147">
        <f>'HW4'!R90</f>
        <v>70</v>
      </c>
      <c r="T90" s="147">
        <f>'HW5'!T90</f>
        <v>0</v>
      </c>
      <c r="U90" s="147">
        <f>'HW7'!S90</f>
        <v>0</v>
      </c>
      <c r="V90" s="147">
        <f>'HW8'!U90</f>
        <v>0</v>
      </c>
      <c r="W90" s="147">
        <f>'HW10'!P90</f>
        <v>0</v>
      </c>
      <c r="X90" s="147">
        <f>'HW12'!T90</f>
        <v>0</v>
      </c>
      <c r="Y90" s="147">
        <f>'HW13'!M90</f>
        <v>0</v>
      </c>
      <c r="Z90" s="147">
        <f>'HW14'!O90</f>
        <v>0</v>
      </c>
      <c r="AA90" s="143">
        <f t="shared" si="4"/>
        <v>0.04</v>
      </c>
      <c r="AB90" s="143">
        <v>0</v>
      </c>
      <c r="AC90" s="164">
        <f t="shared" si="5"/>
        <v>2.1599999999999997</v>
      </c>
    </row>
    <row r="91" spans="1:29" ht="15.5">
      <c r="A91" s="152"/>
      <c r="B91" s="152">
        <v>9531407</v>
      </c>
      <c r="C91" s="151">
        <f>'HW1'!N91</f>
        <v>62.5</v>
      </c>
      <c r="D91" s="151">
        <f>'HW2'!R91</f>
        <v>0</v>
      </c>
      <c r="E91" s="151">
        <f>'HW3'!Q91</f>
        <v>82.2</v>
      </c>
      <c r="F91" s="151">
        <f>'HW4'!Q91</f>
        <v>92.5</v>
      </c>
      <c r="G91" s="151">
        <f>'HW5'!S91</f>
        <v>55</v>
      </c>
      <c r="H91" s="151">
        <f>'HW6'!R91</f>
        <v>0</v>
      </c>
      <c r="I91" s="151">
        <f>'HW7'!R91</f>
        <v>0</v>
      </c>
      <c r="J91" s="151">
        <f>'HW8'!T91</f>
        <v>0</v>
      </c>
      <c r="K91" s="151">
        <f>'HW9'!J91</f>
        <v>0</v>
      </c>
      <c r="L91" s="151">
        <f>'HW10'!O91</f>
        <v>0</v>
      </c>
      <c r="M91" s="151">
        <f>'HW11'!N91</f>
        <v>0</v>
      </c>
      <c r="N91" s="151">
        <f>'HW12'!S91</f>
        <v>0</v>
      </c>
      <c r="O91" s="151">
        <f>'HW13'!L91</f>
        <v>0</v>
      </c>
      <c r="P91" s="151">
        <f>'HW14'!N91</f>
        <v>0</v>
      </c>
      <c r="Q91" s="146">
        <f t="shared" si="3"/>
        <v>0.57999999999999996</v>
      </c>
      <c r="R91" s="147">
        <f>'HW3'!R91</f>
        <v>0</v>
      </c>
      <c r="S91" s="147">
        <f>'HW4'!R91</f>
        <v>35</v>
      </c>
      <c r="T91" s="147">
        <f>'HW5'!T91</f>
        <v>0</v>
      </c>
      <c r="U91" s="147">
        <f>'HW7'!S91</f>
        <v>0</v>
      </c>
      <c r="V91" s="147">
        <f>'HW8'!U91</f>
        <v>0</v>
      </c>
      <c r="W91" s="147">
        <f>'HW10'!P91</f>
        <v>0</v>
      </c>
      <c r="X91" s="147">
        <f>'HW12'!T91</f>
        <v>0</v>
      </c>
      <c r="Y91" s="147">
        <f>'HW13'!M91</f>
        <v>0</v>
      </c>
      <c r="Z91" s="147">
        <f>'HW14'!O91</f>
        <v>0</v>
      </c>
      <c r="AA91" s="143">
        <f t="shared" si="4"/>
        <v>0.02</v>
      </c>
      <c r="AB91" s="143">
        <v>0.03</v>
      </c>
      <c r="AC91" s="164">
        <f t="shared" si="5"/>
        <v>0.63</v>
      </c>
    </row>
    <row r="92" spans="1:29" ht="15.5">
      <c r="A92" s="151"/>
      <c r="B92" s="151">
        <v>9631003</v>
      </c>
      <c r="C92" s="151">
        <f>'HW1'!N92</f>
        <v>92.5</v>
      </c>
      <c r="D92" s="151">
        <f>'HW2'!R92</f>
        <v>100</v>
      </c>
      <c r="E92" s="151">
        <f>'HW3'!Q92</f>
        <v>100</v>
      </c>
      <c r="F92" s="151">
        <f>'HW4'!Q92</f>
        <v>91</v>
      </c>
      <c r="G92" s="151">
        <f>'HW5'!S92</f>
        <v>75</v>
      </c>
      <c r="H92" s="151">
        <f>'HW6'!R92</f>
        <v>110</v>
      </c>
      <c r="I92" s="151">
        <f>'HW7'!R92</f>
        <v>100</v>
      </c>
      <c r="J92" s="151">
        <f>'HW8'!T92</f>
        <v>90.5</v>
      </c>
      <c r="K92" s="151">
        <f>'HW9'!J92</f>
        <v>100</v>
      </c>
      <c r="L92" s="151">
        <f>'HW10'!O92</f>
        <v>100</v>
      </c>
      <c r="M92" s="151">
        <f>'HW11'!N92</f>
        <v>79.25</v>
      </c>
      <c r="N92" s="151">
        <f>'HW12'!S92</f>
        <v>97</v>
      </c>
      <c r="O92" s="151">
        <f>'HW13'!L92</f>
        <v>100</v>
      </c>
      <c r="P92" s="151">
        <f>'HW14'!N92</f>
        <v>100</v>
      </c>
      <c r="Q92" s="146">
        <f t="shared" si="3"/>
        <v>2.57</v>
      </c>
      <c r="R92" s="147">
        <f>'HW3'!R92</f>
        <v>100</v>
      </c>
      <c r="S92" s="147">
        <f>'HW4'!R92</f>
        <v>100</v>
      </c>
      <c r="T92" s="147">
        <f>'HW5'!T92</f>
        <v>100</v>
      </c>
      <c r="U92" s="147">
        <f>'HW7'!S92</f>
        <v>25</v>
      </c>
      <c r="V92" s="147">
        <f>'HW8'!U92</f>
        <v>40</v>
      </c>
      <c r="W92" s="147">
        <f>'HW10'!P92</f>
        <v>100</v>
      </c>
      <c r="X92" s="147">
        <f>'HW12'!T92</f>
        <v>100</v>
      </c>
      <c r="Y92" s="147">
        <f>'HW13'!M92</f>
        <v>70</v>
      </c>
      <c r="Z92" s="147">
        <f>'HW14'!O92</f>
        <v>100</v>
      </c>
      <c r="AA92" s="143">
        <f t="shared" si="4"/>
        <v>0.41000000000000003</v>
      </c>
      <c r="AB92" s="143">
        <v>0.3</v>
      </c>
      <c r="AC92" s="164">
        <f t="shared" si="5"/>
        <v>3.28</v>
      </c>
    </row>
    <row r="93" spans="1:29" ht="15.5">
      <c r="A93" s="152"/>
      <c r="B93" s="152">
        <v>9631004</v>
      </c>
      <c r="C93" s="151">
        <f>'HW1'!N93</f>
        <v>89.5</v>
      </c>
      <c r="D93" s="151">
        <f>'HW2'!R93</f>
        <v>99</v>
      </c>
      <c r="E93" s="151">
        <f>'HW3'!Q93</f>
        <v>98.5</v>
      </c>
      <c r="F93" s="151">
        <f>'HW4'!Q93</f>
        <v>88.5</v>
      </c>
      <c r="G93" s="151">
        <f>'HW5'!S93</f>
        <v>75</v>
      </c>
      <c r="H93" s="151">
        <f>'HW6'!R93</f>
        <v>98.5</v>
      </c>
      <c r="I93" s="151">
        <f>'HW7'!R93</f>
        <v>66</v>
      </c>
      <c r="J93" s="151">
        <f>'HW8'!T93</f>
        <v>0</v>
      </c>
      <c r="K93" s="151">
        <f>'HW9'!J93</f>
        <v>100</v>
      </c>
      <c r="L93" s="151">
        <f>'HW10'!O93</f>
        <v>89</v>
      </c>
      <c r="M93" s="151">
        <f>'HW11'!N93</f>
        <v>100</v>
      </c>
      <c r="N93" s="151">
        <f>'HW12'!S93</f>
        <v>98.5</v>
      </c>
      <c r="O93" s="151">
        <f>'HW13'!L93</f>
        <v>0</v>
      </c>
      <c r="P93" s="151">
        <f>'HW14'!N93</f>
        <v>94</v>
      </c>
      <c r="Q93" s="146">
        <f t="shared" si="3"/>
        <v>2.1199999999999997</v>
      </c>
      <c r="R93" s="147">
        <f>'HW3'!R93</f>
        <v>100</v>
      </c>
      <c r="S93" s="147">
        <f>'HW4'!R93</f>
        <v>0</v>
      </c>
      <c r="T93" s="147">
        <f>'HW5'!T93</f>
        <v>100</v>
      </c>
      <c r="U93" s="147">
        <f>'HW7'!S93</f>
        <v>0</v>
      </c>
      <c r="V93" s="147">
        <f>'HW8'!U93</f>
        <v>0</v>
      </c>
      <c r="W93" s="147">
        <f>'HW10'!P93</f>
        <v>90</v>
      </c>
      <c r="X93" s="147">
        <f>'HW12'!T93</f>
        <v>100</v>
      </c>
      <c r="Y93" s="147">
        <f>'HW13'!M93</f>
        <v>0</v>
      </c>
      <c r="Z93" s="147">
        <f>'HW14'!O93</f>
        <v>100</v>
      </c>
      <c r="AA93" s="143">
        <f t="shared" si="4"/>
        <v>0.28000000000000003</v>
      </c>
      <c r="AB93" s="143">
        <v>0</v>
      </c>
      <c r="AC93" s="164">
        <f t="shared" si="5"/>
        <v>2.3999999999999995</v>
      </c>
    </row>
    <row r="94" spans="1:29" ht="15.5">
      <c r="A94" s="151"/>
      <c r="B94" s="151">
        <v>9631005</v>
      </c>
      <c r="C94" s="151">
        <f>'HW1'!N94</f>
        <v>97.5</v>
      </c>
      <c r="D94" s="151">
        <f>'HW2'!R94</f>
        <v>100</v>
      </c>
      <c r="E94" s="151">
        <f>'HW3'!Q94</f>
        <v>98.5</v>
      </c>
      <c r="F94" s="151">
        <f>'HW4'!Q94</f>
        <v>91</v>
      </c>
      <c r="G94" s="151">
        <f>'HW5'!S94</f>
        <v>65</v>
      </c>
      <c r="H94" s="151">
        <f>'HW6'!R94</f>
        <v>99</v>
      </c>
      <c r="I94" s="151">
        <f>'HW7'!R94</f>
        <v>81</v>
      </c>
      <c r="J94" s="151">
        <f>'HW8'!T94</f>
        <v>55</v>
      </c>
      <c r="K94" s="151">
        <f>'HW9'!J94</f>
        <v>60</v>
      </c>
      <c r="L94" s="151">
        <f>'HW10'!O94</f>
        <v>100</v>
      </c>
      <c r="M94" s="151">
        <f>'HW11'!N94</f>
        <v>100</v>
      </c>
      <c r="N94" s="151">
        <f>'HW12'!S94</f>
        <v>96.25</v>
      </c>
      <c r="O94" s="151">
        <f>'HW13'!L94</f>
        <v>100</v>
      </c>
      <c r="P94" s="151">
        <f>'HW14'!N94</f>
        <v>100</v>
      </c>
      <c r="Q94" s="146">
        <f t="shared" si="3"/>
        <v>2.3899999999999997</v>
      </c>
      <c r="R94" s="147">
        <f>'HW3'!R94</f>
        <v>100</v>
      </c>
      <c r="S94" s="147">
        <f>'HW4'!R94</f>
        <v>85</v>
      </c>
      <c r="T94" s="147">
        <f>'HW5'!T94</f>
        <v>0</v>
      </c>
      <c r="U94" s="147">
        <f>'HW7'!S94</f>
        <v>0</v>
      </c>
      <c r="V94" s="147">
        <f>'HW8'!U94</f>
        <v>0</v>
      </c>
      <c r="W94" s="147">
        <f>'HW10'!P94</f>
        <v>0</v>
      </c>
      <c r="X94" s="147">
        <f>'HW12'!T94</f>
        <v>100</v>
      </c>
      <c r="Y94" s="147">
        <f>'HW13'!M94</f>
        <v>70</v>
      </c>
      <c r="Z94" s="147">
        <f>'HW14'!O94</f>
        <v>0</v>
      </c>
      <c r="AA94" s="143">
        <f t="shared" si="4"/>
        <v>0.2</v>
      </c>
      <c r="AB94" s="143">
        <v>0.19</v>
      </c>
      <c r="AC94" s="164">
        <f t="shared" si="5"/>
        <v>2.78</v>
      </c>
    </row>
    <row r="95" spans="1:29" ht="15.5">
      <c r="A95" s="152"/>
      <c r="B95" s="152">
        <v>9631011</v>
      </c>
      <c r="C95" s="151">
        <f>'HW1'!N95</f>
        <v>97.5</v>
      </c>
      <c r="D95" s="151">
        <f>'HW2'!R95</f>
        <v>100</v>
      </c>
      <c r="E95" s="151">
        <f>'HW3'!Q95</f>
        <v>100</v>
      </c>
      <c r="F95" s="151">
        <f>'HW4'!Q95</f>
        <v>88</v>
      </c>
      <c r="G95" s="151">
        <f>'HW5'!S95</f>
        <v>71</v>
      </c>
      <c r="H95" s="151">
        <f>'HW6'!R95</f>
        <v>85.5</v>
      </c>
      <c r="I95" s="151">
        <f>'HW7'!R95</f>
        <v>97</v>
      </c>
      <c r="J95" s="151">
        <f>'HW8'!T95</f>
        <v>80</v>
      </c>
      <c r="K95" s="151">
        <f>'HW9'!J95</f>
        <v>72</v>
      </c>
      <c r="L95" s="151">
        <f>'HW10'!O95</f>
        <v>100</v>
      </c>
      <c r="M95" s="151">
        <f>'HW11'!N95</f>
        <v>98.5</v>
      </c>
      <c r="N95" s="151">
        <f>'HW12'!S95</f>
        <v>91</v>
      </c>
      <c r="O95" s="151">
        <f>'HW13'!L95</f>
        <v>100</v>
      </c>
      <c r="P95" s="151">
        <f>'HW14'!N95</f>
        <v>85</v>
      </c>
      <c r="Q95" s="146">
        <f t="shared" si="3"/>
        <v>2.44</v>
      </c>
      <c r="R95" s="147">
        <f>'HW3'!R95</f>
        <v>100</v>
      </c>
      <c r="S95" s="147">
        <f>'HW4'!R95</f>
        <v>100</v>
      </c>
      <c r="T95" s="147">
        <f>'HW5'!T95</f>
        <v>50</v>
      </c>
      <c r="U95" s="147">
        <f>'HW7'!S95</f>
        <v>30</v>
      </c>
      <c r="V95" s="147">
        <f>'HW8'!U95</f>
        <v>0</v>
      </c>
      <c r="W95" s="147">
        <f>'HW10'!P95</f>
        <v>0</v>
      </c>
      <c r="X95" s="147">
        <f>'HW12'!T95</f>
        <v>100</v>
      </c>
      <c r="Y95" s="147">
        <f>'HW13'!M95</f>
        <v>70</v>
      </c>
      <c r="Z95" s="147">
        <f>'HW14'!O95</f>
        <v>0</v>
      </c>
      <c r="AA95" s="143">
        <f t="shared" si="4"/>
        <v>0.25</v>
      </c>
      <c r="AB95" s="143">
        <v>0.03</v>
      </c>
      <c r="AC95" s="164">
        <f t="shared" si="5"/>
        <v>2.7199999999999998</v>
      </c>
    </row>
    <row r="96" spans="1:29" ht="15.5">
      <c r="A96" s="151"/>
      <c r="B96" s="151">
        <v>9631013</v>
      </c>
      <c r="C96" s="151">
        <f>'HW1'!N96</f>
        <v>97.5</v>
      </c>
      <c r="D96" s="151">
        <f>'HW2'!R96</f>
        <v>100</v>
      </c>
      <c r="E96" s="151">
        <f>'HW3'!Q96</f>
        <v>100</v>
      </c>
      <c r="F96" s="151">
        <f>'HW4'!Q96</f>
        <v>95.5</v>
      </c>
      <c r="G96" s="151">
        <f>'HW5'!S96</f>
        <v>75</v>
      </c>
      <c r="H96" s="151">
        <f>'HW6'!R96</f>
        <v>109</v>
      </c>
      <c r="I96" s="151">
        <f>'HW7'!R96</f>
        <v>99</v>
      </c>
      <c r="J96" s="151">
        <f>'HW8'!T96</f>
        <v>86</v>
      </c>
      <c r="K96" s="151">
        <f>'HW9'!J96</f>
        <v>100</v>
      </c>
      <c r="L96" s="151">
        <f>'HW10'!O96</f>
        <v>100</v>
      </c>
      <c r="M96" s="151">
        <f>'HW11'!N96</f>
        <v>100</v>
      </c>
      <c r="N96" s="151">
        <f>'HW12'!S96</f>
        <v>98.5</v>
      </c>
      <c r="O96" s="151">
        <f>'HW13'!L96</f>
        <v>100</v>
      </c>
      <c r="P96" s="151">
        <f>'HW14'!N96</f>
        <v>100</v>
      </c>
      <c r="Q96" s="146">
        <f t="shared" si="3"/>
        <v>2.6199999999999997</v>
      </c>
      <c r="R96" s="147">
        <f>'HW3'!R96</f>
        <v>100</v>
      </c>
      <c r="S96" s="147">
        <f>'HW4'!R96</f>
        <v>100</v>
      </c>
      <c r="T96" s="147">
        <f>'HW5'!T96</f>
        <v>100</v>
      </c>
      <c r="U96" s="147">
        <f>'HW7'!S96</f>
        <v>50</v>
      </c>
      <c r="V96" s="147">
        <f>'HW8'!U96</f>
        <v>0</v>
      </c>
      <c r="W96" s="147">
        <f>'HW10'!P96</f>
        <v>0</v>
      </c>
      <c r="X96" s="147">
        <f>'HW12'!T96</f>
        <v>0</v>
      </c>
      <c r="Y96" s="147">
        <f>'HW13'!M96</f>
        <v>100</v>
      </c>
      <c r="Z96" s="147">
        <f>'HW14'!O96</f>
        <v>0</v>
      </c>
      <c r="AA96" s="143">
        <f t="shared" si="4"/>
        <v>0.25</v>
      </c>
      <c r="AB96" s="143">
        <v>0.3</v>
      </c>
      <c r="AC96" s="164">
        <f t="shared" si="5"/>
        <v>3.1699999999999995</v>
      </c>
    </row>
    <row r="97" spans="1:29" ht="15.5">
      <c r="A97" s="152"/>
      <c r="B97" s="152">
        <v>9631014</v>
      </c>
      <c r="C97" s="151">
        <f>'HW1'!N97</f>
        <v>97.5</v>
      </c>
      <c r="D97" s="151">
        <f>'HW2'!R97</f>
        <v>100</v>
      </c>
      <c r="E97" s="151">
        <f>'HW3'!Q97</f>
        <v>87</v>
      </c>
      <c r="F97" s="151">
        <f>'HW4'!Q97</f>
        <v>0</v>
      </c>
      <c r="G97" s="151">
        <f>'HW5'!S97</f>
        <v>0</v>
      </c>
      <c r="H97" s="151">
        <f>'HW6'!R97</f>
        <v>110</v>
      </c>
      <c r="I97" s="151">
        <f>'HW7'!R97</f>
        <v>93</v>
      </c>
      <c r="J97" s="151">
        <f>'HW8'!T97</f>
        <v>0</v>
      </c>
      <c r="K97" s="151">
        <f>'HW9'!J97</f>
        <v>0</v>
      </c>
      <c r="L97" s="151">
        <f>'HW10'!O97</f>
        <v>0</v>
      </c>
      <c r="M97" s="151">
        <f>'HW11'!N97</f>
        <v>0</v>
      </c>
      <c r="N97" s="151">
        <f>'HW12'!S97</f>
        <v>78</v>
      </c>
      <c r="O97" s="151">
        <f>'HW13'!L97</f>
        <v>0</v>
      </c>
      <c r="P97" s="151">
        <f>'HW14'!N97</f>
        <v>0</v>
      </c>
      <c r="Q97" s="146">
        <f t="shared" si="3"/>
        <v>1.22</v>
      </c>
      <c r="R97" s="147">
        <f>'HW3'!R97</f>
        <v>0</v>
      </c>
      <c r="S97" s="147">
        <f>'HW4'!R97</f>
        <v>0</v>
      </c>
      <c r="T97" s="147">
        <f>'HW5'!T97</f>
        <v>0</v>
      </c>
      <c r="U97" s="147">
        <f>'HW7'!S97</f>
        <v>0</v>
      </c>
      <c r="V97" s="147">
        <f>'HW8'!U97</f>
        <v>0</v>
      </c>
      <c r="W97" s="147">
        <f>'HW10'!P97</f>
        <v>0</v>
      </c>
      <c r="X97" s="147">
        <f>'HW12'!T97</f>
        <v>0</v>
      </c>
      <c r="Y97" s="147">
        <f>'HW13'!M97</f>
        <v>0</v>
      </c>
      <c r="Z97" s="147">
        <f>'HW14'!O97</f>
        <v>0</v>
      </c>
      <c r="AA97" s="143">
        <f t="shared" si="4"/>
        <v>0</v>
      </c>
      <c r="AB97" s="143">
        <v>7.0000000000000007E-2</v>
      </c>
      <c r="AC97" s="164">
        <f t="shared" si="5"/>
        <v>1.29</v>
      </c>
    </row>
    <row r="98" spans="1:29" ht="15.5">
      <c r="A98" s="151"/>
      <c r="B98" s="151">
        <v>9631015</v>
      </c>
      <c r="C98" s="151">
        <f>'HW1'!N98</f>
        <v>92.5</v>
      </c>
      <c r="D98" s="151">
        <f>'HW2'!R98</f>
        <v>100</v>
      </c>
      <c r="E98" s="151">
        <f>'HW3'!Q98</f>
        <v>90</v>
      </c>
      <c r="F98" s="151">
        <f>'HW4'!Q98</f>
        <v>80.400000000000006</v>
      </c>
      <c r="G98" s="151">
        <f>'HW5'!S98</f>
        <v>70</v>
      </c>
      <c r="H98" s="151">
        <f>'HW6'!R98</f>
        <v>100</v>
      </c>
      <c r="I98" s="151">
        <f>'HW7'!R98</f>
        <v>0</v>
      </c>
      <c r="J98" s="151">
        <f>'HW8'!T98</f>
        <v>0</v>
      </c>
      <c r="K98" s="151">
        <f>'HW9'!J98</f>
        <v>0</v>
      </c>
      <c r="L98" s="151">
        <f>'HW10'!O98</f>
        <v>0</v>
      </c>
      <c r="M98" s="151">
        <f>'HW11'!N98</f>
        <v>100</v>
      </c>
      <c r="N98" s="151">
        <f>'HW12'!S98</f>
        <v>0</v>
      </c>
      <c r="O98" s="151">
        <f>'HW13'!L98</f>
        <v>100</v>
      </c>
      <c r="P98" s="151">
        <f>'HW14'!N98</f>
        <v>0</v>
      </c>
      <c r="Q98" s="146">
        <f t="shared" si="3"/>
        <v>1.44</v>
      </c>
      <c r="R98" s="147">
        <f>'HW3'!R98</f>
        <v>0</v>
      </c>
      <c r="S98" s="147">
        <f>'HW4'!R98</f>
        <v>0</v>
      </c>
      <c r="T98" s="147">
        <f>'HW5'!T98</f>
        <v>0</v>
      </c>
      <c r="U98" s="147">
        <f>'HW7'!S98</f>
        <v>0</v>
      </c>
      <c r="V98" s="147">
        <f>'HW8'!U98</f>
        <v>0</v>
      </c>
      <c r="W98" s="147">
        <f>'HW10'!P98</f>
        <v>0</v>
      </c>
      <c r="X98" s="147">
        <f>'HW12'!T98</f>
        <v>0</v>
      </c>
      <c r="Y98" s="147">
        <f>'HW13'!M98</f>
        <v>0</v>
      </c>
      <c r="Z98" s="147">
        <f>'HW14'!O98</f>
        <v>0</v>
      </c>
      <c r="AA98" s="143">
        <f t="shared" si="4"/>
        <v>0</v>
      </c>
      <c r="AB98" s="143">
        <v>0.06</v>
      </c>
      <c r="AC98" s="164">
        <f t="shared" si="5"/>
        <v>1.5</v>
      </c>
    </row>
    <row r="99" spans="1:29" ht="15.5">
      <c r="A99" s="152"/>
      <c r="B99" s="152">
        <v>9631018</v>
      </c>
      <c r="C99" s="151">
        <f>'HW1'!N99</f>
        <v>92.5</v>
      </c>
      <c r="D99" s="151">
        <f>'HW2'!R99</f>
        <v>97.5</v>
      </c>
      <c r="E99" s="151">
        <f>'HW3'!Q99</f>
        <v>93.2</v>
      </c>
      <c r="F99" s="151">
        <f>'HW4'!Q99</f>
        <v>85</v>
      </c>
      <c r="G99" s="151">
        <f>'HW5'!S99</f>
        <v>75</v>
      </c>
      <c r="H99" s="151">
        <f>'HW6'!R99</f>
        <v>110</v>
      </c>
      <c r="I99" s="151">
        <f>'HW7'!R99</f>
        <v>91</v>
      </c>
      <c r="J99" s="151">
        <f>'HW8'!T99</f>
        <v>89</v>
      </c>
      <c r="K99" s="151">
        <f>'HW9'!J99</f>
        <v>97</v>
      </c>
      <c r="L99" s="151">
        <f>'HW10'!O99</f>
        <v>93.1</v>
      </c>
      <c r="M99" s="151">
        <f>'HW11'!N99</f>
        <v>86.6</v>
      </c>
      <c r="N99" s="151">
        <f>'HW12'!S99</f>
        <v>100</v>
      </c>
      <c r="O99" s="151">
        <f>'HW13'!L99</f>
        <v>92</v>
      </c>
      <c r="P99" s="151">
        <f>'HW14'!N99</f>
        <v>100</v>
      </c>
      <c r="Q99" s="146">
        <f t="shared" si="3"/>
        <v>2.5199999999999996</v>
      </c>
      <c r="R99" s="147">
        <f>'HW3'!R99</f>
        <v>100</v>
      </c>
      <c r="S99" s="147">
        <f>'HW4'!R99</f>
        <v>100</v>
      </c>
      <c r="T99" s="147">
        <f>'HW5'!T99</f>
        <v>100</v>
      </c>
      <c r="U99" s="147">
        <f>'HW7'!S99</f>
        <v>25</v>
      </c>
      <c r="V99" s="147">
        <f>'HW8'!U99</f>
        <v>0</v>
      </c>
      <c r="W99" s="147">
        <f>'HW10'!P99</f>
        <v>0</v>
      </c>
      <c r="X99" s="147">
        <f>'HW12'!T99</f>
        <v>0</v>
      </c>
      <c r="Y99" s="147">
        <f>'HW13'!M99</f>
        <v>0</v>
      </c>
      <c r="Z99" s="147">
        <f>'HW14'!O99</f>
        <v>100</v>
      </c>
      <c r="AA99" s="143">
        <f t="shared" si="4"/>
        <v>0.24000000000000002</v>
      </c>
      <c r="AB99" s="143">
        <v>0.12</v>
      </c>
      <c r="AC99" s="164">
        <f t="shared" si="5"/>
        <v>2.88</v>
      </c>
    </row>
    <row r="100" spans="1:29" ht="15.5">
      <c r="A100" s="151"/>
      <c r="B100" s="151">
        <v>9631019</v>
      </c>
      <c r="C100" s="151">
        <f>'HW1'!N100</f>
        <v>97.5</v>
      </c>
      <c r="D100" s="151">
        <f>'HW2'!R100</f>
        <v>100</v>
      </c>
      <c r="E100" s="151">
        <f>'HW3'!Q100</f>
        <v>100</v>
      </c>
      <c r="F100" s="151">
        <f>'HW4'!Q100</f>
        <v>85.5</v>
      </c>
      <c r="G100" s="151">
        <f>'HW5'!S100</f>
        <v>75</v>
      </c>
      <c r="H100" s="151">
        <f>'HW6'!R100</f>
        <v>89.5</v>
      </c>
      <c r="I100" s="151">
        <f>'HW7'!R100</f>
        <v>67</v>
      </c>
      <c r="J100" s="151">
        <f>'HW8'!T100</f>
        <v>91</v>
      </c>
      <c r="K100" s="151">
        <f>'HW9'!J100</f>
        <v>100</v>
      </c>
      <c r="L100" s="151">
        <f>'HW10'!O100</f>
        <v>61</v>
      </c>
      <c r="M100" s="151">
        <f>'HW11'!N100</f>
        <v>80</v>
      </c>
      <c r="N100" s="151">
        <f>'HW12'!S100</f>
        <v>100</v>
      </c>
      <c r="O100" s="151">
        <f>'HW13'!L100</f>
        <v>100</v>
      </c>
      <c r="P100" s="151">
        <f>'HW14'!N100</f>
        <v>100</v>
      </c>
      <c r="Q100" s="146">
        <f t="shared" si="3"/>
        <v>2.4099999999999997</v>
      </c>
      <c r="R100" s="147">
        <f>'HW3'!R100</f>
        <v>100</v>
      </c>
      <c r="S100" s="147">
        <f>'HW4'!R100</f>
        <v>100</v>
      </c>
      <c r="T100" s="147">
        <f>'HW5'!T100</f>
        <v>40</v>
      </c>
      <c r="U100" s="147">
        <f>'HW7'!S100</f>
        <v>95</v>
      </c>
      <c r="V100" s="147">
        <f>'HW8'!U100</f>
        <v>0</v>
      </c>
      <c r="W100" s="147">
        <f>'HW10'!P100</f>
        <v>0</v>
      </c>
      <c r="X100" s="147">
        <f>'HW12'!T100</f>
        <v>100</v>
      </c>
      <c r="Y100" s="147">
        <f>'HW13'!M100</f>
        <v>100</v>
      </c>
      <c r="Z100" s="147">
        <f>'HW14'!O100</f>
        <v>100</v>
      </c>
      <c r="AA100" s="143">
        <f t="shared" si="4"/>
        <v>0.36</v>
      </c>
      <c r="AB100" s="143">
        <v>0.15</v>
      </c>
      <c r="AC100" s="164">
        <f t="shared" si="5"/>
        <v>2.9199999999999995</v>
      </c>
    </row>
    <row r="101" spans="1:29" ht="15.5">
      <c r="A101" s="152"/>
      <c r="B101" s="152">
        <v>9631020</v>
      </c>
      <c r="C101" s="151">
        <f>'HW1'!N101</f>
        <v>97.5</v>
      </c>
      <c r="D101" s="151">
        <f>'HW2'!R101</f>
        <v>100</v>
      </c>
      <c r="E101" s="151">
        <f>'HW3'!Q101</f>
        <v>100</v>
      </c>
      <c r="F101" s="151">
        <f>'HW4'!Q101</f>
        <v>95.5</v>
      </c>
      <c r="G101" s="151">
        <f>'HW5'!S101</f>
        <v>0</v>
      </c>
      <c r="H101" s="151">
        <f>'HW6'!R101</f>
        <v>86</v>
      </c>
      <c r="I101" s="151">
        <f>'HW7'!R101</f>
        <v>98</v>
      </c>
      <c r="J101" s="151">
        <f>'HW8'!T101</f>
        <v>80</v>
      </c>
      <c r="K101" s="151">
        <f>'HW9'!J101</f>
        <v>98.5</v>
      </c>
      <c r="L101" s="151">
        <f>'HW10'!O101</f>
        <v>100</v>
      </c>
      <c r="M101" s="151">
        <f>'HW11'!N101</f>
        <v>100</v>
      </c>
      <c r="N101" s="151">
        <f>'HW12'!S101</f>
        <v>95.5</v>
      </c>
      <c r="O101" s="151">
        <f>'HW13'!L101</f>
        <v>100</v>
      </c>
      <c r="P101" s="151">
        <f>'HW14'!N101</f>
        <v>100</v>
      </c>
      <c r="Q101" s="146">
        <f t="shared" si="3"/>
        <v>2.3899999999999997</v>
      </c>
      <c r="R101" s="147">
        <f>'HW3'!R101</f>
        <v>100</v>
      </c>
      <c r="S101" s="147">
        <f>'HW4'!R101</f>
        <v>100</v>
      </c>
      <c r="T101" s="147">
        <f>'HW5'!T101</f>
        <v>0</v>
      </c>
      <c r="U101" s="147">
        <f>'HW7'!S101</f>
        <v>0</v>
      </c>
      <c r="V101" s="147">
        <f>'HW8'!U101</f>
        <v>0</v>
      </c>
      <c r="W101" s="147">
        <f>'HW10'!P101</f>
        <v>0</v>
      </c>
      <c r="X101" s="147">
        <f>'HW12'!T101</f>
        <v>100</v>
      </c>
      <c r="Y101" s="147">
        <f>'HW13'!M101</f>
        <v>70</v>
      </c>
      <c r="Z101" s="147">
        <f>'HW14'!O101</f>
        <v>100</v>
      </c>
      <c r="AA101" s="143">
        <f t="shared" si="4"/>
        <v>0.27</v>
      </c>
      <c r="AB101" s="143">
        <v>0.18</v>
      </c>
      <c r="AC101" s="164">
        <f t="shared" si="5"/>
        <v>2.84</v>
      </c>
    </row>
    <row r="102" spans="1:29" ht="15.5">
      <c r="A102" s="151"/>
      <c r="B102" s="151">
        <v>9631021</v>
      </c>
      <c r="C102" s="151">
        <f>'HW1'!N102</f>
        <v>92.5</v>
      </c>
      <c r="D102" s="151">
        <f>'HW2'!R102</f>
        <v>98.5</v>
      </c>
      <c r="E102" s="151">
        <f>'HW3'!Q102</f>
        <v>100</v>
      </c>
      <c r="F102" s="151">
        <f>'HW4'!Q102</f>
        <v>96.5</v>
      </c>
      <c r="G102" s="151">
        <f>'HW5'!S102</f>
        <v>71</v>
      </c>
      <c r="H102" s="151">
        <f>'HW6'!R102</f>
        <v>106</v>
      </c>
      <c r="I102" s="151">
        <f>'HW7'!R102</f>
        <v>100</v>
      </c>
      <c r="J102" s="151">
        <f>'HW8'!T102</f>
        <v>92.5</v>
      </c>
      <c r="K102" s="151">
        <f>'HW9'!J102</f>
        <v>58.5</v>
      </c>
      <c r="L102" s="151">
        <f>'HW10'!O102</f>
        <v>100</v>
      </c>
      <c r="M102" s="151">
        <f>'HW11'!N102</f>
        <v>94.9</v>
      </c>
      <c r="N102" s="151">
        <f>'HW12'!S102</f>
        <v>94.75</v>
      </c>
      <c r="O102" s="151">
        <f>'HW13'!L102</f>
        <v>100</v>
      </c>
      <c r="P102" s="151">
        <f>'HW14'!N102</f>
        <v>100</v>
      </c>
      <c r="Q102" s="146">
        <f t="shared" si="3"/>
        <v>2.5499999999999998</v>
      </c>
      <c r="R102" s="147">
        <f>'HW3'!R102</f>
        <v>100</v>
      </c>
      <c r="S102" s="147">
        <f>'HW4'!R102</f>
        <v>85</v>
      </c>
      <c r="T102" s="147">
        <f>'HW5'!T102</f>
        <v>100</v>
      </c>
      <c r="U102" s="147">
        <f>'HW7'!S102</f>
        <v>100</v>
      </c>
      <c r="V102" s="147">
        <f>'HW8'!U102</f>
        <v>0</v>
      </c>
      <c r="W102" s="147">
        <f>'HW10'!P102</f>
        <v>0</v>
      </c>
      <c r="X102" s="147">
        <f>'HW12'!T102</f>
        <v>0</v>
      </c>
      <c r="Y102" s="147">
        <f>'HW13'!M102</f>
        <v>0</v>
      </c>
      <c r="Z102" s="147">
        <f>'HW14'!O102</f>
        <v>0</v>
      </c>
      <c r="AA102" s="143">
        <f t="shared" si="4"/>
        <v>0.22</v>
      </c>
      <c r="AB102" s="143">
        <v>0.18</v>
      </c>
      <c r="AC102" s="164">
        <f t="shared" si="5"/>
        <v>2.95</v>
      </c>
    </row>
    <row r="103" spans="1:29" ht="15.5">
      <c r="A103" s="152"/>
      <c r="B103" s="152">
        <v>9631022</v>
      </c>
      <c r="C103" s="151">
        <f>'HW1'!N103</f>
        <v>100</v>
      </c>
      <c r="D103" s="151">
        <f>'HW2'!R103</f>
        <v>100</v>
      </c>
      <c r="E103" s="151">
        <f>'HW3'!Q103</f>
        <v>74.8</v>
      </c>
      <c r="F103" s="151">
        <f>'HW4'!Q103</f>
        <v>95.5</v>
      </c>
      <c r="G103" s="151">
        <f>'HW5'!S103</f>
        <v>73.5</v>
      </c>
      <c r="H103" s="151">
        <f>'HW6'!R103</f>
        <v>100</v>
      </c>
      <c r="I103" s="151">
        <f>'HW7'!R103</f>
        <v>98</v>
      </c>
      <c r="J103" s="151">
        <f>'HW8'!T103</f>
        <v>57</v>
      </c>
      <c r="K103" s="151">
        <f>'HW9'!J103</f>
        <v>0</v>
      </c>
      <c r="L103" s="151">
        <f>'HW10'!O103</f>
        <v>100</v>
      </c>
      <c r="M103" s="151">
        <f>'HW11'!N103</f>
        <v>75</v>
      </c>
      <c r="N103" s="151">
        <f>'HW12'!S103</f>
        <v>84.5</v>
      </c>
      <c r="O103" s="151">
        <f>'HW13'!L103</f>
        <v>60</v>
      </c>
      <c r="P103" s="151">
        <f>'HW14'!N103</f>
        <v>100</v>
      </c>
      <c r="Q103" s="146">
        <f t="shared" si="3"/>
        <v>2.2199999999999998</v>
      </c>
      <c r="R103" s="147">
        <f>'HW3'!R103</f>
        <v>100</v>
      </c>
      <c r="S103" s="147">
        <f>'HW4'!R103</f>
        <v>0</v>
      </c>
      <c r="T103" s="147">
        <f>'HW5'!T103</f>
        <v>80</v>
      </c>
      <c r="U103" s="147">
        <f>'HW7'!S103</f>
        <v>0</v>
      </c>
      <c r="V103" s="147">
        <f>'HW8'!U103</f>
        <v>0</v>
      </c>
      <c r="W103" s="147">
        <f>'HW10'!P103</f>
        <v>0</v>
      </c>
      <c r="X103" s="147">
        <f>'HW12'!T103</f>
        <v>100</v>
      </c>
      <c r="Y103" s="147">
        <f>'HW13'!M103</f>
        <v>0</v>
      </c>
      <c r="Z103" s="147">
        <f>'HW14'!O103</f>
        <v>0</v>
      </c>
      <c r="AA103" s="143">
        <f t="shared" si="4"/>
        <v>0.16</v>
      </c>
      <c r="AB103" s="143">
        <v>0.14000000000000001</v>
      </c>
      <c r="AC103" s="164">
        <f t="shared" si="5"/>
        <v>2.52</v>
      </c>
    </row>
    <row r="104" spans="1:29" ht="15.5">
      <c r="A104" s="151"/>
      <c r="B104" s="151">
        <v>9631024</v>
      </c>
      <c r="C104" s="151">
        <f>'HW1'!N104</f>
        <v>92.5</v>
      </c>
      <c r="D104" s="151">
        <f>'HW2'!R104</f>
        <v>93.5</v>
      </c>
      <c r="E104" s="151">
        <f>'HW3'!Q104</f>
        <v>95</v>
      </c>
      <c r="F104" s="151">
        <f>'HW4'!Q104</f>
        <v>88</v>
      </c>
      <c r="G104" s="151">
        <f>'HW5'!S104</f>
        <v>67</v>
      </c>
      <c r="H104" s="151">
        <f>'HW6'!R104</f>
        <v>89</v>
      </c>
      <c r="I104" s="151">
        <f>'HW7'!R104</f>
        <v>93.6</v>
      </c>
      <c r="J104" s="151">
        <f>'HW8'!T104</f>
        <v>88</v>
      </c>
      <c r="K104" s="151">
        <f>'HW9'!J104</f>
        <v>100</v>
      </c>
      <c r="L104" s="151">
        <f>'HW10'!O104</f>
        <v>100</v>
      </c>
      <c r="M104" s="151">
        <f>'HW11'!N104</f>
        <v>99.25</v>
      </c>
      <c r="N104" s="151">
        <f>'HW12'!S104</f>
        <v>100</v>
      </c>
      <c r="O104" s="151">
        <f>'HW13'!L104</f>
        <v>100</v>
      </c>
      <c r="P104" s="151">
        <f>'HW14'!N104</f>
        <v>85</v>
      </c>
      <c r="Q104" s="146">
        <f t="shared" si="3"/>
        <v>2.48</v>
      </c>
      <c r="R104" s="147">
        <f>'HW3'!R104</f>
        <v>100</v>
      </c>
      <c r="S104" s="147">
        <f>'HW4'!R104</f>
        <v>80</v>
      </c>
      <c r="T104" s="147">
        <f>'HW5'!T104</f>
        <v>0</v>
      </c>
      <c r="U104" s="147">
        <f>'HW7'!S104</f>
        <v>65</v>
      </c>
      <c r="V104" s="147">
        <f>'HW8'!U104</f>
        <v>0</v>
      </c>
      <c r="W104" s="147">
        <f>'HW10'!P104</f>
        <v>0</v>
      </c>
      <c r="X104" s="147">
        <f>'HW12'!T104</f>
        <v>66</v>
      </c>
      <c r="Y104" s="147">
        <f>'HW13'!M104</f>
        <v>0</v>
      </c>
      <c r="Z104" s="147">
        <f>'HW14'!O104</f>
        <v>0</v>
      </c>
      <c r="AA104" s="143">
        <f t="shared" si="4"/>
        <v>0.18000000000000002</v>
      </c>
      <c r="AB104" s="143">
        <v>0.22</v>
      </c>
      <c r="AC104" s="164">
        <f t="shared" si="5"/>
        <v>2.8800000000000003</v>
      </c>
    </row>
    <row r="105" spans="1:29" ht="15.5">
      <c r="A105" s="152"/>
      <c r="B105" s="152">
        <v>9631025</v>
      </c>
      <c r="C105" s="151">
        <f>'HW1'!N105</f>
        <v>97.5</v>
      </c>
      <c r="D105" s="151">
        <f>'HW2'!R105</f>
        <v>97.5</v>
      </c>
      <c r="E105" s="151">
        <f>'HW3'!Q105</f>
        <v>98.5</v>
      </c>
      <c r="F105" s="151">
        <f>'HW4'!Q105</f>
        <v>79</v>
      </c>
      <c r="G105" s="151">
        <f>'HW5'!S105</f>
        <v>75</v>
      </c>
      <c r="H105" s="151">
        <f>'HW6'!R105</f>
        <v>73.5</v>
      </c>
      <c r="I105" s="151">
        <f>'HW7'!R105</f>
        <v>100</v>
      </c>
      <c r="J105" s="151">
        <f>'HW8'!T105</f>
        <v>80.5</v>
      </c>
      <c r="K105" s="151">
        <f>'HW9'!J105</f>
        <v>0</v>
      </c>
      <c r="L105" s="151">
        <f>'HW10'!O105</f>
        <v>0</v>
      </c>
      <c r="M105" s="151">
        <f>'HW11'!N105</f>
        <v>0</v>
      </c>
      <c r="N105" s="151">
        <f>'HW12'!S105</f>
        <v>100</v>
      </c>
      <c r="O105" s="151">
        <f>'HW13'!L105</f>
        <v>68</v>
      </c>
      <c r="P105" s="151">
        <f>'HW14'!N105</f>
        <v>100</v>
      </c>
      <c r="Q105" s="146">
        <f t="shared" si="3"/>
        <v>1.98</v>
      </c>
      <c r="R105" s="147">
        <f>'HW3'!R105</f>
        <v>0</v>
      </c>
      <c r="S105" s="147">
        <f>'HW4'!R105</f>
        <v>80</v>
      </c>
      <c r="T105" s="147">
        <f>'HW5'!T105</f>
        <v>100</v>
      </c>
      <c r="U105" s="147">
        <f>'HW7'!S105</f>
        <v>0</v>
      </c>
      <c r="V105" s="147">
        <f>'HW8'!U105</f>
        <v>0</v>
      </c>
      <c r="W105" s="147">
        <f>'HW10'!P105</f>
        <v>0</v>
      </c>
      <c r="X105" s="147">
        <f>'HW12'!T105</f>
        <v>0</v>
      </c>
      <c r="Y105" s="147">
        <f>'HW13'!M105</f>
        <v>0</v>
      </c>
      <c r="Z105" s="147">
        <f>'HW14'!O105</f>
        <v>0</v>
      </c>
      <c r="AA105" s="143">
        <f t="shared" si="4"/>
        <v>0.1</v>
      </c>
      <c r="AB105" s="143">
        <v>7.0000000000000007E-2</v>
      </c>
      <c r="AC105" s="164">
        <f t="shared" si="5"/>
        <v>2.15</v>
      </c>
    </row>
    <row r="106" spans="1:29" ht="15.5">
      <c r="A106" s="151"/>
      <c r="B106" s="151">
        <v>9631032</v>
      </c>
      <c r="C106" s="151">
        <f>'HW1'!N106</f>
        <v>97.5</v>
      </c>
      <c r="D106" s="151">
        <f>'HW2'!R106</f>
        <v>94.5</v>
      </c>
      <c r="E106" s="151">
        <f>'HW3'!Q106</f>
        <v>82</v>
      </c>
      <c r="F106" s="151">
        <f>'HW4'!Q106</f>
        <v>67.75</v>
      </c>
      <c r="G106" s="151">
        <f>'HW5'!S106</f>
        <v>67.099999999999994</v>
      </c>
      <c r="H106" s="151">
        <f>'HW6'!R106</f>
        <v>82</v>
      </c>
      <c r="I106" s="151">
        <f>'HW7'!R106</f>
        <v>40</v>
      </c>
      <c r="J106" s="151">
        <f>'HW8'!T106</f>
        <v>0</v>
      </c>
      <c r="K106" s="151">
        <f>'HW9'!J106</f>
        <v>97</v>
      </c>
      <c r="L106" s="151">
        <f>'HW10'!O106</f>
        <v>100</v>
      </c>
      <c r="M106" s="151">
        <f>'HW11'!N106</f>
        <v>85</v>
      </c>
      <c r="N106" s="151">
        <f>'HW12'!S106</f>
        <v>92</v>
      </c>
      <c r="O106" s="151">
        <f>'HW13'!L106</f>
        <v>0</v>
      </c>
      <c r="P106" s="151">
        <f>'HW14'!N106</f>
        <v>91</v>
      </c>
      <c r="Q106" s="146">
        <f t="shared" si="3"/>
        <v>1.91</v>
      </c>
      <c r="R106" s="147">
        <f>'HW3'!R106</f>
        <v>100</v>
      </c>
      <c r="S106" s="147">
        <f>'HW4'!R106</f>
        <v>100</v>
      </c>
      <c r="T106" s="147">
        <f>'HW5'!T106</f>
        <v>50</v>
      </c>
      <c r="U106" s="147">
        <f>'HW7'!S106</f>
        <v>0</v>
      </c>
      <c r="V106" s="147">
        <f>'HW8'!U106</f>
        <v>0</v>
      </c>
      <c r="W106" s="147">
        <f>'HW10'!P106</f>
        <v>0</v>
      </c>
      <c r="X106" s="147">
        <f>'HW12'!T106</f>
        <v>0</v>
      </c>
      <c r="Y106" s="147">
        <f>'HW13'!M106</f>
        <v>0</v>
      </c>
      <c r="Z106" s="147">
        <f>'HW14'!O106</f>
        <v>0</v>
      </c>
      <c r="AA106" s="143">
        <f t="shared" si="4"/>
        <v>0.14000000000000001</v>
      </c>
      <c r="AB106" s="143">
        <v>0.12</v>
      </c>
      <c r="AC106" s="164">
        <f t="shared" si="5"/>
        <v>2.17</v>
      </c>
    </row>
    <row r="107" spans="1:29" ht="15.5">
      <c r="A107" s="152"/>
      <c r="B107" s="152">
        <v>9631036</v>
      </c>
      <c r="C107" s="151">
        <f>'HW1'!N107</f>
        <v>85</v>
      </c>
      <c r="D107" s="151">
        <f>'HW2'!R107</f>
        <v>99</v>
      </c>
      <c r="E107" s="151">
        <f>'HW3'!Q107</f>
        <v>94</v>
      </c>
      <c r="F107" s="151">
        <f>'HW4'!Q107</f>
        <v>53.5</v>
      </c>
      <c r="G107" s="151">
        <f>'HW5'!S107</f>
        <v>48</v>
      </c>
      <c r="H107" s="151">
        <f>'HW6'!R107</f>
        <v>56</v>
      </c>
      <c r="I107" s="151">
        <f>'HW7'!R107</f>
        <v>39</v>
      </c>
      <c r="J107" s="151">
        <f>'HW8'!T107</f>
        <v>37.5</v>
      </c>
      <c r="K107" s="151">
        <f>'HW9'!J107</f>
        <v>57</v>
      </c>
      <c r="L107" s="151">
        <f>'HW10'!O107</f>
        <v>0</v>
      </c>
      <c r="M107" s="151">
        <f>'HW11'!N107</f>
        <v>75.5</v>
      </c>
      <c r="N107" s="151">
        <f>'HW12'!S107</f>
        <v>92.5</v>
      </c>
      <c r="O107" s="151">
        <f>'HW13'!L107</f>
        <v>0</v>
      </c>
      <c r="P107" s="151">
        <f>'HW14'!N107</f>
        <v>0</v>
      </c>
      <c r="Q107" s="146">
        <f t="shared" si="3"/>
        <v>1.53</v>
      </c>
      <c r="R107" s="147">
        <f>'HW3'!R107</f>
        <v>100</v>
      </c>
      <c r="S107" s="147">
        <f>'HW4'!R107</f>
        <v>0</v>
      </c>
      <c r="T107" s="147">
        <f>'HW5'!T107</f>
        <v>0</v>
      </c>
      <c r="U107" s="147">
        <f>'HW7'!S107</f>
        <v>0</v>
      </c>
      <c r="V107" s="147">
        <f>'HW8'!U107</f>
        <v>0</v>
      </c>
      <c r="W107" s="147">
        <f>'HW10'!P107</f>
        <v>0</v>
      </c>
      <c r="X107" s="147">
        <f>'HW12'!T107</f>
        <v>0</v>
      </c>
      <c r="Y107" s="147">
        <f>'HW13'!M107</f>
        <v>0</v>
      </c>
      <c r="Z107" s="147">
        <f>'HW14'!O107</f>
        <v>0</v>
      </c>
      <c r="AA107" s="143">
        <f t="shared" si="4"/>
        <v>6.0000000000000005E-2</v>
      </c>
      <c r="AB107" s="143">
        <v>0.09</v>
      </c>
      <c r="AC107" s="164">
        <f t="shared" si="5"/>
        <v>1.6800000000000002</v>
      </c>
    </row>
    <row r="108" spans="1:29" ht="15.5">
      <c r="A108" s="151"/>
      <c r="B108" s="151">
        <v>9631040</v>
      </c>
      <c r="C108" s="151">
        <f>'HW1'!N108</f>
        <v>79</v>
      </c>
      <c r="D108" s="151">
        <f>'HW2'!R108</f>
        <v>96</v>
      </c>
      <c r="E108" s="151">
        <f>'HW3'!Q108</f>
        <v>76.25</v>
      </c>
      <c r="F108" s="151">
        <f>'HW4'!Q108</f>
        <v>77.75</v>
      </c>
      <c r="G108" s="151">
        <f>'HW5'!S108</f>
        <v>73.55</v>
      </c>
      <c r="H108" s="151">
        <f>'HW6'!R108</f>
        <v>73.5</v>
      </c>
      <c r="I108" s="151">
        <f>'HW7'!R108</f>
        <v>90</v>
      </c>
      <c r="J108" s="151">
        <f>'HW8'!T108</f>
        <v>54</v>
      </c>
      <c r="K108" s="151">
        <f>'HW9'!J108</f>
        <v>100</v>
      </c>
      <c r="L108" s="151">
        <f>'HW10'!O108</f>
        <v>97</v>
      </c>
      <c r="M108" s="151">
        <f>'HW11'!N108</f>
        <v>100</v>
      </c>
      <c r="N108" s="151">
        <f>'HW12'!S108</f>
        <v>97.5</v>
      </c>
      <c r="O108" s="151">
        <f>'HW13'!L108</f>
        <v>80</v>
      </c>
      <c r="P108" s="151">
        <f>'HW14'!N108</f>
        <v>99</v>
      </c>
      <c r="Q108" s="146">
        <f t="shared" si="3"/>
        <v>2.2699999999999996</v>
      </c>
      <c r="R108" s="147">
        <f>'HW3'!R108</f>
        <v>100</v>
      </c>
      <c r="S108" s="147">
        <f>'HW4'!R108</f>
        <v>0</v>
      </c>
      <c r="T108" s="147">
        <f>'HW5'!T108</f>
        <v>100</v>
      </c>
      <c r="U108" s="147">
        <f>'HW7'!S108</f>
        <v>0</v>
      </c>
      <c r="V108" s="147">
        <f>'HW8'!U108</f>
        <v>0</v>
      </c>
      <c r="W108" s="147">
        <f>'HW10'!P108</f>
        <v>0</v>
      </c>
      <c r="X108" s="147">
        <f>'HW12'!T108</f>
        <v>0</v>
      </c>
      <c r="Y108" s="147">
        <f>'HW13'!M108</f>
        <v>0</v>
      </c>
      <c r="Z108" s="147">
        <f>'HW14'!O108</f>
        <v>0</v>
      </c>
      <c r="AA108" s="143">
        <f t="shared" si="4"/>
        <v>0.12</v>
      </c>
      <c r="AB108" s="143">
        <v>0.06</v>
      </c>
      <c r="AC108" s="164">
        <f t="shared" si="5"/>
        <v>2.4499999999999997</v>
      </c>
    </row>
    <row r="109" spans="1:29" ht="15.5">
      <c r="A109" s="152"/>
      <c r="B109" s="152">
        <v>9631044</v>
      </c>
      <c r="C109" s="151">
        <f>'HW1'!N109</f>
        <v>0</v>
      </c>
      <c r="D109" s="151">
        <f>'HW2'!R109</f>
        <v>97</v>
      </c>
      <c r="E109" s="151">
        <f>'HW3'!Q109</f>
        <v>0</v>
      </c>
      <c r="F109" s="151">
        <f>'HW4'!Q109</f>
        <v>87.4</v>
      </c>
      <c r="G109" s="151">
        <f>'HW5'!S109</f>
        <v>61.5</v>
      </c>
      <c r="H109" s="151">
        <f>'HW6'!R109</f>
        <v>83.5</v>
      </c>
      <c r="I109" s="151">
        <f>'HW7'!R109</f>
        <v>80</v>
      </c>
      <c r="J109" s="151">
        <f>'HW8'!T109</f>
        <v>75.5</v>
      </c>
      <c r="K109" s="151">
        <f>'HW9'!J109</f>
        <v>94</v>
      </c>
      <c r="L109" s="151">
        <f>'HW10'!O109</f>
        <v>3</v>
      </c>
      <c r="M109" s="151">
        <f>'HW11'!N109</f>
        <v>0</v>
      </c>
      <c r="N109" s="151">
        <f>'HW12'!S109</f>
        <v>0</v>
      </c>
      <c r="O109" s="151">
        <f>'HW13'!L109</f>
        <v>0</v>
      </c>
      <c r="P109" s="151">
        <f>'HW14'!N109</f>
        <v>0</v>
      </c>
      <c r="Q109" s="146">
        <f t="shared" si="3"/>
        <v>1.2</v>
      </c>
      <c r="R109" s="147">
        <f>'HW3'!R109</f>
        <v>0</v>
      </c>
      <c r="S109" s="147">
        <f>'HW4'!R109</f>
        <v>100</v>
      </c>
      <c r="T109" s="147">
        <f>'HW5'!T109</f>
        <v>0</v>
      </c>
      <c r="U109" s="147">
        <f>'HW7'!S109</f>
        <v>0</v>
      </c>
      <c r="V109" s="147">
        <f>'HW8'!U109</f>
        <v>0</v>
      </c>
      <c r="W109" s="147">
        <f>'HW10'!P109</f>
        <v>0</v>
      </c>
      <c r="X109" s="147">
        <f>'HW12'!T109</f>
        <v>0</v>
      </c>
      <c r="Y109" s="147">
        <f>'HW13'!M109</f>
        <v>0</v>
      </c>
      <c r="Z109" s="147">
        <f>'HW14'!O109</f>
        <v>0</v>
      </c>
      <c r="AA109" s="143">
        <f t="shared" si="4"/>
        <v>6.0000000000000005E-2</v>
      </c>
      <c r="AB109" s="143">
        <v>0.09</v>
      </c>
      <c r="AC109" s="164">
        <f t="shared" si="5"/>
        <v>1.35</v>
      </c>
    </row>
    <row r="110" spans="1:29" ht="15.5">
      <c r="A110" s="151"/>
      <c r="B110" s="151">
        <v>9631045</v>
      </c>
      <c r="C110" s="151">
        <f>'HW1'!N110</f>
        <v>92.5</v>
      </c>
      <c r="D110" s="151">
        <f>'HW2'!R110</f>
        <v>95.5</v>
      </c>
      <c r="E110" s="151">
        <f>'HW3'!Q110</f>
        <v>82.05</v>
      </c>
      <c r="F110" s="151">
        <f>'HW4'!Q110</f>
        <v>82.5</v>
      </c>
      <c r="G110" s="151">
        <f>'HW5'!S110</f>
        <v>70</v>
      </c>
      <c r="H110" s="151">
        <f>'HW6'!R110</f>
        <v>107.5</v>
      </c>
      <c r="I110" s="151">
        <f>'HW7'!R110</f>
        <v>0</v>
      </c>
      <c r="J110" s="151">
        <f>'HW8'!T110</f>
        <v>91.5</v>
      </c>
      <c r="K110" s="151">
        <f>'HW9'!J110</f>
        <v>86</v>
      </c>
      <c r="L110" s="151">
        <f>'HW10'!O110</f>
        <v>98.5</v>
      </c>
      <c r="M110" s="151">
        <f>'HW11'!N110</f>
        <v>100</v>
      </c>
      <c r="N110" s="151">
        <f>'HW12'!S110</f>
        <v>76.5</v>
      </c>
      <c r="O110" s="151">
        <f>'HW13'!L110</f>
        <v>60</v>
      </c>
      <c r="P110" s="151">
        <f>'HW14'!N110</f>
        <v>100</v>
      </c>
      <c r="Q110" s="146">
        <f t="shared" si="3"/>
        <v>2.23</v>
      </c>
      <c r="R110" s="147">
        <f>'HW3'!R110</f>
        <v>100</v>
      </c>
      <c r="S110" s="147">
        <f>'HW4'!R110</f>
        <v>100</v>
      </c>
      <c r="T110" s="147">
        <f>'HW5'!T110</f>
        <v>0</v>
      </c>
      <c r="U110" s="147">
        <f>'HW7'!S110</f>
        <v>0</v>
      </c>
      <c r="V110" s="147">
        <f>'HW8'!U110</f>
        <v>0</v>
      </c>
      <c r="W110" s="147">
        <f>'HW10'!P110</f>
        <v>0</v>
      </c>
      <c r="X110" s="147">
        <f>'HW12'!T110</f>
        <v>100</v>
      </c>
      <c r="Y110" s="147">
        <f>'HW13'!M110</f>
        <v>70</v>
      </c>
      <c r="Z110" s="147">
        <f>'HW14'!O110</f>
        <v>0</v>
      </c>
      <c r="AA110" s="143">
        <f t="shared" si="4"/>
        <v>0.21000000000000002</v>
      </c>
      <c r="AB110" s="143">
        <v>0</v>
      </c>
      <c r="AC110" s="164">
        <f t="shared" si="5"/>
        <v>2.44</v>
      </c>
    </row>
    <row r="111" spans="1:29" ht="15.5">
      <c r="A111" s="152"/>
      <c r="B111" s="152">
        <v>9631047</v>
      </c>
      <c r="C111" s="151">
        <f>'HW1'!N111</f>
        <v>92.5</v>
      </c>
      <c r="D111" s="151">
        <f>'HW2'!R111</f>
        <v>91</v>
      </c>
      <c r="E111" s="151">
        <f>'HW3'!Q111</f>
        <v>82.5</v>
      </c>
      <c r="F111" s="151">
        <f>'HW4'!Q111</f>
        <v>80.400000000000006</v>
      </c>
      <c r="G111" s="151">
        <f>'HW5'!S111</f>
        <v>75</v>
      </c>
      <c r="H111" s="151">
        <f>'HW6'!R111</f>
        <v>110</v>
      </c>
      <c r="I111" s="151">
        <f>'HW7'!R111</f>
        <v>20</v>
      </c>
      <c r="J111" s="151">
        <f>'HW8'!T111</f>
        <v>92.5</v>
      </c>
      <c r="K111" s="151">
        <f>'HW9'!J111</f>
        <v>97</v>
      </c>
      <c r="L111" s="151">
        <f>'HW10'!O111</f>
        <v>0</v>
      </c>
      <c r="M111" s="151">
        <f>'HW11'!N111</f>
        <v>100</v>
      </c>
      <c r="N111" s="151">
        <f>'HW12'!S111</f>
        <v>82</v>
      </c>
      <c r="O111" s="151">
        <f>'HW13'!L111</f>
        <v>100</v>
      </c>
      <c r="P111" s="151">
        <f>'HW14'!N111</f>
        <v>100</v>
      </c>
      <c r="Q111" s="146">
        <f t="shared" si="3"/>
        <v>2.19</v>
      </c>
      <c r="R111" s="147">
        <f>'HW3'!R111</f>
        <v>100</v>
      </c>
      <c r="S111" s="147">
        <f>'HW4'!R111</f>
        <v>50</v>
      </c>
      <c r="T111" s="147">
        <f>'HW5'!T111</f>
        <v>0</v>
      </c>
      <c r="U111" s="147">
        <f>'HW7'!S111</f>
        <v>0</v>
      </c>
      <c r="V111" s="147">
        <f>'HW8'!U111</f>
        <v>0</v>
      </c>
      <c r="W111" s="147">
        <f>'HW10'!P111</f>
        <v>0</v>
      </c>
      <c r="X111" s="147">
        <f>'HW12'!T111</f>
        <v>66</v>
      </c>
      <c r="Y111" s="147">
        <f>'HW13'!M111</f>
        <v>100</v>
      </c>
      <c r="Z111" s="147">
        <f>'HW14'!O111</f>
        <v>0</v>
      </c>
      <c r="AA111" s="143">
        <f t="shared" si="4"/>
        <v>0.18000000000000002</v>
      </c>
      <c r="AB111" s="143">
        <v>0.19</v>
      </c>
      <c r="AC111" s="164">
        <f t="shared" si="5"/>
        <v>2.56</v>
      </c>
    </row>
    <row r="112" spans="1:29" ht="15.5">
      <c r="A112" s="151"/>
      <c r="B112" s="151">
        <v>9631049</v>
      </c>
      <c r="C112" s="151">
        <f>'HW1'!N112</f>
        <v>92.5</v>
      </c>
      <c r="D112" s="151">
        <f>'HW2'!R112</f>
        <v>100</v>
      </c>
      <c r="E112" s="151">
        <f>'HW3'!Q112</f>
        <v>79.55</v>
      </c>
      <c r="F112" s="151">
        <f>'HW4'!Q112</f>
        <v>90</v>
      </c>
      <c r="G112" s="151">
        <f>'HW5'!S112</f>
        <v>71</v>
      </c>
      <c r="H112" s="151">
        <f>'HW6'!R112</f>
        <v>0</v>
      </c>
      <c r="I112" s="151">
        <f>'HW7'!R112</f>
        <v>0</v>
      </c>
      <c r="J112" s="151">
        <f>'HW8'!T112</f>
        <v>0</v>
      </c>
      <c r="K112" s="151">
        <f>'HW9'!J112</f>
        <v>0</v>
      </c>
      <c r="L112" s="151">
        <f>'HW10'!O112</f>
        <v>0</v>
      </c>
      <c r="M112" s="151">
        <f>'HW11'!N112</f>
        <v>0</v>
      </c>
      <c r="N112" s="151">
        <f>'HW12'!S112</f>
        <v>0</v>
      </c>
      <c r="O112" s="151">
        <f>'HW13'!L112</f>
        <v>0</v>
      </c>
      <c r="P112" s="151">
        <f>'HW14'!N112</f>
        <v>0</v>
      </c>
      <c r="Q112" s="146">
        <f t="shared" si="3"/>
        <v>0.89</v>
      </c>
      <c r="R112" s="147">
        <f>'HW3'!R112</f>
        <v>50</v>
      </c>
      <c r="S112" s="147">
        <f>'HW4'!R112</f>
        <v>100</v>
      </c>
      <c r="T112" s="147">
        <f>'HW5'!T112</f>
        <v>0</v>
      </c>
      <c r="U112" s="147">
        <f>'HW7'!S112</f>
        <v>0</v>
      </c>
      <c r="V112" s="147">
        <f>'HW8'!U112</f>
        <v>0</v>
      </c>
      <c r="W112" s="147">
        <f>'HW10'!P112</f>
        <v>0</v>
      </c>
      <c r="X112" s="147">
        <f>'HW12'!T112</f>
        <v>0</v>
      </c>
      <c r="Y112" s="147">
        <f>'HW13'!M112</f>
        <v>0</v>
      </c>
      <c r="Z112" s="147">
        <f>'HW14'!O112</f>
        <v>0</v>
      </c>
      <c r="AA112" s="143">
        <f t="shared" si="4"/>
        <v>0.09</v>
      </c>
      <c r="AB112" s="143">
        <v>0.12</v>
      </c>
      <c r="AC112" s="164">
        <f t="shared" si="5"/>
        <v>1.1000000000000001</v>
      </c>
    </row>
    <row r="113" spans="1:29" ht="15.5">
      <c r="A113" s="152"/>
      <c r="B113" s="152">
        <v>9631050</v>
      </c>
      <c r="C113" s="151">
        <f>'HW1'!N113</f>
        <v>90</v>
      </c>
      <c r="D113" s="151">
        <f>'HW2'!R113</f>
        <v>94.5</v>
      </c>
      <c r="E113" s="151">
        <f>'HW3'!Q113</f>
        <v>98.5</v>
      </c>
      <c r="F113" s="151">
        <f>'HW4'!Q113</f>
        <v>71.400000000000006</v>
      </c>
      <c r="G113" s="151">
        <f>'HW5'!S113</f>
        <v>75</v>
      </c>
      <c r="H113" s="151">
        <f>'HW6'!R113</f>
        <v>104</v>
      </c>
      <c r="I113" s="151">
        <f>'HW7'!R113</f>
        <v>98</v>
      </c>
      <c r="J113" s="151">
        <f>'HW8'!T113</f>
        <v>90.5</v>
      </c>
      <c r="K113" s="151">
        <f>'HW9'!J113</f>
        <v>100</v>
      </c>
      <c r="L113" s="151">
        <f>'HW10'!O113</f>
        <v>100</v>
      </c>
      <c r="M113" s="151">
        <f>'HW11'!N113</f>
        <v>94.9</v>
      </c>
      <c r="N113" s="151">
        <f>'HW12'!S113</f>
        <v>60</v>
      </c>
      <c r="O113" s="151">
        <f>'HW13'!L113</f>
        <v>100</v>
      </c>
      <c r="P113" s="151">
        <f>'HW14'!N113</f>
        <v>100</v>
      </c>
      <c r="Q113" s="146">
        <f t="shared" si="3"/>
        <v>2.44</v>
      </c>
      <c r="R113" s="147">
        <f>'HW3'!R113</f>
        <v>100</v>
      </c>
      <c r="S113" s="147">
        <f>'HW4'!R113</f>
        <v>0</v>
      </c>
      <c r="T113" s="147">
        <f>'HW5'!T113</f>
        <v>100</v>
      </c>
      <c r="U113" s="147">
        <f>'HW7'!S113</f>
        <v>50</v>
      </c>
      <c r="V113" s="147">
        <f>'HW8'!U113</f>
        <v>0</v>
      </c>
      <c r="W113" s="147">
        <f>'HW10'!P113</f>
        <v>0</v>
      </c>
      <c r="X113" s="147">
        <f>'HW12'!T113</f>
        <v>0</v>
      </c>
      <c r="Y113" s="147">
        <f>'HW13'!M113</f>
        <v>0</v>
      </c>
      <c r="Z113" s="147">
        <f>'HW14'!O113</f>
        <v>100</v>
      </c>
      <c r="AA113" s="143">
        <f t="shared" si="4"/>
        <v>0.2</v>
      </c>
      <c r="AB113" s="143">
        <v>0</v>
      </c>
      <c r="AC113" s="164">
        <f t="shared" si="5"/>
        <v>2.64</v>
      </c>
    </row>
    <row r="114" spans="1:29" ht="15.5">
      <c r="A114" s="151"/>
      <c r="B114" s="151">
        <v>9631051</v>
      </c>
      <c r="C114" s="151">
        <f>'HW1'!N114</f>
        <v>87.5</v>
      </c>
      <c r="D114" s="151">
        <f>'HW2'!R114</f>
        <v>62</v>
      </c>
      <c r="E114" s="151">
        <f>'HW3'!Q114</f>
        <v>77.900000000000006</v>
      </c>
      <c r="F114" s="151">
        <f>'HW4'!Q114</f>
        <v>0</v>
      </c>
      <c r="G114" s="151">
        <f>'HW5'!S114</f>
        <v>62.55</v>
      </c>
      <c r="H114" s="151">
        <f>'HW6'!R114</f>
        <v>63.5</v>
      </c>
      <c r="I114" s="151">
        <f>'HW7'!R114</f>
        <v>88</v>
      </c>
      <c r="J114" s="151">
        <f>'HW8'!T114</f>
        <v>0</v>
      </c>
      <c r="K114" s="151">
        <f>'HW9'!J114</f>
        <v>92.5</v>
      </c>
      <c r="L114" s="151">
        <f>'HW10'!O114</f>
        <v>52</v>
      </c>
      <c r="M114" s="151">
        <f>'HW11'!N114</f>
        <v>59.45</v>
      </c>
      <c r="N114" s="151">
        <f>'HW12'!S114</f>
        <v>82</v>
      </c>
      <c r="O114" s="151">
        <f>'HW13'!L114</f>
        <v>86</v>
      </c>
      <c r="P114" s="151">
        <f>'HW14'!N114</f>
        <v>70</v>
      </c>
      <c r="Q114" s="146">
        <f t="shared" si="3"/>
        <v>1.6300000000000001</v>
      </c>
      <c r="R114" s="147">
        <f>'HW3'!R114</f>
        <v>100</v>
      </c>
      <c r="S114" s="147">
        <f>'HW4'!R114</f>
        <v>0</v>
      </c>
      <c r="T114" s="147">
        <f>'HW5'!T114</f>
        <v>0</v>
      </c>
      <c r="U114" s="147">
        <f>'HW7'!S114</f>
        <v>0</v>
      </c>
      <c r="V114" s="147">
        <f>'HW8'!U114</f>
        <v>0</v>
      </c>
      <c r="W114" s="147">
        <f>'HW10'!P114</f>
        <v>0</v>
      </c>
      <c r="X114" s="147">
        <f>'HW12'!T114</f>
        <v>100</v>
      </c>
      <c r="Y114" s="147">
        <f>'HW13'!M114</f>
        <v>0</v>
      </c>
      <c r="Z114" s="147">
        <f>'HW14'!O114</f>
        <v>0</v>
      </c>
      <c r="AA114" s="143">
        <f t="shared" si="4"/>
        <v>0.12</v>
      </c>
      <c r="AB114" s="143">
        <v>7.0000000000000007E-2</v>
      </c>
      <c r="AC114" s="164">
        <f t="shared" si="5"/>
        <v>1.82</v>
      </c>
    </row>
    <row r="115" spans="1:29" ht="15.5">
      <c r="A115" s="152"/>
      <c r="B115" s="152">
        <v>9631053</v>
      </c>
      <c r="C115" s="151">
        <f>'HW1'!N115</f>
        <v>97.5</v>
      </c>
      <c r="D115" s="151">
        <f>'HW2'!R115</f>
        <v>96</v>
      </c>
      <c r="E115" s="151">
        <f>'HW3'!Q115</f>
        <v>100</v>
      </c>
      <c r="F115" s="151">
        <f>'HW4'!Q115</f>
        <v>56</v>
      </c>
      <c r="G115" s="151">
        <f>'HW5'!S115</f>
        <v>75</v>
      </c>
      <c r="H115" s="151">
        <f>'HW6'!R115</f>
        <v>94</v>
      </c>
      <c r="I115" s="151">
        <f>'HW7'!R115</f>
        <v>100</v>
      </c>
      <c r="J115" s="151">
        <f>'HW8'!T115</f>
        <v>100</v>
      </c>
      <c r="K115" s="151">
        <f>'HW9'!J115</f>
        <v>100</v>
      </c>
      <c r="L115" s="151">
        <f>'HW10'!O115</f>
        <v>97</v>
      </c>
      <c r="M115" s="151">
        <f>'HW11'!N115</f>
        <v>92.15</v>
      </c>
      <c r="N115" s="151">
        <f>'HW12'!S115</f>
        <v>85</v>
      </c>
      <c r="O115" s="151">
        <f>'HW13'!L115</f>
        <v>100</v>
      </c>
      <c r="P115" s="151">
        <f>'HW14'!N115</f>
        <v>100</v>
      </c>
      <c r="Q115" s="146">
        <f t="shared" si="3"/>
        <v>2.4899999999999998</v>
      </c>
      <c r="R115" s="147">
        <f>'HW3'!R115</f>
        <v>100</v>
      </c>
      <c r="S115" s="147">
        <f>'HW4'!R115</f>
        <v>100</v>
      </c>
      <c r="T115" s="147">
        <f>'HW5'!T115</f>
        <v>50</v>
      </c>
      <c r="U115" s="147">
        <f>'HW7'!S115</f>
        <v>50</v>
      </c>
      <c r="V115" s="147">
        <f>'HW8'!U115</f>
        <v>100</v>
      </c>
      <c r="W115" s="147">
        <f>'HW10'!P115</f>
        <v>0</v>
      </c>
      <c r="X115" s="147">
        <f>'HW12'!T115</f>
        <v>100</v>
      </c>
      <c r="Y115" s="147">
        <f>'HW13'!M115</f>
        <v>0</v>
      </c>
      <c r="Z115" s="147">
        <f>'HW14'!O115</f>
        <v>100</v>
      </c>
      <c r="AA115" s="143">
        <f t="shared" si="4"/>
        <v>0.34</v>
      </c>
      <c r="AB115" s="143">
        <v>0.25</v>
      </c>
      <c r="AC115" s="164">
        <f t="shared" si="5"/>
        <v>3.0799999999999996</v>
      </c>
    </row>
    <row r="116" spans="1:29" ht="15.5">
      <c r="A116" s="151"/>
      <c r="B116" s="151">
        <v>9631056</v>
      </c>
      <c r="C116" s="151">
        <f>'HW1'!N116</f>
        <v>100</v>
      </c>
      <c r="D116" s="151">
        <f>'HW2'!R116</f>
        <v>100</v>
      </c>
      <c r="E116" s="151">
        <f>'HW3'!Q116</f>
        <v>100</v>
      </c>
      <c r="F116" s="151">
        <f>'HW4'!Q116</f>
        <v>80.5</v>
      </c>
      <c r="G116" s="151">
        <f>'HW5'!S116</f>
        <v>60</v>
      </c>
      <c r="H116" s="151">
        <f>'HW6'!R116</f>
        <v>72</v>
      </c>
      <c r="I116" s="151">
        <f>'HW7'!R116</f>
        <v>55</v>
      </c>
      <c r="J116" s="151">
        <f>'HW8'!T116</f>
        <v>63</v>
      </c>
      <c r="K116" s="151">
        <f>'HW9'!J116</f>
        <v>0</v>
      </c>
      <c r="L116" s="151">
        <f>'HW10'!O116</f>
        <v>100</v>
      </c>
      <c r="M116" s="151">
        <f>'HW11'!N116</f>
        <v>74.900000000000006</v>
      </c>
      <c r="N116" s="151">
        <f>'HW12'!S116</f>
        <v>94.25</v>
      </c>
      <c r="O116" s="151">
        <f>'HW13'!L116</f>
        <v>20</v>
      </c>
      <c r="P116" s="151">
        <f>'HW14'!N116</f>
        <v>0</v>
      </c>
      <c r="Q116" s="146">
        <f t="shared" si="3"/>
        <v>1.9</v>
      </c>
      <c r="R116" s="147">
        <f>'HW3'!R116</f>
        <v>100</v>
      </c>
      <c r="S116" s="147">
        <f>'HW4'!R116</f>
        <v>100</v>
      </c>
      <c r="T116" s="147">
        <f>'HW5'!T116</f>
        <v>0</v>
      </c>
      <c r="U116" s="147">
        <f>'HW7'!S116</f>
        <v>0</v>
      </c>
      <c r="V116" s="147">
        <f>'HW8'!U116</f>
        <v>100</v>
      </c>
      <c r="W116" s="147">
        <f>'HW10'!P116</f>
        <v>0</v>
      </c>
      <c r="X116" s="147">
        <f>'HW12'!T116</f>
        <v>100</v>
      </c>
      <c r="Y116" s="147">
        <f>'HW13'!M116</f>
        <v>0</v>
      </c>
      <c r="Z116" s="147">
        <f>'HW14'!O116</f>
        <v>0</v>
      </c>
      <c r="AA116" s="143">
        <f t="shared" si="4"/>
        <v>0.23</v>
      </c>
      <c r="AB116" s="143">
        <v>0.03</v>
      </c>
      <c r="AC116" s="164">
        <f t="shared" si="5"/>
        <v>2.1599999999999997</v>
      </c>
    </row>
    <row r="117" spans="1:29" ht="15.5">
      <c r="A117" s="152"/>
      <c r="B117" s="152">
        <v>9631057</v>
      </c>
      <c r="C117" s="151">
        <f>'HW1'!N117</f>
        <v>95.5</v>
      </c>
      <c r="D117" s="151">
        <f>'HW2'!R117</f>
        <v>75</v>
      </c>
      <c r="E117" s="151">
        <f>'HW3'!Q117</f>
        <v>71.599999999999994</v>
      </c>
      <c r="F117" s="151">
        <f>'HW4'!Q117</f>
        <v>71.75</v>
      </c>
      <c r="G117" s="151">
        <f>'HW5'!S117</f>
        <v>74.25</v>
      </c>
      <c r="H117" s="151">
        <f>'HW6'!R117</f>
        <v>106</v>
      </c>
      <c r="I117" s="151">
        <f>'HW7'!R117</f>
        <v>67</v>
      </c>
      <c r="J117" s="151">
        <f>'HW8'!T117</f>
        <v>42.5</v>
      </c>
      <c r="K117" s="151">
        <f>'HW9'!J117</f>
        <v>100</v>
      </c>
      <c r="L117" s="151">
        <f>'HW10'!O117</f>
        <v>98.5</v>
      </c>
      <c r="M117" s="151">
        <f>'HW11'!N117</f>
        <v>99.25</v>
      </c>
      <c r="N117" s="151">
        <f>'HW12'!S117</f>
        <v>100</v>
      </c>
      <c r="O117" s="151">
        <f>'HW13'!L117</f>
        <v>60</v>
      </c>
      <c r="P117" s="151">
        <f>'HW14'!N117</f>
        <v>94</v>
      </c>
      <c r="Q117" s="146">
        <f t="shared" si="3"/>
        <v>2.21</v>
      </c>
      <c r="R117" s="147">
        <f>'HW3'!R117</f>
        <v>0</v>
      </c>
      <c r="S117" s="147">
        <f>'HW4'!R117</f>
        <v>100</v>
      </c>
      <c r="T117" s="147">
        <f>'HW5'!T117</f>
        <v>20</v>
      </c>
      <c r="U117" s="147">
        <f>'HW7'!S117</f>
        <v>0</v>
      </c>
      <c r="V117" s="147">
        <f>'HW8'!U117</f>
        <v>0</v>
      </c>
      <c r="W117" s="147">
        <f>'HW10'!P117</f>
        <v>0</v>
      </c>
      <c r="X117" s="147">
        <f>'HW12'!T117</f>
        <v>80</v>
      </c>
      <c r="Y117" s="147">
        <f>'HW13'!M117</f>
        <v>0</v>
      </c>
      <c r="Z117" s="147">
        <f>'HW14'!O117</f>
        <v>100</v>
      </c>
      <c r="AA117" s="143">
        <f t="shared" si="4"/>
        <v>0.17</v>
      </c>
      <c r="AB117" s="143">
        <v>0.15</v>
      </c>
      <c r="AC117" s="164">
        <f t="shared" si="5"/>
        <v>2.5299999999999998</v>
      </c>
    </row>
    <row r="118" spans="1:29" ht="15.5">
      <c r="A118" s="151"/>
      <c r="B118" s="151">
        <v>9631059</v>
      </c>
      <c r="C118" s="151">
        <f>'HW1'!N118</f>
        <v>97.5</v>
      </c>
      <c r="D118" s="151">
        <f>'HW2'!R118</f>
        <v>90.5</v>
      </c>
      <c r="E118" s="151">
        <f>'HW3'!Q118</f>
        <v>98.5</v>
      </c>
      <c r="F118" s="151">
        <f>'HW4'!Q118</f>
        <v>91</v>
      </c>
      <c r="G118" s="151">
        <f>'HW5'!S118</f>
        <v>75</v>
      </c>
      <c r="H118" s="151">
        <f>'HW6'!R118</f>
        <v>83.5</v>
      </c>
      <c r="I118" s="151">
        <f>'HW7'!R118</f>
        <v>94</v>
      </c>
      <c r="J118" s="151">
        <f>'HW8'!T118</f>
        <v>85</v>
      </c>
      <c r="K118" s="151">
        <f>'HW9'!J118</f>
        <v>97</v>
      </c>
      <c r="L118" s="151">
        <f>'HW10'!O118</f>
        <v>91</v>
      </c>
      <c r="M118" s="151">
        <f>'HW11'!N118</f>
        <v>80</v>
      </c>
      <c r="N118" s="151">
        <f>'HW12'!S118</f>
        <v>75</v>
      </c>
      <c r="O118" s="151">
        <f>'HW13'!L118</f>
        <v>100</v>
      </c>
      <c r="P118" s="151">
        <f>'HW14'!N118</f>
        <v>100</v>
      </c>
      <c r="Q118" s="146">
        <f t="shared" si="3"/>
        <v>2.4</v>
      </c>
      <c r="R118" s="147">
        <f>'HW3'!R118</f>
        <v>100</v>
      </c>
      <c r="S118" s="147">
        <f>'HW4'!R118</f>
        <v>0</v>
      </c>
      <c r="T118" s="147">
        <f>'HW5'!T118</f>
        <v>80</v>
      </c>
      <c r="U118" s="147">
        <f>'HW7'!S118</f>
        <v>0</v>
      </c>
      <c r="V118" s="147">
        <f>'HW8'!U118</f>
        <v>0</v>
      </c>
      <c r="W118" s="147">
        <f>'HW10'!P118</f>
        <v>0</v>
      </c>
      <c r="X118" s="147">
        <f>'HW12'!T118</f>
        <v>33</v>
      </c>
      <c r="Y118" s="147">
        <f>'HW13'!M118</f>
        <v>70</v>
      </c>
      <c r="Z118" s="147">
        <f>'HW14'!O118</f>
        <v>0</v>
      </c>
      <c r="AA118" s="143">
        <f t="shared" si="4"/>
        <v>0.16</v>
      </c>
      <c r="AB118" s="143">
        <v>0.26</v>
      </c>
      <c r="AC118" s="164">
        <f t="shared" si="5"/>
        <v>2.8200000000000003</v>
      </c>
    </row>
    <row r="119" spans="1:29" ht="15.5">
      <c r="A119" s="152"/>
      <c r="B119" s="152">
        <v>9631061</v>
      </c>
      <c r="C119" s="151">
        <f>'HW1'!N119</f>
        <v>90</v>
      </c>
      <c r="D119" s="151">
        <f>'HW2'!R119</f>
        <v>100</v>
      </c>
      <c r="E119" s="151">
        <f>'HW3'!Q119</f>
        <v>99.4</v>
      </c>
      <c r="F119" s="151">
        <f>'HW4'!Q119</f>
        <v>96</v>
      </c>
      <c r="G119" s="151">
        <f>'HW5'!S119</f>
        <v>0</v>
      </c>
      <c r="H119" s="151">
        <f>'HW6'!R119</f>
        <v>83.5</v>
      </c>
      <c r="I119" s="151">
        <f>'HW7'!R119</f>
        <v>89</v>
      </c>
      <c r="J119" s="151">
        <f>'HW8'!T119</f>
        <v>87.5</v>
      </c>
      <c r="K119" s="151">
        <f>'HW9'!J119</f>
        <v>100</v>
      </c>
      <c r="L119" s="151">
        <f>'HW10'!O119</f>
        <v>0</v>
      </c>
      <c r="M119" s="151">
        <f>'HW11'!N119</f>
        <v>89.25</v>
      </c>
      <c r="N119" s="151">
        <f>'HW12'!S119</f>
        <v>95.5</v>
      </c>
      <c r="O119" s="151">
        <f>'HW13'!L119</f>
        <v>100</v>
      </c>
      <c r="P119" s="151">
        <f>'HW14'!N119</f>
        <v>100</v>
      </c>
      <c r="Q119" s="146">
        <f t="shared" si="3"/>
        <v>2.1999999999999997</v>
      </c>
      <c r="R119" s="147">
        <f>'HW3'!R119</f>
        <v>100</v>
      </c>
      <c r="S119" s="147">
        <f>'HW4'!R119</f>
        <v>85</v>
      </c>
      <c r="T119" s="147">
        <f>'HW5'!T119</f>
        <v>0</v>
      </c>
      <c r="U119" s="147">
        <f>'HW7'!S119</f>
        <v>0</v>
      </c>
      <c r="V119" s="147">
        <f>'HW8'!U119</f>
        <v>0</v>
      </c>
      <c r="W119" s="147">
        <f>'HW10'!P119</f>
        <v>0</v>
      </c>
      <c r="X119" s="147">
        <f>'HW12'!T119</f>
        <v>100</v>
      </c>
      <c r="Y119" s="147">
        <f>'HW13'!M119</f>
        <v>0</v>
      </c>
      <c r="Z119" s="147">
        <f>'HW14'!O119</f>
        <v>0</v>
      </c>
      <c r="AA119" s="143">
        <f t="shared" si="4"/>
        <v>0.16</v>
      </c>
      <c r="AB119" s="143">
        <v>0.26</v>
      </c>
      <c r="AC119" s="164">
        <f t="shared" si="5"/>
        <v>2.62</v>
      </c>
    </row>
    <row r="120" spans="1:29" ht="15.5">
      <c r="A120" s="151"/>
      <c r="B120" s="151">
        <v>9631063</v>
      </c>
      <c r="C120" s="151">
        <f>'HW1'!N120</f>
        <v>95</v>
      </c>
      <c r="D120" s="151">
        <f>'HW2'!R120</f>
        <v>98.5</v>
      </c>
      <c r="E120" s="151">
        <f>'HW3'!Q120</f>
        <v>100</v>
      </c>
      <c r="F120" s="151">
        <f>'HW4'!Q120</f>
        <v>15</v>
      </c>
      <c r="G120" s="151">
        <f>'HW5'!S120</f>
        <v>0</v>
      </c>
      <c r="H120" s="151">
        <f>'HW6'!R120</f>
        <v>0</v>
      </c>
      <c r="I120" s="151">
        <f>'HW7'!R120</f>
        <v>100</v>
      </c>
      <c r="J120" s="151">
        <f>'HW8'!T120</f>
        <v>87.5</v>
      </c>
      <c r="K120" s="151">
        <f>'HW9'!J120</f>
        <v>100</v>
      </c>
      <c r="L120" s="151">
        <f>'HW10'!O120</f>
        <v>100</v>
      </c>
      <c r="M120" s="151">
        <f>'HW11'!N120</f>
        <v>80</v>
      </c>
      <c r="N120" s="151">
        <f>'HW12'!S120</f>
        <v>92.5</v>
      </c>
      <c r="O120" s="151">
        <f>'HW13'!L120</f>
        <v>100</v>
      </c>
      <c r="P120" s="151">
        <f>'HW14'!N120</f>
        <v>100</v>
      </c>
      <c r="Q120" s="146">
        <f t="shared" si="3"/>
        <v>2</v>
      </c>
      <c r="R120" s="147">
        <f>'HW3'!R120</f>
        <v>100</v>
      </c>
      <c r="S120" s="147">
        <f>'HW4'!R120</f>
        <v>0</v>
      </c>
      <c r="T120" s="147">
        <f>'HW5'!T120</f>
        <v>0</v>
      </c>
      <c r="U120" s="147">
        <f>'HW7'!S120</f>
        <v>50</v>
      </c>
      <c r="V120" s="147">
        <f>'HW8'!U120</f>
        <v>0</v>
      </c>
      <c r="W120" s="147">
        <f>'HW10'!P120</f>
        <v>0</v>
      </c>
      <c r="X120" s="147">
        <f>'HW12'!T120</f>
        <v>100</v>
      </c>
      <c r="Y120" s="147">
        <f>'HW13'!M120</f>
        <v>0</v>
      </c>
      <c r="Z120" s="147">
        <f>'HW14'!O120</f>
        <v>100</v>
      </c>
      <c r="AA120" s="143">
        <f t="shared" si="4"/>
        <v>0.2</v>
      </c>
      <c r="AB120" s="143">
        <v>0.13</v>
      </c>
      <c r="AC120" s="164">
        <f t="shared" si="5"/>
        <v>2.33</v>
      </c>
    </row>
    <row r="121" spans="1:29" ht="15.5">
      <c r="A121" s="152"/>
      <c r="B121" s="152">
        <v>9631064</v>
      </c>
      <c r="C121" s="151">
        <f>'HW1'!N121</f>
        <v>100</v>
      </c>
      <c r="D121" s="151">
        <f>'HW2'!R121</f>
        <v>100</v>
      </c>
      <c r="E121" s="151">
        <f>'HW3'!Q121</f>
        <v>100</v>
      </c>
      <c r="F121" s="151">
        <f>'HW4'!Q121</f>
        <v>95.2</v>
      </c>
      <c r="G121" s="151">
        <f>'HW5'!S121</f>
        <v>75</v>
      </c>
      <c r="H121" s="151">
        <f>'HW6'!R121</f>
        <v>98</v>
      </c>
      <c r="I121" s="151">
        <f>'HW7'!R121</f>
        <v>100</v>
      </c>
      <c r="J121" s="151">
        <f>'HW8'!T121</f>
        <v>80</v>
      </c>
      <c r="K121" s="151">
        <f>'HW9'!J121</f>
        <v>100</v>
      </c>
      <c r="L121" s="151">
        <f>'HW10'!O121</f>
        <v>100</v>
      </c>
      <c r="M121" s="151">
        <f>'HW11'!N121</f>
        <v>100</v>
      </c>
      <c r="N121" s="151">
        <f>'HW12'!S121</f>
        <v>94.7</v>
      </c>
      <c r="O121" s="151">
        <f>'HW13'!L121</f>
        <v>100</v>
      </c>
      <c r="P121" s="151">
        <f>'HW14'!N121</f>
        <v>100</v>
      </c>
      <c r="Q121" s="146">
        <f t="shared" si="3"/>
        <v>2.57</v>
      </c>
      <c r="R121" s="147">
        <f>'HW3'!R121</f>
        <v>100</v>
      </c>
      <c r="S121" s="147">
        <f>'HW4'!R121</f>
        <v>100</v>
      </c>
      <c r="T121" s="147">
        <f>'HW5'!T121</f>
        <v>100</v>
      </c>
      <c r="U121" s="147">
        <f>'HW7'!S121</f>
        <v>0</v>
      </c>
      <c r="V121" s="147">
        <f>'HW8'!U121</f>
        <v>0</v>
      </c>
      <c r="W121" s="147">
        <f>'HW10'!P121</f>
        <v>0</v>
      </c>
      <c r="X121" s="147">
        <f>'HW12'!T121</f>
        <v>100</v>
      </c>
      <c r="Y121" s="147">
        <f>'HW13'!M121</f>
        <v>100</v>
      </c>
      <c r="Z121" s="147">
        <f>'HW14'!O121</f>
        <v>100</v>
      </c>
      <c r="AA121" s="143">
        <f t="shared" si="4"/>
        <v>0.34</v>
      </c>
      <c r="AB121" s="143">
        <v>0.23</v>
      </c>
      <c r="AC121" s="164">
        <f t="shared" si="5"/>
        <v>3.1399999999999997</v>
      </c>
    </row>
    <row r="122" spans="1:29" ht="15.5">
      <c r="A122" s="151"/>
      <c r="B122" s="151">
        <v>9631065</v>
      </c>
      <c r="C122" s="151">
        <f>'HW1'!N122</f>
        <v>97.5</v>
      </c>
      <c r="D122" s="151">
        <f>'HW2'!R122</f>
        <v>100</v>
      </c>
      <c r="E122" s="151">
        <f>'HW3'!Q122</f>
        <v>90</v>
      </c>
      <c r="F122" s="151">
        <f>'HW4'!Q122</f>
        <v>84.5</v>
      </c>
      <c r="G122" s="151">
        <f>'HW5'!S122</f>
        <v>65</v>
      </c>
      <c r="H122" s="151">
        <f>'HW6'!R122</f>
        <v>105</v>
      </c>
      <c r="I122" s="151">
        <f>'HW7'!R122</f>
        <v>89</v>
      </c>
      <c r="J122" s="151">
        <f>'HW8'!T122</f>
        <v>45</v>
      </c>
      <c r="K122" s="151">
        <f>'HW9'!J122</f>
        <v>86</v>
      </c>
      <c r="L122" s="151">
        <f>'HW10'!O122</f>
        <v>27</v>
      </c>
      <c r="M122" s="151">
        <f>'HW11'!N122</f>
        <v>100</v>
      </c>
      <c r="N122" s="151">
        <f>'HW12'!S122</f>
        <v>84</v>
      </c>
      <c r="O122" s="151">
        <f>'HW13'!L122</f>
        <v>100</v>
      </c>
      <c r="P122" s="151">
        <f>'HW14'!N122</f>
        <v>70</v>
      </c>
      <c r="Q122" s="146">
        <f t="shared" si="3"/>
        <v>2.21</v>
      </c>
      <c r="R122" s="147">
        <f>'HW3'!R122</f>
        <v>100</v>
      </c>
      <c r="S122" s="147">
        <f>'HW4'!R122</f>
        <v>35</v>
      </c>
      <c r="T122" s="147">
        <f>'HW5'!T122</f>
        <v>10</v>
      </c>
      <c r="U122" s="147">
        <f>'HW7'!S122</f>
        <v>0</v>
      </c>
      <c r="V122" s="147">
        <f>'HW8'!U122</f>
        <v>0</v>
      </c>
      <c r="W122" s="147">
        <f>'HW10'!P122</f>
        <v>0</v>
      </c>
      <c r="X122" s="147">
        <f>'HW12'!T122</f>
        <v>0</v>
      </c>
      <c r="Y122" s="147">
        <f>'HW13'!M122</f>
        <v>0</v>
      </c>
      <c r="Z122" s="147">
        <f>'HW14'!O122</f>
        <v>0</v>
      </c>
      <c r="AA122" s="143">
        <f t="shared" si="4"/>
        <v>0.09</v>
      </c>
      <c r="AB122" s="143">
        <v>0.04</v>
      </c>
      <c r="AC122" s="164">
        <f t="shared" si="5"/>
        <v>2.34</v>
      </c>
    </row>
    <row r="123" spans="1:29" ht="15.5">
      <c r="A123" s="152"/>
      <c r="B123" s="152">
        <v>9631071</v>
      </c>
      <c r="C123" s="151">
        <f>'HW1'!N123</f>
        <v>92.5</v>
      </c>
      <c r="D123" s="151">
        <f>'HW2'!R123</f>
        <v>0</v>
      </c>
      <c r="E123" s="151">
        <f>'HW3'!Q123</f>
        <v>0</v>
      </c>
      <c r="F123" s="151">
        <f>'HW4'!Q123</f>
        <v>0</v>
      </c>
      <c r="G123" s="151">
        <f>'HW5'!S123</f>
        <v>0</v>
      </c>
      <c r="H123" s="151">
        <f>'HW6'!R123</f>
        <v>0</v>
      </c>
      <c r="I123" s="151">
        <f>'HW7'!R123</f>
        <v>0</v>
      </c>
      <c r="J123" s="151">
        <f>'HW8'!T123</f>
        <v>0</v>
      </c>
      <c r="K123" s="151">
        <f>'HW9'!J123</f>
        <v>0</v>
      </c>
      <c r="L123" s="151">
        <f>'HW10'!O123</f>
        <v>0</v>
      </c>
      <c r="M123" s="151">
        <f>'HW11'!N123</f>
        <v>0</v>
      </c>
      <c r="N123" s="151">
        <f>'HW12'!S123</f>
        <v>0</v>
      </c>
      <c r="O123" s="151">
        <f>'HW13'!L123</f>
        <v>0</v>
      </c>
      <c r="P123" s="151">
        <f>'HW14'!N123</f>
        <v>0</v>
      </c>
      <c r="Q123" s="146">
        <f t="shared" si="3"/>
        <v>0.19</v>
      </c>
      <c r="R123" s="147">
        <f>'HW3'!R123</f>
        <v>0</v>
      </c>
      <c r="S123" s="147">
        <f>'HW4'!R123</f>
        <v>0</v>
      </c>
      <c r="T123" s="147">
        <f>'HW5'!T123</f>
        <v>0</v>
      </c>
      <c r="U123" s="147">
        <f>'HW7'!S123</f>
        <v>0</v>
      </c>
      <c r="V123" s="147">
        <f>'HW8'!U123</f>
        <v>0</v>
      </c>
      <c r="W123" s="147">
        <f>'HW10'!P123</f>
        <v>0</v>
      </c>
      <c r="X123" s="147">
        <f>'HW12'!T123</f>
        <v>0</v>
      </c>
      <c r="Y123" s="147">
        <f>'HW13'!M123</f>
        <v>0</v>
      </c>
      <c r="Z123" s="147">
        <f>'HW14'!O123</f>
        <v>0</v>
      </c>
      <c r="AA123" s="143">
        <f t="shared" si="4"/>
        <v>0</v>
      </c>
      <c r="AB123" s="143">
        <v>0</v>
      </c>
      <c r="AC123" s="164">
        <f t="shared" si="5"/>
        <v>0.19</v>
      </c>
    </row>
    <row r="124" spans="1:29" ht="15.5">
      <c r="A124" s="151"/>
      <c r="B124" s="151">
        <v>9631072</v>
      </c>
      <c r="C124" s="151">
        <f>'HW1'!N124</f>
        <v>97.5</v>
      </c>
      <c r="D124" s="151">
        <f>'HW2'!R124</f>
        <v>100</v>
      </c>
      <c r="E124" s="151">
        <f>'HW3'!Q124</f>
        <v>100</v>
      </c>
      <c r="F124" s="151">
        <f>'HW4'!Q124</f>
        <v>61</v>
      </c>
      <c r="G124" s="151">
        <f>'HW5'!S124</f>
        <v>70.5</v>
      </c>
      <c r="H124" s="151">
        <f>'HW6'!R124</f>
        <v>110</v>
      </c>
      <c r="I124" s="151">
        <f>'HW7'!R124</f>
        <v>100</v>
      </c>
      <c r="J124" s="151">
        <f>'HW8'!T124</f>
        <v>92.5</v>
      </c>
      <c r="K124" s="151">
        <f>'HW9'!J124</f>
        <v>100</v>
      </c>
      <c r="L124" s="151">
        <f>'HW10'!O124</f>
        <v>94</v>
      </c>
      <c r="M124" s="151">
        <f>'HW11'!N124</f>
        <v>99.25</v>
      </c>
      <c r="N124" s="151">
        <f>'HW12'!S124</f>
        <v>100</v>
      </c>
      <c r="O124" s="151">
        <f>'HW13'!L124</f>
        <v>100</v>
      </c>
      <c r="P124" s="151">
        <f>'HW14'!N124</f>
        <v>100</v>
      </c>
      <c r="Q124" s="146">
        <f t="shared" si="3"/>
        <v>2.5599999999999996</v>
      </c>
      <c r="R124" s="147">
        <f>'HW3'!R124</f>
        <v>50</v>
      </c>
      <c r="S124" s="147">
        <f>'HW4'!R124</f>
        <v>100</v>
      </c>
      <c r="T124" s="147">
        <f>'HW5'!T124</f>
        <v>100</v>
      </c>
      <c r="U124" s="147">
        <f>'HW7'!S124</f>
        <v>50</v>
      </c>
      <c r="V124" s="147">
        <f>'HW8'!U124</f>
        <v>40</v>
      </c>
      <c r="W124" s="147">
        <f>'HW10'!P124</f>
        <v>0</v>
      </c>
      <c r="X124" s="147">
        <f>'HW12'!T124</f>
        <v>66</v>
      </c>
      <c r="Y124" s="147">
        <f>'HW13'!M124</f>
        <v>0</v>
      </c>
      <c r="Z124" s="147">
        <f>'HW14'!O124</f>
        <v>100</v>
      </c>
      <c r="AA124" s="143">
        <f t="shared" si="4"/>
        <v>0.29000000000000004</v>
      </c>
      <c r="AB124" s="143">
        <v>0.13</v>
      </c>
      <c r="AC124" s="164">
        <f t="shared" si="5"/>
        <v>2.9799999999999995</v>
      </c>
    </row>
    <row r="125" spans="1:29" ht="15.5">
      <c r="A125" s="152"/>
      <c r="B125" s="152">
        <v>9631075</v>
      </c>
      <c r="C125" s="151">
        <f>'HW1'!N125</f>
        <v>100</v>
      </c>
      <c r="D125" s="151">
        <f>'HW2'!R125</f>
        <v>98</v>
      </c>
      <c r="E125" s="151">
        <f>'HW3'!Q125</f>
        <v>91</v>
      </c>
      <c r="F125" s="151">
        <f>'HW4'!Q125</f>
        <v>89.5</v>
      </c>
      <c r="G125" s="151">
        <f>'HW5'!S125</f>
        <v>73</v>
      </c>
      <c r="H125" s="151">
        <f>'HW6'!R125</f>
        <v>110</v>
      </c>
      <c r="I125" s="151">
        <f>'HW7'!R125</f>
        <v>91</v>
      </c>
      <c r="J125" s="151">
        <f>'HW8'!T125</f>
        <v>95</v>
      </c>
      <c r="K125" s="151">
        <f>'HW9'!J125</f>
        <v>30</v>
      </c>
      <c r="L125" s="151">
        <f>'HW10'!O125</f>
        <v>69.8</v>
      </c>
      <c r="M125" s="151">
        <f>'HW11'!N125</f>
        <v>99.25</v>
      </c>
      <c r="N125" s="151">
        <f>'HW12'!S125</f>
        <v>90.2</v>
      </c>
      <c r="O125" s="151">
        <f>'HW13'!L125</f>
        <v>100</v>
      </c>
      <c r="P125" s="151">
        <f>'HW14'!N125</f>
        <v>100</v>
      </c>
      <c r="Q125" s="146">
        <f t="shared" si="3"/>
        <v>2.4499999999999997</v>
      </c>
      <c r="R125" s="147">
        <f>'HW3'!R125</f>
        <v>100</v>
      </c>
      <c r="S125" s="147">
        <f>'HW4'!R125</f>
        <v>100</v>
      </c>
      <c r="T125" s="147">
        <f>'HW5'!T125</f>
        <v>100</v>
      </c>
      <c r="U125" s="147">
        <f>'HW7'!S125</f>
        <v>0</v>
      </c>
      <c r="V125" s="147">
        <f>'HW8'!U125</f>
        <v>0</v>
      </c>
      <c r="W125" s="147">
        <f>'HW10'!P125</f>
        <v>0</v>
      </c>
      <c r="X125" s="147">
        <f>'HW12'!T125</f>
        <v>0</v>
      </c>
      <c r="Y125" s="147">
        <f>'HW13'!M125</f>
        <v>0</v>
      </c>
      <c r="Z125" s="147">
        <f>'HW14'!O125</f>
        <v>100</v>
      </c>
      <c r="AA125" s="143">
        <f t="shared" si="4"/>
        <v>0.23</v>
      </c>
      <c r="AB125" s="143">
        <v>0.28999999999999998</v>
      </c>
      <c r="AC125" s="164">
        <f t="shared" si="5"/>
        <v>2.9699999999999998</v>
      </c>
    </row>
    <row r="126" spans="1:29" ht="15.5">
      <c r="A126" s="151"/>
      <c r="B126" s="151">
        <v>9631076</v>
      </c>
      <c r="C126" s="151">
        <f>'HW1'!N126</f>
        <v>92.5</v>
      </c>
      <c r="D126" s="151">
        <f>'HW2'!R126</f>
        <v>98.5</v>
      </c>
      <c r="E126" s="151">
        <f>'HW3'!Q126</f>
        <v>98.5</v>
      </c>
      <c r="F126" s="151">
        <f>'HW4'!Q126</f>
        <v>0</v>
      </c>
      <c r="G126" s="151">
        <f>'HW5'!S126</f>
        <v>75</v>
      </c>
      <c r="H126" s="151">
        <f>'HW6'!R126</f>
        <v>106.9</v>
      </c>
      <c r="I126" s="151">
        <f>'HW7'!R126</f>
        <v>70</v>
      </c>
      <c r="J126" s="151">
        <f>'HW8'!T126</f>
        <v>85</v>
      </c>
      <c r="K126" s="151">
        <f>'HW9'!J126</f>
        <v>46.5</v>
      </c>
      <c r="L126" s="151">
        <f>'HW10'!O126</f>
        <v>90.1</v>
      </c>
      <c r="M126" s="151">
        <f>'HW11'!N126</f>
        <v>79.25</v>
      </c>
      <c r="N126" s="151">
        <f>'HW12'!S126</f>
        <v>69</v>
      </c>
      <c r="O126" s="151">
        <f>'HW13'!L126</f>
        <v>100</v>
      </c>
      <c r="P126" s="151">
        <f>'HW14'!N126</f>
        <v>97</v>
      </c>
      <c r="Q126" s="146">
        <f t="shared" si="3"/>
        <v>2.1599999999999997</v>
      </c>
      <c r="R126" s="147">
        <f>'HW3'!R126</f>
        <v>100</v>
      </c>
      <c r="S126" s="147">
        <f>'HW4'!R126</f>
        <v>0</v>
      </c>
      <c r="T126" s="147">
        <f>'HW5'!T126</f>
        <v>100</v>
      </c>
      <c r="U126" s="147">
        <f>'HW7'!S126</f>
        <v>0</v>
      </c>
      <c r="V126" s="147">
        <f>'HW8'!U126</f>
        <v>0</v>
      </c>
      <c r="W126" s="147">
        <f>'HW10'!P126</f>
        <v>0</v>
      </c>
      <c r="X126" s="147">
        <f>'HW12'!T126</f>
        <v>0</v>
      </c>
      <c r="Y126" s="147">
        <f>'HW13'!M126</f>
        <v>100</v>
      </c>
      <c r="Z126" s="147">
        <f>'HW14'!O126</f>
        <v>0</v>
      </c>
      <c r="AA126" s="143">
        <f t="shared" si="4"/>
        <v>0.17</v>
      </c>
      <c r="AB126" s="143">
        <v>0.17</v>
      </c>
      <c r="AC126" s="164">
        <f t="shared" si="5"/>
        <v>2.4999999999999996</v>
      </c>
    </row>
    <row r="127" spans="1:29" ht="15.5">
      <c r="A127" s="152"/>
      <c r="B127" s="152">
        <v>9631404</v>
      </c>
      <c r="C127" s="151">
        <f>'HW1'!N127</f>
        <v>92.5</v>
      </c>
      <c r="D127" s="151">
        <f>'HW2'!R127</f>
        <v>90.6</v>
      </c>
      <c r="E127" s="151">
        <f>'HW3'!Q127</f>
        <v>75</v>
      </c>
      <c r="F127" s="151">
        <f>'HW4'!Q127</f>
        <v>75</v>
      </c>
      <c r="G127" s="151">
        <f>'HW5'!S127</f>
        <v>71</v>
      </c>
      <c r="H127" s="151">
        <f>'HW6'!R127</f>
        <v>100</v>
      </c>
      <c r="I127" s="151">
        <f>'HW7'!R127</f>
        <v>81</v>
      </c>
      <c r="J127" s="151">
        <f>'HW8'!T127</f>
        <v>52.5</v>
      </c>
      <c r="K127" s="151">
        <f>'HW9'!J127</f>
        <v>74</v>
      </c>
      <c r="L127" s="151">
        <f>'HW10'!O127</f>
        <v>97</v>
      </c>
      <c r="M127" s="151">
        <f>'HW11'!N127</f>
        <v>98</v>
      </c>
      <c r="N127" s="151">
        <f>'HW12'!S127</f>
        <v>0</v>
      </c>
      <c r="O127" s="151">
        <f>'HW13'!L127</f>
        <v>100</v>
      </c>
      <c r="P127" s="151">
        <f>'HW14'!N127</f>
        <v>0</v>
      </c>
      <c r="Q127" s="146">
        <f t="shared" si="3"/>
        <v>1.92</v>
      </c>
      <c r="R127" s="147">
        <f>'HW3'!R127</f>
        <v>100</v>
      </c>
      <c r="S127" s="147">
        <f>'HW4'!R127</f>
        <v>0</v>
      </c>
      <c r="T127" s="147">
        <f>'HW5'!T127</f>
        <v>0</v>
      </c>
      <c r="U127" s="147">
        <f>'HW7'!S127</f>
        <v>0</v>
      </c>
      <c r="V127" s="147">
        <f>'HW8'!U127</f>
        <v>0</v>
      </c>
      <c r="W127" s="147">
        <f>'HW10'!P127</f>
        <v>0</v>
      </c>
      <c r="X127" s="147">
        <f>'HW12'!T127</f>
        <v>0</v>
      </c>
      <c r="Y127" s="147">
        <f>'HW13'!M127</f>
        <v>0</v>
      </c>
      <c r="Z127" s="147">
        <f>'HW14'!O127</f>
        <v>0</v>
      </c>
      <c r="AA127" s="143">
        <f t="shared" si="4"/>
        <v>6.0000000000000005E-2</v>
      </c>
      <c r="AB127" s="143">
        <v>7.0000000000000007E-2</v>
      </c>
      <c r="AC127" s="164">
        <f t="shared" si="5"/>
        <v>2.0499999999999998</v>
      </c>
    </row>
    <row r="128" spans="1:29" ht="15.5">
      <c r="A128" s="151"/>
      <c r="B128" s="151">
        <v>9631405</v>
      </c>
      <c r="C128" s="151">
        <f>'HW1'!N128</f>
        <v>90</v>
      </c>
      <c r="D128" s="151">
        <f>'HW2'!R128</f>
        <v>94.6</v>
      </c>
      <c r="E128" s="151">
        <f>'HW3'!Q128</f>
        <v>96.1</v>
      </c>
      <c r="F128" s="151">
        <f>'HW4'!Q128</f>
        <v>77.900000000000006</v>
      </c>
      <c r="G128" s="151">
        <f>'HW5'!S128</f>
        <v>72.75</v>
      </c>
      <c r="H128" s="151">
        <f>'HW6'!R128</f>
        <v>99</v>
      </c>
      <c r="I128" s="151">
        <f>'HW7'!R128</f>
        <v>100</v>
      </c>
      <c r="J128" s="151">
        <f>'HW8'!T128</f>
        <v>53</v>
      </c>
      <c r="K128" s="151">
        <f>'HW9'!J128</f>
        <v>0</v>
      </c>
      <c r="L128" s="151">
        <f>'HW10'!O128</f>
        <v>100</v>
      </c>
      <c r="M128" s="151">
        <f>'HW11'!N128</f>
        <v>80</v>
      </c>
      <c r="N128" s="151">
        <f>'HW12'!S128</f>
        <v>30</v>
      </c>
      <c r="O128" s="151">
        <f>'HW13'!L128</f>
        <v>60</v>
      </c>
      <c r="P128" s="151">
        <f>'HW14'!N128</f>
        <v>100</v>
      </c>
      <c r="Q128" s="146">
        <f t="shared" si="3"/>
        <v>2.0699999999999998</v>
      </c>
      <c r="R128" s="147">
        <f>'HW3'!R128</f>
        <v>100</v>
      </c>
      <c r="S128" s="147">
        <f>'HW4'!R128</f>
        <v>100</v>
      </c>
      <c r="T128" s="147">
        <f>'HW5'!T128</f>
        <v>30</v>
      </c>
      <c r="U128" s="147">
        <f>'HW7'!S128</f>
        <v>0</v>
      </c>
      <c r="V128" s="147">
        <f>'HW8'!U128</f>
        <v>0</v>
      </c>
      <c r="W128" s="147">
        <f>'HW10'!P128</f>
        <v>0</v>
      </c>
      <c r="X128" s="147">
        <f>'HW12'!T128</f>
        <v>0</v>
      </c>
      <c r="Y128" s="147">
        <f>'HW13'!M128</f>
        <v>0</v>
      </c>
      <c r="Z128" s="147">
        <f>'HW14'!O128</f>
        <v>0</v>
      </c>
      <c r="AA128" s="143">
        <f t="shared" si="4"/>
        <v>0.13</v>
      </c>
      <c r="AB128" s="143">
        <v>0.06</v>
      </c>
      <c r="AC128" s="164">
        <f t="shared" si="5"/>
        <v>2.2599999999999998</v>
      </c>
    </row>
    <row r="129" spans="1:29" ht="15.5">
      <c r="A129" s="152"/>
      <c r="B129" s="152">
        <v>9631406</v>
      </c>
      <c r="C129" s="151">
        <f>'HW1'!N129</f>
        <v>97.5</v>
      </c>
      <c r="D129" s="151">
        <f>'HW2'!R129</f>
        <v>87</v>
      </c>
      <c r="E129" s="151">
        <f>'HW3'!Q129</f>
        <v>74.900000000000006</v>
      </c>
      <c r="F129" s="151">
        <f>'HW4'!Q129</f>
        <v>80</v>
      </c>
      <c r="G129" s="151">
        <f>'HW5'!S129</f>
        <v>71</v>
      </c>
      <c r="H129" s="151">
        <f>'HW6'!R129</f>
        <v>99</v>
      </c>
      <c r="I129" s="151">
        <f>'HW7'!R129</f>
        <v>98</v>
      </c>
      <c r="J129" s="151">
        <f>'HW8'!T129</f>
        <v>52.5</v>
      </c>
      <c r="K129" s="151">
        <f>'HW9'!J129</f>
        <v>60</v>
      </c>
      <c r="L129" s="151">
        <f>'HW10'!O129</f>
        <v>50</v>
      </c>
      <c r="M129" s="151">
        <f>'HW11'!N129</f>
        <v>85.9</v>
      </c>
      <c r="N129" s="151">
        <f>'HW12'!S129</f>
        <v>0</v>
      </c>
      <c r="O129" s="151">
        <f>'HW13'!L129</f>
        <v>0</v>
      </c>
      <c r="P129" s="151">
        <f>'HW14'!N129</f>
        <v>100</v>
      </c>
      <c r="Q129" s="146">
        <f t="shared" si="3"/>
        <v>1.8800000000000001</v>
      </c>
      <c r="R129" s="147">
        <f>'HW3'!R129</f>
        <v>100</v>
      </c>
      <c r="S129" s="147">
        <f>'HW4'!R129</f>
        <v>100</v>
      </c>
      <c r="T129" s="147">
        <f>'HW5'!T129</f>
        <v>100</v>
      </c>
      <c r="U129" s="147">
        <f>'HW7'!S129</f>
        <v>0</v>
      </c>
      <c r="V129" s="147">
        <f>'HW8'!U129</f>
        <v>0</v>
      </c>
      <c r="W129" s="147">
        <f>'HW10'!P129</f>
        <v>0</v>
      </c>
      <c r="X129" s="147">
        <f>'HW12'!T129</f>
        <v>0</v>
      </c>
      <c r="Y129" s="147">
        <f>'HW13'!M129</f>
        <v>0</v>
      </c>
      <c r="Z129" s="147">
        <f>'HW14'!O129</f>
        <v>0</v>
      </c>
      <c r="AA129" s="143">
        <f t="shared" si="4"/>
        <v>0.17</v>
      </c>
      <c r="AB129" s="143">
        <v>0</v>
      </c>
      <c r="AC129" s="164">
        <f t="shared" si="5"/>
        <v>2.0500000000000003</v>
      </c>
    </row>
    <row r="130" spans="1:29" ht="15.5">
      <c r="A130" s="151"/>
      <c r="B130" s="151">
        <v>9631415</v>
      </c>
      <c r="C130" s="151">
        <f>'HW1'!N130</f>
        <v>97.5</v>
      </c>
      <c r="D130" s="151">
        <f>'HW2'!R130</f>
        <v>91</v>
      </c>
      <c r="E130" s="151">
        <f>'HW3'!Q130</f>
        <v>94.4</v>
      </c>
      <c r="F130" s="151">
        <f>'HW4'!Q130</f>
        <v>61</v>
      </c>
      <c r="G130" s="151">
        <f>'HW5'!S130</f>
        <v>54.75</v>
      </c>
      <c r="H130" s="151">
        <f>'HW6'!R130</f>
        <v>0</v>
      </c>
      <c r="I130" s="151">
        <f>'HW7'!R130</f>
        <v>80</v>
      </c>
      <c r="J130" s="151">
        <f>'HW8'!T130</f>
        <v>37.5</v>
      </c>
      <c r="K130" s="151">
        <f>'HW9'!J130</f>
        <v>97</v>
      </c>
      <c r="L130" s="151">
        <f>'HW10'!O130</f>
        <v>88</v>
      </c>
      <c r="M130" s="151">
        <f>'HW11'!N130</f>
        <v>73.400000000000006</v>
      </c>
      <c r="N130" s="151">
        <f>'HW12'!S130</f>
        <v>90.5</v>
      </c>
      <c r="O130" s="151">
        <f>'HW13'!L130</f>
        <v>62</v>
      </c>
      <c r="P130" s="151">
        <f>'HW14'!N130</f>
        <v>85</v>
      </c>
      <c r="Q130" s="146">
        <f t="shared" si="3"/>
        <v>1.89</v>
      </c>
      <c r="R130" s="147">
        <f>'HW3'!R130</f>
        <v>0</v>
      </c>
      <c r="S130" s="147">
        <f>'HW4'!R130</f>
        <v>0</v>
      </c>
      <c r="T130" s="147">
        <f>'HW5'!T130</f>
        <v>0</v>
      </c>
      <c r="U130" s="147">
        <f>'HW7'!S130</f>
        <v>0</v>
      </c>
      <c r="V130" s="147">
        <f>'HW8'!U130</f>
        <v>0</v>
      </c>
      <c r="W130" s="147">
        <f>'HW10'!P130</f>
        <v>0</v>
      </c>
      <c r="X130" s="147">
        <f>'HW12'!T130</f>
        <v>0</v>
      </c>
      <c r="Y130" s="147">
        <f>'HW13'!M130</f>
        <v>0</v>
      </c>
      <c r="Z130" s="147">
        <f>'HW14'!O130</f>
        <v>0</v>
      </c>
      <c r="AA130" s="143">
        <f t="shared" si="4"/>
        <v>0</v>
      </c>
      <c r="AB130" s="143">
        <v>0.26</v>
      </c>
      <c r="AC130" s="164">
        <f t="shared" si="5"/>
        <v>2.15</v>
      </c>
    </row>
    <row r="131" spans="1:29" ht="15.5">
      <c r="A131" s="152"/>
      <c r="B131" s="152">
        <v>9631416</v>
      </c>
      <c r="C131" s="151">
        <f>'HW1'!N131</f>
        <v>97.5</v>
      </c>
      <c r="D131" s="151">
        <f>'HW2'!R131</f>
        <v>95.6</v>
      </c>
      <c r="E131" s="151">
        <f>'HW3'!Q131</f>
        <v>99.4</v>
      </c>
      <c r="F131" s="151">
        <f>'HW4'!Q131</f>
        <v>100</v>
      </c>
      <c r="G131" s="151">
        <f>'HW5'!S131</f>
        <v>57</v>
      </c>
      <c r="H131" s="151">
        <f>'HW6'!R131</f>
        <v>98</v>
      </c>
      <c r="I131" s="151">
        <f>'HW7'!R131</f>
        <v>100</v>
      </c>
      <c r="J131" s="151">
        <f>'HW8'!T131</f>
        <v>80</v>
      </c>
      <c r="K131" s="151">
        <f>'HW9'!J131</f>
        <v>97</v>
      </c>
      <c r="L131" s="151">
        <f>'HW10'!O131</f>
        <v>100</v>
      </c>
      <c r="M131" s="151">
        <f>'HW11'!N131</f>
        <v>98.5</v>
      </c>
      <c r="N131" s="151">
        <f>'HW12'!S131</f>
        <v>60</v>
      </c>
      <c r="O131" s="151">
        <f>'HW13'!L131</f>
        <v>64</v>
      </c>
      <c r="P131" s="151">
        <f>'HW14'!N131</f>
        <v>100</v>
      </c>
      <c r="Q131" s="146">
        <f t="shared" si="3"/>
        <v>2.4</v>
      </c>
      <c r="R131" s="147">
        <f>'HW3'!R131</f>
        <v>0</v>
      </c>
      <c r="S131" s="147">
        <f>'HW4'!R131</f>
        <v>0</v>
      </c>
      <c r="T131" s="147">
        <f>'HW5'!T131</f>
        <v>90</v>
      </c>
      <c r="U131" s="147">
        <f>'HW7'!S131</f>
        <v>0</v>
      </c>
      <c r="V131" s="147">
        <f>'HW8'!U131</f>
        <v>0</v>
      </c>
      <c r="W131" s="147">
        <f>'HW10'!P131</f>
        <v>0</v>
      </c>
      <c r="X131" s="147">
        <f>'HW12'!T131</f>
        <v>0</v>
      </c>
      <c r="Y131" s="147">
        <f>'HW13'!M131</f>
        <v>0</v>
      </c>
      <c r="Z131" s="147">
        <f>'HW14'!O131</f>
        <v>0</v>
      </c>
      <c r="AA131" s="143">
        <f t="shared" si="4"/>
        <v>0.05</v>
      </c>
      <c r="AB131" s="143">
        <v>0.03</v>
      </c>
      <c r="AC131" s="164">
        <f t="shared" si="5"/>
        <v>2.4799999999999995</v>
      </c>
    </row>
    <row r="132" spans="1:29" ht="15.5">
      <c r="A132" s="151"/>
      <c r="B132" s="151">
        <v>9631417</v>
      </c>
      <c r="C132" s="151">
        <f>'HW1'!N132</f>
        <v>77.5</v>
      </c>
      <c r="D132" s="151">
        <f>'HW2'!R132</f>
        <v>0</v>
      </c>
      <c r="E132" s="151">
        <f>'HW3'!Q132</f>
        <v>98.5</v>
      </c>
      <c r="F132" s="151">
        <f>'HW4'!Q132</f>
        <v>0</v>
      </c>
      <c r="G132" s="151">
        <f>'HW5'!S132</f>
        <v>53.95</v>
      </c>
      <c r="H132" s="151">
        <f>'HW6'!R132</f>
        <v>0</v>
      </c>
      <c r="I132" s="151">
        <f>'HW7'!R132</f>
        <v>0</v>
      </c>
      <c r="J132" s="151">
        <f>'HW8'!T132</f>
        <v>0</v>
      </c>
      <c r="K132" s="151">
        <f>'HW9'!J132</f>
        <v>0</v>
      </c>
      <c r="L132" s="151">
        <f>'HW10'!O132</f>
        <v>0</v>
      </c>
      <c r="M132" s="151">
        <f>'HW11'!N132</f>
        <v>0</v>
      </c>
      <c r="N132" s="151">
        <f>'HW12'!S132</f>
        <v>0</v>
      </c>
      <c r="O132" s="151">
        <f>'HW13'!L132</f>
        <v>0</v>
      </c>
      <c r="P132" s="151">
        <f>'HW14'!N132</f>
        <v>0</v>
      </c>
      <c r="Q132" s="146">
        <f t="shared" si="3"/>
        <v>0.45</v>
      </c>
      <c r="R132" s="147">
        <f>'HW3'!R132</f>
        <v>0</v>
      </c>
      <c r="S132" s="147">
        <f>'HW4'!R132</f>
        <v>0</v>
      </c>
      <c r="T132" s="147">
        <f>'HW5'!T132</f>
        <v>0</v>
      </c>
      <c r="U132" s="147">
        <f>'HW7'!S132</f>
        <v>0</v>
      </c>
      <c r="V132" s="147">
        <f>'HW8'!U132</f>
        <v>0</v>
      </c>
      <c r="W132" s="147">
        <f>'HW10'!P132</f>
        <v>0</v>
      </c>
      <c r="X132" s="147">
        <f>'HW12'!T132</f>
        <v>0</v>
      </c>
      <c r="Y132" s="147">
        <f>'HW13'!M132</f>
        <v>0</v>
      </c>
      <c r="Z132" s="147">
        <f>'HW14'!O132</f>
        <v>0</v>
      </c>
      <c r="AA132" s="143">
        <f t="shared" si="4"/>
        <v>0</v>
      </c>
      <c r="AB132" s="143">
        <v>0.16</v>
      </c>
      <c r="AC132" s="164">
        <f t="shared" si="5"/>
        <v>0.61</v>
      </c>
    </row>
    <row r="133" spans="1:29" ht="15.5">
      <c r="A133" s="152"/>
      <c r="B133" s="152">
        <v>9631418</v>
      </c>
      <c r="C133" s="151">
        <f>'HW1'!N133</f>
        <v>100</v>
      </c>
      <c r="D133" s="151">
        <f>'HW2'!R133</f>
        <v>95.5</v>
      </c>
      <c r="E133" s="151">
        <f>'HW3'!Q133</f>
        <v>93.2</v>
      </c>
      <c r="F133" s="151">
        <f>'HW4'!Q133</f>
        <v>73.900000000000006</v>
      </c>
      <c r="G133" s="151">
        <f>'HW5'!S133</f>
        <v>71</v>
      </c>
      <c r="H133" s="151">
        <f>'HW6'!R133</f>
        <v>104.5</v>
      </c>
      <c r="I133" s="151">
        <f>'HW7'!R133</f>
        <v>100</v>
      </c>
      <c r="J133" s="151">
        <f>'HW8'!T133</f>
        <v>95</v>
      </c>
      <c r="K133" s="151">
        <f>'HW9'!J133</f>
        <v>0</v>
      </c>
      <c r="L133" s="151">
        <f>'HW10'!O133</f>
        <v>100</v>
      </c>
      <c r="M133" s="151">
        <f>'HW11'!N133</f>
        <v>100</v>
      </c>
      <c r="N133" s="151">
        <f>'HW12'!S133</f>
        <v>97</v>
      </c>
      <c r="O133" s="151">
        <f>'HW13'!L133</f>
        <v>100</v>
      </c>
      <c r="P133" s="151">
        <f>'HW14'!N133</f>
        <v>100</v>
      </c>
      <c r="Q133" s="146">
        <f t="shared" ref="Q133:Q142" si="6">ROUNDUP(((5*C133+6*D133+5*E133+5*F133+5*G133+6*H133+5*I133+7*J133+3*K133+4*L133+5*M133+6*N133+3*O133+4*P133)/6900)*2.7, 2)</f>
        <v>2.4499999999999997</v>
      </c>
      <c r="R133" s="147">
        <f>'HW3'!R133</f>
        <v>0</v>
      </c>
      <c r="S133" s="147">
        <f>'HW4'!R133</f>
        <v>0</v>
      </c>
      <c r="T133" s="147">
        <f>'HW5'!T133</f>
        <v>0</v>
      </c>
      <c r="U133" s="147">
        <f>'HW7'!S133</f>
        <v>0</v>
      </c>
      <c r="V133" s="147">
        <f>'HW8'!U133</f>
        <v>0</v>
      </c>
      <c r="W133" s="147">
        <f>'HW10'!P133</f>
        <v>0</v>
      </c>
      <c r="X133" s="147">
        <f>'HW12'!T133</f>
        <v>100</v>
      </c>
      <c r="Y133" s="147">
        <f>'HW13'!M133</f>
        <v>0</v>
      </c>
      <c r="Z133" s="147">
        <f>'HW14'!O133</f>
        <v>100</v>
      </c>
      <c r="AA133" s="143">
        <f t="shared" ref="AA133:AA142" si="7">ROUNDUP(((R133+S133+T133+U133+V133+W133+X133+Y133+Z133)/900)*0.5, 2)</f>
        <v>0.12</v>
      </c>
      <c r="AB133" s="143">
        <v>0</v>
      </c>
      <c r="AC133" s="164">
        <f t="shared" ref="AC133:AC142" si="8">Q133+AA133+AB133</f>
        <v>2.57</v>
      </c>
    </row>
    <row r="134" spans="1:29" ht="15.5">
      <c r="A134" s="151"/>
      <c r="B134" s="151">
        <v>9631423</v>
      </c>
      <c r="C134" s="151">
        <f>'HW1'!N134</f>
        <v>85</v>
      </c>
      <c r="D134" s="151">
        <f>'HW2'!R134</f>
        <v>68.5</v>
      </c>
      <c r="E134" s="151">
        <f>'HW3'!Q134</f>
        <v>87.5</v>
      </c>
      <c r="F134" s="151">
        <f>'HW4'!Q134</f>
        <v>53</v>
      </c>
      <c r="G134" s="151">
        <f>'HW5'!S134</f>
        <v>48.5</v>
      </c>
      <c r="H134" s="151">
        <f>'HW6'!R134</f>
        <v>0</v>
      </c>
      <c r="I134" s="151">
        <f>'HW7'!R134</f>
        <v>0</v>
      </c>
      <c r="J134" s="151">
        <f>'HW8'!T134</f>
        <v>0</v>
      </c>
      <c r="K134" s="151">
        <f>'HW9'!J134</f>
        <v>0</v>
      </c>
      <c r="L134" s="151">
        <f>'HW10'!O134</f>
        <v>92.1</v>
      </c>
      <c r="M134" s="151">
        <f>'HW11'!N134</f>
        <v>0</v>
      </c>
      <c r="N134" s="151">
        <f>'HW12'!S134</f>
        <v>51</v>
      </c>
      <c r="O134" s="151">
        <f>'HW13'!L134</f>
        <v>0</v>
      </c>
      <c r="P134" s="151">
        <f>'HW14'!N134</f>
        <v>74</v>
      </c>
      <c r="Q134" s="146">
        <f t="shared" si="6"/>
        <v>1.08</v>
      </c>
      <c r="R134" s="147">
        <f>'HW3'!R134</f>
        <v>0</v>
      </c>
      <c r="S134" s="147">
        <f>'HW4'!R134</f>
        <v>85</v>
      </c>
      <c r="T134" s="147">
        <f>'HW5'!T134</f>
        <v>0</v>
      </c>
      <c r="U134" s="147">
        <f>'HW7'!S134</f>
        <v>0</v>
      </c>
      <c r="V134" s="147">
        <f>'HW8'!U134</f>
        <v>0</v>
      </c>
      <c r="W134" s="147">
        <f>'HW10'!P134</f>
        <v>0</v>
      </c>
      <c r="X134" s="147">
        <f>'HW12'!T134</f>
        <v>0</v>
      </c>
      <c r="Y134" s="147">
        <f>'HW13'!M134</f>
        <v>0</v>
      </c>
      <c r="Z134" s="147">
        <f>'HW14'!O134</f>
        <v>0</v>
      </c>
      <c r="AA134" s="143">
        <f t="shared" si="7"/>
        <v>0.05</v>
      </c>
      <c r="AB134" s="143">
        <v>0</v>
      </c>
      <c r="AC134" s="164">
        <f t="shared" si="8"/>
        <v>1.1300000000000001</v>
      </c>
    </row>
    <row r="135" spans="1:29" ht="15.5">
      <c r="A135" s="152"/>
      <c r="B135" s="152">
        <v>9631424</v>
      </c>
      <c r="C135" s="151">
        <f>'HW1'!N135</f>
        <v>100</v>
      </c>
      <c r="D135" s="151">
        <f>'HW2'!R135</f>
        <v>100</v>
      </c>
      <c r="E135" s="151">
        <f>'HW3'!Q135</f>
        <v>98.5</v>
      </c>
      <c r="F135" s="151">
        <f>'HW4'!Q135</f>
        <v>81</v>
      </c>
      <c r="G135" s="151">
        <f>'HW5'!S135</f>
        <v>75</v>
      </c>
      <c r="H135" s="151">
        <f>'HW6'!R135</f>
        <v>110</v>
      </c>
      <c r="I135" s="151">
        <f>'HW7'!R135</f>
        <v>99</v>
      </c>
      <c r="J135" s="151">
        <f>'HW8'!T135</f>
        <v>15</v>
      </c>
      <c r="K135" s="151">
        <f>'HW9'!J135</f>
        <v>30</v>
      </c>
      <c r="L135" s="151">
        <f>'HW10'!O135</f>
        <v>99.1</v>
      </c>
      <c r="M135" s="151">
        <f>'HW11'!N135</f>
        <v>0</v>
      </c>
      <c r="N135" s="151">
        <f>'HW12'!S135</f>
        <v>85.5</v>
      </c>
      <c r="O135" s="151">
        <f>'HW13'!L135</f>
        <v>100</v>
      </c>
      <c r="P135" s="151">
        <f>'HW14'!N135</f>
        <v>0</v>
      </c>
      <c r="Q135" s="146">
        <f t="shared" si="6"/>
        <v>1.93</v>
      </c>
      <c r="R135" s="147">
        <f>'HW3'!R135</f>
        <v>100</v>
      </c>
      <c r="S135" s="147">
        <f>'HW4'!R135</f>
        <v>60</v>
      </c>
      <c r="T135" s="147">
        <f>'HW5'!T135</f>
        <v>100</v>
      </c>
      <c r="U135" s="147">
        <f>'HW7'!S135</f>
        <v>25</v>
      </c>
      <c r="V135" s="147">
        <f>'HW8'!U135</f>
        <v>0</v>
      </c>
      <c r="W135" s="147">
        <f>'HW10'!P135</f>
        <v>0</v>
      </c>
      <c r="X135" s="147">
        <f>'HW12'!T135</f>
        <v>33</v>
      </c>
      <c r="Y135" s="147">
        <f>'HW13'!M135</f>
        <v>0</v>
      </c>
      <c r="Z135" s="147">
        <f>'HW14'!O135</f>
        <v>0</v>
      </c>
      <c r="AA135" s="143">
        <f t="shared" si="7"/>
        <v>0.18000000000000002</v>
      </c>
      <c r="AB135" s="143">
        <v>0.06</v>
      </c>
      <c r="AC135" s="164">
        <f t="shared" si="8"/>
        <v>2.17</v>
      </c>
    </row>
    <row r="136" spans="1:29" ht="15.5">
      <c r="A136" s="151"/>
      <c r="B136" s="151">
        <v>9631801</v>
      </c>
      <c r="C136" s="151">
        <f>'HW1'!N136</f>
        <v>97.5</v>
      </c>
      <c r="D136" s="151">
        <f>'HW2'!R136</f>
        <v>92</v>
      </c>
      <c r="E136" s="151">
        <f>'HW3'!Q136</f>
        <v>92.6</v>
      </c>
      <c r="F136" s="151">
        <f>'HW4'!Q136</f>
        <v>59</v>
      </c>
      <c r="G136" s="151">
        <f>'HW5'!S136</f>
        <v>59</v>
      </c>
      <c r="H136" s="151">
        <f>'HW6'!R136</f>
        <v>99</v>
      </c>
      <c r="I136" s="151">
        <f>'HW7'!R136</f>
        <v>98</v>
      </c>
      <c r="J136" s="151">
        <f>'HW8'!T136</f>
        <v>80</v>
      </c>
      <c r="K136" s="151">
        <f>'HW9'!J136</f>
        <v>86</v>
      </c>
      <c r="L136" s="151">
        <f>'HW10'!O136</f>
        <v>100</v>
      </c>
      <c r="M136" s="151">
        <f>'HW11'!N136</f>
        <v>99.25</v>
      </c>
      <c r="N136" s="151">
        <f>'HW12'!S136</f>
        <v>100</v>
      </c>
      <c r="O136" s="151">
        <f>'HW13'!L136</f>
        <v>100</v>
      </c>
      <c r="P136" s="151">
        <f>'HW14'!N136</f>
        <v>100</v>
      </c>
      <c r="Q136" s="146">
        <f t="shared" si="6"/>
        <v>2.4299999999999997</v>
      </c>
      <c r="R136" s="147">
        <f>'HW3'!R136</f>
        <v>0</v>
      </c>
      <c r="S136" s="147">
        <f>'HW4'!R136</f>
        <v>0</v>
      </c>
      <c r="T136" s="147">
        <f>'HW5'!T136</f>
        <v>0</v>
      </c>
      <c r="U136" s="147">
        <f>'HW7'!S136</f>
        <v>0</v>
      </c>
      <c r="V136" s="147">
        <f>'HW8'!U136</f>
        <v>0</v>
      </c>
      <c r="W136" s="147">
        <f>'HW10'!P136</f>
        <v>0</v>
      </c>
      <c r="X136" s="147">
        <f>'HW12'!T136</f>
        <v>100</v>
      </c>
      <c r="Y136" s="147">
        <f>'HW13'!M136</f>
        <v>0</v>
      </c>
      <c r="Z136" s="147">
        <f>'HW14'!O136</f>
        <v>0</v>
      </c>
      <c r="AA136" s="143">
        <f t="shared" si="7"/>
        <v>6.0000000000000005E-2</v>
      </c>
      <c r="AB136" s="143">
        <v>0.03</v>
      </c>
      <c r="AC136" s="164">
        <f t="shared" si="8"/>
        <v>2.5199999999999996</v>
      </c>
    </row>
    <row r="137" spans="1:29" ht="15.5">
      <c r="A137" s="152"/>
      <c r="B137" s="152">
        <v>9631803</v>
      </c>
      <c r="C137" s="151">
        <f>'HW1'!N137</f>
        <v>90</v>
      </c>
      <c r="D137" s="151">
        <f>'HW2'!R137</f>
        <v>96.5</v>
      </c>
      <c r="E137" s="151">
        <f>'HW3'!Q137</f>
        <v>97</v>
      </c>
      <c r="F137" s="151">
        <f>'HW4'!Q137</f>
        <v>78</v>
      </c>
      <c r="G137" s="151">
        <f>'HW5'!S137</f>
        <v>72</v>
      </c>
      <c r="H137" s="151">
        <f>'HW6'!R137</f>
        <v>87.5</v>
      </c>
      <c r="I137" s="151">
        <f>'HW7'!R137</f>
        <v>98</v>
      </c>
      <c r="J137" s="151">
        <f>'HW8'!T137</f>
        <v>75.5</v>
      </c>
      <c r="K137" s="151">
        <f>'HW9'!J137</f>
        <v>60</v>
      </c>
      <c r="L137" s="151">
        <f>'HW10'!O137</f>
        <v>97</v>
      </c>
      <c r="M137" s="151">
        <f>'HW11'!N137</f>
        <v>89.25</v>
      </c>
      <c r="N137" s="151">
        <f>'HW12'!S137</f>
        <v>68.75</v>
      </c>
      <c r="O137" s="151">
        <f>'HW13'!L137</f>
        <v>0</v>
      </c>
      <c r="P137" s="151">
        <f>'HW14'!N137</f>
        <v>0</v>
      </c>
      <c r="Q137" s="146">
        <f t="shared" si="6"/>
        <v>2.0499999999999998</v>
      </c>
      <c r="R137" s="147">
        <f>'HW3'!R137</f>
        <v>100</v>
      </c>
      <c r="S137" s="147">
        <f>'HW4'!R137</f>
        <v>100</v>
      </c>
      <c r="T137" s="147">
        <f>'HW5'!T137</f>
        <v>100</v>
      </c>
      <c r="U137" s="147">
        <f>'HW7'!S137</f>
        <v>50</v>
      </c>
      <c r="V137" s="147">
        <f>'HW8'!U137</f>
        <v>0</v>
      </c>
      <c r="W137" s="147">
        <f>'HW10'!P137</f>
        <v>0</v>
      </c>
      <c r="X137" s="147">
        <f>'HW12'!T137</f>
        <v>0</v>
      </c>
      <c r="Y137" s="147">
        <f>'HW13'!M137</f>
        <v>0</v>
      </c>
      <c r="Z137" s="147">
        <f>'HW14'!O137</f>
        <v>0</v>
      </c>
      <c r="AA137" s="143">
        <f t="shared" si="7"/>
        <v>0.2</v>
      </c>
      <c r="AB137" s="143">
        <v>0.16</v>
      </c>
      <c r="AC137" s="164">
        <f t="shared" si="8"/>
        <v>2.41</v>
      </c>
    </row>
    <row r="138" spans="1:29" ht="15.5">
      <c r="A138" s="151"/>
      <c r="B138" s="151">
        <v>9631813</v>
      </c>
      <c r="C138" s="151">
        <f>'HW1'!N138</f>
        <v>77.5</v>
      </c>
      <c r="D138" s="151">
        <f>'HW2'!R138</f>
        <v>88</v>
      </c>
      <c r="E138" s="151">
        <f>'HW3'!Q138</f>
        <v>76.7</v>
      </c>
      <c r="F138" s="151">
        <f>'HW4'!Q138</f>
        <v>92.5</v>
      </c>
      <c r="G138" s="151">
        <f>'HW5'!S138</f>
        <v>75</v>
      </c>
      <c r="H138" s="151">
        <f>'HW6'!R138</f>
        <v>74</v>
      </c>
      <c r="I138" s="151">
        <f>'HW7'!R138</f>
        <v>92</v>
      </c>
      <c r="J138" s="151">
        <f>'HW8'!T138</f>
        <v>65</v>
      </c>
      <c r="K138" s="151">
        <f>'HW9'!J138</f>
        <v>90</v>
      </c>
      <c r="L138" s="151">
        <f>'HW10'!O138</f>
        <v>0</v>
      </c>
      <c r="M138" s="151">
        <f>'HW11'!N138</f>
        <v>75.5</v>
      </c>
      <c r="N138" s="151">
        <f>'HW12'!S138</f>
        <v>79</v>
      </c>
      <c r="O138" s="151">
        <f>'HW13'!L138</f>
        <v>100</v>
      </c>
      <c r="P138" s="151">
        <f>'HW14'!N138</f>
        <v>68</v>
      </c>
      <c r="Q138" s="146">
        <f t="shared" si="6"/>
        <v>2.0399999999999996</v>
      </c>
      <c r="R138" s="147">
        <f>'HW3'!R138</f>
        <v>0</v>
      </c>
      <c r="S138" s="147">
        <f>'HW4'!R138</f>
        <v>0</v>
      </c>
      <c r="T138" s="147">
        <f>'HW5'!T138</f>
        <v>0</v>
      </c>
      <c r="U138" s="147">
        <f>'HW7'!S138</f>
        <v>0</v>
      </c>
      <c r="V138" s="147">
        <f>'HW8'!U138</f>
        <v>0</v>
      </c>
      <c r="W138" s="147">
        <f>'HW10'!P138</f>
        <v>0</v>
      </c>
      <c r="X138" s="147">
        <f>'HW12'!T138</f>
        <v>0</v>
      </c>
      <c r="Y138" s="147">
        <f>'HW13'!M138</f>
        <v>0</v>
      </c>
      <c r="Z138" s="147">
        <f>'HW14'!O138</f>
        <v>0</v>
      </c>
      <c r="AA138" s="143">
        <f t="shared" si="7"/>
        <v>0</v>
      </c>
      <c r="AB138" s="143">
        <v>0.1</v>
      </c>
      <c r="AC138" s="164">
        <f t="shared" si="8"/>
        <v>2.1399999999999997</v>
      </c>
    </row>
    <row r="139" spans="1:29" ht="15.5">
      <c r="A139" s="152"/>
      <c r="B139" s="152">
        <v>9631815</v>
      </c>
      <c r="C139" s="151">
        <f>'HW1'!N139</f>
        <v>90</v>
      </c>
      <c r="D139" s="151">
        <f>'HW2'!R139</f>
        <v>95</v>
      </c>
      <c r="E139" s="151">
        <f>'HW3'!Q139</f>
        <v>98.2</v>
      </c>
      <c r="F139" s="151">
        <f>'HW4'!Q139</f>
        <v>89.5</v>
      </c>
      <c r="G139" s="151">
        <f>'HW5'!S139</f>
        <v>74</v>
      </c>
      <c r="H139" s="151">
        <f>'HW6'!R139</f>
        <v>101</v>
      </c>
      <c r="I139" s="151">
        <f>'HW7'!R139</f>
        <v>98</v>
      </c>
      <c r="J139" s="151">
        <f>'HW8'!T139</f>
        <v>57.5</v>
      </c>
      <c r="K139" s="151">
        <f>'HW9'!J139</f>
        <v>0</v>
      </c>
      <c r="L139" s="151">
        <f>'HW10'!O139</f>
        <v>96.7</v>
      </c>
      <c r="M139" s="151">
        <f>'HW11'!N139</f>
        <v>0</v>
      </c>
      <c r="N139" s="151">
        <f>'HW12'!S139</f>
        <v>0</v>
      </c>
      <c r="O139" s="151">
        <f>'HW13'!L139</f>
        <v>60</v>
      </c>
      <c r="P139" s="151">
        <f>'HW14'!N139</f>
        <v>100</v>
      </c>
      <c r="Q139" s="146">
        <f t="shared" si="6"/>
        <v>1.8800000000000001</v>
      </c>
      <c r="R139" s="147">
        <f>'HW3'!R139</f>
        <v>100</v>
      </c>
      <c r="S139" s="147">
        <f>'HW4'!R139</f>
        <v>85</v>
      </c>
      <c r="T139" s="147">
        <f>'HW5'!T139</f>
        <v>30</v>
      </c>
      <c r="U139" s="147">
        <f>'HW7'!S139</f>
        <v>0</v>
      </c>
      <c r="V139" s="147">
        <f>'HW8'!U139</f>
        <v>0</v>
      </c>
      <c r="W139" s="147">
        <f>'HW10'!P139</f>
        <v>0</v>
      </c>
      <c r="X139" s="147">
        <f>'HW12'!T139</f>
        <v>0</v>
      </c>
      <c r="Y139" s="147">
        <f>'HW13'!M139</f>
        <v>0</v>
      </c>
      <c r="Z139" s="147">
        <f>'HW14'!O139</f>
        <v>0</v>
      </c>
      <c r="AA139" s="143">
        <f t="shared" si="7"/>
        <v>0.12</v>
      </c>
      <c r="AB139" s="143">
        <v>0.03</v>
      </c>
      <c r="AC139" s="164">
        <f t="shared" si="8"/>
        <v>2.0299999999999998</v>
      </c>
    </row>
    <row r="140" spans="1:29" ht="15.5">
      <c r="A140" s="151"/>
      <c r="B140" s="151">
        <v>9633094</v>
      </c>
      <c r="C140" s="151">
        <f>'HW1'!N140</f>
        <v>97.5</v>
      </c>
      <c r="D140" s="151">
        <f>'HW2'!R140</f>
        <v>99</v>
      </c>
      <c r="E140" s="151">
        <f>'HW3'!Q140</f>
        <v>100</v>
      </c>
      <c r="F140" s="151">
        <f>'HW4'!Q140</f>
        <v>94.9</v>
      </c>
      <c r="G140" s="151">
        <f>'HW5'!S140</f>
        <v>61</v>
      </c>
      <c r="H140" s="151">
        <f>'HW6'!R140</f>
        <v>40</v>
      </c>
      <c r="I140" s="151">
        <f>'HW7'!R140</f>
        <v>80</v>
      </c>
      <c r="J140" s="151">
        <f>'HW8'!T140</f>
        <v>76.5</v>
      </c>
      <c r="K140" s="151">
        <f>'HW9'!J140</f>
        <v>97</v>
      </c>
      <c r="L140" s="151">
        <f>'HW10'!O140</f>
        <v>0</v>
      </c>
      <c r="M140" s="151">
        <f>'HW11'!N140</f>
        <v>95.25</v>
      </c>
      <c r="N140" s="151">
        <f>'HW12'!S140</f>
        <v>0</v>
      </c>
      <c r="O140" s="151">
        <f>'HW13'!L140</f>
        <v>0</v>
      </c>
      <c r="P140" s="151">
        <f>'HW14'!N140</f>
        <v>97</v>
      </c>
      <c r="Q140" s="146">
        <f t="shared" si="6"/>
        <v>1.84</v>
      </c>
      <c r="R140" s="147">
        <f>'HW3'!R140</f>
        <v>100</v>
      </c>
      <c r="S140" s="147">
        <f>'HW4'!R140</f>
        <v>0</v>
      </c>
      <c r="T140" s="147">
        <f>'HW5'!T140</f>
        <v>0</v>
      </c>
      <c r="U140" s="147">
        <f>'HW7'!S140</f>
        <v>25</v>
      </c>
      <c r="V140" s="147">
        <f>'HW8'!U140</f>
        <v>0</v>
      </c>
      <c r="W140" s="147">
        <f>'HW10'!P140</f>
        <v>0</v>
      </c>
      <c r="X140" s="147">
        <f>'HW12'!T140</f>
        <v>0</v>
      </c>
      <c r="Y140" s="147">
        <f>'HW13'!M140</f>
        <v>0</v>
      </c>
      <c r="Z140" s="147">
        <f>'HW14'!O140</f>
        <v>100</v>
      </c>
      <c r="AA140" s="143">
        <f t="shared" si="7"/>
        <v>0.13</v>
      </c>
      <c r="AB140" s="143">
        <v>0.19</v>
      </c>
      <c r="AC140" s="164">
        <f t="shared" si="8"/>
        <v>2.16</v>
      </c>
    </row>
    <row r="141" spans="1:29" ht="15.5">
      <c r="A141" s="152"/>
      <c r="B141" s="152">
        <v>9627052</v>
      </c>
      <c r="C141" s="151">
        <f>'HW1'!N141</f>
        <v>97.5</v>
      </c>
      <c r="D141" s="151">
        <f>'HW2'!R141</f>
        <v>0</v>
      </c>
      <c r="E141" s="151">
        <f>'HW3'!Q141</f>
        <v>0</v>
      </c>
      <c r="F141" s="151">
        <f>'HW4'!Q141</f>
        <v>0</v>
      </c>
      <c r="G141" s="151">
        <f>'HW5'!S141</f>
        <v>0</v>
      </c>
      <c r="H141" s="151">
        <f>'HW6'!R141</f>
        <v>40</v>
      </c>
      <c r="I141" s="151">
        <f>'HW7'!R141</f>
        <v>0</v>
      </c>
      <c r="J141" s="151">
        <f>'HW8'!T141</f>
        <v>0</v>
      </c>
      <c r="K141" s="151">
        <f>'HW9'!J141</f>
        <v>0</v>
      </c>
      <c r="L141" s="151">
        <f>'HW10'!O141</f>
        <v>0</v>
      </c>
      <c r="M141" s="151">
        <f>'HW11'!N141</f>
        <v>0</v>
      </c>
      <c r="N141" s="151">
        <f>'HW12'!S141</f>
        <v>0</v>
      </c>
      <c r="O141" s="151">
        <f>'HW13'!L141</f>
        <v>0</v>
      </c>
      <c r="P141" s="151">
        <f>'HW14'!N141</f>
        <v>0</v>
      </c>
      <c r="Q141" s="146">
        <f t="shared" si="6"/>
        <v>0.29000000000000004</v>
      </c>
      <c r="R141" s="147">
        <f>'HW3'!R141</f>
        <v>0</v>
      </c>
      <c r="S141" s="147">
        <f>'HW4'!R141</f>
        <v>0</v>
      </c>
      <c r="T141" s="147">
        <f>'HW5'!T141</f>
        <v>0</v>
      </c>
      <c r="U141" s="147">
        <f>'HW7'!S141</f>
        <v>0</v>
      </c>
      <c r="V141" s="147">
        <f>'HW8'!U141</f>
        <v>0</v>
      </c>
      <c r="W141" s="147">
        <f>'HW10'!P141</f>
        <v>0</v>
      </c>
      <c r="X141" s="147">
        <f>'HW12'!T141</f>
        <v>0</v>
      </c>
      <c r="Y141" s="147">
        <f>'HW13'!M141</f>
        <v>0</v>
      </c>
      <c r="Z141" s="147">
        <f>'HW14'!O141</f>
        <v>0</v>
      </c>
      <c r="AA141" s="143">
        <f t="shared" si="7"/>
        <v>0</v>
      </c>
      <c r="AB141" s="143">
        <v>0.3</v>
      </c>
      <c r="AC141" s="164">
        <f t="shared" si="8"/>
        <v>0.59000000000000008</v>
      </c>
    </row>
    <row r="142" spans="1:29" ht="15.5">
      <c r="A142" s="151"/>
      <c r="B142" s="151">
        <v>9533037</v>
      </c>
      <c r="C142" s="151">
        <f>'HW1'!N142</f>
        <v>0</v>
      </c>
      <c r="D142" s="151">
        <f>'HW2'!R142</f>
        <v>39</v>
      </c>
      <c r="E142" s="151">
        <f>'HW3'!Q142</f>
        <v>72</v>
      </c>
      <c r="F142" s="151">
        <f>'HW4'!Q142</f>
        <v>55.5</v>
      </c>
      <c r="G142" s="151">
        <f>'HW5'!S142</f>
        <v>33.25</v>
      </c>
      <c r="H142" s="151">
        <f>'HW6'!R142</f>
        <v>0</v>
      </c>
      <c r="I142" s="151">
        <f>'HW7'!R142</f>
        <v>0</v>
      </c>
      <c r="J142" s="151">
        <f>'HW8'!T142</f>
        <v>0</v>
      </c>
      <c r="K142" s="151">
        <f>'HW9'!J142</f>
        <v>57</v>
      </c>
      <c r="L142" s="151">
        <f>'HW10'!O142</f>
        <v>0</v>
      </c>
      <c r="M142" s="151">
        <f>'HW11'!N142</f>
        <v>0</v>
      </c>
      <c r="N142" s="151">
        <f>'HW12'!S142</f>
        <v>0</v>
      </c>
      <c r="O142" s="151">
        <f>'HW13'!L142</f>
        <v>0</v>
      </c>
      <c r="P142" s="151">
        <f>'HW14'!N142</f>
        <v>0</v>
      </c>
      <c r="Q142" s="146">
        <f t="shared" si="6"/>
        <v>0.48</v>
      </c>
      <c r="R142" s="147">
        <f>'HW3'!R142</f>
        <v>0</v>
      </c>
      <c r="S142" s="147">
        <f>'HW4'!R142</f>
        <v>35</v>
      </c>
      <c r="T142" s="147">
        <f>'HW5'!T142</f>
        <v>0</v>
      </c>
      <c r="U142" s="147">
        <f>'HW7'!S142</f>
        <v>0</v>
      </c>
      <c r="V142" s="147">
        <f>'HW8'!U142</f>
        <v>0</v>
      </c>
      <c r="W142" s="147">
        <f>'HW10'!P142</f>
        <v>0</v>
      </c>
      <c r="X142" s="147">
        <f>'HW12'!T142</f>
        <v>0</v>
      </c>
      <c r="Y142" s="147">
        <f>'HW13'!M142</f>
        <v>0</v>
      </c>
      <c r="Z142" s="147">
        <f>'HW14'!O142</f>
        <v>0</v>
      </c>
      <c r="AA142" s="143">
        <f t="shared" si="7"/>
        <v>0.02</v>
      </c>
      <c r="AB142" s="143">
        <v>0.13</v>
      </c>
      <c r="AC142" s="164">
        <f t="shared" si="8"/>
        <v>0.63</v>
      </c>
    </row>
  </sheetData>
  <mergeCells count="2">
    <mergeCell ref="C1:P1"/>
    <mergeCell ref="R1:Z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/>
  <cols>
    <col min="4" max="4" width="16.453125" customWidth="1"/>
    <col min="6" max="6" width="16.81640625" customWidth="1"/>
    <col min="8" max="8" width="17" customWidth="1"/>
    <col min="10" max="10" width="16.81640625" customWidth="1"/>
    <col min="12" max="12" width="16.08984375" customWidth="1"/>
    <col min="22" max="22" width="15.453125" customWidth="1"/>
    <col min="24" max="24" width="15.08984375" customWidth="1"/>
    <col min="26" max="26" width="15.453125" customWidth="1"/>
  </cols>
  <sheetData>
    <row r="1" spans="1:33" ht="15.5">
      <c r="A1" s="128"/>
      <c r="B1" s="128"/>
      <c r="C1" s="129"/>
      <c r="D1" s="181" t="s">
        <v>690</v>
      </c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5">
      <c r="A2" s="128" t="s">
        <v>4</v>
      </c>
      <c r="B2" s="128" t="s">
        <v>5</v>
      </c>
      <c r="C2" s="129" t="s">
        <v>6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.75" customHeight="1">
      <c r="A3" s="89" t="s">
        <v>74</v>
      </c>
      <c r="B3" s="89" t="s">
        <v>75</v>
      </c>
      <c r="C3" s="130">
        <v>9431069</v>
      </c>
      <c r="F3" s="66">
        <v>100</v>
      </c>
      <c r="H3" s="66">
        <v>100</v>
      </c>
      <c r="J3" s="66">
        <v>70</v>
      </c>
      <c r="L3" s="66">
        <v>100</v>
      </c>
    </row>
    <row r="4" spans="1:33" ht="15.75" customHeight="1">
      <c r="A4" s="89" t="s">
        <v>79</v>
      </c>
      <c r="B4" s="89" t="s">
        <v>55</v>
      </c>
      <c r="C4" s="130">
        <v>9511023</v>
      </c>
      <c r="F4" s="66">
        <v>100</v>
      </c>
      <c r="H4" s="66">
        <v>50</v>
      </c>
      <c r="J4" s="66">
        <v>90</v>
      </c>
      <c r="L4" s="66">
        <v>100</v>
      </c>
    </row>
    <row r="5" spans="1:33" ht="15.75" customHeight="1">
      <c r="A5" s="89" t="s">
        <v>86</v>
      </c>
      <c r="B5" s="89" t="s">
        <v>87</v>
      </c>
      <c r="C5" s="130">
        <v>9512034</v>
      </c>
      <c r="F5" s="66">
        <v>100</v>
      </c>
      <c r="H5" s="66">
        <v>100</v>
      </c>
      <c r="J5" s="66">
        <v>90</v>
      </c>
      <c r="L5" s="66">
        <v>100</v>
      </c>
    </row>
    <row r="6" spans="1:33" ht="15.75" customHeight="1">
      <c r="A6" s="89" t="s">
        <v>102</v>
      </c>
      <c r="B6" s="89" t="s">
        <v>103</v>
      </c>
      <c r="C6" s="130">
        <v>9531023</v>
      </c>
    </row>
    <row r="7" spans="1:33" ht="15.75" customHeight="1">
      <c r="A7" s="89" t="s">
        <v>135</v>
      </c>
      <c r="B7" s="89" t="s">
        <v>136</v>
      </c>
      <c r="C7" s="130">
        <v>9531706</v>
      </c>
      <c r="F7" s="66">
        <v>100</v>
      </c>
      <c r="H7" s="66">
        <v>100</v>
      </c>
      <c r="J7" s="66">
        <v>90</v>
      </c>
      <c r="L7" s="66">
        <v>100</v>
      </c>
    </row>
    <row r="8" spans="1:33" ht="15.75" customHeight="1">
      <c r="A8" s="89" t="s">
        <v>137</v>
      </c>
      <c r="B8" s="89" t="s">
        <v>138</v>
      </c>
      <c r="C8" s="130">
        <v>9531707</v>
      </c>
      <c r="F8" s="66">
        <v>100</v>
      </c>
      <c r="H8" s="66">
        <v>100</v>
      </c>
      <c r="J8" s="66">
        <v>90</v>
      </c>
      <c r="L8" s="66">
        <v>100</v>
      </c>
    </row>
    <row r="9" spans="1:33" ht="15.75" customHeight="1">
      <c r="A9" s="89" t="s">
        <v>169</v>
      </c>
      <c r="B9" s="89" t="s">
        <v>148</v>
      </c>
      <c r="C9" s="130">
        <v>9623068</v>
      </c>
      <c r="J9" s="66">
        <v>50</v>
      </c>
    </row>
    <row r="10" spans="1:33" ht="15.75" customHeight="1">
      <c r="A10" s="89" t="s">
        <v>147</v>
      </c>
      <c r="B10" s="89" t="s">
        <v>154</v>
      </c>
      <c r="C10" s="130">
        <v>9631001</v>
      </c>
      <c r="F10" s="66">
        <v>100</v>
      </c>
      <c r="H10" s="66">
        <v>100</v>
      </c>
      <c r="J10" s="66">
        <v>100</v>
      </c>
      <c r="L10" s="66">
        <v>100</v>
      </c>
    </row>
    <row r="11" spans="1:33" ht="15.75" customHeight="1">
      <c r="A11" s="89" t="s">
        <v>163</v>
      </c>
      <c r="B11" s="89" t="s">
        <v>75</v>
      </c>
      <c r="C11" s="130">
        <v>9631006</v>
      </c>
      <c r="F11" s="66">
        <v>100</v>
      </c>
      <c r="H11" s="66">
        <v>100</v>
      </c>
      <c r="J11" s="66">
        <v>90</v>
      </c>
      <c r="L11" s="66">
        <v>100</v>
      </c>
    </row>
    <row r="12" spans="1:33" ht="15.75" customHeight="1">
      <c r="A12" s="89" t="s">
        <v>164</v>
      </c>
      <c r="B12" s="89" t="s">
        <v>165</v>
      </c>
      <c r="C12" s="130">
        <v>9631008</v>
      </c>
      <c r="F12" s="66">
        <v>100</v>
      </c>
      <c r="H12" s="66">
        <v>100</v>
      </c>
      <c r="J12" s="66">
        <v>90</v>
      </c>
      <c r="L12" s="66">
        <v>100</v>
      </c>
    </row>
    <row r="13" spans="1:33" ht="15.75" customHeight="1">
      <c r="A13" s="89" t="s">
        <v>167</v>
      </c>
      <c r="B13" s="89" t="s">
        <v>81</v>
      </c>
      <c r="C13" s="130">
        <v>9631009</v>
      </c>
      <c r="F13" s="66">
        <v>100</v>
      </c>
      <c r="H13" s="66">
        <v>100</v>
      </c>
      <c r="J13" s="66">
        <v>70</v>
      </c>
      <c r="L13" s="66">
        <v>100</v>
      </c>
    </row>
    <row r="14" spans="1:33" ht="15.75" customHeight="1">
      <c r="A14" s="89" t="s">
        <v>170</v>
      </c>
      <c r="B14" s="89" t="s">
        <v>171</v>
      </c>
      <c r="C14" s="130">
        <v>9631010</v>
      </c>
      <c r="F14" s="66">
        <v>100</v>
      </c>
      <c r="H14" s="66">
        <v>100</v>
      </c>
      <c r="J14" s="66">
        <v>70</v>
      </c>
      <c r="L14" s="66">
        <v>100</v>
      </c>
    </row>
    <row r="15" spans="1:33" ht="15.75" customHeight="1">
      <c r="A15" s="89" t="s">
        <v>174</v>
      </c>
      <c r="B15" s="89" t="s">
        <v>175</v>
      </c>
      <c r="C15" s="130">
        <v>9631012</v>
      </c>
      <c r="F15" s="66">
        <v>100</v>
      </c>
      <c r="H15" s="66">
        <v>100</v>
      </c>
      <c r="J15" s="66">
        <v>90</v>
      </c>
      <c r="L15" s="66">
        <v>100</v>
      </c>
    </row>
    <row r="16" spans="1:33" ht="15.75" customHeight="1">
      <c r="A16" s="89" t="s">
        <v>180</v>
      </c>
      <c r="B16" s="89" t="s">
        <v>181</v>
      </c>
      <c r="C16" s="130">
        <v>9631016</v>
      </c>
      <c r="F16" s="66">
        <v>100</v>
      </c>
      <c r="H16" s="66">
        <v>100</v>
      </c>
      <c r="J16" s="66">
        <v>90</v>
      </c>
      <c r="L16" s="66">
        <v>100</v>
      </c>
    </row>
    <row r="17" spans="1:12" ht="15.75" customHeight="1">
      <c r="A17" s="89" t="s">
        <v>186</v>
      </c>
      <c r="B17" s="89" t="s">
        <v>62</v>
      </c>
      <c r="C17" s="130">
        <v>9631023</v>
      </c>
      <c r="F17" s="66">
        <v>100</v>
      </c>
      <c r="H17" s="66">
        <v>100</v>
      </c>
      <c r="J17" s="66">
        <v>70</v>
      </c>
      <c r="L17" s="66">
        <v>100</v>
      </c>
    </row>
    <row r="18" spans="1:12" ht="15.75" customHeight="1">
      <c r="A18" s="89" t="s">
        <v>189</v>
      </c>
      <c r="B18" s="89" t="s">
        <v>81</v>
      </c>
      <c r="C18" s="130">
        <v>9631033</v>
      </c>
      <c r="F18" s="66">
        <v>100</v>
      </c>
      <c r="H18" s="66">
        <v>100</v>
      </c>
      <c r="J18" s="66">
        <v>100</v>
      </c>
      <c r="L18" s="66">
        <v>100</v>
      </c>
    </row>
    <row r="19" spans="1:12" ht="15.75" customHeight="1">
      <c r="A19" s="89" t="s">
        <v>192</v>
      </c>
      <c r="B19" s="89" t="s">
        <v>173</v>
      </c>
      <c r="C19" s="130">
        <v>9631035</v>
      </c>
      <c r="F19" s="66">
        <v>100</v>
      </c>
      <c r="H19" s="66">
        <v>100</v>
      </c>
      <c r="J19" s="66">
        <v>70</v>
      </c>
      <c r="L19" s="66">
        <v>100</v>
      </c>
    </row>
    <row r="20" spans="1:12" ht="15.75" customHeight="1">
      <c r="A20" s="89" t="s">
        <v>196</v>
      </c>
      <c r="B20" s="89" t="s">
        <v>197</v>
      </c>
      <c r="C20" s="130">
        <v>9631039</v>
      </c>
      <c r="F20" s="66">
        <v>100</v>
      </c>
      <c r="H20" s="66">
        <v>100</v>
      </c>
      <c r="J20" s="66">
        <v>90</v>
      </c>
      <c r="L20" s="66">
        <v>100</v>
      </c>
    </row>
    <row r="21" spans="1:12" ht="15.75" customHeight="1">
      <c r="A21" s="89" t="s">
        <v>199</v>
      </c>
      <c r="B21" s="89" t="s">
        <v>70</v>
      </c>
      <c r="C21" s="130">
        <v>9631043</v>
      </c>
      <c r="F21" s="66">
        <v>100</v>
      </c>
      <c r="H21" s="66">
        <v>100</v>
      </c>
      <c r="J21" s="66">
        <v>90</v>
      </c>
      <c r="L21" s="66">
        <v>60</v>
      </c>
    </row>
    <row r="22" spans="1:12" ht="15.75" customHeight="1">
      <c r="A22" s="89" t="s">
        <v>201</v>
      </c>
      <c r="B22" s="89" t="s">
        <v>202</v>
      </c>
      <c r="C22" s="130">
        <v>9631046</v>
      </c>
      <c r="F22" s="66">
        <v>100</v>
      </c>
      <c r="H22" s="66">
        <v>100</v>
      </c>
      <c r="J22" s="66">
        <v>90</v>
      </c>
      <c r="L22" s="66">
        <v>100</v>
      </c>
    </row>
    <row r="23" spans="1:12" ht="15.75" customHeight="1">
      <c r="A23" s="89" t="s">
        <v>205</v>
      </c>
      <c r="B23" s="89" t="s">
        <v>206</v>
      </c>
      <c r="C23" s="130">
        <v>9631052</v>
      </c>
      <c r="F23" s="66">
        <v>100</v>
      </c>
      <c r="H23" s="66">
        <v>100</v>
      </c>
      <c r="J23" s="66">
        <v>90</v>
      </c>
      <c r="L23" s="66">
        <v>100</v>
      </c>
    </row>
    <row r="24" spans="1:12" ht="15.75" customHeight="1">
      <c r="A24" s="89" t="s">
        <v>207</v>
      </c>
      <c r="B24" s="89" t="s">
        <v>81</v>
      </c>
      <c r="C24" s="130">
        <v>9631054</v>
      </c>
      <c r="F24" s="66">
        <v>100</v>
      </c>
      <c r="H24" s="66">
        <v>100</v>
      </c>
      <c r="J24" s="66">
        <v>90</v>
      </c>
      <c r="L24" s="66">
        <v>100</v>
      </c>
    </row>
    <row r="25" spans="1:12" ht="15.75" customHeight="1">
      <c r="A25" s="89" t="s">
        <v>209</v>
      </c>
      <c r="B25" s="89" t="s">
        <v>129</v>
      </c>
      <c r="C25" s="130">
        <v>9631055</v>
      </c>
      <c r="F25" s="66">
        <v>100</v>
      </c>
      <c r="H25" s="66">
        <v>100</v>
      </c>
      <c r="J25" s="66">
        <v>90</v>
      </c>
      <c r="L25" s="66">
        <v>100</v>
      </c>
    </row>
    <row r="26" spans="1:12" ht="12.5">
      <c r="A26" s="89" t="s">
        <v>210</v>
      </c>
      <c r="B26" s="89" t="s">
        <v>211</v>
      </c>
      <c r="C26" s="130">
        <v>9631062</v>
      </c>
      <c r="F26" s="66">
        <v>100</v>
      </c>
      <c r="H26" s="66">
        <v>100</v>
      </c>
      <c r="J26" s="66">
        <v>90</v>
      </c>
      <c r="L26" s="66">
        <v>100</v>
      </c>
    </row>
    <row r="27" spans="1:12" ht="12.5">
      <c r="A27" s="89" t="s">
        <v>212</v>
      </c>
      <c r="B27" s="89" t="s">
        <v>129</v>
      </c>
      <c r="C27" s="130">
        <v>9631066</v>
      </c>
      <c r="F27" s="66">
        <v>100</v>
      </c>
      <c r="H27" s="66">
        <v>100</v>
      </c>
      <c r="J27" s="66">
        <v>90</v>
      </c>
      <c r="L27" s="66">
        <v>100</v>
      </c>
    </row>
    <row r="28" spans="1:12" ht="12.5">
      <c r="A28" s="89" t="s">
        <v>213</v>
      </c>
      <c r="B28" s="89" t="s">
        <v>98</v>
      </c>
      <c r="C28" s="130">
        <v>9631067</v>
      </c>
      <c r="F28" s="66">
        <v>100</v>
      </c>
      <c r="H28" s="66">
        <v>100</v>
      </c>
      <c r="J28" s="66">
        <v>90</v>
      </c>
      <c r="L28" s="66">
        <v>100</v>
      </c>
    </row>
    <row r="29" spans="1:12" ht="12.5">
      <c r="A29" s="89" t="s">
        <v>214</v>
      </c>
      <c r="B29" s="89" t="s">
        <v>215</v>
      </c>
      <c r="C29" s="130">
        <v>9631068</v>
      </c>
      <c r="F29" s="66">
        <v>100</v>
      </c>
      <c r="H29" s="66">
        <v>100</v>
      </c>
      <c r="J29" s="66">
        <v>70</v>
      </c>
      <c r="L29" s="66">
        <v>90</v>
      </c>
    </row>
    <row r="30" spans="1:12" ht="12.5">
      <c r="A30" s="89" t="s">
        <v>218</v>
      </c>
      <c r="B30" s="89" t="s">
        <v>62</v>
      </c>
      <c r="C30" s="130">
        <v>9631069</v>
      </c>
      <c r="F30" s="66">
        <v>100</v>
      </c>
      <c r="H30" s="66">
        <v>100</v>
      </c>
      <c r="J30" s="66">
        <v>90</v>
      </c>
      <c r="L30" s="66">
        <v>100</v>
      </c>
    </row>
    <row r="31" spans="1:12" ht="12.5">
      <c r="A31" s="89" t="s">
        <v>220</v>
      </c>
      <c r="B31" s="89" t="s">
        <v>221</v>
      </c>
      <c r="C31" s="130">
        <v>9631070</v>
      </c>
      <c r="F31" s="66">
        <v>100</v>
      </c>
      <c r="H31" s="66">
        <v>100</v>
      </c>
      <c r="J31" s="66">
        <v>60</v>
      </c>
      <c r="L31" s="66">
        <v>100</v>
      </c>
    </row>
    <row r="32" spans="1:12" ht="12.5">
      <c r="A32" s="89" t="s">
        <v>222</v>
      </c>
      <c r="B32" s="89" t="s">
        <v>223</v>
      </c>
      <c r="C32" s="130">
        <v>9631074</v>
      </c>
      <c r="F32" s="66">
        <v>100</v>
      </c>
      <c r="H32" s="66">
        <v>100</v>
      </c>
      <c r="J32" s="66">
        <v>100</v>
      </c>
      <c r="L32" s="66">
        <v>100</v>
      </c>
    </row>
    <row r="33" spans="1:12" ht="12.5">
      <c r="A33" s="89" t="s">
        <v>225</v>
      </c>
      <c r="B33" s="89" t="s">
        <v>226</v>
      </c>
      <c r="C33" s="130">
        <v>9631077</v>
      </c>
      <c r="F33" s="66">
        <v>100</v>
      </c>
      <c r="H33" s="66">
        <v>100</v>
      </c>
      <c r="J33" s="66">
        <v>90</v>
      </c>
      <c r="L33" s="66">
        <v>100</v>
      </c>
    </row>
    <row r="34" spans="1:12" ht="12.5">
      <c r="A34" s="89" t="s">
        <v>229</v>
      </c>
      <c r="B34" s="89" t="s">
        <v>81</v>
      </c>
      <c r="C34" s="130">
        <v>9631078</v>
      </c>
      <c r="F34" s="66">
        <v>100</v>
      </c>
      <c r="H34" s="66">
        <v>100</v>
      </c>
      <c r="J34" s="66">
        <v>90</v>
      </c>
      <c r="L34" s="66">
        <v>100</v>
      </c>
    </row>
    <row r="35" spans="1:12" ht="12.5">
      <c r="A35" s="89" t="s">
        <v>230</v>
      </c>
      <c r="B35" s="89" t="s">
        <v>231</v>
      </c>
      <c r="C35" s="130">
        <v>9631079</v>
      </c>
      <c r="F35" s="66">
        <v>100</v>
      </c>
      <c r="H35" s="66">
        <v>100</v>
      </c>
      <c r="J35" s="66">
        <v>90</v>
      </c>
      <c r="L35" s="66">
        <v>90</v>
      </c>
    </row>
    <row r="36" spans="1:12" ht="12.5">
      <c r="A36" s="89" t="s">
        <v>236</v>
      </c>
      <c r="B36" s="89" t="s">
        <v>70</v>
      </c>
      <c r="C36" s="130">
        <v>9631081</v>
      </c>
      <c r="F36" s="66">
        <v>100</v>
      </c>
      <c r="H36" s="66">
        <v>100</v>
      </c>
      <c r="J36" s="66">
        <v>90</v>
      </c>
      <c r="L36" s="66">
        <v>100</v>
      </c>
    </row>
    <row r="37" spans="1:12" ht="12.5">
      <c r="A37" s="89" t="s">
        <v>237</v>
      </c>
      <c r="B37" s="89" t="s">
        <v>55</v>
      </c>
      <c r="C37" s="130">
        <v>9631407</v>
      </c>
      <c r="F37" s="66">
        <v>100</v>
      </c>
      <c r="H37" s="66">
        <v>100</v>
      </c>
      <c r="J37" s="66">
        <v>90</v>
      </c>
      <c r="L37" s="66">
        <v>100</v>
      </c>
    </row>
    <row r="38" spans="1:12" ht="12.5">
      <c r="A38" s="89" t="s">
        <v>65</v>
      </c>
      <c r="B38" s="89" t="s">
        <v>240</v>
      </c>
      <c r="C38" s="130">
        <v>9631411</v>
      </c>
      <c r="F38" s="66">
        <v>100</v>
      </c>
      <c r="H38" s="66">
        <v>100</v>
      </c>
      <c r="J38" s="66">
        <v>90</v>
      </c>
      <c r="L38" s="66">
        <v>100</v>
      </c>
    </row>
    <row r="39" spans="1:12" ht="12.5">
      <c r="A39" s="89" t="s">
        <v>241</v>
      </c>
      <c r="B39" s="89" t="s">
        <v>242</v>
      </c>
      <c r="C39" s="130">
        <v>9631419</v>
      </c>
      <c r="F39" s="66">
        <v>100</v>
      </c>
      <c r="H39" s="66">
        <v>100</v>
      </c>
      <c r="J39" s="66">
        <v>70</v>
      </c>
      <c r="L39" s="66">
        <v>100</v>
      </c>
    </row>
    <row r="40" spans="1:12" ht="12.5">
      <c r="A40" s="89" t="s">
        <v>244</v>
      </c>
      <c r="B40" s="89" t="s">
        <v>98</v>
      </c>
      <c r="C40" s="130">
        <v>9631421</v>
      </c>
      <c r="F40" s="66">
        <v>100</v>
      </c>
      <c r="H40" s="66">
        <v>100</v>
      </c>
      <c r="J40" s="66">
        <v>70</v>
      </c>
      <c r="L40" s="66">
        <v>100</v>
      </c>
    </row>
    <row r="41" spans="1:12" ht="12.5">
      <c r="A41" s="89" t="s">
        <v>248</v>
      </c>
      <c r="B41" s="89" t="s">
        <v>98</v>
      </c>
      <c r="C41" s="130">
        <v>9631422</v>
      </c>
      <c r="F41" s="66">
        <v>100</v>
      </c>
      <c r="H41" s="66">
        <v>100</v>
      </c>
      <c r="J41" s="66">
        <v>90</v>
      </c>
      <c r="L41" s="66">
        <v>90</v>
      </c>
    </row>
    <row r="42" spans="1:12" ht="12.5">
      <c r="A42" s="89" t="s">
        <v>250</v>
      </c>
      <c r="B42" s="89" t="s">
        <v>58</v>
      </c>
      <c r="C42" s="130">
        <v>9631427</v>
      </c>
      <c r="F42" s="66">
        <v>100</v>
      </c>
      <c r="H42" s="66">
        <v>50</v>
      </c>
      <c r="J42" s="66">
        <v>90</v>
      </c>
      <c r="L42" s="66">
        <v>100</v>
      </c>
    </row>
    <row r="43" spans="1:12" ht="12.5">
      <c r="A43" s="89" t="s">
        <v>254</v>
      </c>
      <c r="B43" s="89" t="s">
        <v>255</v>
      </c>
      <c r="C43" s="130">
        <v>9631802</v>
      </c>
      <c r="F43" s="66">
        <v>100</v>
      </c>
      <c r="H43" s="66">
        <v>100</v>
      </c>
      <c r="J43" s="66">
        <v>90</v>
      </c>
      <c r="L43" s="66">
        <v>100</v>
      </c>
    </row>
    <row r="44" spans="1:12" ht="12.5">
      <c r="A44" s="89" t="s">
        <v>257</v>
      </c>
      <c r="B44" s="89" t="s">
        <v>258</v>
      </c>
      <c r="C44" s="130">
        <v>9631805</v>
      </c>
      <c r="F44" s="66">
        <v>100</v>
      </c>
      <c r="H44" s="66">
        <v>100</v>
      </c>
      <c r="J44" s="66">
        <v>70</v>
      </c>
      <c r="L44" s="66">
        <v>100</v>
      </c>
    </row>
    <row r="45" spans="1:12" ht="12.5">
      <c r="A45" s="89" t="s">
        <v>262</v>
      </c>
      <c r="B45" s="89" t="s">
        <v>263</v>
      </c>
      <c r="C45" s="130">
        <v>9631808</v>
      </c>
      <c r="F45" s="66">
        <v>100</v>
      </c>
      <c r="H45" s="66">
        <v>100</v>
      </c>
      <c r="J45" s="66">
        <v>90</v>
      </c>
      <c r="L45" s="66">
        <v>100</v>
      </c>
    </row>
    <row r="46" spans="1:12" ht="12.5">
      <c r="A46" s="89" t="s">
        <v>267</v>
      </c>
      <c r="B46" s="89" t="s">
        <v>62</v>
      </c>
      <c r="C46" s="130">
        <v>9631809</v>
      </c>
      <c r="F46" s="66">
        <v>100</v>
      </c>
      <c r="H46" s="66">
        <v>100</v>
      </c>
      <c r="J46" s="66">
        <v>100</v>
      </c>
      <c r="L46" s="66">
        <v>100</v>
      </c>
    </row>
    <row r="47" spans="1:12" ht="12.5">
      <c r="A47" s="89" t="s">
        <v>270</v>
      </c>
      <c r="B47" s="89" t="s">
        <v>271</v>
      </c>
      <c r="C47" s="130">
        <v>9631901</v>
      </c>
      <c r="F47" s="66">
        <v>100</v>
      </c>
      <c r="H47" s="66">
        <v>100</v>
      </c>
      <c r="J47" s="66">
        <v>90</v>
      </c>
      <c r="L47" s="66">
        <v>100</v>
      </c>
    </row>
    <row r="48" spans="1:12" ht="12.5">
      <c r="A48" s="89" t="s">
        <v>272</v>
      </c>
      <c r="B48" s="89" t="s">
        <v>271</v>
      </c>
      <c r="C48" s="130">
        <v>9631904</v>
      </c>
      <c r="F48" s="66">
        <v>100</v>
      </c>
      <c r="H48" s="66">
        <v>100</v>
      </c>
      <c r="J48" s="66">
        <v>90</v>
      </c>
      <c r="L48" s="66">
        <v>100</v>
      </c>
    </row>
  </sheetData>
  <mergeCells count="1">
    <mergeCell ref="D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/>
  <cols>
    <col min="4" max="4" width="16.81640625" customWidth="1"/>
    <col min="6" max="6" width="17.1796875" customWidth="1"/>
    <col min="8" max="8" width="16.81640625" customWidth="1"/>
    <col min="10" max="10" width="18.1796875" customWidth="1"/>
    <col min="12" max="12" width="16.81640625" customWidth="1"/>
    <col min="22" max="22" width="15.453125" customWidth="1"/>
    <col min="24" max="24" width="15.08984375" customWidth="1"/>
    <col min="26" max="26" width="15.453125" customWidth="1"/>
  </cols>
  <sheetData>
    <row r="1" spans="1:33" ht="15.5">
      <c r="A1" s="128"/>
      <c r="B1" s="128"/>
      <c r="C1" s="129"/>
      <c r="D1" s="181" t="s">
        <v>690</v>
      </c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5">
      <c r="A2" s="128" t="s">
        <v>4</v>
      </c>
      <c r="B2" s="128" t="s">
        <v>5</v>
      </c>
      <c r="C2" s="129" t="s">
        <v>6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.75" customHeight="1">
      <c r="A3" s="89" t="s">
        <v>94</v>
      </c>
      <c r="B3" s="89" t="s">
        <v>55</v>
      </c>
      <c r="C3" s="130">
        <v>9527047</v>
      </c>
      <c r="F3" s="66">
        <v>100</v>
      </c>
      <c r="H3" s="66">
        <v>100</v>
      </c>
      <c r="J3" s="66">
        <v>90</v>
      </c>
      <c r="L3" s="66">
        <v>90</v>
      </c>
    </row>
    <row r="4" spans="1:33" ht="15.75" customHeight="1">
      <c r="A4" s="89" t="s">
        <v>114</v>
      </c>
      <c r="B4" s="89" t="s">
        <v>115</v>
      </c>
      <c r="C4" s="130">
        <v>9531084</v>
      </c>
      <c r="F4" s="66">
        <v>100</v>
      </c>
      <c r="H4" s="66">
        <v>100</v>
      </c>
      <c r="J4" s="66">
        <v>90</v>
      </c>
      <c r="L4" s="66">
        <v>100</v>
      </c>
    </row>
    <row r="5" spans="1:33" ht="15.75" customHeight="1">
      <c r="A5" s="89" t="s">
        <v>124</v>
      </c>
      <c r="B5" s="89" t="s">
        <v>125</v>
      </c>
      <c r="C5" s="130">
        <v>9531407</v>
      </c>
      <c r="F5" s="66">
        <v>50</v>
      </c>
      <c r="H5" s="66">
        <v>100</v>
      </c>
      <c r="J5" s="66">
        <v>0</v>
      </c>
      <c r="L5" s="66">
        <v>100</v>
      </c>
    </row>
    <row r="6" spans="1:33" ht="15.75" customHeight="1">
      <c r="A6" s="89" t="s">
        <v>158</v>
      </c>
      <c r="B6" s="89" t="s">
        <v>159</v>
      </c>
      <c r="C6" s="130">
        <v>9631003</v>
      </c>
      <c r="F6" s="66">
        <v>100</v>
      </c>
      <c r="H6" s="66">
        <v>100</v>
      </c>
      <c r="J6" s="66">
        <v>70</v>
      </c>
      <c r="L6" s="66">
        <v>100</v>
      </c>
    </row>
    <row r="7" spans="1:33" ht="15.75" customHeight="1">
      <c r="A7" s="89" t="s">
        <v>160</v>
      </c>
      <c r="B7" s="89" t="s">
        <v>62</v>
      </c>
      <c r="C7" s="130">
        <v>9631004</v>
      </c>
      <c r="F7" s="66">
        <v>100</v>
      </c>
      <c r="H7" s="66">
        <v>80</v>
      </c>
      <c r="J7" s="66">
        <v>70</v>
      </c>
      <c r="L7" s="66">
        <v>100</v>
      </c>
    </row>
    <row r="8" spans="1:33" ht="15.75" customHeight="1">
      <c r="A8" s="89" t="s">
        <v>161</v>
      </c>
      <c r="B8" s="89" t="s">
        <v>75</v>
      </c>
      <c r="C8" s="130">
        <v>9631005</v>
      </c>
      <c r="F8" s="66">
        <v>100</v>
      </c>
      <c r="H8" s="66">
        <v>100</v>
      </c>
      <c r="J8" s="66">
        <v>90</v>
      </c>
      <c r="L8" s="66">
        <v>100</v>
      </c>
    </row>
    <row r="9" spans="1:33" ht="15.75" customHeight="1">
      <c r="A9" s="89" t="s">
        <v>172</v>
      </c>
      <c r="B9" s="89" t="s">
        <v>173</v>
      </c>
      <c r="C9" s="130">
        <v>9631011</v>
      </c>
      <c r="F9" s="66">
        <v>100</v>
      </c>
      <c r="H9" s="66">
        <v>100</v>
      </c>
      <c r="J9" s="66">
        <v>90</v>
      </c>
      <c r="L9" s="66">
        <v>100</v>
      </c>
    </row>
    <row r="10" spans="1:33" ht="15.75" customHeight="1">
      <c r="A10" s="89" t="s">
        <v>176</v>
      </c>
      <c r="B10" s="89" t="s">
        <v>75</v>
      </c>
      <c r="C10" s="130">
        <v>9631013</v>
      </c>
      <c r="F10" s="66">
        <v>100</v>
      </c>
      <c r="H10" s="66">
        <v>100</v>
      </c>
      <c r="J10" s="66">
        <v>90</v>
      </c>
      <c r="L10" s="66">
        <v>100</v>
      </c>
    </row>
    <row r="11" spans="1:33" ht="15.75" customHeight="1">
      <c r="A11" s="89" t="s">
        <v>177</v>
      </c>
      <c r="B11" s="89" t="s">
        <v>70</v>
      </c>
      <c r="C11" s="130">
        <v>9631014</v>
      </c>
      <c r="F11" s="66">
        <v>100</v>
      </c>
      <c r="H11" s="66">
        <v>100</v>
      </c>
      <c r="J11" s="66">
        <v>90</v>
      </c>
      <c r="L11" s="66">
        <v>100</v>
      </c>
    </row>
    <row r="12" spans="1:33" ht="15.75" customHeight="1">
      <c r="A12" s="89" t="s">
        <v>178</v>
      </c>
      <c r="B12" s="89" t="s">
        <v>62</v>
      </c>
      <c r="C12" s="130">
        <v>9631015</v>
      </c>
      <c r="F12" s="66">
        <v>100</v>
      </c>
      <c r="H12" s="66">
        <v>100</v>
      </c>
      <c r="J12" s="66">
        <v>70</v>
      </c>
      <c r="L12" s="66">
        <v>100</v>
      </c>
    </row>
    <row r="13" spans="1:33" ht="15.75" customHeight="1">
      <c r="A13" s="89" t="s">
        <v>182</v>
      </c>
      <c r="B13" s="89" t="s">
        <v>62</v>
      </c>
      <c r="C13" s="130">
        <v>9631018</v>
      </c>
      <c r="F13" s="66">
        <v>100</v>
      </c>
      <c r="H13" s="66">
        <v>100</v>
      </c>
      <c r="J13" s="66">
        <v>70</v>
      </c>
      <c r="L13" s="66">
        <v>100</v>
      </c>
    </row>
    <row r="14" spans="1:33" ht="15.75" customHeight="1">
      <c r="A14" s="89" t="s">
        <v>187</v>
      </c>
      <c r="B14" s="89" t="s">
        <v>188</v>
      </c>
      <c r="C14" s="130">
        <v>9631019</v>
      </c>
      <c r="F14" s="66">
        <v>100</v>
      </c>
      <c r="H14" s="66">
        <v>100</v>
      </c>
      <c r="J14" s="66">
        <v>90</v>
      </c>
      <c r="L14" s="66">
        <v>100</v>
      </c>
    </row>
    <row r="15" spans="1:33" ht="15.75" customHeight="1">
      <c r="A15" s="89" t="s">
        <v>190</v>
      </c>
      <c r="B15" s="89" t="s">
        <v>191</v>
      </c>
      <c r="C15" s="130">
        <v>9631020</v>
      </c>
      <c r="F15" s="66">
        <v>100</v>
      </c>
      <c r="H15" s="66">
        <v>100</v>
      </c>
      <c r="J15" s="66">
        <v>90</v>
      </c>
      <c r="L15" s="66">
        <v>100</v>
      </c>
    </row>
    <row r="16" spans="1:33" ht="15.75" customHeight="1">
      <c r="A16" s="89" t="s">
        <v>193</v>
      </c>
      <c r="B16" s="89" t="s">
        <v>131</v>
      </c>
      <c r="C16" s="130">
        <v>9631021</v>
      </c>
      <c r="F16" s="66">
        <v>100</v>
      </c>
      <c r="H16" s="66">
        <v>100</v>
      </c>
      <c r="J16" s="66">
        <v>70</v>
      </c>
      <c r="L16" s="66">
        <v>100</v>
      </c>
    </row>
    <row r="17" spans="1:12" ht="15.75" customHeight="1">
      <c r="A17" s="89" t="s">
        <v>195</v>
      </c>
      <c r="B17" s="89" t="s">
        <v>75</v>
      </c>
      <c r="C17" s="130">
        <v>9631022</v>
      </c>
      <c r="F17" s="66">
        <v>100</v>
      </c>
      <c r="H17" s="66">
        <v>100</v>
      </c>
      <c r="J17" s="66">
        <v>100</v>
      </c>
      <c r="L17" s="66">
        <v>100</v>
      </c>
    </row>
    <row r="18" spans="1:12" ht="15.75" customHeight="1">
      <c r="A18" s="89" t="s">
        <v>200</v>
      </c>
      <c r="B18" s="89" t="s">
        <v>81</v>
      </c>
      <c r="C18" s="130">
        <v>9631024</v>
      </c>
      <c r="F18" s="66">
        <v>100</v>
      </c>
      <c r="H18" s="66">
        <v>100</v>
      </c>
      <c r="J18" s="66">
        <v>70</v>
      </c>
      <c r="L18" s="66">
        <v>100</v>
      </c>
    </row>
    <row r="19" spans="1:12" ht="15.75" customHeight="1">
      <c r="A19" s="89" t="s">
        <v>203</v>
      </c>
      <c r="B19" s="89" t="s">
        <v>204</v>
      </c>
      <c r="C19" s="130">
        <v>9631025</v>
      </c>
      <c r="F19" s="66">
        <v>100</v>
      </c>
      <c r="H19" s="66">
        <v>100</v>
      </c>
      <c r="J19" s="66">
        <v>90</v>
      </c>
      <c r="L19" s="66">
        <v>100</v>
      </c>
    </row>
    <row r="20" spans="1:12" ht="15.75" customHeight="1">
      <c r="A20" s="89" t="s">
        <v>216</v>
      </c>
      <c r="B20" s="89" t="s">
        <v>217</v>
      </c>
      <c r="C20" s="130">
        <v>9631032</v>
      </c>
      <c r="F20" s="66">
        <v>100</v>
      </c>
      <c r="H20" s="66">
        <v>100</v>
      </c>
      <c r="J20" s="66">
        <v>90</v>
      </c>
      <c r="L20" s="66">
        <v>100</v>
      </c>
    </row>
    <row r="21" spans="1:12" ht="15.75" customHeight="1">
      <c r="A21" s="89" t="s">
        <v>227</v>
      </c>
      <c r="B21" s="89" t="s">
        <v>228</v>
      </c>
      <c r="C21" s="130">
        <v>9631036</v>
      </c>
      <c r="F21" s="66">
        <v>100</v>
      </c>
      <c r="H21" s="66">
        <v>100</v>
      </c>
      <c r="J21" s="66">
        <v>100</v>
      </c>
      <c r="L21" s="66">
        <v>100</v>
      </c>
    </row>
    <row r="22" spans="1:12" ht="15.75" customHeight="1">
      <c r="A22" s="89" t="s">
        <v>233</v>
      </c>
      <c r="B22" s="89" t="s">
        <v>234</v>
      </c>
      <c r="C22" s="130">
        <v>9631040</v>
      </c>
      <c r="F22" s="66">
        <v>50</v>
      </c>
      <c r="H22" s="66">
        <v>100</v>
      </c>
      <c r="J22" s="66">
        <v>90</v>
      </c>
      <c r="L22" s="66">
        <v>100</v>
      </c>
    </row>
    <row r="23" spans="1:12" ht="15.75" customHeight="1">
      <c r="A23" s="89" t="s">
        <v>243</v>
      </c>
      <c r="B23" s="89" t="s">
        <v>93</v>
      </c>
      <c r="C23" s="130">
        <v>9631044</v>
      </c>
      <c r="H23" s="66">
        <v>100</v>
      </c>
      <c r="L23" s="66">
        <v>100</v>
      </c>
    </row>
    <row r="24" spans="1:12" ht="15.75" customHeight="1">
      <c r="A24" s="89" t="s">
        <v>246</v>
      </c>
      <c r="B24" s="89" t="s">
        <v>247</v>
      </c>
      <c r="C24" s="130">
        <v>9631045</v>
      </c>
      <c r="F24" s="66">
        <v>100</v>
      </c>
      <c r="H24" s="66">
        <v>100</v>
      </c>
      <c r="J24" s="66">
        <v>70</v>
      </c>
      <c r="L24" s="66">
        <v>100</v>
      </c>
    </row>
    <row r="25" spans="1:12" ht="15.75" customHeight="1">
      <c r="A25" s="89" t="s">
        <v>251</v>
      </c>
      <c r="B25" s="89" t="s">
        <v>252</v>
      </c>
      <c r="C25" s="130">
        <v>9631047</v>
      </c>
      <c r="F25" s="66">
        <v>100</v>
      </c>
      <c r="H25" s="66">
        <v>100</v>
      </c>
      <c r="J25" s="66">
        <v>70</v>
      </c>
      <c r="L25" s="66">
        <v>100</v>
      </c>
    </row>
    <row r="26" spans="1:12" ht="12.5">
      <c r="A26" s="89" t="s">
        <v>260</v>
      </c>
      <c r="B26" s="89" t="s">
        <v>261</v>
      </c>
      <c r="C26" s="130">
        <v>9631049</v>
      </c>
      <c r="F26" s="66">
        <v>100</v>
      </c>
      <c r="H26" s="66">
        <v>100</v>
      </c>
      <c r="J26" s="66">
        <v>70</v>
      </c>
      <c r="L26" s="66">
        <v>100</v>
      </c>
    </row>
    <row r="27" spans="1:12" ht="12.5">
      <c r="A27" s="89" t="s">
        <v>266</v>
      </c>
      <c r="B27" s="89" t="s">
        <v>75</v>
      </c>
      <c r="C27" s="130">
        <v>9631050</v>
      </c>
      <c r="F27" s="66">
        <v>100</v>
      </c>
      <c r="H27" s="66">
        <v>50</v>
      </c>
      <c r="J27" s="66">
        <v>90</v>
      </c>
      <c r="L27" s="66">
        <v>100</v>
      </c>
    </row>
    <row r="28" spans="1:12" ht="12.5">
      <c r="A28" s="89" t="s">
        <v>268</v>
      </c>
      <c r="B28" s="89" t="s">
        <v>269</v>
      </c>
      <c r="C28" s="130">
        <v>9631051</v>
      </c>
      <c r="F28" s="66">
        <v>50</v>
      </c>
      <c r="H28" s="66">
        <v>100</v>
      </c>
      <c r="J28" s="66">
        <v>100</v>
      </c>
      <c r="L28" s="66">
        <v>100</v>
      </c>
    </row>
    <row r="29" spans="1:12" ht="12.5">
      <c r="A29" s="89" t="s">
        <v>275</v>
      </c>
      <c r="B29" s="89" t="s">
        <v>154</v>
      </c>
      <c r="C29" s="130">
        <v>9631053</v>
      </c>
      <c r="F29" s="66">
        <v>100</v>
      </c>
      <c r="H29" s="66">
        <v>100</v>
      </c>
      <c r="J29" s="66">
        <v>90</v>
      </c>
      <c r="L29" s="66">
        <v>100</v>
      </c>
    </row>
    <row r="30" spans="1:12" ht="12.5">
      <c r="A30" s="89" t="s">
        <v>279</v>
      </c>
      <c r="B30" s="89" t="s">
        <v>93</v>
      </c>
      <c r="C30" s="130">
        <v>9631056</v>
      </c>
      <c r="F30" s="66">
        <v>100</v>
      </c>
      <c r="H30" s="66">
        <v>100</v>
      </c>
      <c r="J30" s="66">
        <v>100</v>
      </c>
      <c r="L30" s="66">
        <v>100</v>
      </c>
    </row>
    <row r="31" spans="1:12" ht="12.5">
      <c r="A31" s="89" t="s">
        <v>280</v>
      </c>
      <c r="B31" s="89" t="s">
        <v>281</v>
      </c>
      <c r="C31" s="130">
        <v>9631057</v>
      </c>
      <c r="F31" s="66">
        <v>100</v>
      </c>
      <c r="H31" s="66">
        <v>100</v>
      </c>
      <c r="J31" s="66">
        <v>90</v>
      </c>
      <c r="L31" s="66">
        <v>90</v>
      </c>
    </row>
    <row r="32" spans="1:12" ht="12.5">
      <c r="A32" s="89" t="s">
        <v>283</v>
      </c>
      <c r="B32" s="89" t="s">
        <v>81</v>
      </c>
      <c r="C32" s="130">
        <v>9631059</v>
      </c>
      <c r="F32" s="66">
        <v>100</v>
      </c>
      <c r="H32" s="66">
        <v>100</v>
      </c>
      <c r="J32" s="66">
        <v>90</v>
      </c>
      <c r="L32" s="66">
        <v>100</v>
      </c>
    </row>
    <row r="33" spans="1:12" ht="12.5">
      <c r="A33" s="89" t="s">
        <v>284</v>
      </c>
      <c r="B33" s="89" t="s">
        <v>285</v>
      </c>
      <c r="C33" s="130">
        <v>9631061</v>
      </c>
      <c r="F33" s="66">
        <v>100</v>
      </c>
      <c r="H33" s="66">
        <v>50</v>
      </c>
      <c r="J33" s="66">
        <v>90</v>
      </c>
      <c r="L33" s="66">
        <v>100</v>
      </c>
    </row>
    <row r="34" spans="1:12" ht="12.5">
      <c r="A34" s="89" t="s">
        <v>287</v>
      </c>
      <c r="B34" s="89" t="s">
        <v>288</v>
      </c>
      <c r="C34" s="130">
        <v>9631063</v>
      </c>
      <c r="F34" s="66">
        <v>100</v>
      </c>
      <c r="H34" s="66">
        <v>100</v>
      </c>
      <c r="J34" s="66">
        <v>70</v>
      </c>
      <c r="L34" s="66">
        <v>100</v>
      </c>
    </row>
    <row r="35" spans="1:12" ht="12.5">
      <c r="A35" s="89" t="s">
        <v>290</v>
      </c>
      <c r="B35" s="89" t="s">
        <v>75</v>
      </c>
      <c r="C35" s="130">
        <v>9631064</v>
      </c>
      <c r="F35" s="66">
        <v>100</v>
      </c>
      <c r="H35" s="66">
        <v>100</v>
      </c>
      <c r="J35" s="66">
        <v>90</v>
      </c>
      <c r="L35" s="66">
        <v>100</v>
      </c>
    </row>
    <row r="36" spans="1:12" ht="12.5">
      <c r="A36" s="89" t="s">
        <v>291</v>
      </c>
      <c r="B36" s="89" t="s">
        <v>292</v>
      </c>
      <c r="C36" s="130">
        <v>9631065</v>
      </c>
      <c r="F36" s="66">
        <v>100</v>
      </c>
      <c r="H36" s="66">
        <v>100</v>
      </c>
      <c r="J36" s="66">
        <v>90</v>
      </c>
      <c r="L36" s="66">
        <v>100</v>
      </c>
    </row>
    <row r="37" spans="1:12" ht="12.5">
      <c r="A37" s="89" t="s">
        <v>299</v>
      </c>
      <c r="B37" s="89" t="s">
        <v>129</v>
      </c>
      <c r="C37" s="130">
        <v>9631071</v>
      </c>
      <c r="F37" s="66">
        <v>100</v>
      </c>
      <c r="H37" s="66">
        <v>100</v>
      </c>
      <c r="J37" s="66">
        <v>70</v>
      </c>
      <c r="L37" s="66">
        <v>100</v>
      </c>
    </row>
    <row r="38" spans="1:12" ht="12.5">
      <c r="A38" s="89" t="s">
        <v>302</v>
      </c>
      <c r="B38" s="89" t="s">
        <v>62</v>
      </c>
      <c r="C38" s="130">
        <v>9631072</v>
      </c>
      <c r="F38" s="66">
        <v>100</v>
      </c>
      <c r="H38" s="66">
        <v>100</v>
      </c>
      <c r="J38" s="66">
        <v>90</v>
      </c>
      <c r="L38" s="66">
        <v>100</v>
      </c>
    </row>
    <row r="39" spans="1:12" ht="12.5">
      <c r="A39" s="89" t="s">
        <v>303</v>
      </c>
      <c r="B39" s="89" t="s">
        <v>55</v>
      </c>
      <c r="C39" s="130">
        <v>9631075</v>
      </c>
      <c r="F39" s="66">
        <v>100</v>
      </c>
      <c r="H39" s="66">
        <v>100</v>
      </c>
      <c r="J39" s="66">
        <v>100</v>
      </c>
      <c r="L39" s="66">
        <v>100</v>
      </c>
    </row>
    <row r="40" spans="1:12" ht="12.5">
      <c r="A40" s="89" t="s">
        <v>304</v>
      </c>
      <c r="B40" s="89" t="s">
        <v>62</v>
      </c>
      <c r="C40" s="130">
        <v>9631076</v>
      </c>
      <c r="F40" s="66">
        <v>100</v>
      </c>
      <c r="H40" s="66">
        <v>100</v>
      </c>
      <c r="J40" s="66">
        <v>70</v>
      </c>
      <c r="L40" s="66">
        <v>100</v>
      </c>
    </row>
    <row r="41" spans="1:12" ht="12.5">
      <c r="A41" s="89" t="s">
        <v>309</v>
      </c>
      <c r="B41" s="89" t="s">
        <v>55</v>
      </c>
      <c r="C41" s="130">
        <v>9631404</v>
      </c>
      <c r="F41" s="66">
        <v>100</v>
      </c>
      <c r="H41" s="66">
        <v>100</v>
      </c>
      <c r="J41" s="66">
        <v>70</v>
      </c>
      <c r="L41" s="66">
        <v>100</v>
      </c>
    </row>
    <row r="42" spans="1:12" ht="12.5">
      <c r="A42" s="89" t="s">
        <v>310</v>
      </c>
      <c r="B42" s="89" t="s">
        <v>228</v>
      </c>
      <c r="C42" s="130">
        <v>9631405</v>
      </c>
      <c r="F42" s="66">
        <v>100</v>
      </c>
      <c r="H42" s="66">
        <v>50</v>
      </c>
      <c r="J42" s="66">
        <v>90</v>
      </c>
      <c r="L42" s="66">
        <v>100</v>
      </c>
    </row>
    <row r="43" spans="1:12" ht="12.5">
      <c r="A43" s="89" t="s">
        <v>312</v>
      </c>
      <c r="B43" s="89" t="s">
        <v>81</v>
      </c>
      <c r="C43" s="130">
        <v>9631406</v>
      </c>
      <c r="F43" s="66">
        <v>100</v>
      </c>
      <c r="H43" s="66">
        <v>100</v>
      </c>
      <c r="J43" s="66">
        <v>90</v>
      </c>
      <c r="L43" s="66">
        <v>100</v>
      </c>
    </row>
    <row r="44" spans="1:12" ht="12.5">
      <c r="A44" s="89" t="s">
        <v>319</v>
      </c>
      <c r="B44" s="89" t="s">
        <v>320</v>
      </c>
      <c r="C44" s="130">
        <v>9631415</v>
      </c>
      <c r="F44" s="66">
        <v>100</v>
      </c>
      <c r="H44" s="66">
        <v>100</v>
      </c>
      <c r="J44" s="66">
        <v>90</v>
      </c>
      <c r="L44" s="66">
        <v>100</v>
      </c>
    </row>
    <row r="45" spans="1:12" ht="12.5">
      <c r="A45" s="89" t="s">
        <v>322</v>
      </c>
      <c r="B45" s="89" t="s">
        <v>323</v>
      </c>
      <c r="C45" s="130">
        <v>9631416</v>
      </c>
      <c r="F45" s="66">
        <v>100</v>
      </c>
      <c r="H45" s="66">
        <v>100</v>
      </c>
      <c r="J45" s="66">
        <v>90</v>
      </c>
      <c r="L45" s="66">
        <v>100</v>
      </c>
    </row>
    <row r="46" spans="1:12" ht="12.5">
      <c r="A46" s="89" t="s">
        <v>324</v>
      </c>
      <c r="B46" s="89" t="s">
        <v>325</v>
      </c>
      <c r="C46" s="130">
        <v>9631417</v>
      </c>
      <c r="F46" s="66">
        <v>100</v>
      </c>
      <c r="H46" s="66">
        <v>100</v>
      </c>
      <c r="J46" s="66">
        <v>40</v>
      </c>
      <c r="L46" s="66">
        <v>100</v>
      </c>
    </row>
    <row r="47" spans="1:12" ht="12.5">
      <c r="A47" s="89" t="s">
        <v>326</v>
      </c>
      <c r="B47" s="89" t="s">
        <v>327</v>
      </c>
      <c r="C47" s="130">
        <v>9631418</v>
      </c>
      <c r="F47" s="66">
        <v>100</v>
      </c>
      <c r="H47" s="66">
        <v>100</v>
      </c>
      <c r="J47" s="66">
        <v>100</v>
      </c>
      <c r="L47" s="66">
        <v>100</v>
      </c>
    </row>
    <row r="48" spans="1:12" ht="12.5">
      <c r="A48" s="89" t="s">
        <v>328</v>
      </c>
      <c r="B48" s="89" t="s">
        <v>329</v>
      </c>
      <c r="C48" s="130">
        <v>9631423</v>
      </c>
      <c r="F48" s="66">
        <v>100</v>
      </c>
      <c r="H48" s="66">
        <v>100</v>
      </c>
      <c r="J48" s="66">
        <v>40</v>
      </c>
      <c r="L48" s="66">
        <v>100</v>
      </c>
    </row>
    <row r="49" spans="1:12" ht="12.5">
      <c r="A49" s="89" t="s">
        <v>330</v>
      </c>
      <c r="B49" s="89" t="s">
        <v>331</v>
      </c>
      <c r="C49" s="130">
        <v>9631424</v>
      </c>
      <c r="F49" s="66">
        <v>100</v>
      </c>
      <c r="H49" s="66">
        <v>100</v>
      </c>
      <c r="J49" s="66">
        <v>100</v>
      </c>
      <c r="L49" s="66">
        <v>100</v>
      </c>
    </row>
    <row r="50" spans="1:12" ht="12.5">
      <c r="A50" s="89" t="s">
        <v>332</v>
      </c>
      <c r="B50" s="89" t="s">
        <v>333</v>
      </c>
      <c r="C50" s="130">
        <v>9631801</v>
      </c>
      <c r="F50" s="66">
        <v>100</v>
      </c>
      <c r="H50" s="66">
        <v>100</v>
      </c>
      <c r="J50" s="66">
        <v>90</v>
      </c>
      <c r="L50" s="66">
        <v>100</v>
      </c>
    </row>
    <row r="51" spans="1:12" ht="12.5">
      <c r="A51" s="89" t="s">
        <v>334</v>
      </c>
      <c r="B51" s="89" t="s">
        <v>51</v>
      </c>
      <c r="C51" s="130">
        <v>9631803</v>
      </c>
      <c r="F51" s="66">
        <v>100</v>
      </c>
      <c r="H51" s="66">
        <v>100</v>
      </c>
      <c r="J51" s="66">
        <v>90</v>
      </c>
      <c r="L51" s="66">
        <v>100</v>
      </c>
    </row>
    <row r="52" spans="1:12" ht="12.5">
      <c r="A52" s="89" t="s">
        <v>336</v>
      </c>
      <c r="B52" s="89" t="s">
        <v>51</v>
      </c>
      <c r="C52" s="130">
        <v>9631813</v>
      </c>
      <c r="F52" s="66">
        <v>100</v>
      </c>
      <c r="H52" s="66">
        <v>100</v>
      </c>
      <c r="J52" s="66">
        <v>90</v>
      </c>
      <c r="L52" s="66">
        <v>0</v>
      </c>
    </row>
    <row r="53" spans="1:12" ht="12.5">
      <c r="A53" s="89" t="s">
        <v>337</v>
      </c>
      <c r="B53" s="89" t="s">
        <v>129</v>
      </c>
      <c r="C53" s="130">
        <v>9631815</v>
      </c>
      <c r="F53" s="66">
        <v>100</v>
      </c>
      <c r="H53" s="66">
        <v>50</v>
      </c>
      <c r="J53" s="66">
        <v>90</v>
      </c>
      <c r="L53" s="66">
        <v>100</v>
      </c>
    </row>
    <row r="54" spans="1:12" ht="12.5">
      <c r="A54" s="89" t="s">
        <v>338</v>
      </c>
      <c r="B54" s="89" t="s">
        <v>58</v>
      </c>
      <c r="C54" s="130">
        <v>9633094</v>
      </c>
      <c r="F54" s="66">
        <v>100</v>
      </c>
      <c r="H54" s="66">
        <v>100</v>
      </c>
      <c r="J54" s="66">
        <v>90</v>
      </c>
      <c r="L54" s="66">
        <v>100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zoomScale="70" zoomScaleNormal="70" workbookViewId="0">
      <pane xSplit="3" ySplit="3" topLeftCell="J73" activePane="bottomRight" state="frozen"/>
      <selection pane="topRight" activeCell="D1" sqref="D1"/>
      <selection pane="bottomLeft" activeCell="A4" sqref="A4"/>
      <selection pane="bottomRight" activeCell="J43" sqref="J43"/>
    </sheetView>
  </sheetViews>
  <sheetFormatPr defaultColWidth="14.453125" defaultRowHeight="15.75" customHeight="1"/>
  <cols>
    <col min="2" max="2" width="16.08984375" customWidth="1"/>
    <col min="4" max="4" width="16.81640625" customWidth="1"/>
    <col min="6" max="6" width="19.54296875" customWidth="1"/>
    <col min="7" max="7" width="19.453125" customWidth="1"/>
    <col min="8" max="8" width="19.81640625" customWidth="1"/>
    <col min="10" max="10" width="16.08984375" customWidth="1"/>
    <col min="12" max="12" width="15.81640625" customWidth="1"/>
    <col min="14" max="14" width="15.81640625" customWidth="1"/>
    <col min="16" max="16" width="16.453125" customWidth="1"/>
    <col min="17" max="17" width="21.1796875" customWidth="1"/>
    <col min="20" max="20" width="15.453125" customWidth="1"/>
    <col min="22" max="22" width="15.08984375" customWidth="1"/>
    <col min="24" max="24" width="15.453125" customWidth="1"/>
  </cols>
  <sheetData>
    <row r="1" spans="1:25" ht="16.5">
      <c r="A1" s="1"/>
      <c r="B1" s="168" t="s">
        <v>0</v>
      </c>
      <c r="C1" s="167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"/>
      <c r="S1" s="4"/>
      <c r="T1" s="4"/>
      <c r="U1" s="4"/>
      <c r="V1" s="4"/>
      <c r="W1" s="4"/>
      <c r="X1" s="4"/>
      <c r="Y1" s="4"/>
    </row>
    <row r="2" spans="1:25" ht="16.5">
      <c r="A2" s="5"/>
      <c r="B2" s="3"/>
      <c r="C2" s="3"/>
      <c r="D2" s="170" t="s">
        <v>1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"/>
      <c r="S2" s="4"/>
      <c r="T2" s="4"/>
      <c r="U2" s="4"/>
      <c r="V2" s="4"/>
      <c r="W2" s="4"/>
      <c r="X2" s="4"/>
      <c r="Y2" s="4"/>
    </row>
    <row r="3" spans="1:25" ht="16.5">
      <c r="A3" s="5" t="s">
        <v>6</v>
      </c>
      <c r="B3" s="3" t="s">
        <v>4</v>
      </c>
      <c r="C3" s="3" t="s">
        <v>5</v>
      </c>
      <c r="D3" s="2" t="s">
        <v>35</v>
      </c>
      <c r="E3" s="3" t="s">
        <v>36</v>
      </c>
      <c r="F3" s="3" t="s">
        <v>37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20</v>
      </c>
      <c r="S3" s="4"/>
      <c r="T3" s="4"/>
      <c r="U3" s="4"/>
      <c r="V3" s="4"/>
      <c r="W3" s="4"/>
      <c r="X3" s="4"/>
      <c r="Y3" s="4"/>
    </row>
    <row r="4" spans="1:25" ht="15.5">
      <c r="A4" s="10">
        <v>9531097</v>
      </c>
      <c r="B4" s="8" t="s">
        <v>34</v>
      </c>
      <c r="C4" s="8" t="s">
        <v>38</v>
      </c>
      <c r="D4" s="13">
        <v>100</v>
      </c>
      <c r="E4" s="12"/>
      <c r="F4" s="11">
        <v>50</v>
      </c>
      <c r="G4" s="11">
        <v>27.5</v>
      </c>
      <c r="H4" s="11">
        <f>F4+G4</f>
        <v>77.5</v>
      </c>
      <c r="I4" s="12"/>
      <c r="J4" s="11">
        <v>50</v>
      </c>
      <c r="K4" s="12"/>
      <c r="L4" s="11">
        <v>25</v>
      </c>
      <c r="M4" s="12"/>
      <c r="N4" s="11">
        <v>100</v>
      </c>
      <c r="O4" s="12"/>
      <c r="P4" s="11">
        <v>10</v>
      </c>
      <c r="Q4" s="18"/>
      <c r="R4" s="14">
        <f>D4*0.3 + H4*0.2 + J4*0.2 + L4*0.1  +N4*0.1 + P4*0.1</f>
        <v>69</v>
      </c>
    </row>
    <row r="5" spans="1:25" ht="15.5">
      <c r="A5" s="10">
        <v>9531433</v>
      </c>
      <c r="B5" s="8" t="s">
        <v>50</v>
      </c>
      <c r="C5" s="8" t="s">
        <v>51</v>
      </c>
      <c r="D5" s="32"/>
      <c r="E5" s="12"/>
      <c r="F5" s="18"/>
      <c r="G5" s="18"/>
      <c r="H5" s="18"/>
      <c r="I5" s="12"/>
      <c r="J5" s="18"/>
      <c r="K5" s="12"/>
      <c r="L5" s="18"/>
      <c r="M5" s="12"/>
      <c r="N5" s="18"/>
      <c r="O5" s="12"/>
      <c r="P5" s="18"/>
      <c r="Q5" s="12"/>
      <c r="R5" s="14">
        <f>D5*0.3 + H5*0.2 + J5*0.2 + L5*0.1  +N5*0.1 + P5*0.1</f>
        <v>0</v>
      </c>
    </row>
    <row r="6" spans="1:25" ht="15.5">
      <c r="A6" s="10">
        <v>9624016</v>
      </c>
      <c r="B6" s="8" t="s">
        <v>54</v>
      </c>
      <c r="C6" s="8" t="s">
        <v>55</v>
      </c>
      <c r="D6" s="13">
        <v>100</v>
      </c>
      <c r="E6" s="12"/>
      <c r="F6" s="17">
        <v>45</v>
      </c>
      <c r="G6" s="17">
        <v>50</v>
      </c>
      <c r="H6" s="17">
        <f>F6+G6</f>
        <v>95</v>
      </c>
      <c r="I6" s="12"/>
      <c r="J6" s="17">
        <v>100</v>
      </c>
      <c r="K6" s="12"/>
      <c r="L6" s="17">
        <v>100</v>
      </c>
      <c r="M6" s="12"/>
      <c r="N6" s="17">
        <v>100</v>
      </c>
      <c r="O6" s="12"/>
      <c r="P6" s="17">
        <v>100</v>
      </c>
      <c r="Q6" s="12"/>
      <c r="R6" s="14">
        <f t="shared" ref="R6:R31" si="0">D6*0.3 + H6*0.2 + J6*0.2 + L6*0.1  +N6*0.1 + P6*0.1</f>
        <v>99</v>
      </c>
    </row>
    <row r="7" spans="1:25" ht="15.5">
      <c r="A7" s="10">
        <v>9631007</v>
      </c>
      <c r="B7" s="8" t="s">
        <v>57</v>
      </c>
      <c r="C7" s="8" t="s">
        <v>58</v>
      </c>
      <c r="D7" s="13">
        <v>100</v>
      </c>
      <c r="E7" s="12"/>
      <c r="F7" s="17">
        <v>50</v>
      </c>
      <c r="G7" s="17">
        <v>50</v>
      </c>
      <c r="H7" s="17">
        <f t="shared" ref="H7:H13" si="1">F7+G7</f>
        <v>100</v>
      </c>
      <c r="I7" s="12"/>
      <c r="J7" s="17">
        <v>100</v>
      </c>
      <c r="K7" s="12"/>
      <c r="L7" s="17">
        <v>100</v>
      </c>
      <c r="M7" s="12"/>
      <c r="N7" s="17">
        <v>100</v>
      </c>
      <c r="O7" s="12"/>
      <c r="P7" s="17">
        <v>90</v>
      </c>
      <c r="Q7" s="17" t="s">
        <v>76</v>
      </c>
      <c r="R7" s="14">
        <f t="shared" si="0"/>
        <v>99</v>
      </c>
    </row>
    <row r="8" spans="1:25" ht="15.5">
      <c r="A8" s="10">
        <v>9631027</v>
      </c>
      <c r="B8" s="8" t="s">
        <v>59</v>
      </c>
      <c r="C8" s="8" t="s">
        <v>60</v>
      </c>
      <c r="D8" s="13">
        <v>90</v>
      </c>
      <c r="E8" s="12"/>
      <c r="F8" s="11">
        <v>50</v>
      </c>
      <c r="G8" s="11">
        <v>50</v>
      </c>
      <c r="H8" s="11">
        <f t="shared" si="1"/>
        <v>100</v>
      </c>
      <c r="I8" s="12"/>
      <c r="J8" s="11">
        <v>100</v>
      </c>
      <c r="K8" s="12"/>
      <c r="L8" s="11">
        <v>100</v>
      </c>
      <c r="M8" s="12"/>
      <c r="N8" s="11">
        <v>100</v>
      </c>
      <c r="O8" s="12"/>
      <c r="P8" s="11">
        <v>100</v>
      </c>
      <c r="Q8" s="18"/>
      <c r="R8" s="14">
        <f t="shared" si="0"/>
        <v>97</v>
      </c>
    </row>
    <row r="9" spans="1:25" ht="15.5">
      <c r="A9" s="10">
        <v>9631028</v>
      </c>
      <c r="B9" s="8" t="s">
        <v>61</v>
      </c>
      <c r="C9" s="8" t="s">
        <v>62</v>
      </c>
      <c r="D9" s="13">
        <v>100</v>
      </c>
      <c r="E9" s="12"/>
      <c r="F9" s="11">
        <v>50</v>
      </c>
      <c r="G9" s="11">
        <v>27.5</v>
      </c>
      <c r="H9" s="11">
        <f t="shared" si="1"/>
        <v>77.5</v>
      </c>
      <c r="I9" s="12"/>
      <c r="J9" s="11">
        <v>100</v>
      </c>
      <c r="K9" s="12"/>
      <c r="L9" s="11">
        <v>100</v>
      </c>
      <c r="M9" s="12"/>
      <c r="N9" s="11">
        <v>100</v>
      </c>
      <c r="O9" s="12"/>
      <c r="P9" s="11">
        <v>95</v>
      </c>
      <c r="Q9" s="20" t="s">
        <v>85</v>
      </c>
      <c r="R9" s="14">
        <f t="shared" si="0"/>
        <v>95</v>
      </c>
    </row>
    <row r="10" spans="1:25" ht="15.5">
      <c r="A10" s="10">
        <v>9631029</v>
      </c>
      <c r="B10" s="8" t="s">
        <v>63</v>
      </c>
      <c r="C10" s="8" t="s">
        <v>64</v>
      </c>
      <c r="D10" s="13">
        <v>100</v>
      </c>
      <c r="E10" s="12"/>
      <c r="F10" s="17">
        <v>50</v>
      </c>
      <c r="G10" s="17">
        <v>50</v>
      </c>
      <c r="H10" s="17">
        <f t="shared" si="1"/>
        <v>100</v>
      </c>
      <c r="I10" s="12"/>
      <c r="J10" s="17">
        <v>100</v>
      </c>
      <c r="K10" s="12"/>
      <c r="L10" s="17">
        <v>100</v>
      </c>
      <c r="M10" s="12"/>
      <c r="N10" s="17">
        <v>20</v>
      </c>
      <c r="O10" s="12"/>
      <c r="P10" s="17">
        <v>0</v>
      </c>
      <c r="Q10" s="12"/>
      <c r="R10" s="14">
        <f t="shared" si="0"/>
        <v>82</v>
      </c>
    </row>
    <row r="11" spans="1:25" ht="15.5">
      <c r="A11" s="10">
        <v>9631030</v>
      </c>
      <c r="B11" s="8" t="s">
        <v>65</v>
      </c>
      <c r="C11" s="8" t="s">
        <v>66</v>
      </c>
      <c r="D11" s="13">
        <v>90</v>
      </c>
      <c r="E11" s="12"/>
      <c r="F11" s="11">
        <v>50</v>
      </c>
      <c r="G11" s="11">
        <v>50</v>
      </c>
      <c r="H11" s="11">
        <f t="shared" si="1"/>
        <v>100</v>
      </c>
      <c r="I11" s="12"/>
      <c r="J11" s="11">
        <v>100</v>
      </c>
      <c r="K11" s="12"/>
      <c r="L11" s="11">
        <v>100</v>
      </c>
      <c r="M11" s="12"/>
      <c r="N11" s="11">
        <v>90</v>
      </c>
      <c r="O11" s="12"/>
      <c r="P11" s="11">
        <v>90</v>
      </c>
      <c r="Q11" s="17" t="s">
        <v>99</v>
      </c>
      <c r="R11" s="14">
        <f t="shared" si="0"/>
        <v>95</v>
      </c>
    </row>
    <row r="12" spans="1:25" ht="15.5">
      <c r="A12" s="10">
        <v>9631034</v>
      </c>
      <c r="B12" s="8" t="s">
        <v>69</v>
      </c>
      <c r="C12" s="8" t="s">
        <v>70</v>
      </c>
      <c r="D12" s="13">
        <v>100</v>
      </c>
      <c r="E12" s="12"/>
      <c r="F12" s="11">
        <v>50</v>
      </c>
      <c r="G12" s="11">
        <v>50</v>
      </c>
      <c r="H12" s="11">
        <f t="shared" si="1"/>
        <v>100</v>
      </c>
      <c r="I12" s="12"/>
      <c r="J12" s="11">
        <v>100</v>
      </c>
      <c r="K12" s="12"/>
      <c r="L12" s="11">
        <v>100</v>
      </c>
      <c r="M12" s="12"/>
      <c r="N12" s="11">
        <v>100</v>
      </c>
      <c r="O12" s="12"/>
      <c r="P12" s="11">
        <v>100</v>
      </c>
      <c r="Q12" s="12"/>
      <c r="R12" s="14">
        <f t="shared" si="0"/>
        <v>100</v>
      </c>
    </row>
    <row r="13" spans="1:25" ht="15.5">
      <c r="A13" s="10">
        <v>9631041</v>
      </c>
      <c r="B13" s="8" t="s">
        <v>72</v>
      </c>
      <c r="C13" s="8" t="s">
        <v>73</v>
      </c>
      <c r="D13" s="13">
        <v>100</v>
      </c>
      <c r="E13" s="12"/>
      <c r="F13" s="11">
        <v>50</v>
      </c>
      <c r="G13" s="11">
        <v>50</v>
      </c>
      <c r="H13" s="11">
        <f t="shared" si="1"/>
        <v>100</v>
      </c>
      <c r="I13" s="12"/>
      <c r="J13" s="11">
        <v>100</v>
      </c>
      <c r="K13" s="12"/>
      <c r="L13" s="11">
        <v>100</v>
      </c>
      <c r="M13" s="12"/>
      <c r="N13" s="11">
        <v>90</v>
      </c>
      <c r="O13" s="12"/>
      <c r="P13" s="11">
        <v>100</v>
      </c>
      <c r="Q13" s="12"/>
      <c r="R13" s="14">
        <f t="shared" si="0"/>
        <v>99</v>
      </c>
    </row>
    <row r="14" spans="1:25" ht="15.5">
      <c r="A14" s="10">
        <v>9631042</v>
      </c>
      <c r="B14" s="8" t="s">
        <v>77</v>
      </c>
      <c r="C14" s="8" t="s">
        <v>78</v>
      </c>
      <c r="D14" s="32"/>
      <c r="E14" s="12"/>
      <c r="F14" s="18"/>
      <c r="G14" s="18"/>
      <c r="H14" s="18"/>
      <c r="I14" s="12"/>
      <c r="J14" s="18"/>
      <c r="K14" s="12"/>
      <c r="L14" s="18"/>
      <c r="M14" s="12"/>
      <c r="N14" s="18"/>
      <c r="O14" s="12"/>
      <c r="P14" s="18"/>
      <c r="Q14" s="12"/>
      <c r="R14" s="14">
        <f t="shared" si="0"/>
        <v>0</v>
      </c>
    </row>
    <row r="15" spans="1:25" ht="15.5">
      <c r="A15" s="10">
        <v>9631048</v>
      </c>
      <c r="B15" s="8" t="s">
        <v>80</v>
      </c>
      <c r="C15" s="8" t="s">
        <v>81</v>
      </c>
      <c r="D15" s="13">
        <v>100</v>
      </c>
      <c r="E15" s="12"/>
      <c r="F15" s="11">
        <v>30</v>
      </c>
      <c r="G15" s="11">
        <v>28</v>
      </c>
      <c r="H15" s="11">
        <f>F15+G15</f>
        <v>58</v>
      </c>
      <c r="I15" s="17" t="s">
        <v>111</v>
      </c>
      <c r="J15" s="11">
        <v>0</v>
      </c>
      <c r="K15" s="12"/>
      <c r="L15" s="11">
        <v>35</v>
      </c>
      <c r="M15" s="17" t="s">
        <v>120</v>
      </c>
      <c r="N15" s="11">
        <v>90</v>
      </c>
      <c r="O15" s="12"/>
      <c r="P15" s="11">
        <v>90</v>
      </c>
      <c r="Q15" s="17" t="s">
        <v>121</v>
      </c>
      <c r="R15" s="14">
        <f t="shared" si="0"/>
        <v>63.1</v>
      </c>
    </row>
    <row r="16" spans="1:25" ht="15.5">
      <c r="A16" s="10">
        <v>9631058</v>
      </c>
      <c r="B16" s="8" t="s">
        <v>83</v>
      </c>
      <c r="C16" s="8" t="s">
        <v>84</v>
      </c>
      <c r="D16" s="32"/>
      <c r="E16" s="12"/>
      <c r="F16" s="18"/>
      <c r="G16" s="18"/>
      <c r="H16" s="18"/>
      <c r="I16" s="12"/>
      <c r="J16" s="18"/>
      <c r="K16" s="12"/>
      <c r="L16" s="18"/>
      <c r="M16" s="18"/>
      <c r="N16" s="18"/>
      <c r="O16" s="12"/>
      <c r="P16" s="18"/>
      <c r="Q16" s="18"/>
      <c r="R16" s="14">
        <f t="shared" si="0"/>
        <v>0</v>
      </c>
    </row>
    <row r="17" spans="1:18" ht="15.5">
      <c r="A17" s="10">
        <v>9631060</v>
      </c>
      <c r="B17" s="8" t="s">
        <v>89</v>
      </c>
      <c r="C17" s="8" t="s">
        <v>62</v>
      </c>
      <c r="D17" s="13">
        <v>90</v>
      </c>
      <c r="E17" s="12"/>
      <c r="F17" s="11">
        <v>50</v>
      </c>
      <c r="G17" s="11">
        <v>50</v>
      </c>
      <c r="H17" s="11">
        <f>F17+G17</f>
        <v>100</v>
      </c>
      <c r="I17" s="18"/>
      <c r="J17" s="11">
        <v>100</v>
      </c>
      <c r="K17" s="12"/>
      <c r="L17" s="11">
        <v>100</v>
      </c>
      <c r="M17" s="12"/>
      <c r="N17" s="11">
        <v>90</v>
      </c>
      <c r="O17" s="12"/>
      <c r="P17" s="11">
        <v>90</v>
      </c>
      <c r="Q17" s="17" t="s">
        <v>132</v>
      </c>
      <c r="R17" s="14">
        <f t="shared" si="0"/>
        <v>95</v>
      </c>
    </row>
    <row r="18" spans="1:18" ht="15.5">
      <c r="A18" s="10">
        <v>9631073</v>
      </c>
      <c r="B18" s="8" t="s">
        <v>92</v>
      </c>
      <c r="C18" s="8" t="s">
        <v>93</v>
      </c>
      <c r="D18" s="13">
        <v>100</v>
      </c>
      <c r="E18" s="12"/>
      <c r="F18" s="11">
        <v>50</v>
      </c>
      <c r="G18" s="11">
        <v>50</v>
      </c>
      <c r="H18" s="11">
        <f>F18+G18</f>
        <v>100</v>
      </c>
      <c r="I18" s="12"/>
      <c r="J18" s="11">
        <v>100</v>
      </c>
      <c r="K18" s="12"/>
      <c r="L18" s="11">
        <v>100</v>
      </c>
      <c r="M18" s="12"/>
      <c r="N18" s="11">
        <v>100</v>
      </c>
      <c r="O18" s="12"/>
      <c r="P18" s="11">
        <v>100</v>
      </c>
      <c r="Q18" s="12"/>
      <c r="R18" s="14">
        <f t="shared" si="0"/>
        <v>100</v>
      </c>
    </row>
    <row r="19" spans="1:18" ht="15.5">
      <c r="A19" s="10">
        <v>9631082</v>
      </c>
      <c r="B19" s="8" t="s">
        <v>95</v>
      </c>
      <c r="C19" s="8" t="s">
        <v>96</v>
      </c>
      <c r="D19" s="32"/>
      <c r="E19" s="12"/>
      <c r="F19" s="18"/>
      <c r="G19" s="18"/>
      <c r="H19" s="18"/>
      <c r="I19" s="12"/>
      <c r="J19" s="18"/>
      <c r="K19" s="12"/>
      <c r="L19" s="18"/>
      <c r="M19" s="18"/>
      <c r="N19" s="18"/>
      <c r="O19" s="12"/>
      <c r="P19" s="18"/>
      <c r="Q19" s="18"/>
      <c r="R19" s="14">
        <f t="shared" si="0"/>
        <v>0</v>
      </c>
    </row>
    <row r="20" spans="1:18" ht="15.5">
      <c r="A20" s="10">
        <v>9631403</v>
      </c>
      <c r="B20" s="8" t="s">
        <v>100</v>
      </c>
      <c r="C20" s="8" t="s">
        <v>101</v>
      </c>
      <c r="D20" s="13">
        <v>100</v>
      </c>
      <c r="E20" s="12"/>
      <c r="F20" s="11">
        <v>50</v>
      </c>
      <c r="G20" s="11">
        <v>50</v>
      </c>
      <c r="H20" s="11">
        <f t="shared" ref="H20:H31" si="2">F20+G20</f>
        <v>100</v>
      </c>
      <c r="I20" s="12"/>
      <c r="J20" s="11">
        <v>100</v>
      </c>
      <c r="K20" s="12"/>
      <c r="L20" s="11">
        <v>70</v>
      </c>
      <c r="M20" s="12"/>
      <c r="N20" s="11">
        <v>100</v>
      </c>
      <c r="O20" s="12"/>
      <c r="P20" s="11">
        <v>100</v>
      </c>
      <c r="Q20" s="18"/>
      <c r="R20" s="14">
        <f t="shared" si="0"/>
        <v>97</v>
      </c>
    </row>
    <row r="21" spans="1:18" ht="15.5">
      <c r="A21" s="10">
        <v>9631408</v>
      </c>
      <c r="B21" s="8" t="s">
        <v>104</v>
      </c>
      <c r="C21" s="8" t="s">
        <v>105</v>
      </c>
      <c r="D21" s="13">
        <v>100</v>
      </c>
      <c r="E21" s="12"/>
      <c r="F21" s="11">
        <v>50</v>
      </c>
      <c r="G21" s="11">
        <v>50</v>
      </c>
      <c r="H21" s="11">
        <f t="shared" si="2"/>
        <v>100</v>
      </c>
      <c r="I21" s="12"/>
      <c r="J21" s="11">
        <v>100</v>
      </c>
      <c r="K21" s="12"/>
      <c r="L21" s="11">
        <v>70</v>
      </c>
      <c r="M21" s="12"/>
      <c r="N21" s="11">
        <v>100</v>
      </c>
      <c r="O21" s="12"/>
      <c r="P21" s="11">
        <v>100</v>
      </c>
      <c r="Q21" s="12"/>
      <c r="R21" s="14">
        <f t="shared" si="0"/>
        <v>97</v>
      </c>
    </row>
    <row r="22" spans="1:18" ht="15.5">
      <c r="A22" s="10">
        <v>9631410</v>
      </c>
      <c r="B22" s="8" t="s">
        <v>107</v>
      </c>
      <c r="C22" s="8" t="s">
        <v>108</v>
      </c>
      <c r="D22" s="13">
        <v>90</v>
      </c>
      <c r="E22" s="12"/>
      <c r="F22" s="11">
        <v>50</v>
      </c>
      <c r="G22" s="11">
        <v>35</v>
      </c>
      <c r="H22" s="11">
        <f t="shared" si="2"/>
        <v>85</v>
      </c>
      <c r="I22" s="12"/>
      <c r="J22" s="11">
        <v>0</v>
      </c>
      <c r="K22" s="12"/>
      <c r="L22" s="11">
        <v>100</v>
      </c>
      <c r="M22" s="12"/>
      <c r="N22" s="11">
        <v>100</v>
      </c>
      <c r="O22" s="12"/>
      <c r="P22" s="11">
        <v>100</v>
      </c>
      <c r="Q22" s="12"/>
      <c r="R22" s="14">
        <f t="shared" si="0"/>
        <v>74</v>
      </c>
    </row>
    <row r="23" spans="1:18" ht="15.5">
      <c r="A23" s="37">
        <v>9631412</v>
      </c>
      <c r="B23" s="37" t="s">
        <v>109</v>
      </c>
      <c r="C23" s="37" t="s">
        <v>110</v>
      </c>
      <c r="D23" s="13">
        <v>100</v>
      </c>
      <c r="E23" s="12"/>
      <c r="F23" s="17">
        <v>50</v>
      </c>
      <c r="G23" s="17">
        <v>27.5</v>
      </c>
      <c r="H23" s="17">
        <f t="shared" si="2"/>
        <v>77.5</v>
      </c>
      <c r="I23" s="12"/>
      <c r="J23" s="17">
        <v>100</v>
      </c>
      <c r="K23" s="12"/>
      <c r="L23" s="17">
        <v>100</v>
      </c>
      <c r="M23" s="12"/>
      <c r="N23" s="17">
        <v>100</v>
      </c>
      <c r="O23" s="12"/>
      <c r="P23" s="17">
        <v>100</v>
      </c>
      <c r="Q23" s="12"/>
      <c r="R23" s="14">
        <f t="shared" si="0"/>
        <v>95.5</v>
      </c>
    </row>
    <row r="24" spans="1:18" ht="15.5">
      <c r="A24" s="37">
        <v>9631413</v>
      </c>
      <c r="B24" s="37" t="s">
        <v>112</v>
      </c>
      <c r="C24" s="37" t="s">
        <v>113</v>
      </c>
      <c r="D24" s="13">
        <v>100</v>
      </c>
      <c r="E24" s="12"/>
      <c r="F24" s="17">
        <v>50</v>
      </c>
      <c r="G24" s="17">
        <v>50</v>
      </c>
      <c r="H24" s="17">
        <f t="shared" si="2"/>
        <v>100</v>
      </c>
      <c r="I24" s="12"/>
      <c r="J24" s="17">
        <v>100</v>
      </c>
      <c r="K24" s="12"/>
      <c r="L24" s="17">
        <v>70</v>
      </c>
      <c r="M24" s="17"/>
      <c r="N24" s="17">
        <v>100</v>
      </c>
      <c r="O24" s="12"/>
      <c r="P24" s="17">
        <v>100</v>
      </c>
      <c r="Q24" s="12"/>
      <c r="R24" s="14">
        <f t="shared" si="0"/>
        <v>97</v>
      </c>
    </row>
    <row r="25" spans="1:18" ht="15.5">
      <c r="A25" s="37">
        <v>9631420</v>
      </c>
      <c r="B25" s="37" t="s">
        <v>117</v>
      </c>
      <c r="C25" s="37" t="s">
        <v>55</v>
      </c>
      <c r="D25" s="13">
        <v>100</v>
      </c>
      <c r="E25" s="12"/>
      <c r="F25" s="11">
        <v>50</v>
      </c>
      <c r="G25" s="11">
        <v>45</v>
      </c>
      <c r="H25" s="11">
        <f t="shared" si="2"/>
        <v>95</v>
      </c>
      <c r="I25" s="12"/>
      <c r="J25" s="11">
        <v>100</v>
      </c>
      <c r="K25" s="12"/>
      <c r="L25" s="11">
        <v>85</v>
      </c>
      <c r="M25" s="17" t="s">
        <v>153</v>
      </c>
      <c r="N25" s="11">
        <v>100</v>
      </c>
      <c r="O25" s="12"/>
      <c r="P25" s="11">
        <v>95</v>
      </c>
      <c r="Q25" s="20" t="s">
        <v>85</v>
      </c>
      <c r="R25" s="14">
        <f t="shared" si="0"/>
        <v>97</v>
      </c>
    </row>
    <row r="26" spans="1:18" ht="15.5">
      <c r="A26" s="37">
        <v>9631426</v>
      </c>
      <c r="B26" s="37" t="s">
        <v>118</v>
      </c>
      <c r="C26" s="37" t="s">
        <v>75</v>
      </c>
      <c r="D26" s="13">
        <v>95</v>
      </c>
      <c r="E26" s="12"/>
      <c r="F26" s="11">
        <v>30</v>
      </c>
      <c r="G26" s="11">
        <v>28</v>
      </c>
      <c r="H26" s="11">
        <f t="shared" si="2"/>
        <v>58</v>
      </c>
      <c r="I26" s="17" t="s">
        <v>157</v>
      </c>
      <c r="J26" s="11">
        <v>100</v>
      </c>
      <c r="K26" s="12"/>
      <c r="L26" s="11">
        <v>100</v>
      </c>
      <c r="M26" s="12"/>
      <c r="N26" s="11">
        <v>0</v>
      </c>
      <c r="O26" s="12"/>
      <c r="P26" s="11">
        <v>100</v>
      </c>
      <c r="Q26" s="18"/>
      <c r="R26" s="14">
        <f t="shared" si="0"/>
        <v>80.099999999999994</v>
      </c>
    </row>
    <row r="27" spans="1:18" ht="15.5">
      <c r="A27" s="37">
        <v>9631806</v>
      </c>
      <c r="B27" s="37" t="s">
        <v>122</v>
      </c>
      <c r="C27" s="37" t="s">
        <v>123</v>
      </c>
      <c r="D27" s="32">
        <v>80</v>
      </c>
      <c r="E27" s="12"/>
      <c r="F27" s="11">
        <v>50</v>
      </c>
      <c r="G27" s="11">
        <v>27.5</v>
      </c>
      <c r="H27" s="11">
        <f t="shared" si="2"/>
        <v>77.5</v>
      </c>
      <c r="I27" s="12"/>
      <c r="J27" s="11">
        <v>0</v>
      </c>
      <c r="K27" s="12"/>
      <c r="L27" s="11">
        <v>30</v>
      </c>
      <c r="M27" s="12"/>
      <c r="N27" s="11">
        <v>100</v>
      </c>
      <c r="O27" s="12"/>
      <c r="P27" s="11">
        <v>20</v>
      </c>
      <c r="Q27" s="18"/>
      <c r="R27" s="14">
        <f t="shared" si="0"/>
        <v>54.5</v>
      </c>
    </row>
    <row r="28" spans="1:18" ht="15.5">
      <c r="A28" s="37">
        <v>9631807</v>
      </c>
      <c r="B28" s="37" t="s">
        <v>126</v>
      </c>
      <c r="C28" s="37" t="s">
        <v>127</v>
      </c>
      <c r="D28" s="13">
        <v>100</v>
      </c>
      <c r="E28" s="12"/>
      <c r="F28" s="11">
        <v>50</v>
      </c>
      <c r="G28" s="11">
        <v>27.5</v>
      </c>
      <c r="H28" s="11">
        <f t="shared" si="2"/>
        <v>77.5</v>
      </c>
      <c r="I28" s="12"/>
      <c r="J28" s="11">
        <v>0</v>
      </c>
      <c r="K28" s="12"/>
      <c r="L28" s="11">
        <v>85</v>
      </c>
      <c r="M28" s="17" t="s">
        <v>153</v>
      </c>
      <c r="N28" s="11">
        <v>100</v>
      </c>
      <c r="O28" s="12"/>
      <c r="P28" s="11">
        <v>50</v>
      </c>
      <c r="Q28" s="17" t="s">
        <v>162</v>
      </c>
      <c r="R28" s="14">
        <f t="shared" si="0"/>
        <v>69</v>
      </c>
    </row>
    <row r="29" spans="1:18" ht="15.5">
      <c r="A29" s="37">
        <v>9631811</v>
      </c>
      <c r="B29" s="37" t="s">
        <v>128</v>
      </c>
      <c r="C29" s="37" t="s">
        <v>129</v>
      </c>
      <c r="D29" s="13">
        <v>100</v>
      </c>
      <c r="E29" s="12"/>
      <c r="F29" s="11">
        <v>50</v>
      </c>
      <c r="G29" s="11">
        <v>50</v>
      </c>
      <c r="H29" s="11">
        <f t="shared" si="2"/>
        <v>100</v>
      </c>
      <c r="I29" s="12"/>
      <c r="J29" s="11">
        <v>100</v>
      </c>
      <c r="K29" s="12"/>
      <c r="L29" s="11">
        <v>100</v>
      </c>
      <c r="M29" s="12"/>
      <c r="N29" s="11">
        <v>100</v>
      </c>
      <c r="O29" s="12"/>
      <c r="P29" s="11">
        <v>100</v>
      </c>
      <c r="Q29" s="17"/>
      <c r="R29" s="14">
        <f t="shared" si="0"/>
        <v>100</v>
      </c>
    </row>
    <row r="30" spans="1:18" ht="15.5">
      <c r="A30" s="37">
        <v>9631903</v>
      </c>
      <c r="B30" s="37" t="s">
        <v>130</v>
      </c>
      <c r="C30" s="37" t="s">
        <v>131</v>
      </c>
      <c r="D30" s="13">
        <v>100</v>
      </c>
      <c r="E30" s="12"/>
      <c r="F30" s="17">
        <v>50</v>
      </c>
      <c r="G30" s="17">
        <v>50</v>
      </c>
      <c r="H30" s="17">
        <f t="shared" si="2"/>
        <v>100</v>
      </c>
      <c r="I30" s="12"/>
      <c r="J30" s="17">
        <v>100</v>
      </c>
      <c r="K30" s="12"/>
      <c r="L30" s="17">
        <v>100</v>
      </c>
      <c r="M30" s="12"/>
      <c r="N30" s="17">
        <v>100</v>
      </c>
      <c r="O30" s="12"/>
      <c r="P30" s="17">
        <v>100</v>
      </c>
      <c r="Q30" s="12"/>
      <c r="R30" s="14">
        <f t="shared" si="0"/>
        <v>100</v>
      </c>
    </row>
    <row r="31" spans="1:18" ht="15.5">
      <c r="A31" s="28">
        <v>9731505</v>
      </c>
      <c r="B31" s="27" t="s">
        <v>133</v>
      </c>
      <c r="C31" s="27" t="s">
        <v>134</v>
      </c>
      <c r="D31" s="133">
        <v>90</v>
      </c>
      <c r="E31" s="12"/>
      <c r="F31" s="17">
        <v>50</v>
      </c>
      <c r="G31" s="17">
        <v>50</v>
      </c>
      <c r="H31" s="17">
        <f t="shared" si="2"/>
        <v>100</v>
      </c>
      <c r="I31" s="12"/>
      <c r="J31" s="17">
        <v>0</v>
      </c>
      <c r="K31" s="12"/>
      <c r="L31" s="17">
        <v>100</v>
      </c>
      <c r="M31" s="12"/>
      <c r="N31" s="17">
        <v>100</v>
      </c>
      <c r="O31" s="12"/>
      <c r="P31" s="17">
        <v>100</v>
      </c>
      <c r="Q31" s="12"/>
      <c r="R31" s="14">
        <f t="shared" si="0"/>
        <v>77</v>
      </c>
    </row>
    <row r="32" spans="1:18" ht="15.5">
      <c r="A32" s="25">
        <v>9223704</v>
      </c>
      <c r="B32" s="123" t="s">
        <v>22</v>
      </c>
      <c r="C32" s="25" t="s">
        <v>23</v>
      </c>
      <c r="D32" s="33"/>
      <c r="E32" s="12"/>
      <c r="F32" s="18"/>
      <c r="G32" s="18"/>
      <c r="H32" s="18"/>
      <c r="I32" s="12"/>
      <c r="J32" s="18"/>
      <c r="K32" s="12"/>
      <c r="L32" s="18"/>
      <c r="M32" s="12"/>
      <c r="N32" s="18"/>
      <c r="O32" s="12"/>
      <c r="P32" s="18"/>
      <c r="Q32" s="12"/>
      <c r="R32" s="14">
        <f t="shared" ref="R32:R38" si="3">D32*0.3 + H32*0.2 + J32*0.2 + L32*0.1  +N32*0.1 + P32*0.1</f>
        <v>0</v>
      </c>
    </row>
    <row r="33" spans="1:25" ht="15.5">
      <c r="A33" s="25">
        <v>9323092</v>
      </c>
      <c r="B33" s="25" t="s">
        <v>52</v>
      </c>
      <c r="C33" s="25" t="s">
        <v>53</v>
      </c>
      <c r="D33" s="1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4">
        <f t="shared" si="3"/>
        <v>0</v>
      </c>
    </row>
    <row r="34" spans="1:25" ht="15.5">
      <c r="A34" s="25">
        <v>9612056</v>
      </c>
      <c r="B34" s="25" t="s">
        <v>143</v>
      </c>
      <c r="C34" s="25" t="s">
        <v>144</v>
      </c>
      <c r="D34" s="32">
        <v>85</v>
      </c>
      <c r="E34" s="12"/>
      <c r="F34" s="11">
        <v>100</v>
      </c>
      <c r="G34" s="11">
        <v>100</v>
      </c>
      <c r="H34" s="11">
        <v>100</v>
      </c>
      <c r="I34" s="12"/>
      <c r="J34" s="11">
        <v>90</v>
      </c>
      <c r="K34" s="12"/>
      <c r="L34" s="11">
        <v>50</v>
      </c>
      <c r="M34" s="12"/>
      <c r="N34" s="11">
        <v>100</v>
      </c>
      <c r="O34" s="12"/>
      <c r="P34" s="11">
        <v>90</v>
      </c>
      <c r="Q34" s="12"/>
      <c r="R34" s="14">
        <f t="shared" si="3"/>
        <v>87.5</v>
      </c>
    </row>
    <row r="35" spans="1:25" ht="15.5">
      <c r="A35" s="25">
        <v>9531001</v>
      </c>
      <c r="B35" s="25" t="s">
        <v>97</v>
      </c>
      <c r="C35" s="25" t="s">
        <v>98</v>
      </c>
      <c r="D35" s="13">
        <v>85</v>
      </c>
      <c r="E35" s="12"/>
      <c r="F35" s="11">
        <v>50</v>
      </c>
      <c r="G35" s="11">
        <v>50</v>
      </c>
      <c r="H35" s="11">
        <f>F35+G35</f>
        <v>100</v>
      </c>
      <c r="I35" s="12"/>
      <c r="J35" s="11">
        <v>100</v>
      </c>
      <c r="K35" s="12"/>
      <c r="L35" s="11">
        <v>50</v>
      </c>
      <c r="M35" s="12"/>
      <c r="N35" s="11">
        <v>20</v>
      </c>
      <c r="O35" s="12"/>
      <c r="P35" s="11">
        <v>70</v>
      </c>
      <c r="Q35" s="17" t="s">
        <v>179</v>
      </c>
      <c r="R35" s="14">
        <f t="shared" si="3"/>
        <v>79.5</v>
      </c>
    </row>
    <row r="36" spans="1:25" ht="15.5">
      <c r="A36" s="25">
        <v>9612036</v>
      </c>
      <c r="B36" s="25" t="s">
        <v>141</v>
      </c>
      <c r="C36" s="25" t="s">
        <v>142</v>
      </c>
      <c r="D36" s="13">
        <v>100</v>
      </c>
      <c r="E36" s="12"/>
      <c r="F36" s="11">
        <v>50</v>
      </c>
      <c r="G36" s="11">
        <v>48</v>
      </c>
      <c r="H36" s="11">
        <f>F36+G36</f>
        <v>98</v>
      </c>
      <c r="I36" s="12"/>
      <c r="J36" s="11">
        <v>100</v>
      </c>
      <c r="K36" s="12"/>
      <c r="L36" s="11">
        <v>70</v>
      </c>
      <c r="M36" s="12"/>
      <c r="N36" s="11">
        <v>100</v>
      </c>
      <c r="O36" s="12"/>
      <c r="P36" s="11">
        <v>80</v>
      </c>
      <c r="Q36" s="17" t="s">
        <v>183</v>
      </c>
      <c r="R36" s="14">
        <f t="shared" si="3"/>
        <v>94.6</v>
      </c>
    </row>
    <row r="37" spans="1:25" ht="15.5">
      <c r="A37" s="25">
        <v>9523094</v>
      </c>
      <c r="B37" s="25" t="s">
        <v>90</v>
      </c>
      <c r="C37" s="25" t="s">
        <v>91</v>
      </c>
      <c r="D37" s="33"/>
      <c r="E37" s="12"/>
      <c r="F37" s="11">
        <v>45</v>
      </c>
      <c r="G37" s="11">
        <v>45</v>
      </c>
      <c r="H37" s="11">
        <f>F37+G37</f>
        <v>90</v>
      </c>
      <c r="I37" s="12"/>
      <c r="J37" s="11">
        <v>70</v>
      </c>
      <c r="K37" s="12"/>
      <c r="L37" s="11">
        <v>100</v>
      </c>
      <c r="M37" s="12"/>
      <c r="N37" s="11">
        <v>100</v>
      </c>
      <c r="O37" s="12"/>
      <c r="P37" s="11">
        <v>100</v>
      </c>
      <c r="Q37" s="18"/>
      <c r="R37" s="14">
        <f t="shared" si="3"/>
        <v>62</v>
      </c>
    </row>
    <row r="38" spans="1:25" ht="15.5">
      <c r="A38" s="25">
        <v>9423702</v>
      </c>
      <c r="B38" s="25" t="s">
        <v>67</v>
      </c>
      <c r="C38" s="25" t="s">
        <v>68</v>
      </c>
      <c r="D38" s="34">
        <v>70</v>
      </c>
      <c r="E38" s="12"/>
      <c r="F38" s="11">
        <v>50</v>
      </c>
      <c r="G38" s="11">
        <v>50</v>
      </c>
      <c r="H38" s="11">
        <f>F38+G38</f>
        <v>100</v>
      </c>
      <c r="I38" s="12"/>
      <c r="J38" s="11">
        <v>90</v>
      </c>
      <c r="K38" s="12"/>
      <c r="L38" s="11">
        <v>100</v>
      </c>
      <c r="M38" s="12"/>
      <c r="N38" s="11">
        <v>100</v>
      </c>
      <c r="O38" s="12"/>
      <c r="P38" s="11">
        <v>100</v>
      </c>
      <c r="Q38" s="12"/>
      <c r="R38" s="14">
        <f t="shared" si="3"/>
        <v>89</v>
      </c>
    </row>
    <row r="39" spans="1:25" ht="16.5">
      <c r="A39" s="30"/>
      <c r="B39" s="169" t="s">
        <v>149</v>
      </c>
      <c r="C39" s="167"/>
      <c r="D39" s="31"/>
      <c r="E39" s="31"/>
      <c r="F39" s="31"/>
      <c r="G39" s="31"/>
      <c r="H39" s="12"/>
      <c r="I39" s="31"/>
      <c r="J39" s="31"/>
      <c r="K39" s="35">
        <v>0</v>
      </c>
      <c r="L39" s="31"/>
      <c r="M39" s="31"/>
      <c r="N39" s="31"/>
      <c r="O39" s="31"/>
      <c r="P39" s="31"/>
      <c r="Q39" s="31"/>
      <c r="R39" s="14">
        <f t="shared" ref="R39:R88" si="4">D39*0.3 + H39*0.2 + J39*0.2 + L39*0.1  +N39*0.1 + P39*0.1</f>
        <v>0</v>
      </c>
      <c r="S39" s="36"/>
      <c r="T39" s="36"/>
      <c r="U39" s="36"/>
      <c r="V39" s="36"/>
      <c r="W39" s="36"/>
      <c r="X39" s="36"/>
      <c r="Y39" s="36"/>
    </row>
    <row r="40" spans="1:25" ht="15.5">
      <c r="A40" s="10">
        <v>9431069</v>
      </c>
      <c r="B40" s="8" t="s">
        <v>74</v>
      </c>
      <c r="C40" s="8" t="s">
        <v>75</v>
      </c>
      <c r="D40" s="19">
        <v>90</v>
      </c>
      <c r="E40" s="12"/>
      <c r="F40" s="11">
        <v>50</v>
      </c>
      <c r="G40" s="11">
        <v>47.5</v>
      </c>
      <c r="H40" s="11">
        <f>F40+G40</f>
        <v>97.5</v>
      </c>
      <c r="I40" s="12"/>
      <c r="J40" s="11">
        <v>100</v>
      </c>
      <c r="K40" s="12"/>
      <c r="L40" s="11">
        <v>100</v>
      </c>
      <c r="M40" s="12"/>
      <c r="N40" s="11">
        <v>100</v>
      </c>
      <c r="O40" s="12"/>
      <c r="P40" s="11">
        <v>100</v>
      </c>
      <c r="Q40" s="12"/>
      <c r="R40" s="14">
        <f t="shared" ref="R40:R85" si="5">D40*0.3 + H40*0.2 + J40*0.2 + L40*0.1  +N40*0.1 + P40*0.1</f>
        <v>96.5</v>
      </c>
    </row>
    <row r="41" spans="1:25" ht="15.5">
      <c r="A41" s="10">
        <v>9511023</v>
      </c>
      <c r="B41" s="8" t="s">
        <v>79</v>
      </c>
      <c r="C41" s="8" t="s">
        <v>55</v>
      </c>
      <c r="D41" s="19">
        <v>100</v>
      </c>
      <c r="E41" s="12"/>
      <c r="F41" s="11">
        <v>45</v>
      </c>
      <c r="G41" s="11">
        <v>20</v>
      </c>
      <c r="H41" s="11">
        <f>F41+G41</f>
        <v>65</v>
      </c>
      <c r="I41" s="12"/>
      <c r="J41" s="11">
        <v>0</v>
      </c>
      <c r="K41" s="12"/>
      <c r="L41" s="11">
        <v>100</v>
      </c>
      <c r="M41" s="12"/>
      <c r="N41" s="11">
        <v>100</v>
      </c>
      <c r="O41" s="12"/>
      <c r="P41" s="11">
        <v>100</v>
      </c>
      <c r="Q41" s="12"/>
      <c r="R41" s="14">
        <f t="shared" si="5"/>
        <v>73</v>
      </c>
    </row>
    <row r="42" spans="1:25" ht="15.5">
      <c r="A42" s="10">
        <v>9512034</v>
      </c>
      <c r="B42" s="8" t="s">
        <v>86</v>
      </c>
      <c r="C42" s="8" t="s">
        <v>87</v>
      </c>
      <c r="D42" s="19">
        <v>95</v>
      </c>
      <c r="E42" s="12"/>
      <c r="F42" s="11">
        <v>35</v>
      </c>
      <c r="G42" s="11">
        <v>20</v>
      </c>
      <c r="H42" s="11">
        <f>F42+G42</f>
        <v>55</v>
      </c>
      <c r="I42" s="12"/>
      <c r="J42" s="11">
        <v>0</v>
      </c>
      <c r="K42" s="12"/>
      <c r="L42" s="11">
        <v>30</v>
      </c>
      <c r="M42" s="12"/>
      <c r="N42" s="11">
        <v>0</v>
      </c>
      <c r="O42" s="12"/>
      <c r="P42" s="11">
        <v>0</v>
      </c>
      <c r="Q42" s="17" t="s">
        <v>245</v>
      </c>
      <c r="R42" s="14">
        <f t="shared" si="5"/>
        <v>42.5</v>
      </c>
    </row>
    <row r="43" spans="1:25" ht="15.5">
      <c r="A43" s="10">
        <v>9531023</v>
      </c>
      <c r="B43" s="8" t="s">
        <v>102</v>
      </c>
      <c r="C43" s="8" t="s">
        <v>103</v>
      </c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4">
        <f t="shared" si="5"/>
        <v>0</v>
      </c>
    </row>
    <row r="44" spans="1:25" ht="15.5">
      <c r="A44" s="10">
        <v>9531706</v>
      </c>
      <c r="B44" s="8" t="s">
        <v>135</v>
      </c>
      <c r="C44" s="8" t="s">
        <v>136</v>
      </c>
      <c r="D44" s="19">
        <v>100</v>
      </c>
      <c r="E44" s="12"/>
      <c r="F44" s="11">
        <v>50</v>
      </c>
      <c r="G44" s="11">
        <v>50</v>
      </c>
      <c r="H44" s="11">
        <f t="shared" ref="H44:H85" si="6">F44+G44</f>
        <v>100</v>
      </c>
      <c r="I44" s="12"/>
      <c r="J44" s="11">
        <v>100</v>
      </c>
      <c r="K44" s="12"/>
      <c r="L44" s="11">
        <v>100</v>
      </c>
      <c r="M44" s="12"/>
      <c r="N44" s="11">
        <v>100</v>
      </c>
      <c r="O44" s="12"/>
      <c r="P44" s="22">
        <v>80</v>
      </c>
      <c r="Q44" s="17" t="s">
        <v>253</v>
      </c>
      <c r="R44" s="14">
        <f t="shared" si="5"/>
        <v>98</v>
      </c>
    </row>
    <row r="45" spans="1:25" ht="15.5">
      <c r="A45" s="10">
        <v>9531707</v>
      </c>
      <c r="B45" s="8" t="s">
        <v>137</v>
      </c>
      <c r="C45" s="8" t="s">
        <v>138</v>
      </c>
      <c r="D45" s="19">
        <v>100</v>
      </c>
      <c r="E45" s="12"/>
      <c r="F45" s="11">
        <v>50</v>
      </c>
      <c r="G45" s="11">
        <v>49</v>
      </c>
      <c r="H45" s="11">
        <f t="shared" si="6"/>
        <v>99</v>
      </c>
      <c r="I45" s="12"/>
      <c r="J45" s="11">
        <v>100</v>
      </c>
      <c r="K45" s="12"/>
      <c r="L45" s="11">
        <v>100</v>
      </c>
      <c r="M45" s="12"/>
      <c r="N45" s="11">
        <v>100</v>
      </c>
      <c r="O45" s="12"/>
      <c r="P45" s="22">
        <v>80</v>
      </c>
      <c r="Q45" s="17" t="s">
        <v>259</v>
      </c>
      <c r="R45" s="14">
        <f t="shared" si="5"/>
        <v>97.8</v>
      </c>
    </row>
    <row r="46" spans="1:25" ht="15.5">
      <c r="A46" s="10">
        <v>9623068</v>
      </c>
      <c r="B46" s="8" t="s">
        <v>169</v>
      </c>
      <c r="C46" s="8" t="s">
        <v>148</v>
      </c>
      <c r="D46" s="19">
        <v>100</v>
      </c>
      <c r="E46" s="12"/>
      <c r="F46" s="11">
        <v>50</v>
      </c>
      <c r="G46" s="11">
        <v>50</v>
      </c>
      <c r="H46" s="11">
        <f t="shared" si="6"/>
        <v>100</v>
      </c>
      <c r="I46" s="12"/>
      <c r="J46" s="11">
        <v>100</v>
      </c>
      <c r="K46" s="12"/>
      <c r="L46" s="11">
        <v>100</v>
      </c>
      <c r="M46" s="12"/>
      <c r="N46" s="11">
        <v>100</v>
      </c>
      <c r="O46" s="12"/>
      <c r="P46" s="11">
        <v>100</v>
      </c>
      <c r="Q46" s="17" t="s">
        <v>265</v>
      </c>
      <c r="R46" s="14">
        <f t="shared" si="5"/>
        <v>100</v>
      </c>
    </row>
    <row r="47" spans="1:25" ht="15.5">
      <c r="A47" s="10">
        <v>9631001</v>
      </c>
      <c r="B47" s="8" t="s">
        <v>147</v>
      </c>
      <c r="C47" s="8" t="s">
        <v>154</v>
      </c>
      <c r="D47" s="19">
        <v>100</v>
      </c>
      <c r="E47" s="12"/>
      <c r="F47" s="11">
        <v>50</v>
      </c>
      <c r="G47" s="11">
        <v>50</v>
      </c>
      <c r="H47" s="11">
        <f t="shared" si="6"/>
        <v>100</v>
      </c>
      <c r="I47" s="12"/>
      <c r="J47" s="11">
        <v>100</v>
      </c>
      <c r="K47" s="12"/>
      <c r="L47" s="11">
        <v>100</v>
      </c>
      <c r="M47" s="12"/>
      <c r="N47" s="11">
        <v>100</v>
      </c>
      <c r="O47" s="12"/>
      <c r="P47" s="11">
        <v>100</v>
      </c>
      <c r="Q47" s="18"/>
      <c r="R47" s="14">
        <f t="shared" si="5"/>
        <v>100</v>
      </c>
    </row>
    <row r="48" spans="1:25" ht="15.5">
      <c r="A48" s="10">
        <v>9631006</v>
      </c>
      <c r="B48" s="8" t="s">
        <v>163</v>
      </c>
      <c r="C48" s="8" t="s">
        <v>75</v>
      </c>
      <c r="D48" s="19">
        <v>90</v>
      </c>
      <c r="E48" s="12"/>
      <c r="F48" s="11">
        <v>50</v>
      </c>
      <c r="G48" s="11">
        <v>28</v>
      </c>
      <c r="H48" s="11">
        <f t="shared" si="6"/>
        <v>78</v>
      </c>
      <c r="I48" s="12"/>
      <c r="J48" s="11">
        <v>100</v>
      </c>
      <c r="K48" s="12"/>
      <c r="L48" s="11">
        <v>70</v>
      </c>
      <c r="M48" s="12"/>
      <c r="N48" s="11">
        <v>100</v>
      </c>
      <c r="O48" s="12"/>
      <c r="P48" s="11">
        <v>90</v>
      </c>
      <c r="Q48" s="17" t="s">
        <v>273</v>
      </c>
      <c r="R48" s="14">
        <f t="shared" si="5"/>
        <v>88.6</v>
      </c>
    </row>
    <row r="49" spans="1:18" ht="15.5">
      <c r="A49" s="10">
        <v>9631008</v>
      </c>
      <c r="B49" s="8" t="s">
        <v>164</v>
      </c>
      <c r="C49" s="8" t="s">
        <v>165</v>
      </c>
      <c r="D49" s="19">
        <v>95</v>
      </c>
      <c r="E49" s="12"/>
      <c r="F49" s="11">
        <v>50</v>
      </c>
      <c r="G49" s="11">
        <v>50</v>
      </c>
      <c r="H49" s="11">
        <f t="shared" si="6"/>
        <v>100</v>
      </c>
      <c r="I49" s="12"/>
      <c r="J49" s="11">
        <v>100</v>
      </c>
      <c r="K49" s="12"/>
      <c r="L49" s="11">
        <v>30</v>
      </c>
      <c r="M49" s="12"/>
      <c r="N49" s="11">
        <v>100</v>
      </c>
      <c r="O49" s="12"/>
      <c r="P49" s="11">
        <v>50</v>
      </c>
      <c r="Q49" s="17" t="s">
        <v>276</v>
      </c>
      <c r="R49" s="14">
        <f t="shared" si="5"/>
        <v>86.5</v>
      </c>
    </row>
    <row r="50" spans="1:18" ht="15.5">
      <c r="A50" s="10">
        <v>9631009</v>
      </c>
      <c r="B50" s="8" t="s">
        <v>167</v>
      </c>
      <c r="C50" s="8" t="s">
        <v>81</v>
      </c>
      <c r="D50" s="19">
        <v>100</v>
      </c>
      <c r="E50" s="12"/>
      <c r="F50" s="11">
        <v>40</v>
      </c>
      <c r="G50" s="11">
        <v>27.5</v>
      </c>
      <c r="H50" s="11">
        <f t="shared" si="6"/>
        <v>67.5</v>
      </c>
      <c r="I50" s="12"/>
      <c r="J50" s="11">
        <v>100</v>
      </c>
      <c r="K50" s="12"/>
      <c r="L50" s="11">
        <v>100</v>
      </c>
      <c r="M50" s="12"/>
      <c r="N50" s="11">
        <v>90</v>
      </c>
      <c r="O50" s="12"/>
      <c r="P50" s="11">
        <v>100</v>
      </c>
      <c r="Q50" s="17" t="s">
        <v>277</v>
      </c>
      <c r="R50" s="14">
        <f t="shared" si="5"/>
        <v>92.5</v>
      </c>
    </row>
    <row r="51" spans="1:18" ht="15.5">
      <c r="A51" s="10">
        <v>9631010</v>
      </c>
      <c r="B51" s="8" t="s">
        <v>170</v>
      </c>
      <c r="C51" s="8" t="s">
        <v>171</v>
      </c>
      <c r="D51" s="19">
        <v>100</v>
      </c>
      <c r="E51" s="12"/>
      <c r="F51" s="11">
        <v>50</v>
      </c>
      <c r="G51" s="11">
        <v>28</v>
      </c>
      <c r="H51" s="11">
        <f t="shared" si="6"/>
        <v>78</v>
      </c>
      <c r="I51" s="12"/>
      <c r="J51" s="11">
        <v>100</v>
      </c>
      <c r="K51" s="12"/>
      <c r="L51" s="11">
        <v>100</v>
      </c>
      <c r="M51" s="12"/>
      <c r="N51" s="11">
        <v>100</v>
      </c>
      <c r="O51" s="12"/>
      <c r="P51" s="11">
        <v>0</v>
      </c>
      <c r="Q51" s="18"/>
      <c r="R51" s="14">
        <f t="shared" si="5"/>
        <v>85.6</v>
      </c>
    </row>
    <row r="52" spans="1:18" ht="15.5">
      <c r="A52" s="10">
        <v>9631012</v>
      </c>
      <c r="B52" s="8" t="s">
        <v>174</v>
      </c>
      <c r="C52" s="8" t="s">
        <v>175</v>
      </c>
      <c r="D52" s="19">
        <v>95</v>
      </c>
      <c r="E52" s="12"/>
      <c r="F52" s="11">
        <v>50</v>
      </c>
      <c r="G52" s="11">
        <v>42.5</v>
      </c>
      <c r="H52" s="11">
        <f t="shared" si="6"/>
        <v>92.5</v>
      </c>
      <c r="I52" s="12"/>
      <c r="J52" s="11">
        <v>100</v>
      </c>
      <c r="K52" s="12"/>
      <c r="L52" s="11">
        <v>70</v>
      </c>
      <c r="M52" s="12"/>
      <c r="N52" s="11">
        <v>100</v>
      </c>
      <c r="O52" s="12"/>
      <c r="P52" s="11">
        <v>100</v>
      </c>
      <c r="Q52" s="12"/>
      <c r="R52" s="14">
        <f t="shared" si="5"/>
        <v>94</v>
      </c>
    </row>
    <row r="53" spans="1:18" ht="15.5">
      <c r="A53" s="10">
        <v>9631016</v>
      </c>
      <c r="B53" s="8" t="s">
        <v>180</v>
      </c>
      <c r="C53" s="8" t="s">
        <v>181</v>
      </c>
      <c r="D53" s="19">
        <v>100</v>
      </c>
      <c r="E53" s="12"/>
      <c r="F53" s="11">
        <v>50</v>
      </c>
      <c r="G53" s="11">
        <v>27.5</v>
      </c>
      <c r="H53" s="11">
        <f t="shared" si="6"/>
        <v>77.5</v>
      </c>
      <c r="I53" s="12"/>
      <c r="J53" s="11">
        <v>100</v>
      </c>
      <c r="K53" s="12"/>
      <c r="L53" s="11">
        <v>100</v>
      </c>
      <c r="M53" s="12"/>
      <c r="N53" s="11">
        <v>100</v>
      </c>
      <c r="O53" s="12"/>
      <c r="P53" s="11">
        <v>90</v>
      </c>
      <c r="Q53" s="17" t="s">
        <v>282</v>
      </c>
      <c r="R53" s="14">
        <f t="shared" si="5"/>
        <v>94.5</v>
      </c>
    </row>
    <row r="54" spans="1:18" ht="15.5">
      <c r="A54" s="10">
        <v>9631023</v>
      </c>
      <c r="B54" s="8" t="s">
        <v>186</v>
      </c>
      <c r="C54" s="8" t="s">
        <v>62</v>
      </c>
      <c r="D54" s="19">
        <v>100</v>
      </c>
      <c r="E54" s="12"/>
      <c r="F54" s="11">
        <v>50</v>
      </c>
      <c r="G54" s="11">
        <v>50</v>
      </c>
      <c r="H54" s="11">
        <f t="shared" si="6"/>
        <v>100</v>
      </c>
      <c r="I54" s="12"/>
      <c r="J54" s="11">
        <v>100</v>
      </c>
      <c r="K54" s="12"/>
      <c r="L54" s="11">
        <v>100</v>
      </c>
      <c r="M54" s="12"/>
      <c r="N54" s="11">
        <v>90</v>
      </c>
      <c r="O54" s="12"/>
      <c r="P54" s="11">
        <v>100</v>
      </c>
      <c r="Q54" s="12"/>
      <c r="R54" s="14">
        <f t="shared" si="5"/>
        <v>99</v>
      </c>
    </row>
    <row r="55" spans="1:18" ht="15.5">
      <c r="A55" s="10">
        <v>9631033</v>
      </c>
      <c r="B55" s="8" t="s">
        <v>189</v>
      </c>
      <c r="C55" s="8" t="s">
        <v>81</v>
      </c>
      <c r="D55" s="19">
        <v>100</v>
      </c>
      <c r="E55" s="12"/>
      <c r="F55" s="11">
        <v>50</v>
      </c>
      <c r="G55" s="11">
        <v>42.5</v>
      </c>
      <c r="H55" s="11">
        <f t="shared" si="6"/>
        <v>92.5</v>
      </c>
      <c r="I55" s="12"/>
      <c r="J55" s="11">
        <v>100</v>
      </c>
      <c r="K55" s="12"/>
      <c r="L55" s="11">
        <v>100</v>
      </c>
      <c r="M55" s="12"/>
      <c r="N55" s="11">
        <v>100</v>
      </c>
      <c r="O55" s="12"/>
      <c r="P55" s="11">
        <v>90</v>
      </c>
      <c r="Q55" s="18"/>
      <c r="R55" s="14">
        <f t="shared" si="5"/>
        <v>97.5</v>
      </c>
    </row>
    <row r="56" spans="1:18" ht="15.5">
      <c r="A56" s="10">
        <v>9631035</v>
      </c>
      <c r="B56" s="8" t="s">
        <v>192</v>
      </c>
      <c r="C56" s="8" t="s">
        <v>173</v>
      </c>
      <c r="D56" s="19">
        <v>100</v>
      </c>
      <c r="E56" s="12"/>
      <c r="F56" s="11">
        <v>50</v>
      </c>
      <c r="G56" s="11">
        <v>42.5</v>
      </c>
      <c r="H56" s="11">
        <f t="shared" si="6"/>
        <v>92.5</v>
      </c>
      <c r="I56" s="12"/>
      <c r="J56" s="11">
        <v>100</v>
      </c>
      <c r="K56" s="18"/>
      <c r="L56" s="11">
        <v>100</v>
      </c>
      <c r="M56" s="12"/>
      <c r="N56" s="11">
        <v>100</v>
      </c>
      <c r="O56" s="12"/>
      <c r="P56" s="11">
        <v>100</v>
      </c>
      <c r="Q56" s="12"/>
      <c r="R56" s="14">
        <f t="shared" si="5"/>
        <v>98.5</v>
      </c>
    </row>
    <row r="57" spans="1:18" ht="15.5">
      <c r="A57" s="10">
        <v>9631039</v>
      </c>
      <c r="B57" s="8" t="s">
        <v>196</v>
      </c>
      <c r="C57" s="8" t="s">
        <v>197</v>
      </c>
      <c r="D57" s="19">
        <v>100</v>
      </c>
      <c r="E57" s="12"/>
      <c r="F57" s="11">
        <v>50</v>
      </c>
      <c r="G57" s="11">
        <v>27.5</v>
      </c>
      <c r="H57" s="11">
        <f t="shared" si="6"/>
        <v>77.5</v>
      </c>
      <c r="I57" s="12"/>
      <c r="J57" s="11">
        <v>100</v>
      </c>
      <c r="K57" s="12"/>
      <c r="L57" s="11">
        <v>50</v>
      </c>
      <c r="M57" s="12"/>
      <c r="N57" s="11">
        <v>90</v>
      </c>
      <c r="O57" s="12"/>
      <c r="P57" s="11">
        <v>90</v>
      </c>
      <c r="Q57" s="17" t="s">
        <v>289</v>
      </c>
      <c r="R57" s="14">
        <f t="shared" si="5"/>
        <v>88.5</v>
      </c>
    </row>
    <row r="58" spans="1:18" ht="21" customHeight="1">
      <c r="A58" s="10">
        <v>9631043</v>
      </c>
      <c r="B58" s="8" t="s">
        <v>199</v>
      </c>
      <c r="C58" s="8" t="s">
        <v>70</v>
      </c>
      <c r="D58" s="68">
        <v>37</v>
      </c>
      <c r="E58" s="12"/>
      <c r="F58" s="11">
        <v>50</v>
      </c>
      <c r="G58" s="11">
        <v>25</v>
      </c>
      <c r="H58" s="11">
        <f t="shared" si="6"/>
        <v>75</v>
      </c>
      <c r="I58" s="18"/>
      <c r="J58" s="11">
        <v>100</v>
      </c>
      <c r="K58" s="17"/>
      <c r="L58" s="11">
        <v>50</v>
      </c>
      <c r="M58" s="12"/>
      <c r="N58" s="11">
        <v>100</v>
      </c>
      <c r="O58" s="12"/>
      <c r="P58" s="11">
        <v>100</v>
      </c>
      <c r="Q58" s="12"/>
      <c r="R58" s="14">
        <f t="shared" si="5"/>
        <v>71.099999999999994</v>
      </c>
    </row>
    <row r="59" spans="1:18" ht="15.5">
      <c r="A59" s="10">
        <v>9631046</v>
      </c>
      <c r="B59" s="8" t="s">
        <v>201</v>
      </c>
      <c r="C59" s="8" t="s">
        <v>202</v>
      </c>
      <c r="D59" s="19">
        <v>100</v>
      </c>
      <c r="E59" s="12"/>
      <c r="F59" s="11">
        <v>50</v>
      </c>
      <c r="G59" s="11">
        <v>42.5</v>
      </c>
      <c r="H59" s="11">
        <f t="shared" si="6"/>
        <v>92.5</v>
      </c>
      <c r="I59" s="12"/>
      <c r="J59" s="11">
        <v>100</v>
      </c>
      <c r="K59" s="12"/>
      <c r="L59" s="11">
        <v>100</v>
      </c>
      <c r="M59" s="12"/>
      <c r="N59" s="11">
        <v>100</v>
      </c>
      <c r="O59" s="12"/>
      <c r="P59" s="11">
        <v>100</v>
      </c>
      <c r="Q59" s="12"/>
      <c r="R59" s="14">
        <f t="shared" si="5"/>
        <v>98.5</v>
      </c>
    </row>
    <row r="60" spans="1:18" ht="15.5">
      <c r="A60" s="10">
        <v>9631052</v>
      </c>
      <c r="B60" s="8" t="s">
        <v>205</v>
      </c>
      <c r="C60" s="8" t="s">
        <v>206</v>
      </c>
      <c r="D60" s="19">
        <v>100</v>
      </c>
      <c r="E60" s="12"/>
      <c r="F60" s="11">
        <v>40</v>
      </c>
      <c r="G60" s="11">
        <v>48</v>
      </c>
      <c r="H60" s="11">
        <f t="shared" si="6"/>
        <v>88</v>
      </c>
      <c r="I60" s="17" t="s">
        <v>294</v>
      </c>
      <c r="J60" s="11">
        <v>100</v>
      </c>
      <c r="K60" s="12"/>
      <c r="L60" s="11">
        <v>70</v>
      </c>
      <c r="M60" s="12"/>
      <c r="N60" s="11">
        <v>100</v>
      </c>
      <c r="O60" s="12"/>
      <c r="P60" s="11">
        <v>100</v>
      </c>
      <c r="Q60" s="12"/>
      <c r="R60" s="14">
        <f t="shared" si="5"/>
        <v>94.6</v>
      </c>
    </row>
    <row r="61" spans="1:18" ht="15.5">
      <c r="A61" s="10">
        <v>9631054</v>
      </c>
      <c r="B61" s="8" t="s">
        <v>207</v>
      </c>
      <c r="C61" s="8" t="s">
        <v>81</v>
      </c>
      <c r="D61" s="19">
        <v>100</v>
      </c>
      <c r="E61" s="12"/>
      <c r="F61" s="11">
        <v>50</v>
      </c>
      <c r="G61" s="11">
        <v>50</v>
      </c>
      <c r="H61" s="11">
        <f t="shared" si="6"/>
        <v>100</v>
      </c>
      <c r="I61" s="18"/>
      <c r="J61" s="11">
        <v>100</v>
      </c>
      <c r="K61" s="12"/>
      <c r="L61" s="11">
        <v>30</v>
      </c>
      <c r="M61" s="12"/>
      <c r="N61" s="11">
        <v>100</v>
      </c>
      <c r="O61" s="12"/>
      <c r="P61" s="11">
        <v>100</v>
      </c>
      <c r="Q61" s="18"/>
      <c r="R61" s="14">
        <f t="shared" si="5"/>
        <v>93</v>
      </c>
    </row>
    <row r="62" spans="1:18" ht="15.5">
      <c r="A62" s="10">
        <v>9631055</v>
      </c>
      <c r="B62" s="8" t="s">
        <v>209</v>
      </c>
      <c r="C62" s="8" t="s">
        <v>129</v>
      </c>
      <c r="D62" s="19">
        <v>100</v>
      </c>
      <c r="E62" s="12"/>
      <c r="F62" s="11">
        <v>50</v>
      </c>
      <c r="G62" s="11">
        <v>50</v>
      </c>
      <c r="H62" s="11">
        <f t="shared" si="6"/>
        <v>100</v>
      </c>
      <c r="I62" s="12"/>
      <c r="J62" s="11">
        <v>100</v>
      </c>
      <c r="K62" s="12"/>
      <c r="L62" s="11">
        <v>100</v>
      </c>
      <c r="M62" s="12"/>
      <c r="N62" s="11">
        <v>100</v>
      </c>
      <c r="O62" s="12"/>
      <c r="P62" s="11">
        <v>100</v>
      </c>
      <c r="Q62" s="12"/>
      <c r="R62" s="14">
        <f t="shared" si="5"/>
        <v>100</v>
      </c>
    </row>
    <row r="63" spans="1:18" ht="15.5">
      <c r="A63" s="10">
        <v>9631062</v>
      </c>
      <c r="B63" s="8" t="s">
        <v>210</v>
      </c>
      <c r="C63" s="8" t="s">
        <v>211</v>
      </c>
      <c r="D63" s="19">
        <v>100</v>
      </c>
      <c r="E63" s="12"/>
      <c r="F63" s="11">
        <v>50</v>
      </c>
      <c r="G63" s="11">
        <v>27.5</v>
      </c>
      <c r="H63" s="11">
        <f t="shared" si="6"/>
        <v>77.5</v>
      </c>
      <c r="I63" s="17" t="s">
        <v>300</v>
      </c>
      <c r="J63" s="11">
        <v>100</v>
      </c>
      <c r="K63" s="12"/>
      <c r="L63" s="11">
        <v>100</v>
      </c>
      <c r="M63" s="18"/>
      <c r="N63" s="11">
        <v>100</v>
      </c>
      <c r="O63" s="12"/>
      <c r="P63" s="11">
        <v>55</v>
      </c>
      <c r="Q63" s="17" t="s">
        <v>301</v>
      </c>
      <c r="R63" s="14">
        <f t="shared" si="5"/>
        <v>91</v>
      </c>
    </row>
    <row r="64" spans="1:18" ht="15.5">
      <c r="A64" s="10">
        <v>9631066</v>
      </c>
      <c r="B64" s="8" t="s">
        <v>212</v>
      </c>
      <c r="C64" s="8" t="s">
        <v>129</v>
      </c>
      <c r="D64" s="19">
        <v>100</v>
      </c>
      <c r="E64" s="12"/>
      <c r="F64" s="11">
        <v>50</v>
      </c>
      <c r="G64" s="11">
        <v>50</v>
      </c>
      <c r="H64" s="11">
        <f t="shared" si="6"/>
        <v>100</v>
      </c>
      <c r="I64" s="12"/>
      <c r="J64" s="11">
        <v>100</v>
      </c>
      <c r="K64" s="12"/>
      <c r="L64" s="11">
        <v>70</v>
      </c>
      <c r="M64" s="12"/>
      <c r="N64" s="11">
        <v>100</v>
      </c>
      <c r="O64" s="12"/>
      <c r="P64" s="11">
        <v>100</v>
      </c>
      <c r="Q64" s="18"/>
      <c r="R64" s="14">
        <f t="shared" si="5"/>
        <v>97</v>
      </c>
    </row>
    <row r="65" spans="1:18" ht="15.5">
      <c r="A65" s="10">
        <v>9631067</v>
      </c>
      <c r="B65" s="8" t="s">
        <v>213</v>
      </c>
      <c r="C65" s="8" t="s">
        <v>98</v>
      </c>
      <c r="D65" s="19">
        <v>100</v>
      </c>
      <c r="E65" s="12"/>
      <c r="F65" s="11">
        <v>50</v>
      </c>
      <c r="G65" s="11">
        <v>35</v>
      </c>
      <c r="H65" s="11">
        <f t="shared" si="6"/>
        <v>85</v>
      </c>
      <c r="I65" s="12"/>
      <c r="J65" s="11">
        <v>100</v>
      </c>
      <c r="K65" s="12"/>
      <c r="L65" s="11">
        <v>85</v>
      </c>
      <c r="M65" s="17" t="s">
        <v>153</v>
      </c>
      <c r="N65" s="11">
        <v>100</v>
      </c>
      <c r="O65" s="12"/>
      <c r="P65" s="11">
        <v>100</v>
      </c>
      <c r="Q65" s="12"/>
      <c r="R65" s="14">
        <f t="shared" si="5"/>
        <v>95.5</v>
      </c>
    </row>
    <row r="66" spans="1:18" ht="15.5">
      <c r="A66" s="10">
        <v>9631068</v>
      </c>
      <c r="B66" s="8" t="s">
        <v>214</v>
      </c>
      <c r="C66" s="8" t="s">
        <v>215</v>
      </c>
      <c r="D66" s="19">
        <v>100</v>
      </c>
      <c r="E66" s="12"/>
      <c r="F66" s="11">
        <v>50</v>
      </c>
      <c r="G66" s="11">
        <v>50</v>
      </c>
      <c r="H66" s="11">
        <f t="shared" si="6"/>
        <v>100</v>
      </c>
      <c r="I66" s="12"/>
      <c r="J66" s="11">
        <v>100</v>
      </c>
      <c r="K66" s="12"/>
      <c r="L66" s="11">
        <v>100</v>
      </c>
      <c r="M66" s="12"/>
      <c r="N66" s="11">
        <v>100</v>
      </c>
      <c r="O66" s="12"/>
      <c r="P66" s="11">
        <v>55</v>
      </c>
      <c r="Q66" s="17" t="s">
        <v>301</v>
      </c>
      <c r="R66" s="14">
        <f t="shared" si="5"/>
        <v>95.5</v>
      </c>
    </row>
    <row r="67" spans="1:18" ht="15.5">
      <c r="A67" s="10">
        <v>9631069</v>
      </c>
      <c r="B67" s="8" t="s">
        <v>218</v>
      </c>
      <c r="C67" s="8" t="s">
        <v>62</v>
      </c>
      <c r="D67" s="19">
        <v>100</v>
      </c>
      <c r="E67" s="12"/>
      <c r="F67" s="11">
        <v>50</v>
      </c>
      <c r="G67" s="11">
        <v>50</v>
      </c>
      <c r="H67" s="11">
        <f t="shared" si="6"/>
        <v>100</v>
      </c>
      <c r="I67" s="12"/>
      <c r="J67" s="11">
        <v>100</v>
      </c>
      <c r="K67" s="12"/>
      <c r="L67" s="11">
        <v>100</v>
      </c>
      <c r="M67" s="12"/>
      <c r="N67" s="11">
        <v>100</v>
      </c>
      <c r="O67" s="12"/>
      <c r="P67" s="11">
        <v>100</v>
      </c>
      <c r="Q67" s="12"/>
      <c r="R67" s="14">
        <f t="shared" si="5"/>
        <v>100</v>
      </c>
    </row>
    <row r="68" spans="1:18" ht="15.5">
      <c r="A68" s="10">
        <v>9631070</v>
      </c>
      <c r="B68" s="8" t="s">
        <v>220</v>
      </c>
      <c r="C68" s="8" t="s">
        <v>221</v>
      </c>
      <c r="D68" s="19">
        <v>100</v>
      </c>
      <c r="E68" s="12"/>
      <c r="F68" s="11">
        <v>50</v>
      </c>
      <c r="G68" s="11">
        <v>42.5</v>
      </c>
      <c r="H68" s="11">
        <f t="shared" si="6"/>
        <v>92.5</v>
      </c>
      <c r="I68" s="12"/>
      <c r="J68" s="11">
        <v>70</v>
      </c>
      <c r="K68" s="12"/>
      <c r="L68" s="11">
        <v>100</v>
      </c>
      <c r="M68" s="12"/>
      <c r="N68" s="11">
        <v>100</v>
      </c>
      <c r="O68" s="12"/>
      <c r="P68" s="11">
        <v>0</v>
      </c>
      <c r="Q68" s="12"/>
      <c r="R68" s="14">
        <f t="shared" si="5"/>
        <v>82.5</v>
      </c>
    </row>
    <row r="69" spans="1:18" ht="15.5">
      <c r="A69" s="10">
        <v>9631074</v>
      </c>
      <c r="B69" s="8" t="s">
        <v>222</v>
      </c>
      <c r="C69" s="8" t="s">
        <v>223</v>
      </c>
      <c r="D69" s="19">
        <v>95</v>
      </c>
      <c r="E69" s="12"/>
      <c r="F69" s="11">
        <v>45</v>
      </c>
      <c r="G69" s="11">
        <v>50</v>
      </c>
      <c r="H69" s="11">
        <f t="shared" si="6"/>
        <v>95</v>
      </c>
      <c r="I69" s="12"/>
      <c r="J69" s="11">
        <v>100</v>
      </c>
      <c r="K69" s="12"/>
      <c r="L69" s="11">
        <v>100</v>
      </c>
      <c r="M69" s="12"/>
      <c r="N69" s="11">
        <v>100</v>
      </c>
      <c r="O69" s="12"/>
      <c r="P69" s="11">
        <v>100</v>
      </c>
      <c r="Q69" s="18"/>
      <c r="R69" s="14">
        <f t="shared" si="5"/>
        <v>97.5</v>
      </c>
    </row>
    <row r="70" spans="1:18" ht="15.5">
      <c r="A70" s="10">
        <v>9631077</v>
      </c>
      <c r="B70" s="8" t="s">
        <v>225</v>
      </c>
      <c r="C70" s="8" t="s">
        <v>226</v>
      </c>
      <c r="D70" s="19">
        <v>100</v>
      </c>
      <c r="E70" s="12"/>
      <c r="F70" s="11">
        <v>50</v>
      </c>
      <c r="G70" s="11">
        <v>27.5</v>
      </c>
      <c r="H70" s="11">
        <f t="shared" si="6"/>
        <v>77.5</v>
      </c>
      <c r="I70" s="12"/>
      <c r="J70" s="11">
        <v>100</v>
      </c>
      <c r="K70" s="12"/>
      <c r="L70" s="11">
        <v>100</v>
      </c>
      <c r="M70" s="18"/>
      <c r="N70" s="11">
        <v>100</v>
      </c>
      <c r="O70" s="12"/>
      <c r="P70" s="11">
        <v>100</v>
      </c>
      <c r="Q70" s="12"/>
      <c r="R70" s="14">
        <f t="shared" si="5"/>
        <v>95.5</v>
      </c>
    </row>
    <row r="71" spans="1:18" ht="15.5">
      <c r="A71" s="10">
        <v>9631078</v>
      </c>
      <c r="B71" s="8" t="s">
        <v>229</v>
      </c>
      <c r="C71" s="8" t="s">
        <v>81</v>
      </c>
      <c r="D71" s="19">
        <v>100</v>
      </c>
      <c r="E71" s="12"/>
      <c r="F71" s="11">
        <v>50</v>
      </c>
      <c r="G71" s="11">
        <v>42.5</v>
      </c>
      <c r="H71" s="11">
        <f t="shared" si="6"/>
        <v>92.5</v>
      </c>
      <c r="I71" s="12"/>
      <c r="J71" s="11">
        <v>100</v>
      </c>
      <c r="K71" s="12"/>
      <c r="L71" s="11">
        <v>70</v>
      </c>
      <c r="M71" s="12"/>
      <c r="N71" s="11">
        <v>100</v>
      </c>
      <c r="O71" s="12"/>
      <c r="P71" s="11">
        <v>40</v>
      </c>
      <c r="Q71" s="17" t="s">
        <v>306</v>
      </c>
      <c r="R71" s="14">
        <f t="shared" si="5"/>
        <v>89.5</v>
      </c>
    </row>
    <row r="72" spans="1:18" ht="15.5">
      <c r="A72" s="10">
        <v>9631079</v>
      </c>
      <c r="B72" s="8" t="s">
        <v>230</v>
      </c>
      <c r="C72" s="8" t="s">
        <v>231</v>
      </c>
      <c r="D72" s="19">
        <v>100</v>
      </c>
      <c r="E72" s="12"/>
      <c r="F72" s="11">
        <v>50</v>
      </c>
      <c r="G72" s="11">
        <v>42.5</v>
      </c>
      <c r="H72" s="11">
        <f t="shared" si="6"/>
        <v>92.5</v>
      </c>
      <c r="I72" s="12"/>
      <c r="J72" s="11">
        <v>100</v>
      </c>
      <c r="K72" s="12"/>
      <c r="L72" s="11">
        <v>85</v>
      </c>
      <c r="M72" s="17" t="s">
        <v>153</v>
      </c>
      <c r="N72" s="11">
        <v>90</v>
      </c>
      <c r="O72" s="12"/>
      <c r="P72" s="11">
        <v>50</v>
      </c>
      <c r="Q72" s="12"/>
      <c r="R72" s="14">
        <f t="shared" si="5"/>
        <v>91</v>
      </c>
    </row>
    <row r="73" spans="1:18" ht="15.5">
      <c r="A73" s="10">
        <v>9631081</v>
      </c>
      <c r="B73" s="8" t="s">
        <v>236</v>
      </c>
      <c r="C73" s="8" t="s">
        <v>70</v>
      </c>
      <c r="D73" s="19">
        <v>80</v>
      </c>
      <c r="E73" s="12"/>
      <c r="F73" s="11">
        <v>50</v>
      </c>
      <c r="G73" s="11">
        <v>50</v>
      </c>
      <c r="H73" s="11">
        <f t="shared" si="6"/>
        <v>100</v>
      </c>
      <c r="I73" s="12"/>
      <c r="J73" s="11">
        <v>100</v>
      </c>
      <c r="K73" s="12"/>
      <c r="L73" s="11">
        <v>100</v>
      </c>
      <c r="M73" s="12"/>
      <c r="N73" s="11">
        <v>100</v>
      </c>
      <c r="O73" s="12"/>
      <c r="P73" s="11">
        <v>90</v>
      </c>
      <c r="Q73" s="17" t="s">
        <v>308</v>
      </c>
      <c r="R73" s="14">
        <f t="shared" si="5"/>
        <v>93</v>
      </c>
    </row>
    <row r="74" spans="1:18" ht="15.5">
      <c r="A74" s="10">
        <v>9631407</v>
      </c>
      <c r="B74" s="8" t="s">
        <v>237</v>
      </c>
      <c r="C74" s="8" t="s">
        <v>55</v>
      </c>
      <c r="D74" s="19">
        <v>100</v>
      </c>
      <c r="E74" s="12"/>
      <c r="F74" s="11">
        <v>50</v>
      </c>
      <c r="G74" s="11">
        <v>27.5</v>
      </c>
      <c r="H74" s="11">
        <f t="shared" si="6"/>
        <v>77.5</v>
      </c>
      <c r="I74" s="12"/>
      <c r="J74" s="11">
        <v>100</v>
      </c>
      <c r="K74" s="12"/>
      <c r="L74" s="11">
        <v>100</v>
      </c>
      <c r="M74" s="12"/>
      <c r="N74" s="11">
        <v>20</v>
      </c>
      <c r="O74" s="12"/>
      <c r="P74" s="11">
        <v>100</v>
      </c>
      <c r="Q74" s="12"/>
      <c r="R74" s="14">
        <f t="shared" si="5"/>
        <v>87.5</v>
      </c>
    </row>
    <row r="75" spans="1:18" ht="15.5">
      <c r="A75" s="10">
        <v>9631411</v>
      </c>
      <c r="B75" s="8" t="s">
        <v>65</v>
      </c>
      <c r="C75" s="8" t="s">
        <v>240</v>
      </c>
      <c r="D75" s="19">
        <v>100</v>
      </c>
      <c r="E75" s="12"/>
      <c r="F75" s="11">
        <v>50</v>
      </c>
      <c r="G75" s="11">
        <v>47.5</v>
      </c>
      <c r="H75" s="11">
        <f t="shared" si="6"/>
        <v>97.5</v>
      </c>
      <c r="I75" s="12"/>
      <c r="J75" s="11">
        <v>100</v>
      </c>
      <c r="K75" s="12"/>
      <c r="L75" s="11">
        <v>70</v>
      </c>
      <c r="M75" s="12"/>
      <c r="N75" s="11">
        <v>100</v>
      </c>
      <c r="O75" s="12"/>
      <c r="P75" s="11">
        <v>10</v>
      </c>
      <c r="Q75" s="12"/>
      <c r="R75" s="14">
        <f t="shared" si="5"/>
        <v>87.5</v>
      </c>
    </row>
    <row r="76" spans="1:18" ht="15.5">
      <c r="A76" s="10">
        <v>9631419</v>
      </c>
      <c r="B76" s="8" t="s">
        <v>241</v>
      </c>
      <c r="C76" s="8" t="s">
        <v>242</v>
      </c>
      <c r="D76" s="19">
        <v>95</v>
      </c>
      <c r="E76" s="12"/>
      <c r="F76" s="11">
        <v>50</v>
      </c>
      <c r="G76" s="11">
        <v>50</v>
      </c>
      <c r="H76" s="11">
        <f t="shared" si="6"/>
        <v>100</v>
      </c>
      <c r="I76" s="12"/>
      <c r="J76" s="11">
        <v>100</v>
      </c>
      <c r="K76" s="12"/>
      <c r="L76" s="11">
        <v>100</v>
      </c>
      <c r="M76" s="12"/>
      <c r="N76" s="11">
        <v>100</v>
      </c>
      <c r="O76" s="12"/>
      <c r="P76" s="11">
        <v>0</v>
      </c>
      <c r="Q76" s="12"/>
      <c r="R76" s="14">
        <f t="shared" si="5"/>
        <v>88.5</v>
      </c>
    </row>
    <row r="77" spans="1:18" ht="15.5">
      <c r="A77" s="10">
        <v>9631421</v>
      </c>
      <c r="B77" s="8" t="s">
        <v>244</v>
      </c>
      <c r="C77" s="8" t="s">
        <v>98</v>
      </c>
      <c r="D77" s="19">
        <v>100</v>
      </c>
      <c r="E77" s="12"/>
      <c r="F77" s="11">
        <v>50</v>
      </c>
      <c r="G77" s="11">
        <v>38</v>
      </c>
      <c r="H77" s="11">
        <f t="shared" si="6"/>
        <v>88</v>
      </c>
      <c r="I77" s="12"/>
      <c r="J77" s="11">
        <v>100</v>
      </c>
      <c r="K77" s="12"/>
      <c r="L77" s="11">
        <v>100</v>
      </c>
      <c r="M77" s="12"/>
      <c r="N77" s="11">
        <v>100</v>
      </c>
      <c r="O77" s="12"/>
      <c r="P77" s="11">
        <v>100</v>
      </c>
      <c r="Q77" s="18"/>
      <c r="R77" s="14">
        <f t="shared" si="5"/>
        <v>97.6</v>
      </c>
    </row>
    <row r="78" spans="1:18" ht="15.5">
      <c r="A78" s="10">
        <v>9631422</v>
      </c>
      <c r="B78" s="8" t="s">
        <v>248</v>
      </c>
      <c r="C78" s="8" t="s">
        <v>98</v>
      </c>
      <c r="D78" s="19">
        <v>100</v>
      </c>
      <c r="E78" s="12"/>
      <c r="F78" s="11">
        <v>50</v>
      </c>
      <c r="G78" s="11">
        <v>50</v>
      </c>
      <c r="H78" s="11">
        <f t="shared" si="6"/>
        <v>100</v>
      </c>
      <c r="I78" s="12"/>
      <c r="J78" s="11">
        <v>100</v>
      </c>
      <c r="K78" s="12"/>
      <c r="L78" s="11">
        <v>100</v>
      </c>
      <c r="M78" s="12"/>
      <c r="N78" s="11">
        <v>80</v>
      </c>
      <c r="O78" s="12"/>
      <c r="P78" s="11">
        <v>100</v>
      </c>
      <c r="Q78" s="12"/>
      <c r="R78" s="14">
        <f t="shared" si="5"/>
        <v>98</v>
      </c>
    </row>
    <row r="79" spans="1:18" ht="15.5">
      <c r="A79" s="10">
        <v>9631427</v>
      </c>
      <c r="B79" s="8" t="s">
        <v>250</v>
      </c>
      <c r="C79" s="8" t="s">
        <v>58</v>
      </c>
      <c r="D79" s="19">
        <v>100</v>
      </c>
      <c r="E79" s="12"/>
      <c r="F79" s="11">
        <v>50</v>
      </c>
      <c r="G79" s="11">
        <v>35</v>
      </c>
      <c r="H79" s="11">
        <f t="shared" si="6"/>
        <v>85</v>
      </c>
      <c r="I79" s="12"/>
      <c r="J79" s="11">
        <v>100</v>
      </c>
      <c r="K79" s="12"/>
      <c r="L79" s="11">
        <v>100</v>
      </c>
      <c r="M79" s="12"/>
      <c r="N79" s="11">
        <v>100</v>
      </c>
      <c r="O79" s="12"/>
      <c r="P79" s="11">
        <v>100</v>
      </c>
      <c r="Q79" s="17" t="s">
        <v>314</v>
      </c>
      <c r="R79" s="14">
        <f t="shared" si="5"/>
        <v>97</v>
      </c>
    </row>
    <row r="80" spans="1:18" ht="15.5">
      <c r="A80" s="10">
        <v>9631802</v>
      </c>
      <c r="B80" s="8" t="s">
        <v>254</v>
      </c>
      <c r="C80" s="8" t="s">
        <v>255</v>
      </c>
      <c r="D80" s="19">
        <v>85</v>
      </c>
      <c r="E80" s="12"/>
      <c r="F80" s="11">
        <v>50</v>
      </c>
      <c r="G80" s="11">
        <v>50</v>
      </c>
      <c r="H80" s="11">
        <f t="shared" si="6"/>
        <v>100</v>
      </c>
      <c r="I80" s="12"/>
      <c r="J80" s="11">
        <v>100</v>
      </c>
      <c r="K80" s="12"/>
      <c r="L80" s="11">
        <v>100</v>
      </c>
      <c r="M80" s="12"/>
      <c r="N80" s="11">
        <v>100</v>
      </c>
      <c r="O80" s="12"/>
      <c r="P80" s="11">
        <v>100</v>
      </c>
      <c r="Q80" s="18"/>
      <c r="R80" s="14">
        <f t="shared" si="5"/>
        <v>95.5</v>
      </c>
    </row>
    <row r="81" spans="1:25" ht="15.5">
      <c r="A81" s="10">
        <v>9631805</v>
      </c>
      <c r="B81" s="8" t="s">
        <v>257</v>
      </c>
      <c r="C81" s="8" t="s">
        <v>258</v>
      </c>
      <c r="D81" s="19">
        <v>100</v>
      </c>
      <c r="E81" s="12"/>
      <c r="F81" s="11">
        <v>50</v>
      </c>
      <c r="G81" s="11">
        <v>27.5</v>
      </c>
      <c r="H81" s="11">
        <f t="shared" si="6"/>
        <v>77.5</v>
      </c>
      <c r="I81" s="12"/>
      <c r="J81" s="11">
        <v>100</v>
      </c>
      <c r="K81" s="12"/>
      <c r="L81" s="11">
        <v>100</v>
      </c>
      <c r="M81" s="12"/>
      <c r="N81" s="11">
        <v>100</v>
      </c>
      <c r="O81" s="12"/>
      <c r="P81" s="11">
        <v>100</v>
      </c>
      <c r="Q81" s="12"/>
      <c r="R81" s="14">
        <f t="shared" si="5"/>
        <v>95.5</v>
      </c>
    </row>
    <row r="82" spans="1:25" ht="15.5">
      <c r="A82" s="10">
        <v>9631808</v>
      </c>
      <c r="B82" s="8" t="s">
        <v>262</v>
      </c>
      <c r="C82" s="8" t="s">
        <v>263</v>
      </c>
      <c r="D82" s="19">
        <v>100</v>
      </c>
      <c r="E82" s="12"/>
      <c r="F82" s="11">
        <v>50</v>
      </c>
      <c r="G82" s="11">
        <v>27.5</v>
      </c>
      <c r="H82" s="11">
        <f t="shared" si="6"/>
        <v>77.5</v>
      </c>
      <c r="I82" s="12"/>
      <c r="J82" s="11">
        <v>100</v>
      </c>
      <c r="K82" s="12"/>
      <c r="L82" s="11">
        <v>100</v>
      </c>
      <c r="M82" s="12"/>
      <c r="N82" s="11">
        <v>100</v>
      </c>
      <c r="O82" s="12"/>
      <c r="P82" s="11">
        <v>100</v>
      </c>
      <c r="Q82" s="17" t="s">
        <v>316</v>
      </c>
      <c r="R82" s="14">
        <f t="shared" si="5"/>
        <v>95.5</v>
      </c>
    </row>
    <row r="83" spans="1:25" ht="15.5">
      <c r="A83" s="10">
        <v>9631809</v>
      </c>
      <c r="B83" s="8" t="s">
        <v>267</v>
      </c>
      <c r="C83" s="8" t="s">
        <v>62</v>
      </c>
      <c r="D83" s="19">
        <v>100</v>
      </c>
      <c r="E83" s="12"/>
      <c r="F83" s="11">
        <v>45</v>
      </c>
      <c r="G83" s="11">
        <v>27.5</v>
      </c>
      <c r="H83" s="11">
        <f t="shared" si="6"/>
        <v>72.5</v>
      </c>
      <c r="I83" s="12"/>
      <c r="J83" s="11">
        <v>100</v>
      </c>
      <c r="K83" s="12"/>
      <c r="L83" s="11">
        <v>100</v>
      </c>
      <c r="M83" s="12"/>
      <c r="N83" s="11">
        <v>100</v>
      </c>
      <c r="O83" s="12"/>
      <c r="P83" s="11">
        <v>100</v>
      </c>
      <c r="Q83" s="18"/>
      <c r="R83" s="14">
        <f t="shared" si="5"/>
        <v>94.5</v>
      </c>
    </row>
    <row r="84" spans="1:25" ht="15.5">
      <c r="A84" s="37">
        <v>9631901</v>
      </c>
      <c r="B84" s="37" t="s">
        <v>270</v>
      </c>
      <c r="C84" s="37" t="s">
        <v>271</v>
      </c>
      <c r="D84" s="19">
        <v>100</v>
      </c>
      <c r="E84" s="18"/>
      <c r="F84" s="17">
        <v>50</v>
      </c>
      <c r="G84" s="17">
        <v>50</v>
      </c>
      <c r="H84" s="17">
        <f t="shared" si="6"/>
        <v>100</v>
      </c>
      <c r="I84" s="18"/>
      <c r="J84" s="17">
        <v>100</v>
      </c>
      <c r="K84" s="18"/>
      <c r="L84" s="17">
        <v>100</v>
      </c>
      <c r="M84" s="18"/>
      <c r="N84" s="17">
        <v>100</v>
      </c>
      <c r="O84" s="18"/>
      <c r="P84" s="17">
        <v>100</v>
      </c>
      <c r="Q84" s="18"/>
      <c r="R84" s="14">
        <f t="shared" si="5"/>
        <v>100</v>
      </c>
      <c r="S84" s="131"/>
      <c r="T84" s="131"/>
      <c r="U84" s="131"/>
      <c r="V84" s="131"/>
      <c r="W84" s="131"/>
      <c r="X84" s="131"/>
      <c r="Y84" s="131"/>
    </row>
    <row r="85" spans="1:25" ht="15.5">
      <c r="A85" s="37">
        <v>9631904</v>
      </c>
      <c r="B85" s="37" t="s">
        <v>272</v>
      </c>
      <c r="C85" s="37" t="s">
        <v>271</v>
      </c>
      <c r="D85" s="19">
        <v>100</v>
      </c>
      <c r="E85" s="18"/>
      <c r="F85" s="17">
        <v>50</v>
      </c>
      <c r="G85" s="17">
        <v>42.5</v>
      </c>
      <c r="H85" s="17">
        <f t="shared" si="6"/>
        <v>92.5</v>
      </c>
      <c r="I85" s="18"/>
      <c r="J85" s="17">
        <v>100</v>
      </c>
      <c r="K85" s="18"/>
      <c r="L85" s="17">
        <v>70</v>
      </c>
      <c r="M85" s="18"/>
      <c r="N85" s="17">
        <v>100</v>
      </c>
      <c r="O85" s="18"/>
      <c r="P85" s="17">
        <v>80</v>
      </c>
      <c r="Q85" s="17" t="s">
        <v>321</v>
      </c>
      <c r="R85" s="14">
        <f t="shared" si="5"/>
        <v>93.5</v>
      </c>
      <c r="S85" s="131"/>
      <c r="T85" s="131"/>
      <c r="U85" s="131"/>
      <c r="V85" s="131"/>
      <c r="W85" s="131"/>
      <c r="X85" s="131"/>
      <c r="Y85" s="131"/>
    </row>
    <row r="86" spans="1:25" ht="15.5">
      <c r="A86" s="25">
        <v>9613007</v>
      </c>
      <c r="B86" s="25" t="s">
        <v>145</v>
      </c>
      <c r="C86" s="25" t="s">
        <v>146</v>
      </c>
      <c r="D86" s="38">
        <v>100</v>
      </c>
      <c r="E86" s="121"/>
      <c r="F86" s="40">
        <v>50</v>
      </c>
      <c r="G86" s="40">
        <v>50</v>
      </c>
      <c r="H86" s="40">
        <f>F86+G86</f>
        <v>100</v>
      </c>
      <c r="I86" s="121"/>
      <c r="J86" s="40">
        <v>100</v>
      </c>
      <c r="K86" s="121"/>
      <c r="L86" s="40">
        <v>100</v>
      </c>
      <c r="M86" s="121"/>
      <c r="N86" s="40">
        <v>100</v>
      </c>
      <c r="O86" s="121"/>
      <c r="P86" s="40">
        <v>100</v>
      </c>
      <c r="Q86" s="121"/>
      <c r="R86" s="41">
        <f>D86*0.3 + H86*0.2 + J86*0.2 + L86*0.1  +N86*0.1 + P86*0.1</f>
        <v>100</v>
      </c>
      <c r="S86" s="121"/>
      <c r="T86" s="121"/>
      <c r="U86" s="121"/>
      <c r="V86" s="121"/>
      <c r="W86" s="121"/>
      <c r="X86" s="121"/>
      <c r="Y86" s="121"/>
    </row>
    <row r="87" spans="1:25" ht="15.5">
      <c r="A87" s="25">
        <v>9631002</v>
      </c>
      <c r="B87" s="25" t="s">
        <v>155</v>
      </c>
      <c r="C87" s="25" t="s">
        <v>156</v>
      </c>
      <c r="D87" s="38">
        <v>100</v>
      </c>
      <c r="E87" s="121"/>
      <c r="F87" s="40">
        <v>50</v>
      </c>
      <c r="G87" s="40">
        <v>50</v>
      </c>
      <c r="H87" s="40">
        <f>F87+G87</f>
        <v>100</v>
      </c>
      <c r="I87" s="121"/>
      <c r="J87" s="40">
        <v>100</v>
      </c>
      <c r="K87" s="121"/>
      <c r="L87" s="40">
        <v>100</v>
      </c>
      <c r="M87" s="121"/>
      <c r="N87" s="40">
        <v>100</v>
      </c>
      <c r="O87" s="121"/>
      <c r="P87" s="40">
        <v>100</v>
      </c>
      <c r="Q87" s="121"/>
      <c r="R87" s="41">
        <f>D87*0.3 + H87*0.2 + J87*0.2 + L87*0.1  +N87*0.1 + P87*0.1</f>
        <v>100</v>
      </c>
      <c r="S87" s="121"/>
      <c r="T87" s="121"/>
      <c r="U87" s="121"/>
      <c r="V87" s="121"/>
      <c r="W87" s="121"/>
      <c r="X87" s="121"/>
      <c r="Y87" s="121"/>
    </row>
    <row r="88" spans="1:25" ht="16.5">
      <c r="A88" s="37"/>
      <c r="B88" s="169" t="s">
        <v>278</v>
      </c>
      <c r="C88" s="16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4">
        <f t="shared" si="4"/>
        <v>0</v>
      </c>
    </row>
    <row r="89" spans="1:25" ht="15.5">
      <c r="A89" s="10">
        <v>9527047</v>
      </c>
      <c r="B89" s="8" t="s">
        <v>94</v>
      </c>
      <c r="C89" s="8" t="s">
        <v>55</v>
      </c>
      <c r="D89" s="19">
        <v>100</v>
      </c>
      <c r="E89" s="12"/>
      <c r="F89" s="11">
        <v>45</v>
      </c>
      <c r="G89" s="11">
        <v>50</v>
      </c>
      <c r="H89" s="11">
        <f>F89+G89</f>
        <v>95</v>
      </c>
      <c r="I89" s="11"/>
      <c r="J89" s="11">
        <v>100</v>
      </c>
      <c r="K89" s="12"/>
      <c r="L89" s="11">
        <v>70</v>
      </c>
      <c r="M89" s="12"/>
      <c r="N89" s="11">
        <v>100</v>
      </c>
      <c r="O89" s="12"/>
      <c r="P89" s="11">
        <v>100</v>
      </c>
      <c r="Q89" s="12"/>
      <c r="R89" s="14">
        <f t="shared" ref="R89:R118" si="7">D89*0.3 + H89*0.2 + J89*0.2 + L89*0.1  +N89*0.1 + P89*0.1</f>
        <v>96</v>
      </c>
    </row>
    <row r="90" spans="1:25" ht="15.5">
      <c r="A90" s="10">
        <v>9531084</v>
      </c>
      <c r="B90" s="8" t="s">
        <v>114</v>
      </c>
      <c r="C90" s="8" t="s">
        <v>115</v>
      </c>
      <c r="D90" s="19">
        <v>95</v>
      </c>
      <c r="E90" s="12"/>
      <c r="F90" s="11">
        <v>30</v>
      </c>
      <c r="G90" s="11">
        <v>18</v>
      </c>
      <c r="H90" s="11">
        <f>F90+G90</f>
        <v>48</v>
      </c>
      <c r="I90" s="12"/>
      <c r="J90" s="11">
        <v>100</v>
      </c>
      <c r="K90" s="12"/>
      <c r="L90" s="11">
        <v>70</v>
      </c>
      <c r="M90" s="12"/>
      <c r="N90" s="11">
        <v>90</v>
      </c>
      <c r="O90" s="12"/>
      <c r="P90" s="11">
        <v>100</v>
      </c>
      <c r="Q90" s="12"/>
      <c r="R90" s="14">
        <f t="shared" si="7"/>
        <v>84.1</v>
      </c>
    </row>
    <row r="91" spans="1:25" ht="15.5">
      <c r="A91" s="10">
        <v>9531407</v>
      </c>
      <c r="B91" s="8" t="s">
        <v>124</v>
      </c>
      <c r="C91" s="8" t="s">
        <v>125</v>
      </c>
      <c r="D91" s="21"/>
      <c r="E91" s="12"/>
      <c r="F91" s="12"/>
      <c r="G91" s="12"/>
      <c r="H91" s="11"/>
      <c r="I91" s="12"/>
      <c r="J91" s="12"/>
      <c r="K91" s="12"/>
      <c r="L91" s="12"/>
      <c r="M91" s="12"/>
      <c r="N91" s="12"/>
      <c r="O91" s="12"/>
      <c r="P91" s="12"/>
      <c r="Q91" s="12"/>
      <c r="R91" s="14">
        <f t="shared" si="7"/>
        <v>0</v>
      </c>
    </row>
    <row r="92" spans="1:25" ht="15.5">
      <c r="A92" s="10">
        <v>9631003</v>
      </c>
      <c r="B92" s="8" t="s">
        <v>158</v>
      </c>
      <c r="C92" s="8" t="s">
        <v>159</v>
      </c>
      <c r="D92" s="19">
        <v>100</v>
      </c>
      <c r="E92" s="12"/>
      <c r="F92" s="11">
        <v>50</v>
      </c>
      <c r="G92" s="11">
        <v>50</v>
      </c>
      <c r="H92" s="11">
        <f t="shared" ref="H92:H122" si="8">F92+G92</f>
        <v>100</v>
      </c>
      <c r="I92" s="12"/>
      <c r="J92" s="11">
        <v>100</v>
      </c>
      <c r="K92" s="12"/>
      <c r="L92" s="11">
        <v>100</v>
      </c>
      <c r="M92" s="12"/>
      <c r="N92" s="11">
        <v>100</v>
      </c>
      <c r="O92" s="12"/>
      <c r="P92" s="11">
        <v>100</v>
      </c>
      <c r="Q92" s="12"/>
      <c r="R92" s="14">
        <f t="shared" si="7"/>
        <v>100</v>
      </c>
    </row>
    <row r="93" spans="1:25" ht="15.5">
      <c r="A93" s="10">
        <v>9631004</v>
      </c>
      <c r="B93" s="8" t="s">
        <v>160</v>
      </c>
      <c r="C93" s="8" t="s">
        <v>62</v>
      </c>
      <c r="D93" s="19">
        <v>100</v>
      </c>
      <c r="E93" s="12"/>
      <c r="F93" s="11">
        <v>50</v>
      </c>
      <c r="G93" s="11">
        <v>50</v>
      </c>
      <c r="H93" s="11">
        <f t="shared" si="8"/>
        <v>100</v>
      </c>
      <c r="I93" s="12"/>
      <c r="J93" s="11">
        <v>100</v>
      </c>
      <c r="K93" s="12"/>
      <c r="L93" s="11">
        <v>100</v>
      </c>
      <c r="M93" s="12"/>
      <c r="N93" s="11">
        <v>100</v>
      </c>
      <c r="O93" s="12"/>
      <c r="P93" s="11">
        <v>90</v>
      </c>
      <c r="Q93" s="17" t="s">
        <v>342</v>
      </c>
      <c r="R93" s="14">
        <f t="shared" si="7"/>
        <v>99</v>
      </c>
    </row>
    <row r="94" spans="1:25" ht="15.5">
      <c r="A94" s="10">
        <v>9631005</v>
      </c>
      <c r="B94" s="8" t="s">
        <v>161</v>
      </c>
      <c r="C94" s="8" t="s">
        <v>75</v>
      </c>
      <c r="D94" s="19">
        <v>100</v>
      </c>
      <c r="E94" s="12"/>
      <c r="F94" s="11">
        <v>50</v>
      </c>
      <c r="G94" s="11">
        <v>50</v>
      </c>
      <c r="H94" s="11">
        <f t="shared" si="8"/>
        <v>100</v>
      </c>
      <c r="I94" s="12"/>
      <c r="J94" s="11">
        <v>100</v>
      </c>
      <c r="K94" s="12"/>
      <c r="L94" s="11">
        <v>100</v>
      </c>
      <c r="M94" s="12"/>
      <c r="N94" s="11">
        <v>100</v>
      </c>
      <c r="O94" s="12"/>
      <c r="P94" s="11">
        <v>100</v>
      </c>
      <c r="Q94" s="12"/>
      <c r="R94" s="14">
        <f t="shared" si="7"/>
        <v>100</v>
      </c>
    </row>
    <row r="95" spans="1:25" ht="15.5">
      <c r="A95" s="10">
        <v>9631011</v>
      </c>
      <c r="B95" s="8" t="s">
        <v>172</v>
      </c>
      <c r="C95" s="8" t="s">
        <v>173</v>
      </c>
      <c r="D95" s="19">
        <v>100</v>
      </c>
      <c r="E95" s="12"/>
      <c r="F95" s="11">
        <v>50</v>
      </c>
      <c r="G95" s="11">
        <v>50</v>
      </c>
      <c r="H95" s="11">
        <f t="shared" si="8"/>
        <v>100</v>
      </c>
      <c r="I95" s="12"/>
      <c r="J95" s="11">
        <v>100</v>
      </c>
      <c r="K95" s="12"/>
      <c r="L95" s="11">
        <v>100</v>
      </c>
      <c r="M95" s="12"/>
      <c r="N95" s="11">
        <v>100</v>
      </c>
      <c r="O95" s="12"/>
      <c r="P95" s="11">
        <v>100</v>
      </c>
      <c r="Q95" s="12"/>
      <c r="R95" s="14">
        <f t="shared" si="7"/>
        <v>100</v>
      </c>
    </row>
    <row r="96" spans="1:25" ht="15.5">
      <c r="A96" s="10">
        <v>9631013</v>
      </c>
      <c r="B96" s="8" t="s">
        <v>176</v>
      </c>
      <c r="C96" s="8" t="s">
        <v>75</v>
      </c>
      <c r="D96" s="19">
        <v>100</v>
      </c>
      <c r="E96" s="12"/>
      <c r="F96" s="11">
        <v>50</v>
      </c>
      <c r="G96" s="11">
        <v>50</v>
      </c>
      <c r="H96" s="11">
        <f t="shared" si="8"/>
        <v>100</v>
      </c>
      <c r="I96" s="12"/>
      <c r="J96" s="11">
        <v>100</v>
      </c>
      <c r="K96" s="12"/>
      <c r="L96" s="11">
        <v>100</v>
      </c>
      <c r="M96" s="12"/>
      <c r="N96" s="11">
        <v>100</v>
      </c>
      <c r="O96" s="12"/>
      <c r="P96" s="11">
        <v>100</v>
      </c>
      <c r="Q96" s="12"/>
      <c r="R96" s="14">
        <f t="shared" si="7"/>
        <v>100</v>
      </c>
    </row>
    <row r="97" spans="1:18" ht="15.5">
      <c r="A97" s="10">
        <v>9631014</v>
      </c>
      <c r="B97" s="8" t="s">
        <v>177</v>
      </c>
      <c r="C97" s="8" t="s">
        <v>70</v>
      </c>
      <c r="D97" s="19">
        <v>100</v>
      </c>
      <c r="E97" s="12"/>
      <c r="F97" s="11">
        <v>50</v>
      </c>
      <c r="G97" s="11">
        <v>50</v>
      </c>
      <c r="H97" s="11">
        <f t="shared" si="8"/>
        <v>100</v>
      </c>
      <c r="I97" s="12"/>
      <c r="J97" s="11">
        <v>100</v>
      </c>
      <c r="K97" s="12"/>
      <c r="L97" s="11">
        <v>100</v>
      </c>
      <c r="M97" s="12"/>
      <c r="N97" s="11">
        <v>100</v>
      </c>
      <c r="O97" s="12"/>
      <c r="P97" s="11">
        <v>100</v>
      </c>
      <c r="Q97" s="18"/>
      <c r="R97" s="14">
        <f t="shared" si="7"/>
        <v>100</v>
      </c>
    </row>
    <row r="98" spans="1:18" ht="15.5">
      <c r="A98" s="10">
        <v>9631015</v>
      </c>
      <c r="B98" s="8" t="s">
        <v>178</v>
      </c>
      <c r="C98" s="8" t="s">
        <v>62</v>
      </c>
      <c r="D98" s="19">
        <v>100</v>
      </c>
      <c r="E98" s="12"/>
      <c r="F98" s="11">
        <v>50</v>
      </c>
      <c r="G98" s="11">
        <v>50</v>
      </c>
      <c r="H98" s="11">
        <f t="shared" si="8"/>
        <v>100</v>
      </c>
      <c r="I98" s="18"/>
      <c r="J98" s="11">
        <v>100</v>
      </c>
      <c r="K98" s="12"/>
      <c r="L98" s="11">
        <v>100</v>
      </c>
      <c r="M98" s="12"/>
      <c r="N98" s="11">
        <v>100</v>
      </c>
      <c r="O98" s="12"/>
      <c r="P98" s="11">
        <v>100</v>
      </c>
      <c r="Q98" s="12"/>
      <c r="R98" s="14">
        <f t="shared" si="7"/>
        <v>100</v>
      </c>
    </row>
    <row r="99" spans="1:18" ht="15.5">
      <c r="A99" s="10">
        <v>9631018</v>
      </c>
      <c r="B99" s="8" t="s">
        <v>182</v>
      </c>
      <c r="C99" s="8" t="s">
        <v>62</v>
      </c>
      <c r="D99" s="19">
        <v>100</v>
      </c>
      <c r="E99" s="12"/>
      <c r="F99" s="11">
        <v>50</v>
      </c>
      <c r="G99" s="11">
        <v>42.5</v>
      </c>
      <c r="H99" s="11">
        <f t="shared" si="8"/>
        <v>92.5</v>
      </c>
      <c r="I99" s="12"/>
      <c r="J99" s="11">
        <v>100</v>
      </c>
      <c r="K99" s="12"/>
      <c r="L99" s="11">
        <v>100</v>
      </c>
      <c r="M99" s="12"/>
      <c r="N99" s="11">
        <v>100</v>
      </c>
      <c r="O99" s="12"/>
      <c r="P99" s="11">
        <v>90</v>
      </c>
      <c r="Q99" s="17" t="s">
        <v>342</v>
      </c>
      <c r="R99" s="14">
        <f t="shared" si="7"/>
        <v>97.5</v>
      </c>
    </row>
    <row r="100" spans="1:18" ht="15.5">
      <c r="A100" s="10">
        <v>9631019</v>
      </c>
      <c r="B100" s="8" t="s">
        <v>187</v>
      </c>
      <c r="C100" s="8" t="s">
        <v>188</v>
      </c>
      <c r="D100" s="19">
        <v>100</v>
      </c>
      <c r="E100" s="12"/>
      <c r="F100" s="11">
        <v>50</v>
      </c>
      <c r="G100" s="11">
        <v>50</v>
      </c>
      <c r="H100" s="11">
        <f t="shared" si="8"/>
        <v>100</v>
      </c>
      <c r="I100" s="17"/>
      <c r="J100" s="11">
        <v>100</v>
      </c>
      <c r="K100" s="12"/>
      <c r="L100" s="11">
        <v>100</v>
      </c>
      <c r="M100" s="12"/>
      <c r="N100" s="11">
        <v>100</v>
      </c>
      <c r="O100" s="12"/>
      <c r="P100" s="11">
        <v>100</v>
      </c>
      <c r="Q100" s="12"/>
      <c r="R100" s="14">
        <f t="shared" si="7"/>
        <v>100</v>
      </c>
    </row>
    <row r="101" spans="1:18" ht="15.5">
      <c r="A101" s="10">
        <v>9631020</v>
      </c>
      <c r="B101" s="8" t="s">
        <v>190</v>
      </c>
      <c r="C101" s="8" t="s">
        <v>191</v>
      </c>
      <c r="D101" s="19">
        <v>100</v>
      </c>
      <c r="E101" s="12"/>
      <c r="F101" s="11">
        <v>50</v>
      </c>
      <c r="G101" s="11">
        <v>50</v>
      </c>
      <c r="H101" s="11">
        <f t="shared" si="8"/>
        <v>100</v>
      </c>
      <c r="I101" s="12"/>
      <c r="J101" s="11">
        <v>100</v>
      </c>
      <c r="K101" s="12"/>
      <c r="L101" s="11">
        <v>100</v>
      </c>
      <c r="M101" s="12"/>
      <c r="N101" s="11">
        <v>100</v>
      </c>
      <c r="O101" s="12"/>
      <c r="P101" s="11">
        <v>100</v>
      </c>
      <c r="Q101" s="12"/>
      <c r="R101" s="14">
        <f t="shared" si="7"/>
        <v>100</v>
      </c>
    </row>
    <row r="102" spans="1:18" ht="15.5">
      <c r="A102" s="10">
        <v>9631021</v>
      </c>
      <c r="B102" s="8" t="s">
        <v>193</v>
      </c>
      <c r="C102" s="8" t="s">
        <v>131</v>
      </c>
      <c r="D102" s="19">
        <v>95</v>
      </c>
      <c r="E102" s="12"/>
      <c r="F102" s="11">
        <v>50</v>
      </c>
      <c r="G102" s="11">
        <v>50</v>
      </c>
      <c r="H102" s="11">
        <f t="shared" si="8"/>
        <v>100</v>
      </c>
      <c r="I102" s="12"/>
      <c r="J102" s="11">
        <v>100</v>
      </c>
      <c r="K102" s="12"/>
      <c r="L102" s="11">
        <v>100</v>
      </c>
      <c r="M102" s="12"/>
      <c r="N102" s="11">
        <v>100</v>
      </c>
      <c r="O102" s="12"/>
      <c r="P102" s="11">
        <v>100</v>
      </c>
      <c r="Q102" s="18"/>
      <c r="R102" s="14">
        <f t="shared" si="7"/>
        <v>98.5</v>
      </c>
    </row>
    <row r="103" spans="1:18" ht="15.5">
      <c r="A103" s="10">
        <v>9631022</v>
      </c>
      <c r="B103" s="8" t="s">
        <v>195</v>
      </c>
      <c r="C103" s="8" t="s">
        <v>75</v>
      </c>
      <c r="D103" s="19">
        <v>100</v>
      </c>
      <c r="E103" s="12"/>
      <c r="F103" s="11">
        <v>50</v>
      </c>
      <c r="G103" s="11">
        <v>50</v>
      </c>
      <c r="H103" s="11">
        <f t="shared" si="8"/>
        <v>100</v>
      </c>
      <c r="I103" s="12"/>
      <c r="J103" s="11">
        <v>100</v>
      </c>
      <c r="K103" s="12"/>
      <c r="L103" s="11">
        <v>100</v>
      </c>
      <c r="M103" s="12"/>
      <c r="N103" s="11">
        <v>100</v>
      </c>
      <c r="O103" s="12"/>
      <c r="P103" s="11">
        <v>100</v>
      </c>
      <c r="Q103" s="12"/>
      <c r="R103" s="14">
        <f t="shared" si="7"/>
        <v>100</v>
      </c>
    </row>
    <row r="104" spans="1:18" ht="15.5">
      <c r="A104" s="10">
        <v>9631024</v>
      </c>
      <c r="B104" s="8" t="s">
        <v>200</v>
      </c>
      <c r="C104" s="8" t="s">
        <v>81</v>
      </c>
      <c r="D104" s="19">
        <v>100</v>
      </c>
      <c r="E104" s="12"/>
      <c r="F104" s="11">
        <v>45</v>
      </c>
      <c r="G104" s="11">
        <v>27.5</v>
      </c>
      <c r="H104" s="11">
        <f t="shared" si="8"/>
        <v>72.5</v>
      </c>
      <c r="I104" s="12"/>
      <c r="J104" s="11">
        <v>100</v>
      </c>
      <c r="K104" s="12"/>
      <c r="L104" s="11">
        <v>100</v>
      </c>
      <c r="M104" s="12"/>
      <c r="N104" s="11">
        <v>100</v>
      </c>
      <c r="O104" s="12"/>
      <c r="P104" s="11">
        <v>90</v>
      </c>
      <c r="Q104" s="17" t="s">
        <v>289</v>
      </c>
      <c r="R104" s="14">
        <f t="shared" si="7"/>
        <v>93.5</v>
      </c>
    </row>
    <row r="105" spans="1:18" ht="15.5">
      <c r="A105" s="10">
        <v>9631025</v>
      </c>
      <c r="B105" s="8" t="s">
        <v>203</v>
      </c>
      <c r="C105" s="8" t="s">
        <v>204</v>
      </c>
      <c r="D105" s="19">
        <v>100</v>
      </c>
      <c r="E105" s="12"/>
      <c r="F105" s="11">
        <v>50</v>
      </c>
      <c r="G105" s="11">
        <v>37.5</v>
      </c>
      <c r="H105" s="11">
        <f t="shared" si="8"/>
        <v>87.5</v>
      </c>
      <c r="I105" s="12"/>
      <c r="J105" s="11">
        <v>100</v>
      </c>
      <c r="K105" s="12"/>
      <c r="L105" s="11">
        <v>100</v>
      </c>
      <c r="M105" s="12"/>
      <c r="N105" s="11">
        <v>100</v>
      </c>
      <c r="O105" s="12"/>
      <c r="P105" s="11">
        <v>100</v>
      </c>
      <c r="Q105" s="18"/>
      <c r="R105" s="14">
        <f t="shared" si="7"/>
        <v>97.5</v>
      </c>
    </row>
    <row r="106" spans="1:18" ht="15.5">
      <c r="A106" s="10">
        <v>9631032</v>
      </c>
      <c r="B106" s="8" t="s">
        <v>216</v>
      </c>
      <c r="C106" s="8" t="s">
        <v>217</v>
      </c>
      <c r="D106" s="19">
        <v>100</v>
      </c>
      <c r="E106" s="12"/>
      <c r="F106" s="11">
        <v>50</v>
      </c>
      <c r="G106" s="11">
        <v>42.5</v>
      </c>
      <c r="H106" s="11">
        <f t="shared" si="8"/>
        <v>92.5</v>
      </c>
      <c r="I106" s="12"/>
      <c r="J106" s="11">
        <v>100</v>
      </c>
      <c r="K106" s="12"/>
      <c r="L106" s="11">
        <v>100</v>
      </c>
      <c r="M106" s="12"/>
      <c r="N106" s="11">
        <v>100</v>
      </c>
      <c r="O106" s="12"/>
      <c r="P106" s="11">
        <v>60</v>
      </c>
      <c r="Q106" s="17" t="s">
        <v>347</v>
      </c>
      <c r="R106" s="14">
        <f t="shared" si="7"/>
        <v>94.5</v>
      </c>
    </row>
    <row r="107" spans="1:18" ht="15.5">
      <c r="A107" s="10">
        <v>9631036</v>
      </c>
      <c r="B107" s="8" t="s">
        <v>227</v>
      </c>
      <c r="C107" s="8" t="s">
        <v>228</v>
      </c>
      <c r="D107" s="19">
        <v>100</v>
      </c>
      <c r="E107" s="12"/>
      <c r="F107" s="11">
        <v>50</v>
      </c>
      <c r="G107" s="11">
        <v>50</v>
      </c>
      <c r="H107" s="11">
        <f t="shared" si="8"/>
        <v>100</v>
      </c>
      <c r="I107" s="12"/>
      <c r="J107" s="11">
        <v>100</v>
      </c>
      <c r="K107" s="12"/>
      <c r="L107" s="11">
        <v>100</v>
      </c>
      <c r="M107" s="12"/>
      <c r="N107" s="11">
        <v>100</v>
      </c>
      <c r="O107" s="12"/>
      <c r="P107" s="11">
        <v>90</v>
      </c>
      <c r="Q107" s="17" t="s">
        <v>289</v>
      </c>
      <c r="R107" s="14">
        <f t="shared" si="7"/>
        <v>99</v>
      </c>
    </row>
    <row r="108" spans="1:18" ht="15.5">
      <c r="A108" s="10">
        <v>9631040</v>
      </c>
      <c r="B108" s="8" t="s">
        <v>233</v>
      </c>
      <c r="C108" s="8" t="s">
        <v>234</v>
      </c>
      <c r="D108" s="19">
        <v>90</v>
      </c>
      <c r="E108" s="12"/>
      <c r="F108" s="11">
        <v>50</v>
      </c>
      <c r="G108" s="11">
        <v>50</v>
      </c>
      <c r="H108" s="11">
        <f t="shared" si="8"/>
        <v>100</v>
      </c>
      <c r="I108" s="12"/>
      <c r="J108" s="11">
        <v>100</v>
      </c>
      <c r="K108" s="12"/>
      <c r="L108" s="11">
        <v>100</v>
      </c>
      <c r="M108" s="12"/>
      <c r="N108" s="11">
        <v>90</v>
      </c>
      <c r="O108" s="12"/>
      <c r="P108" s="11">
        <v>100</v>
      </c>
      <c r="Q108" s="12"/>
      <c r="R108" s="14">
        <f t="shared" si="7"/>
        <v>96</v>
      </c>
    </row>
    <row r="109" spans="1:18" ht="15.5">
      <c r="A109" s="10">
        <v>9631044</v>
      </c>
      <c r="B109" s="8" t="s">
        <v>243</v>
      </c>
      <c r="C109" s="8" t="s">
        <v>93</v>
      </c>
      <c r="D109" s="19">
        <v>100</v>
      </c>
      <c r="E109" s="12"/>
      <c r="F109" s="11">
        <v>50</v>
      </c>
      <c r="G109" s="11">
        <v>50</v>
      </c>
      <c r="H109" s="11">
        <f t="shared" si="8"/>
        <v>100</v>
      </c>
      <c r="I109" s="12"/>
      <c r="J109" s="11">
        <v>100</v>
      </c>
      <c r="K109" s="12"/>
      <c r="L109" s="11">
        <v>70</v>
      </c>
      <c r="M109" s="12"/>
      <c r="N109" s="11">
        <v>100</v>
      </c>
      <c r="O109" s="12"/>
      <c r="P109" s="11">
        <v>100</v>
      </c>
      <c r="Q109" s="12"/>
      <c r="R109" s="14">
        <f t="shared" si="7"/>
        <v>97</v>
      </c>
    </row>
    <row r="110" spans="1:18" ht="15.5">
      <c r="A110" s="10">
        <v>9631045</v>
      </c>
      <c r="B110" s="8" t="s">
        <v>246</v>
      </c>
      <c r="C110" s="8" t="s">
        <v>247</v>
      </c>
      <c r="D110" s="19">
        <v>95</v>
      </c>
      <c r="E110" s="12"/>
      <c r="F110" s="11">
        <v>50</v>
      </c>
      <c r="G110" s="11">
        <v>50</v>
      </c>
      <c r="H110" s="11">
        <f t="shared" si="8"/>
        <v>100</v>
      </c>
      <c r="I110" s="12"/>
      <c r="J110" s="11">
        <v>100</v>
      </c>
      <c r="K110" s="12"/>
      <c r="L110" s="11">
        <v>70</v>
      </c>
      <c r="M110" s="12"/>
      <c r="N110" s="11">
        <v>100</v>
      </c>
      <c r="O110" s="12"/>
      <c r="P110" s="11">
        <v>100</v>
      </c>
      <c r="Q110" s="12"/>
      <c r="R110" s="14">
        <f t="shared" si="7"/>
        <v>95.5</v>
      </c>
    </row>
    <row r="111" spans="1:18" ht="15.5">
      <c r="A111" s="10">
        <v>9631047</v>
      </c>
      <c r="B111" s="8" t="s">
        <v>251</v>
      </c>
      <c r="C111" s="8" t="s">
        <v>252</v>
      </c>
      <c r="D111" s="19">
        <v>80</v>
      </c>
      <c r="E111" s="12"/>
      <c r="F111" s="11">
        <v>50</v>
      </c>
      <c r="G111" s="11">
        <v>35</v>
      </c>
      <c r="H111" s="11">
        <f t="shared" si="8"/>
        <v>85</v>
      </c>
      <c r="I111" s="12"/>
      <c r="J111" s="11">
        <v>100</v>
      </c>
      <c r="K111" s="12"/>
      <c r="L111" s="11">
        <v>100</v>
      </c>
      <c r="M111" s="12"/>
      <c r="N111" s="11">
        <v>100</v>
      </c>
      <c r="O111" s="12"/>
      <c r="P111" s="11">
        <v>100</v>
      </c>
      <c r="Q111" s="18"/>
      <c r="R111" s="14">
        <f t="shared" si="7"/>
        <v>91</v>
      </c>
    </row>
    <row r="112" spans="1:18" ht="15.5">
      <c r="A112" s="10">
        <v>9631049</v>
      </c>
      <c r="B112" s="8" t="s">
        <v>260</v>
      </c>
      <c r="C112" s="8" t="s">
        <v>261</v>
      </c>
      <c r="D112" s="19">
        <v>100</v>
      </c>
      <c r="E112" s="12"/>
      <c r="F112" s="11">
        <v>50</v>
      </c>
      <c r="G112" s="17">
        <v>50</v>
      </c>
      <c r="H112" s="11">
        <f t="shared" si="8"/>
        <v>100</v>
      </c>
      <c r="I112" s="12"/>
      <c r="J112" s="11">
        <v>100</v>
      </c>
      <c r="K112" s="12"/>
      <c r="L112" s="11">
        <v>100</v>
      </c>
      <c r="M112" s="12"/>
      <c r="N112" s="11">
        <v>100</v>
      </c>
      <c r="O112" s="12"/>
      <c r="P112" s="11">
        <v>100</v>
      </c>
      <c r="Q112" s="12"/>
      <c r="R112" s="14">
        <f t="shared" si="7"/>
        <v>100</v>
      </c>
    </row>
    <row r="113" spans="1:18" ht="15.5">
      <c r="A113" s="10">
        <v>9631050</v>
      </c>
      <c r="B113" s="8" t="s">
        <v>266</v>
      </c>
      <c r="C113" s="8" t="s">
        <v>75</v>
      </c>
      <c r="D113" s="19">
        <v>95</v>
      </c>
      <c r="E113" s="12"/>
      <c r="F113" s="11">
        <v>50</v>
      </c>
      <c r="G113" s="17">
        <v>50</v>
      </c>
      <c r="H113" s="11">
        <f t="shared" si="8"/>
        <v>100</v>
      </c>
      <c r="I113" s="12"/>
      <c r="J113" s="11">
        <v>100</v>
      </c>
      <c r="K113" s="12"/>
      <c r="L113" s="11">
        <v>70</v>
      </c>
      <c r="M113" s="12"/>
      <c r="N113" s="11">
        <v>100</v>
      </c>
      <c r="O113" s="12"/>
      <c r="P113" s="11">
        <v>90</v>
      </c>
      <c r="Q113" s="17" t="s">
        <v>348</v>
      </c>
      <c r="R113" s="14">
        <f t="shared" si="7"/>
        <v>94.5</v>
      </c>
    </row>
    <row r="114" spans="1:18" ht="15.5">
      <c r="A114" s="10">
        <v>9631051</v>
      </c>
      <c r="B114" s="8" t="s">
        <v>268</v>
      </c>
      <c r="C114" s="8" t="s">
        <v>269</v>
      </c>
      <c r="D114" s="19">
        <v>90</v>
      </c>
      <c r="E114" s="12"/>
      <c r="F114" s="11">
        <v>40</v>
      </c>
      <c r="G114" s="44">
        <v>50</v>
      </c>
      <c r="H114" s="11">
        <f t="shared" si="8"/>
        <v>90</v>
      </c>
      <c r="I114" s="12"/>
      <c r="J114" s="11">
        <v>0</v>
      </c>
      <c r="K114" s="12"/>
      <c r="L114" s="11">
        <v>70</v>
      </c>
      <c r="M114" s="12"/>
      <c r="N114" s="11">
        <v>100</v>
      </c>
      <c r="O114" s="12"/>
      <c r="P114" s="11">
        <v>0</v>
      </c>
      <c r="Q114" s="12"/>
      <c r="R114" s="14">
        <f t="shared" si="7"/>
        <v>62</v>
      </c>
    </row>
    <row r="115" spans="1:18" ht="15.5">
      <c r="A115" s="10">
        <v>9631053</v>
      </c>
      <c r="B115" s="8" t="s">
        <v>275</v>
      </c>
      <c r="C115" s="8" t="s">
        <v>154</v>
      </c>
      <c r="D115" s="19">
        <v>95</v>
      </c>
      <c r="E115" s="12"/>
      <c r="F115" s="11">
        <v>50</v>
      </c>
      <c r="G115" s="44">
        <v>42.5</v>
      </c>
      <c r="H115" s="11">
        <f t="shared" si="8"/>
        <v>92.5</v>
      </c>
      <c r="I115" s="12"/>
      <c r="J115" s="11">
        <v>100</v>
      </c>
      <c r="K115" s="12"/>
      <c r="L115" s="11">
        <v>100</v>
      </c>
      <c r="M115" s="12"/>
      <c r="N115" s="11">
        <v>100</v>
      </c>
      <c r="O115" s="12"/>
      <c r="P115" s="11">
        <v>90</v>
      </c>
      <c r="Q115" s="17" t="s">
        <v>289</v>
      </c>
      <c r="R115" s="14">
        <f t="shared" si="7"/>
        <v>96</v>
      </c>
    </row>
    <row r="116" spans="1:18" ht="15.5">
      <c r="A116" s="10">
        <v>9631056</v>
      </c>
      <c r="B116" s="8" t="s">
        <v>279</v>
      </c>
      <c r="C116" s="8" t="s">
        <v>93</v>
      </c>
      <c r="D116" s="19">
        <v>100</v>
      </c>
      <c r="E116" s="12"/>
      <c r="F116" s="11">
        <v>50</v>
      </c>
      <c r="G116" s="44">
        <v>50</v>
      </c>
      <c r="H116" s="11">
        <f t="shared" si="8"/>
        <v>100</v>
      </c>
      <c r="I116" s="12"/>
      <c r="J116" s="11">
        <v>100</v>
      </c>
      <c r="K116" s="12"/>
      <c r="L116" s="11">
        <v>100</v>
      </c>
      <c r="M116" s="12"/>
      <c r="N116" s="11">
        <v>100</v>
      </c>
      <c r="O116" s="12"/>
      <c r="P116" s="11">
        <v>100</v>
      </c>
      <c r="Q116" s="18"/>
      <c r="R116" s="14">
        <f t="shared" si="7"/>
        <v>100</v>
      </c>
    </row>
    <row r="117" spans="1:18" ht="15.5">
      <c r="A117" s="10">
        <v>9631057</v>
      </c>
      <c r="B117" s="8" t="s">
        <v>280</v>
      </c>
      <c r="C117" s="8" t="s">
        <v>281</v>
      </c>
      <c r="D117" s="19">
        <v>90</v>
      </c>
      <c r="E117" s="12"/>
      <c r="F117" s="11">
        <v>50</v>
      </c>
      <c r="G117" s="44">
        <v>42.5</v>
      </c>
      <c r="H117" s="11">
        <f t="shared" si="8"/>
        <v>92.5</v>
      </c>
      <c r="I117" s="12"/>
      <c r="J117" s="11">
        <v>0</v>
      </c>
      <c r="K117" s="12"/>
      <c r="L117" s="11">
        <v>100</v>
      </c>
      <c r="M117" s="12"/>
      <c r="N117" s="11">
        <v>100</v>
      </c>
      <c r="O117" s="12"/>
      <c r="P117" s="11">
        <v>95</v>
      </c>
      <c r="Q117" s="17" t="s">
        <v>85</v>
      </c>
      <c r="R117" s="14">
        <f t="shared" si="7"/>
        <v>75</v>
      </c>
    </row>
    <row r="118" spans="1:18" ht="15.5">
      <c r="A118" s="10">
        <v>9631059</v>
      </c>
      <c r="B118" s="8" t="s">
        <v>283</v>
      </c>
      <c r="C118" s="8" t="s">
        <v>81</v>
      </c>
      <c r="D118" s="19">
        <v>100</v>
      </c>
      <c r="E118" s="12"/>
      <c r="F118" s="11">
        <v>50</v>
      </c>
      <c r="G118" s="44">
        <v>27.5</v>
      </c>
      <c r="H118" s="11">
        <f t="shared" si="8"/>
        <v>77.5</v>
      </c>
      <c r="I118" s="12"/>
      <c r="J118" s="11">
        <v>100</v>
      </c>
      <c r="K118" s="12"/>
      <c r="L118" s="11">
        <v>100</v>
      </c>
      <c r="M118" s="12"/>
      <c r="N118" s="11">
        <v>100</v>
      </c>
      <c r="O118" s="12"/>
      <c r="P118" s="11">
        <v>50</v>
      </c>
      <c r="Q118" s="17" t="s">
        <v>349</v>
      </c>
      <c r="R118" s="14">
        <f t="shared" si="7"/>
        <v>90.5</v>
      </c>
    </row>
    <row r="119" spans="1:18" ht="15.5">
      <c r="A119" s="10">
        <v>9631061</v>
      </c>
      <c r="B119" s="8" t="s">
        <v>284</v>
      </c>
      <c r="C119" s="8" t="s">
        <v>285</v>
      </c>
      <c r="D119" s="19">
        <v>100</v>
      </c>
      <c r="E119" s="12"/>
      <c r="F119" s="11">
        <v>50</v>
      </c>
      <c r="G119" s="44">
        <v>50</v>
      </c>
      <c r="H119" s="11">
        <f t="shared" si="8"/>
        <v>100</v>
      </c>
      <c r="I119" s="12"/>
      <c r="J119" s="11">
        <v>100</v>
      </c>
      <c r="K119" s="12"/>
      <c r="L119" s="11">
        <v>100</v>
      </c>
      <c r="M119" s="12"/>
      <c r="N119" s="11">
        <v>100</v>
      </c>
      <c r="O119" s="12"/>
      <c r="P119" s="11">
        <v>100</v>
      </c>
      <c r="Q119" s="12"/>
      <c r="R119" s="14">
        <f t="shared" ref="R119:R140" si="9">D119*0.3 + H119*0.2 + J119*0.2 + L119*0.1  +N119*0.1 + P119*0.1</f>
        <v>100</v>
      </c>
    </row>
    <row r="120" spans="1:18" ht="15.5">
      <c r="A120" s="10">
        <v>9631063</v>
      </c>
      <c r="B120" s="8" t="s">
        <v>287</v>
      </c>
      <c r="C120" s="8" t="s">
        <v>288</v>
      </c>
      <c r="D120" s="19">
        <v>100</v>
      </c>
      <c r="E120" s="12"/>
      <c r="F120" s="11">
        <v>50</v>
      </c>
      <c r="G120" s="44">
        <v>42.5</v>
      </c>
      <c r="H120" s="11">
        <f t="shared" si="8"/>
        <v>92.5</v>
      </c>
      <c r="I120" s="12"/>
      <c r="J120" s="11">
        <v>100</v>
      </c>
      <c r="K120" s="12"/>
      <c r="L120" s="11">
        <v>100</v>
      </c>
      <c r="M120" s="12"/>
      <c r="N120" s="11">
        <v>100</v>
      </c>
      <c r="O120" s="12"/>
      <c r="P120" s="11">
        <v>100</v>
      </c>
      <c r="Q120" s="12"/>
      <c r="R120" s="14">
        <f t="shared" si="9"/>
        <v>98.5</v>
      </c>
    </row>
    <row r="121" spans="1:18" ht="15.5">
      <c r="A121" s="10">
        <v>9631064</v>
      </c>
      <c r="B121" s="8" t="s">
        <v>290</v>
      </c>
      <c r="C121" s="8" t="s">
        <v>75</v>
      </c>
      <c r="D121" s="19">
        <v>100</v>
      </c>
      <c r="E121" s="12"/>
      <c r="F121" s="17">
        <v>50</v>
      </c>
      <c r="G121" s="17">
        <v>50</v>
      </c>
      <c r="H121" s="17">
        <f t="shared" si="8"/>
        <v>100</v>
      </c>
      <c r="I121" s="12"/>
      <c r="J121" s="17">
        <v>100</v>
      </c>
      <c r="K121" s="12"/>
      <c r="L121" s="17">
        <v>100</v>
      </c>
      <c r="M121" s="12"/>
      <c r="N121" s="17">
        <v>100</v>
      </c>
      <c r="O121" s="12"/>
      <c r="P121" s="17">
        <v>100</v>
      </c>
      <c r="Q121" s="12"/>
      <c r="R121" s="14">
        <f t="shared" si="9"/>
        <v>100</v>
      </c>
    </row>
    <row r="122" spans="1:18" ht="15.5">
      <c r="A122" s="10">
        <v>9631065</v>
      </c>
      <c r="B122" s="8" t="s">
        <v>291</v>
      </c>
      <c r="C122" s="8" t="s">
        <v>292</v>
      </c>
      <c r="D122" s="19">
        <v>100</v>
      </c>
      <c r="E122" s="12"/>
      <c r="F122" s="11">
        <v>50</v>
      </c>
      <c r="G122" s="11">
        <v>50</v>
      </c>
      <c r="H122" s="11">
        <f t="shared" si="8"/>
        <v>100</v>
      </c>
      <c r="I122" s="12"/>
      <c r="J122" s="11">
        <v>100</v>
      </c>
      <c r="K122" s="12"/>
      <c r="L122" s="11">
        <v>100</v>
      </c>
      <c r="M122" s="12"/>
      <c r="N122" s="11">
        <v>100</v>
      </c>
      <c r="O122" s="12"/>
      <c r="P122" s="11">
        <v>100</v>
      </c>
      <c r="Q122" s="12"/>
      <c r="R122" s="14">
        <f t="shared" si="9"/>
        <v>100</v>
      </c>
    </row>
    <row r="123" spans="1:18" ht="15.5">
      <c r="A123" s="10">
        <v>9631071</v>
      </c>
      <c r="B123" s="8" t="s">
        <v>299</v>
      </c>
      <c r="C123" s="8" t="s">
        <v>129</v>
      </c>
      <c r="D123" s="68"/>
      <c r="E123" s="12"/>
      <c r="F123" s="18"/>
      <c r="G123" s="18"/>
      <c r="H123" s="18"/>
      <c r="I123" s="12"/>
      <c r="J123" s="18"/>
      <c r="K123" s="12"/>
      <c r="L123" s="18"/>
      <c r="M123" s="12"/>
      <c r="N123" s="18"/>
      <c r="O123" s="12"/>
      <c r="P123" s="18"/>
      <c r="Q123" s="18"/>
      <c r="R123" s="14">
        <f t="shared" si="9"/>
        <v>0</v>
      </c>
    </row>
    <row r="124" spans="1:18" ht="15.5">
      <c r="A124" s="10">
        <v>9631072</v>
      </c>
      <c r="B124" s="8" t="s">
        <v>302</v>
      </c>
      <c r="C124" s="8" t="s">
        <v>62</v>
      </c>
      <c r="D124" s="19">
        <v>100</v>
      </c>
      <c r="E124" s="12"/>
      <c r="F124" s="11">
        <v>50</v>
      </c>
      <c r="G124" s="11">
        <v>50</v>
      </c>
      <c r="H124" s="11">
        <f t="shared" ref="H124:H131" si="10">F124+G124</f>
        <v>100</v>
      </c>
      <c r="I124" s="12"/>
      <c r="J124" s="11">
        <v>100</v>
      </c>
      <c r="K124" s="12"/>
      <c r="L124" s="11">
        <v>100</v>
      </c>
      <c r="M124" s="12"/>
      <c r="N124" s="11">
        <v>100</v>
      </c>
      <c r="O124" s="12"/>
      <c r="P124" s="11">
        <v>100</v>
      </c>
      <c r="Q124" s="12"/>
      <c r="R124" s="14">
        <f t="shared" si="9"/>
        <v>100</v>
      </c>
    </row>
    <row r="125" spans="1:18" ht="15.5">
      <c r="A125" s="10">
        <v>9631075</v>
      </c>
      <c r="B125" s="8" t="s">
        <v>303</v>
      </c>
      <c r="C125" s="8" t="s">
        <v>55</v>
      </c>
      <c r="D125" s="19">
        <v>100</v>
      </c>
      <c r="E125" s="12"/>
      <c r="F125" s="11">
        <v>50</v>
      </c>
      <c r="G125" s="11">
        <v>42.5</v>
      </c>
      <c r="H125" s="11">
        <f t="shared" si="10"/>
        <v>92.5</v>
      </c>
      <c r="I125" s="18"/>
      <c r="J125" s="11">
        <v>100</v>
      </c>
      <c r="K125" s="12"/>
      <c r="L125" s="11">
        <v>100</v>
      </c>
      <c r="M125" s="12"/>
      <c r="N125" s="11">
        <v>100</v>
      </c>
      <c r="O125" s="12"/>
      <c r="P125" s="11">
        <v>95</v>
      </c>
      <c r="Q125" s="17" t="s">
        <v>85</v>
      </c>
      <c r="R125" s="14">
        <f t="shared" si="9"/>
        <v>98</v>
      </c>
    </row>
    <row r="126" spans="1:18" ht="15.5">
      <c r="A126" s="10">
        <v>9631076</v>
      </c>
      <c r="B126" s="8" t="s">
        <v>304</v>
      </c>
      <c r="C126" s="8" t="s">
        <v>62</v>
      </c>
      <c r="D126" s="19">
        <v>95</v>
      </c>
      <c r="E126" s="12"/>
      <c r="F126" s="11">
        <v>50</v>
      </c>
      <c r="G126" s="11">
        <v>50</v>
      </c>
      <c r="H126" s="11">
        <f t="shared" si="10"/>
        <v>100</v>
      </c>
      <c r="I126" s="12"/>
      <c r="J126" s="11">
        <v>100</v>
      </c>
      <c r="K126" s="12"/>
      <c r="L126" s="11">
        <v>100</v>
      </c>
      <c r="M126" s="12"/>
      <c r="N126" s="11">
        <v>100</v>
      </c>
      <c r="O126" s="12"/>
      <c r="P126" s="11">
        <v>100</v>
      </c>
      <c r="Q126" s="18"/>
      <c r="R126" s="14">
        <f t="shared" si="9"/>
        <v>98.5</v>
      </c>
    </row>
    <row r="127" spans="1:18" ht="15.5">
      <c r="A127" s="10">
        <v>9631404</v>
      </c>
      <c r="B127" s="8" t="s">
        <v>309</v>
      </c>
      <c r="C127" s="8" t="s">
        <v>55</v>
      </c>
      <c r="D127" s="19">
        <v>100</v>
      </c>
      <c r="E127" s="12"/>
      <c r="F127" s="11">
        <v>25</v>
      </c>
      <c r="G127" s="11">
        <v>28</v>
      </c>
      <c r="H127" s="11">
        <f t="shared" si="10"/>
        <v>53</v>
      </c>
      <c r="I127" s="17" t="s">
        <v>350</v>
      </c>
      <c r="J127" s="11">
        <v>100</v>
      </c>
      <c r="K127" s="12"/>
      <c r="L127" s="11">
        <v>100</v>
      </c>
      <c r="M127" s="12"/>
      <c r="N127" s="11">
        <v>100</v>
      </c>
      <c r="O127" s="12"/>
      <c r="P127" s="11">
        <v>100</v>
      </c>
      <c r="Q127" s="12"/>
      <c r="R127" s="14">
        <f t="shared" si="9"/>
        <v>90.6</v>
      </c>
    </row>
    <row r="128" spans="1:18" ht="15.5">
      <c r="A128" s="10">
        <v>9631405</v>
      </c>
      <c r="B128" s="8" t="s">
        <v>310</v>
      </c>
      <c r="C128" s="8" t="s">
        <v>228</v>
      </c>
      <c r="D128" s="19">
        <v>95</v>
      </c>
      <c r="E128" s="12"/>
      <c r="F128" s="11">
        <v>50</v>
      </c>
      <c r="G128" s="11">
        <v>48</v>
      </c>
      <c r="H128" s="11">
        <f t="shared" si="10"/>
        <v>98</v>
      </c>
      <c r="I128" s="12"/>
      <c r="J128" s="11">
        <v>100</v>
      </c>
      <c r="K128" s="12"/>
      <c r="L128" s="11">
        <v>70</v>
      </c>
      <c r="M128" s="12"/>
      <c r="N128" s="11">
        <v>100</v>
      </c>
      <c r="O128" s="12"/>
      <c r="P128" s="11">
        <v>95</v>
      </c>
      <c r="Q128" s="20" t="s">
        <v>85</v>
      </c>
      <c r="R128" s="14">
        <f t="shared" si="9"/>
        <v>94.6</v>
      </c>
    </row>
    <row r="129" spans="1:25" ht="15.5">
      <c r="A129" s="10">
        <v>9631406</v>
      </c>
      <c r="B129" s="8" t="s">
        <v>312</v>
      </c>
      <c r="C129" s="8" t="s">
        <v>81</v>
      </c>
      <c r="D129" s="19">
        <v>100</v>
      </c>
      <c r="E129" s="12"/>
      <c r="F129" s="11">
        <v>50</v>
      </c>
      <c r="G129" s="11">
        <v>50</v>
      </c>
      <c r="H129" s="11">
        <f t="shared" si="10"/>
        <v>100</v>
      </c>
      <c r="I129" s="12"/>
      <c r="J129" s="11">
        <v>50</v>
      </c>
      <c r="K129" s="12"/>
      <c r="L129" s="11">
        <v>70</v>
      </c>
      <c r="M129" s="12"/>
      <c r="N129" s="11">
        <v>100</v>
      </c>
      <c r="O129" s="12"/>
      <c r="P129" s="11">
        <v>100</v>
      </c>
      <c r="Q129" s="18"/>
      <c r="R129" s="14">
        <f t="shared" si="9"/>
        <v>87</v>
      </c>
    </row>
    <row r="130" spans="1:25" ht="15.5">
      <c r="A130" s="10">
        <v>9631415</v>
      </c>
      <c r="B130" s="8" t="s">
        <v>319</v>
      </c>
      <c r="C130" s="8" t="s">
        <v>320</v>
      </c>
      <c r="D130" s="19">
        <v>100</v>
      </c>
      <c r="E130" s="12"/>
      <c r="F130" s="17">
        <v>50</v>
      </c>
      <c r="G130" s="17">
        <v>50</v>
      </c>
      <c r="H130" s="17">
        <f t="shared" si="10"/>
        <v>100</v>
      </c>
      <c r="I130" s="12"/>
      <c r="J130" s="17">
        <v>100</v>
      </c>
      <c r="K130" s="12"/>
      <c r="L130" s="17">
        <v>20</v>
      </c>
      <c r="M130" s="12"/>
      <c r="N130" s="17">
        <v>100</v>
      </c>
      <c r="O130" s="12"/>
      <c r="P130" s="17">
        <v>90</v>
      </c>
      <c r="Q130" s="17" t="s">
        <v>351</v>
      </c>
      <c r="R130" s="14">
        <f t="shared" si="9"/>
        <v>91</v>
      </c>
    </row>
    <row r="131" spans="1:25" ht="15.5">
      <c r="A131" s="10">
        <v>9631416</v>
      </c>
      <c r="B131" s="8" t="s">
        <v>322</v>
      </c>
      <c r="C131" s="8" t="s">
        <v>323</v>
      </c>
      <c r="D131" s="19">
        <v>100</v>
      </c>
      <c r="E131" s="12"/>
      <c r="F131" s="11">
        <v>50</v>
      </c>
      <c r="G131" s="11">
        <v>48</v>
      </c>
      <c r="H131" s="11">
        <f t="shared" si="10"/>
        <v>98</v>
      </c>
      <c r="I131" s="12"/>
      <c r="J131" s="11">
        <v>100</v>
      </c>
      <c r="K131" s="12"/>
      <c r="L131" s="11">
        <v>100</v>
      </c>
      <c r="M131" s="12"/>
      <c r="N131" s="11">
        <v>100</v>
      </c>
      <c r="O131" s="12"/>
      <c r="P131" s="11">
        <v>60</v>
      </c>
      <c r="Q131" s="17" t="s">
        <v>352</v>
      </c>
      <c r="R131" s="14">
        <f t="shared" si="9"/>
        <v>95.6</v>
      </c>
    </row>
    <row r="132" spans="1:25" ht="15.5">
      <c r="A132" s="10">
        <v>9631417</v>
      </c>
      <c r="B132" s="8" t="s">
        <v>324</v>
      </c>
      <c r="C132" s="8" t="s">
        <v>325</v>
      </c>
      <c r="D132" s="68"/>
      <c r="E132" s="12"/>
      <c r="F132" s="18"/>
      <c r="G132" s="18"/>
      <c r="H132" s="18"/>
      <c r="I132" s="12"/>
      <c r="J132" s="18"/>
      <c r="K132" s="12"/>
      <c r="L132" s="18"/>
      <c r="M132" s="12"/>
      <c r="N132" s="18"/>
      <c r="O132" s="12"/>
      <c r="P132" s="18"/>
      <c r="Q132" s="12"/>
      <c r="R132" s="14">
        <f t="shared" si="9"/>
        <v>0</v>
      </c>
    </row>
    <row r="133" spans="1:25" ht="15.5">
      <c r="A133" s="10">
        <v>9631418</v>
      </c>
      <c r="B133" s="8" t="s">
        <v>326</v>
      </c>
      <c r="C133" s="8" t="s">
        <v>327</v>
      </c>
      <c r="D133" s="19">
        <v>95</v>
      </c>
      <c r="E133" s="12"/>
      <c r="F133" s="11">
        <v>50</v>
      </c>
      <c r="G133" s="11">
        <v>50</v>
      </c>
      <c r="H133" s="11">
        <f t="shared" ref="H133:H140" si="11">F133+G133</f>
        <v>100</v>
      </c>
      <c r="I133" s="12"/>
      <c r="J133" s="11">
        <v>100</v>
      </c>
      <c r="K133" s="12"/>
      <c r="L133" s="11">
        <v>70</v>
      </c>
      <c r="M133" s="12"/>
      <c r="N133" s="11">
        <v>100</v>
      </c>
      <c r="O133" s="12"/>
      <c r="P133" s="11">
        <v>100</v>
      </c>
      <c r="Q133" s="12"/>
      <c r="R133" s="14">
        <f t="shared" si="9"/>
        <v>95.5</v>
      </c>
    </row>
    <row r="134" spans="1:25" ht="15.5">
      <c r="A134" s="10">
        <v>9631423</v>
      </c>
      <c r="B134" s="8" t="s">
        <v>328</v>
      </c>
      <c r="C134" s="8" t="s">
        <v>329</v>
      </c>
      <c r="D134" s="19">
        <v>95</v>
      </c>
      <c r="E134" s="12"/>
      <c r="F134" s="11">
        <v>50</v>
      </c>
      <c r="G134" s="11">
        <v>50</v>
      </c>
      <c r="H134" s="11">
        <f t="shared" si="11"/>
        <v>100</v>
      </c>
      <c r="I134" s="12"/>
      <c r="J134" s="11">
        <v>0</v>
      </c>
      <c r="K134" s="12"/>
      <c r="L134" s="11">
        <v>100</v>
      </c>
      <c r="M134" s="12"/>
      <c r="N134" s="11">
        <v>100</v>
      </c>
      <c r="O134" s="12"/>
      <c r="P134" s="11">
        <v>0</v>
      </c>
      <c r="Q134" s="18"/>
      <c r="R134" s="14">
        <f t="shared" si="9"/>
        <v>68.5</v>
      </c>
    </row>
    <row r="135" spans="1:25" ht="15.5">
      <c r="A135" s="10">
        <v>9631424</v>
      </c>
      <c r="B135" s="8" t="s">
        <v>330</v>
      </c>
      <c r="C135" s="8" t="s">
        <v>331</v>
      </c>
      <c r="D135" s="19">
        <v>100</v>
      </c>
      <c r="E135" s="12"/>
      <c r="F135" s="11">
        <v>50</v>
      </c>
      <c r="G135" s="11">
        <v>50</v>
      </c>
      <c r="H135" s="11">
        <f t="shared" si="11"/>
        <v>100</v>
      </c>
      <c r="I135" s="12"/>
      <c r="J135" s="11">
        <v>100</v>
      </c>
      <c r="K135" s="12"/>
      <c r="L135" s="11">
        <v>100</v>
      </c>
      <c r="M135" s="12"/>
      <c r="N135" s="11">
        <v>100</v>
      </c>
      <c r="O135" s="12"/>
      <c r="P135" s="11">
        <v>100</v>
      </c>
      <c r="Q135" s="18"/>
      <c r="R135" s="14">
        <f t="shared" si="9"/>
        <v>100</v>
      </c>
    </row>
    <row r="136" spans="1:25" ht="15.5">
      <c r="A136" s="10">
        <v>9631801</v>
      </c>
      <c r="B136" s="8" t="s">
        <v>332</v>
      </c>
      <c r="C136" s="8" t="s">
        <v>333</v>
      </c>
      <c r="D136" s="19">
        <v>100</v>
      </c>
      <c r="E136" s="12"/>
      <c r="F136" s="11">
        <v>50</v>
      </c>
      <c r="G136" s="11">
        <v>50</v>
      </c>
      <c r="H136" s="11">
        <f t="shared" si="11"/>
        <v>100</v>
      </c>
      <c r="I136" s="12"/>
      <c r="J136" s="11">
        <v>100</v>
      </c>
      <c r="K136" s="12"/>
      <c r="L136" s="11">
        <v>70</v>
      </c>
      <c r="M136" s="12"/>
      <c r="N136" s="11">
        <v>100</v>
      </c>
      <c r="O136" s="12"/>
      <c r="P136" s="11">
        <v>50</v>
      </c>
      <c r="Q136" s="17" t="s">
        <v>353</v>
      </c>
      <c r="R136" s="14">
        <f t="shared" si="9"/>
        <v>92</v>
      </c>
    </row>
    <row r="137" spans="1:25" ht="15.5">
      <c r="A137" s="10">
        <v>9631803</v>
      </c>
      <c r="B137" s="8" t="s">
        <v>334</v>
      </c>
      <c r="C137" s="8" t="s">
        <v>51</v>
      </c>
      <c r="D137" s="19">
        <v>100</v>
      </c>
      <c r="E137" s="12"/>
      <c r="F137" s="11">
        <v>50</v>
      </c>
      <c r="G137" s="11">
        <v>42.5</v>
      </c>
      <c r="H137" s="11">
        <f t="shared" si="11"/>
        <v>92.5</v>
      </c>
      <c r="I137" s="12"/>
      <c r="J137" s="11">
        <v>100</v>
      </c>
      <c r="K137" s="12"/>
      <c r="L137" s="11">
        <v>100</v>
      </c>
      <c r="M137" s="12"/>
      <c r="N137" s="11">
        <v>90</v>
      </c>
      <c r="O137" s="12"/>
      <c r="P137" s="11">
        <v>90</v>
      </c>
      <c r="Q137" s="17" t="s">
        <v>354</v>
      </c>
      <c r="R137" s="14">
        <f t="shared" si="9"/>
        <v>96.5</v>
      </c>
    </row>
    <row r="138" spans="1:25" ht="15.5">
      <c r="A138" s="10">
        <v>9631813</v>
      </c>
      <c r="B138" s="8" t="s">
        <v>336</v>
      </c>
      <c r="C138" s="8" t="s">
        <v>51</v>
      </c>
      <c r="D138" s="19">
        <v>100</v>
      </c>
      <c r="E138" s="12"/>
      <c r="F138" s="11">
        <v>40</v>
      </c>
      <c r="G138" s="11">
        <v>25</v>
      </c>
      <c r="H138" s="11">
        <f t="shared" si="11"/>
        <v>65</v>
      </c>
      <c r="I138" s="12"/>
      <c r="J138" s="11">
        <v>100</v>
      </c>
      <c r="K138" s="12"/>
      <c r="L138" s="11">
        <v>50</v>
      </c>
      <c r="M138" s="12"/>
      <c r="N138" s="11">
        <v>100</v>
      </c>
      <c r="O138" s="12"/>
      <c r="P138" s="11">
        <v>100</v>
      </c>
      <c r="Q138" s="17" t="s">
        <v>355</v>
      </c>
      <c r="R138" s="14">
        <f t="shared" si="9"/>
        <v>88</v>
      </c>
    </row>
    <row r="139" spans="1:25" ht="15.5">
      <c r="A139" s="37">
        <v>9631815</v>
      </c>
      <c r="B139" s="37" t="s">
        <v>337</v>
      </c>
      <c r="C139" s="37" t="s">
        <v>129</v>
      </c>
      <c r="D139" s="19">
        <v>100</v>
      </c>
      <c r="E139" s="18"/>
      <c r="F139" s="17">
        <v>50</v>
      </c>
      <c r="G139" s="17">
        <v>42.5</v>
      </c>
      <c r="H139" s="17">
        <f t="shared" si="11"/>
        <v>92.5</v>
      </c>
      <c r="I139" s="18"/>
      <c r="J139" s="17">
        <v>100</v>
      </c>
      <c r="K139" s="18"/>
      <c r="L139" s="17">
        <v>70</v>
      </c>
      <c r="M139" s="18"/>
      <c r="N139" s="17">
        <v>100</v>
      </c>
      <c r="O139" s="18"/>
      <c r="P139" s="17">
        <v>95</v>
      </c>
      <c r="Q139" s="20" t="s">
        <v>85</v>
      </c>
      <c r="R139" s="14">
        <f t="shared" si="9"/>
        <v>95</v>
      </c>
      <c r="S139" s="131"/>
      <c r="T139" s="131"/>
      <c r="U139" s="131"/>
      <c r="V139" s="131"/>
      <c r="W139" s="131"/>
      <c r="X139" s="131"/>
      <c r="Y139" s="131"/>
    </row>
    <row r="140" spans="1:25" ht="15.5">
      <c r="A140" s="37">
        <v>9633094</v>
      </c>
      <c r="B140" s="37" t="s">
        <v>338</v>
      </c>
      <c r="C140" s="37" t="s">
        <v>58</v>
      </c>
      <c r="D140" s="19">
        <v>100</v>
      </c>
      <c r="E140" s="18"/>
      <c r="F140" s="17">
        <v>50</v>
      </c>
      <c r="G140" s="17">
        <v>50</v>
      </c>
      <c r="H140" s="17">
        <f t="shared" si="11"/>
        <v>100</v>
      </c>
      <c r="I140" s="18"/>
      <c r="J140" s="17">
        <v>100</v>
      </c>
      <c r="K140" s="18"/>
      <c r="L140" s="17">
        <v>100</v>
      </c>
      <c r="M140" s="18"/>
      <c r="N140" s="17">
        <v>100</v>
      </c>
      <c r="O140" s="18"/>
      <c r="P140" s="17">
        <v>90</v>
      </c>
      <c r="Q140" s="17" t="s">
        <v>289</v>
      </c>
      <c r="R140" s="14">
        <f t="shared" si="9"/>
        <v>99</v>
      </c>
      <c r="S140" s="131"/>
      <c r="T140" s="131"/>
      <c r="U140" s="131"/>
      <c r="V140" s="131"/>
      <c r="W140" s="131"/>
      <c r="X140" s="131"/>
      <c r="Y140" s="131"/>
    </row>
    <row r="141" spans="1:25" ht="15.5">
      <c r="A141" s="25">
        <v>9627052</v>
      </c>
      <c r="B141" s="25" t="s">
        <v>151</v>
      </c>
      <c r="C141" s="25" t="s">
        <v>152</v>
      </c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41">
        <f>D141*0.3 + H141*0.2 + J141*0.2 + L141*0.1  +N141*0.1 + P141*0.1</f>
        <v>0</v>
      </c>
      <c r="S141" s="121"/>
      <c r="T141" s="121"/>
      <c r="U141" s="121"/>
      <c r="V141" s="121"/>
      <c r="W141" s="121"/>
      <c r="X141" s="121"/>
      <c r="Y141" s="121"/>
    </row>
    <row r="142" spans="1:25" ht="15.5">
      <c r="A142" s="10">
        <v>9533037</v>
      </c>
      <c r="B142" s="8" t="s">
        <v>139</v>
      </c>
      <c r="C142" s="8" t="s">
        <v>98</v>
      </c>
      <c r="D142" s="33"/>
      <c r="E142" s="12"/>
      <c r="F142" s="11">
        <v>50</v>
      </c>
      <c r="G142" s="11">
        <v>45</v>
      </c>
      <c r="H142" s="11">
        <f>F142+G142</f>
        <v>95</v>
      </c>
      <c r="I142" s="12"/>
      <c r="J142" s="11">
        <v>100</v>
      </c>
      <c r="K142" s="12"/>
      <c r="L142" s="18"/>
      <c r="M142" s="12"/>
      <c r="N142" s="18"/>
      <c r="O142" s="12"/>
      <c r="P142" s="11"/>
      <c r="Q142" s="18"/>
      <c r="R142" s="14">
        <f>D142*0.3 + H142*0.2 + J142*0.2 + L142*0.1  +N142*0.1 + P142*0.1</f>
        <v>39</v>
      </c>
    </row>
    <row r="143" spans="1:25" ht="15.5">
      <c r="A143" s="46"/>
      <c r="B143" s="46"/>
      <c r="C143" s="46"/>
      <c r="D143" s="47"/>
      <c r="R143" s="12"/>
    </row>
    <row r="144" spans="1:25" ht="15.5">
      <c r="A144" s="46"/>
      <c r="B144" s="46"/>
      <c r="C144" s="46"/>
      <c r="D144" s="47"/>
      <c r="R144" s="12"/>
    </row>
    <row r="145" spans="1:18" ht="15.5">
      <c r="A145" s="46"/>
      <c r="B145" s="46"/>
      <c r="C145" s="46"/>
      <c r="D145" s="47"/>
      <c r="R145" s="12"/>
    </row>
    <row r="146" spans="1:18" ht="15.5">
      <c r="A146" s="46"/>
      <c r="B146" s="46"/>
      <c r="C146" s="46"/>
      <c r="D146" s="47"/>
      <c r="R146" s="12"/>
    </row>
    <row r="147" spans="1:18" ht="15.5">
      <c r="A147" s="46"/>
      <c r="B147" s="46"/>
      <c r="C147" s="46"/>
      <c r="D147" s="47"/>
      <c r="R147" s="12"/>
    </row>
    <row r="148" spans="1:18" ht="15.5">
      <c r="A148" s="46"/>
      <c r="B148" s="46"/>
      <c r="C148" s="46"/>
      <c r="D148" s="47"/>
      <c r="R148" s="12"/>
    </row>
    <row r="149" spans="1:18" ht="15.5">
      <c r="A149" s="46"/>
      <c r="B149" s="46"/>
      <c r="C149" s="46"/>
      <c r="D149" s="47"/>
      <c r="R149" s="12"/>
    </row>
    <row r="150" spans="1:18" ht="15.5">
      <c r="A150" s="46"/>
      <c r="B150" s="46"/>
      <c r="C150" s="46"/>
      <c r="D150" s="47"/>
      <c r="R150" s="12"/>
    </row>
    <row r="151" spans="1:18" ht="15.5">
      <c r="A151" s="46"/>
      <c r="B151" s="46"/>
      <c r="C151" s="46"/>
      <c r="D151" s="47"/>
      <c r="R151" s="12"/>
    </row>
    <row r="152" spans="1:18" ht="15.5">
      <c r="A152" s="46"/>
      <c r="B152" s="46"/>
      <c r="C152" s="46"/>
      <c r="D152" s="47"/>
      <c r="R152" s="12"/>
    </row>
    <row r="153" spans="1:18" ht="15.5">
      <c r="A153" s="46"/>
      <c r="B153" s="46"/>
      <c r="C153" s="46"/>
      <c r="D153" s="47"/>
      <c r="R153" s="12"/>
    </row>
    <row r="154" spans="1:18" ht="15.5">
      <c r="A154" s="46"/>
      <c r="B154" s="46"/>
      <c r="C154" s="46"/>
      <c r="D154" s="47"/>
      <c r="R154" s="12"/>
    </row>
    <row r="155" spans="1:18" ht="15.5">
      <c r="A155" s="46"/>
      <c r="B155" s="46"/>
      <c r="C155" s="46"/>
      <c r="D155" s="47"/>
      <c r="R155" s="12"/>
    </row>
    <row r="156" spans="1:18" ht="15.5">
      <c r="A156" s="46"/>
      <c r="B156" s="46"/>
      <c r="C156" s="46"/>
      <c r="D156" s="47"/>
      <c r="R156" s="12"/>
    </row>
    <row r="157" spans="1:18" ht="15.5">
      <c r="A157" s="46"/>
      <c r="B157" s="46"/>
      <c r="C157" s="46"/>
      <c r="D157" s="47"/>
      <c r="R157" s="12"/>
    </row>
    <row r="158" spans="1:18" ht="15.5">
      <c r="A158" s="46"/>
      <c r="B158" s="46"/>
      <c r="C158" s="46"/>
      <c r="D158" s="47"/>
      <c r="R158" s="12"/>
    </row>
    <row r="159" spans="1:18" ht="15.5">
      <c r="A159" s="46"/>
      <c r="B159" s="46"/>
      <c r="C159" s="46"/>
      <c r="D159" s="47"/>
      <c r="R159" s="12"/>
    </row>
    <row r="160" spans="1:18" ht="15.5">
      <c r="A160" s="46"/>
      <c r="B160" s="46"/>
      <c r="C160" s="46"/>
      <c r="D160" s="47"/>
      <c r="R160" s="12"/>
    </row>
    <row r="161" spans="1:18" ht="15.5">
      <c r="A161" s="46"/>
      <c r="B161" s="46"/>
      <c r="C161" s="46"/>
      <c r="D161" s="47"/>
      <c r="R161" s="12"/>
    </row>
    <row r="162" spans="1:18" ht="15.5">
      <c r="A162" s="46"/>
      <c r="B162" s="46"/>
      <c r="C162" s="46"/>
      <c r="D162" s="47"/>
      <c r="R162" s="12"/>
    </row>
    <row r="163" spans="1:18" ht="15.5">
      <c r="A163" s="46"/>
      <c r="B163" s="46"/>
      <c r="C163" s="46"/>
      <c r="D163" s="47"/>
      <c r="R163" s="12"/>
    </row>
    <row r="164" spans="1:18" ht="15.5">
      <c r="A164" s="46"/>
      <c r="B164" s="46"/>
      <c r="C164" s="46"/>
      <c r="D164" s="47"/>
      <c r="R164" s="12"/>
    </row>
    <row r="165" spans="1:18" ht="15.5">
      <c r="A165" s="46"/>
      <c r="B165" s="46"/>
      <c r="C165" s="46"/>
      <c r="D165" s="47"/>
      <c r="R165" s="12"/>
    </row>
    <row r="166" spans="1:18" ht="15.5">
      <c r="A166" s="46"/>
      <c r="B166" s="46"/>
      <c r="C166" s="46"/>
      <c r="D166" s="47"/>
      <c r="R166" s="12"/>
    </row>
    <row r="167" spans="1:18" ht="15.5">
      <c r="A167" s="46"/>
      <c r="B167" s="46"/>
      <c r="C167" s="46"/>
      <c r="D167" s="47"/>
      <c r="R167" s="12"/>
    </row>
    <row r="168" spans="1:18" ht="15.5">
      <c r="A168" s="46"/>
      <c r="B168" s="46"/>
      <c r="C168" s="46"/>
      <c r="D168" s="47"/>
      <c r="R168" s="12"/>
    </row>
    <row r="169" spans="1:18" ht="15.5">
      <c r="A169" s="46"/>
      <c r="B169" s="46"/>
      <c r="C169" s="46"/>
      <c r="D169" s="47"/>
      <c r="R169" s="12"/>
    </row>
    <row r="170" spans="1:18" ht="15.5">
      <c r="A170" s="46"/>
      <c r="B170" s="46"/>
      <c r="C170" s="46"/>
      <c r="D170" s="47"/>
      <c r="R170" s="12"/>
    </row>
    <row r="171" spans="1:18" ht="15.5">
      <c r="A171" s="46"/>
      <c r="B171" s="46"/>
      <c r="C171" s="46"/>
      <c r="D171" s="47"/>
      <c r="R171" s="12"/>
    </row>
    <row r="172" spans="1:18" ht="15.5">
      <c r="A172" s="46"/>
      <c r="B172" s="46"/>
      <c r="C172" s="46"/>
      <c r="D172" s="47"/>
      <c r="R172" s="12"/>
    </row>
    <row r="173" spans="1:18" ht="15.5">
      <c r="A173" s="46"/>
      <c r="B173" s="46"/>
      <c r="C173" s="46"/>
      <c r="D173" s="47"/>
      <c r="R173" s="12"/>
    </row>
    <row r="174" spans="1:18" ht="15.5">
      <c r="A174" s="46"/>
      <c r="B174" s="46"/>
      <c r="C174" s="46"/>
      <c r="D174" s="47"/>
      <c r="R174" s="12"/>
    </row>
    <row r="175" spans="1:18" ht="15.5">
      <c r="A175" s="46"/>
      <c r="B175" s="46"/>
      <c r="C175" s="46"/>
      <c r="D175" s="47"/>
      <c r="R175" s="12"/>
    </row>
    <row r="176" spans="1:18" ht="15.5">
      <c r="A176" s="46"/>
      <c r="B176" s="46"/>
      <c r="C176" s="46"/>
      <c r="D176" s="47"/>
      <c r="R176" s="12"/>
    </row>
    <row r="177" spans="1:18" ht="15.5">
      <c r="A177" s="46"/>
      <c r="B177" s="46"/>
      <c r="C177" s="46"/>
      <c r="D177" s="47"/>
      <c r="R177" s="12"/>
    </row>
    <row r="178" spans="1:18" ht="15.5">
      <c r="A178" s="46"/>
      <c r="B178" s="46"/>
      <c r="C178" s="46"/>
      <c r="D178" s="47"/>
      <c r="R178" s="12"/>
    </row>
    <row r="179" spans="1:18" ht="15.5">
      <c r="A179" s="46"/>
      <c r="B179" s="46"/>
      <c r="C179" s="46"/>
      <c r="D179" s="47"/>
      <c r="R179" s="12"/>
    </row>
    <row r="180" spans="1:18" ht="15.5">
      <c r="A180" s="46"/>
      <c r="B180" s="46"/>
      <c r="C180" s="46"/>
      <c r="D180" s="47"/>
      <c r="R180" s="12"/>
    </row>
    <row r="181" spans="1:18" ht="15.5">
      <c r="A181" s="46"/>
      <c r="B181" s="46"/>
      <c r="C181" s="46"/>
      <c r="D181" s="47"/>
      <c r="R181" s="12"/>
    </row>
    <row r="182" spans="1:18" ht="15.5">
      <c r="A182" s="46"/>
      <c r="B182" s="46"/>
      <c r="C182" s="46"/>
      <c r="D182" s="47"/>
      <c r="R182" s="12"/>
    </row>
    <row r="183" spans="1:18" ht="15.5">
      <c r="A183" s="46"/>
      <c r="B183" s="46"/>
      <c r="C183" s="46"/>
      <c r="D183" s="47"/>
      <c r="R183" s="12"/>
    </row>
    <row r="184" spans="1:18" ht="15.5">
      <c r="A184" s="46"/>
      <c r="B184" s="46"/>
      <c r="C184" s="46"/>
      <c r="D184" s="47"/>
      <c r="R184" s="12"/>
    </row>
    <row r="185" spans="1:18" ht="15.5">
      <c r="A185" s="46"/>
      <c r="B185" s="46"/>
      <c r="C185" s="46"/>
      <c r="D185" s="47"/>
      <c r="R185" s="12"/>
    </row>
    <row r="186" spans="1:18" ht="15.5">
      <c r="A186" s="46"/>
      <c r="B186" s="46"/>
      <c r="C186" s="46"/>
      <c r="D186" s="47"/>
      <c r="R186" s="12"/>
    </row>
    <row r="187" spans="1:18" ht="15.5">
      <c r="A187" s="46"/>
      <c r="B187" s="46"/>
      <c r="C187" s="46"/>
      <c r="D187" s="47"/>
      <c r="R187" s="12"/>
    </row>
    <row r="188" spans="1:18" ht="15.5">
      <c r="A188" s="46"/>
      <c r="B188" s="46"/>
      <c r="C188" s="46"/>
      <c r="D188" s="47"/>
      <c r="R188" s="12"/>
    </row>
    <row r="189" spans="1:18" ht="15.5">
      <c r="A189" s="46"/>
      <c r="B189" s="46"/>
      <c r="C189" s="46"/>
      <c r="D189" s="47"/>
      <c r="R189" s="12"/>
    </row>
    <row r="190" spans="1:18" ht="15.5">
      <c r="A190" s="46"/>
      <c r="B190" s="46"/>
      <c r="C190" s="46"/>
      <c r="D190" s="47"/>
      <c r="R190" s="12"/>
    </row>
    <row r="191" spans="1:18" ht="15.5">
      <c r="A191" s="46"/>
      <c r="B191" s="46"/>
      <c r="C191" s="46"/>
      <c r="D191" s="47"/>
      <c r="R191" s="12"/>
    </row>
    <row r="192" spans="1:18" ht="15.5">
      <c r="A192" s="46"/>
      <c r="B192" s="46"/>
      <c r="C192" s="46"/>
      <c r="D192" s="47"/>
      <c r="R192" s="12"/>
    </row>
    <row r="193" spans="1:18" ht="15.5">
      <c r="A193" s="46"/>
      <c r="B193" s="46"/>
      <c r="C193" s="46"/>
      <c r="D193" s="47"/>
      <c r="R193" s="12"/>
    </row>
    <row r="194" spans="1:18" ht="15.5">
      <c r="A194" s="46"/>
      <c r="B194" s="46"/>
      <c r="C194" s="46"/>
      <c r="D194" s="47"/>
      <c r="R194" s="12"/>
    </row>
    <row r="195" spans="1:18" ht="15.5">
      <c r="A195" s="46"/>
      <c r="B195" s="46"/>
      <c r="C195" s="46"/>
      <c r="D195" s="47"/>
      <c r="R195" s="12"/>
    </row>
    <row r="196" spans="1:18" ht="15.5">
      <c r="A196" s="46"/>
      <c r="B196" s="46"/>
      <c r="C196" s="46"/>
      <c r="D196" s="47"/>
      <c r="R196" s="12"/>
    </row>
    <row r="197" spans="1:18" ht="15.5">
      <c r="A197" s="46"/>
      <c r="B197" s="46"/>
      <c r="C197" s="46"/>
      <c r="D197" s="47"/>
      <c r="R197" s="12"/>
    </row>
    <row r="198" spans="1:18" ht="15.5">
      <c r="A198" s="46"/>
      <c r="B198" s="46"/>
      <c r="C198" s="46"/>
      <c r="D198" s="47"/>
      <c r="R198" s="12"/>
    </row>
    <row r="199" spans="1:18" ht="15.5">
      <c r="A199" s="46"/>
      <c r="B199" s="46"/>
      <c r="C199" s="46"/>
      <c r="D199" s="47"/>
      <c r="R199" s="12"/>
    </row>
    <row r="200" spans="1:18" ht="15.5">
      <c r="A200" s="46"/>
      <c r="B200" s="46"/>
      <c r="C200" s="46"/>
      <c r="D200" s="47"/>
      <c r="R200" s="12"/>
    </row>
    <row r="201" spans="1:18" ht="15.5">
      <c r="A201" s="46"/>
      <c r="B201" s="46"/>
      <c r="C201" s="46"/>
      <c r="D201" s="47"/>
      <c r="R201" s="12"/>
    </row>
    <row r="202" spans="1:18" ht="15.5">
      <c r="A202" s="46"/>
      <c r="B202" s="46"/>
      <c r="C202" s="46"/>
      <c r="D202" s="47"/>
      <c r="R202" s="12"/>
    </row>
    <row r="203" spans="1:18" ht="15.5">
      <c r="A203" s="46"/>
      <c r="B203" s="46"/>
      <c r="C203" s="46"/>
      <c r="D203" s="47"/>
      <c r="R203" s="12"/>
    </row>
    <row r="204" spans="1:18" ht="15.5">
      <c r="A204" s="46"/>
      <c r="B204" s="46"/>
      <c r="C204" s="46"/>
      <c r="D204" s="47"/>
      <c r="R204" s="12"/>
    </row>
    <row r="205" spans="1:18" ht="15.5">
      <c r="A205" s="46"/>
      <c r="B205" s="46"/>
      <c r="C205" s="46"/>
      <c r="D205" s="47"/>
      <c r="R205" s="12"/>
    </row>
    <row r="206" spans="1:18" ht="15.5">
      <c r="A206" s="46"/>
      <c r="B206" s="46"/>
      <c r="C206" s="46"/>
      <c r="D206" s="47"/>
      <c r="R206" s="12"/>
    </row>
    <row r="207" spans="1:18" ht="15.5">
      <c r="A207" s="46"/>
      <c r="B207" s="46"/>
      <c r="C207" s="46"/>
      <c r="D207" s="47"/>
      <c r="R207" s="12"/>
    </row>
    <row r="208" spans="1:18" ht="15.5">
      <c r="A208" s="46"/>
      <c r="B208" s="46"/>
      <c r="C208" s="46"/>
      <c r="D208" s="47"/>
      <c r="R208" s="12"/>
    </row>
    <row r="209" spans="1:18" ht="15.5">
      <c r="A209" s="46"/>
      <c r="B209" s="46"/>
      <c r="C209" s="46"/>
      <c r="D209" s="47"/>
      <c r="R209" s="12"/>
    </row>
    <row r="210" spans="1:18" ht="15.5">
      <c r="A210" s="46"/>
      <c r="B210" s="46"/>
      <c r="C210" s="46"/>
      <c r="D210" s="47"/>
      <c r="R210" s="12"/>
    </row>
    <row r="211" spans="1:18" ht="15.5">
      <c r="A211" s="46"/>
      <c r="B211" s="46"/>
      <c r="C211" s="46"/>
      <c r="D211" s="47"/>
      <c r="R211" s="12"/>
    </row>
    <row r="212" spans="1:18" ht="15.5">
      <c r="A212" s="46"/>
      <c r="B212" s="46"/>
      <c r="C212" s="46"/>
      <c r="D212" s="47"/>
      <c r="R212" s="12"/>
    </row>
    <row r="213" spans="1:18" ht="15.5">
      <c r="A213" s="46"/>
      <c r="B213" s="46"/>
      <c r="C213" s="46"/>
      <c r="D213" s="47"/>
      <c r="R213" s="12"/>
    </row>
    <row r="214" spans="1:18" ht="15.5">
      <c r="A214" s="46"/>
      <c r="B214" s="46"/>
      <c r="C214" s="46"/>
      <c r="D214" s="47"/>
      <c r="R214" s="12"/>
    </row>
    <row r="215" spans="1:18" ht="15.5">
      <c r="A215" s="46"/>
      <c r="B215" s="46"/>
      <c r="C215" s="46"/>
      <c r="D215" s="47"/>
      <c r="R215" s="12"/>
    </row>
    <row r="216" spans="1:18" ht="15.5">
      <c r="A216" s="46"/>
      <c r="B216" s="46"/>
      <c r="C216" s="46"/>
      <c r="D216" s="47"/>
      <c r="R216" s="12"/>
    </row>
    <row r="217" spans="1:18" ht="15.5">
      <c r="A217" s="46"/>
      <c r="B217" s="46"/>
      <c r="C217" s="46"/>
      <c r="D217" s="47"/>
      <c r="R217" s="12"/>
    </row>
    <row r="218" spans="1:18" ht="15.5">
      <c r="A218" s="46"/>
      <c r="B218" s="46"/>
      <c r="C218" s="46"/>
      <c r="D218" s="47"/>
      <c r="R218" s="12"/>
    </row>
    <row r="219" spans="1:18" ht="15.5">
      <c r="A219" s="46"/>
      <c r="B219" s="46"/>
      <c r="C219" s="46"/>
      <c r="D219" s="47"/>
      <c r="R219" s="12"/>
    </row>
    <row r="220" spans="1:18" ht="15.5">
      <c r="A220" s="46"/>
      <c r="B220" s="46"/>
      <c r="C220" s="46"/>
      <c r="D220" s="47"/>
      <c r="R220" s="12"/>
    </row>
    <row r="221" spans="1:18" ht="15.5">
      <c r="A221" s="46"/>
      <c r="B221" s="46"/>
      <c r="C221" s="46"/>
      <c r="D221" s="47"/>
      <c r="R221" s="12"/>
    </row>
    <row r="222" spans="1:18" ht="15.5">
      <c r="A222" s="46"/>
      <c r="B222" s="46"/>
      <c r="C222" s="46"/>
      <c r="D222" s="47"/>
      <c r="R222" s="12"/>
    </row>
    <row r="223" spans="1:18" ht="15.5">
      <c r="A223" s="46"/>
      <c r="B223" s="46"/>
      <c r="C223" s="46"/>
      <c r="D223" s="47"/>
      <c r="R223" s="12"/>
    </row>
    <row r="224" spans="1:18" ht="15.5">
      <c r="A224" s="46"/>
      <c r="B224" s="46"/>
      <c r="C224" s="46"/>
      <c r="D224" s="47"/>
      <c r="R224" s="12"/>
    </row>
    <row r="225" spans="1:18" ht="15.5">
      <c r="A225" s="46"/>
      <c r="B225" s="46"/>
      <c r="C225" s="46"/>
      <c r="D225" s="47"/>
      <c r="R225" s="12"/>
    </row>
    <row r="226" spans="1:18" ht="15.5">
      <c r="A226" s="46"/>
      <c r="B226" s="46"/>
      <c r="C226" s="46"/>
      <c r="D226" s="47"/>
      <c r="R226" s="12"/>
    </row>
    <row r="227" spans="1:18" ht="15.5">
      <c r="A227" s="46"/>
      <c r="B227" s="46"/>
      <c r="C227" s="46"/>
      <c r="D227" s="47"/>
      <c r="R227" s="12"/>
    </row>
    <row r="228" spans="1:18" ht="15.5">
      <c r="A228" s="46"/>
      <c r="B228" s="46"/>
      <c r="C228" s="46"/>
      <c r="D228" s="47"/>
      <c r="R228" s="12"/>
    </row>
    <row r="229" spans="1:18" ht="15.5">
      <c r="A229" s="46"/>
      <c r="B229" s="46"/>
      <c r="C229" s="46"/>
      <c r="D229" s="47"/>
      <c r="R229" s="12"/>
    </row>
    <row r="230" spans="1:18" ht="15.5">
      <c r="A230" s="46"/>
      <c r="B230" s="46"/>
      <c r="C230" s="46"/>
      <c r="D230" s="47"/>
      <c r="R230" s="12"/>
    </row>
    <row r="231" spans="1:18" ht="15.5">
      <c r="A231" s="46"/>
      <c r="B231" s="46"/>
      <c r="C231" s="46"/>
      <c r="D231" s="47"/>
      <c r="R231" s="12"/>
    </row>
    <row r="232" spans="1:18" ht="15.5">
      <c r="A232" s="46"/>
      <c r="B232" s="46"/>
      <c r="C232" s="46"/>
      <c r="D232" s="47"/>
      <c r="R232" s="12"/>
    </row>
    <row r="233" spans="1:18" ht="15.5">
      <c r="A233" s="46"/>
      <c r="B233" s="46"/>
      <c r="C233" s="46"/>
      <c r="D233" s="47"/>
      <c r="R233" s="12"/>
    </row>
    <row r="234" spans="1:18" ht="15.5">
      <c r="A234" s="46"/>
      <c r="B234" s="46"/>
      <c r="C234" s="46"/>
      <c r="D234" s="47"/>
      <c r="R234" s="12"/>
    </row>
    <row r="235" spans="1:18" ht="15.5">
      <c r="A235" s="46"/>
      <c r="B235" s="46"/>
      <c r="C235" s="46"/>
      <c r="D235" s="47"/>
      <c r="R235" s="12"/>
    </row>
    <row r="236" spans="1:18" ht="15.5">
      <c r="A236" s="46"/>
      <c r="B236" s="46"/>
      <c r="C236" s="46"/>
      <c r="D236" s="47"/>
      <c r="R236" s="12"/>
    </row>
    <row r="237" spans="1:18" ht="15.5">
      <c r="A237" s="46"/>
      <c r="B237" s="46"/>
      <c r="C237" s="46"/>
      <c r="D237" s="47"/>
      <c r="R237" s="12"/>
    </row>
    <row r="238" spans="1:18" ht="15.5">
      <c r="A238" s="46"/>
      <c r="B238" s="46"/>
      <c r="C238" s="46"/>
      <c r="D238" s="47"/>
      <c r="R238" s="12"/>
    </row>
    <row r="239" spans="1:18" ht="15.5">
      <c r="A239" s="46"/>
      <c r="B239" s="46"/>
      <c r="C239" s="46"/>
      <c r="D239" s="47"/>
      <c r="R239" s="12"/>
    </row>
    <row r="240" spans="1:18" ht="15.5">
      <c r="A240" s="46"/>
      <c r="B240" s="46"/>
      <c r="C240" s="46"/>
      <c r="D240" s="47"/>
      <c r="R240" s="12"/>
    </row>
    <row r="241" spans="1:18" ht="15.5">
      <c r="A241" s="46"/>
      <c r="B241" s="46"/>
      <c r="C241" s="46"/>
      <c r="D241" s="47"/>
      <c r="R241" s="12"/>
    </row>
    <row r="242" spans="1:18" ht="15.5">
      <c r="A242" s="46"/>
      <c r="B242" s="46"/>
      <c r="C242" s="46"/>
      <c r="D242" s="47"/>
      <c r="R242" s="12"/>
    </row>
    <row r="243" spans="1:18" ht="15.5">
      <c r="A243" s="46"/>
      <c r="B243" s="46"/>
      <c r="C243" s="46"/>
      <c r="D243" s="47"/>
      <c r="R243" s="12"/>
    </row>
    <row r="244" spans="1:18" ht="15.5">
      <c r="A244" s="46"/>
      <c r="B244" s="46"/>
      <c r="C244" s="46"/>
      <c r="D244" s="47"/>
      <c r="R244" s="12"/>
    </row>
    <row r="245" spans="1:18" ht="15.5">
      <c r="A245" s="46"/>
      <c r="B245" s="46"/>
      <c r="C245" s="46"/>
      <c r="D245" s="47"/>
      <c r="R245" s="12"/>
    </row>
    <row r="246" spans="1:18" ht="15.5">
      <c r="A246" s="46"/>
      <c r="B246" s="46"/>
      <c r="C246" s="46"/>
      <c r="D246" s="47"/>
      <c r="R246" s="12"/>
    </row>
    <row r="247" spans="1:18" ht="15.5">
      <c r="A247" s="46"/>
      <c r="B247" s="46"/>
      <c r="C247" s="46"/>
      <c r="D247" s="47"/>
      <c r="R247" s="12"/>
    </row>
    <row r="248" spans="1:18" ht="15.5">
      <c r="A248" s="46"/>
      <c r="B248" s="46"/>
      <c r="C248" s="46"/>
      <c r="D248" s="47"/>
      <c r="R248" s="12"/>
    </row>
    <row r="249" spans="1:18" ht="15.5">
      <c r="A249" s="46"/>
      <c r="B249" s="46"/>
      <c r="C249" s="46"/>
      <c r="D249" s="47"/>
      <c r="R249" s="12"/>
    </row>
    <row r="250" spans="1:18" ht="15.5">
      <c r="A250" s="46"/>
      <c r="B250" s="46"/>
      <c r="C250" s="46"/>
      <c r="D250" s="47"/>
      <c r="R250" s="12"/>
    </row>
    <row r="251" spans="1:18" ht="15.5">
      <c r="A251" s="46"/>
      <c r="B251" s="46"/>
      <c r="C251" s="46"/>
      <c r="D251" s="47"/>
      <c r="R251" s="12"/>
    </row>
    <row r="252" spans="1:18" ht="15.5">
      <c r="A252" s="46"/>
      <c r="B252" s="46"/>
      <c r="C252" s="46"/>
      <c r="D252" s="47"/>
      <c r="R252" s="12"/>
    </row>
    <row r="253" spans="1:18" ht="15.5">
      <c r="A253" s="46"/>
      <c r="B253" s="46"/>
      <c r="C253" s="46"/>
      <c r="D253" s="47"/>
      <c r="R253" s="12"/>
    </row>
    <row r="254" spans="1:18" ht="15.5">
      <c r="A254" s="46"/>
      <c r="B254" s="46"/>
      <c r="C254" s="46"/>
      <c r="D254" s="47"/>
      <c r="R254" s="12"/>
    </row>
    <row r="255" spans="1:18" ht="15.5">
      <c r="A255" s="46"/>
      <c r="B255" s="46"/>
      <c r="C255" s="46"/>
      <c r="D255" s="47"/>
      <c r="R255" s="12"/>
    </row>
    <row r="256" spans="1:18" ht="15.5">
      <c r="A256" s="46"/>
      <c r="B256" s="46"/>
      <c r="C256" s="46"/>
      <c r="D256" s="47"/>
      <c r="R256" s="12"/>
    </row>
    <row r="257" spans="1:18" ht="15.5">
      <c r="A257" s="46"/>
      <c r="B257" s="46"/>
      <c r="C257" s="46"/>
      <c r="D257" s="47"/>
      <c r="R257" s="12"/>
    </row>
    <row r="258" spans="1:18" ht="15.5">
      <c r="A258" s="46"/>
      <c r="B258" s="46"/>
      <c r="C258" s="46"/>
      <c r="D258" s="47"/>
      <c r="R258" s="12"/>
    </row>
    <row r="259" spans="1:18" ht="15.5">
      <c r="A259" s="46"/>
      <c r="B259" s="46"/>
      <c r="C259" s="46"/>
      <c r="D259" s="47"/>
      <c r="R259" s="12"/>
    </row>
    <row r="260" spans="1:18" ht="15.5">
      <c r="A260" s="46"/>
      <c r="B260" s="46"/>
      <c r="C260" s="46"/>
      <c r="D260" s="47"/>
      <c r="R260" s="12"/>
    </row>
    <row r="261" spans="1:18" ht="15.5">
      <c r="A261" s="46"/>
      <c r="B261" s="46"/>
      <c r="C261" s="46"/>
      <c r="D261" s="47"/>
      <c r="R261" s="12"/>
    </row>
    <row r="262" spans="1:18" ht="15.5">
      <c r="A262" s="46"/>
      <c r="B262" s="46"/>
      <c r="C262" s="46"/>
      <c r="D262" s="47"/>
      <c r="R262" s="12"/>
    </row>
    <row r="263" spans="1:18" ht="15.5">
      <c r="A263" s="46"/>
      <c r="B263" s="46"/>
      <c r="C263" s="46"/>
      <c r="D263" s="47"/>
      <c r="R263" s="12"/>
    </row>
    <row r="264" spans="1:18" ht="15.5">
      <c r="A264" s="46"/>
      <c r="B264" s="46"/>
      <c r="C264" s="46"/>
      <c r="D264" s="47"/>
      <c r="R264" s="12"/>
    </row>
    <row r="265" spans="1:18" ht="15.5">
      <c r="A265" s="46"/>
      <c r="B265" s="46"/>
      <c r="C265" s="46"/>
      <c r="D265" s="47"/>
      <c r="R265" s="12"/>
    </row>
    <row r="266" spans="1:18" ht="15.5">
      <c r="A266" s="46"/>
      <c r="B266" s="46"/>
      <c r="C266" s="46"/>
      <c r="D266" s="47"/>
      <c r="R266" s="12"/>
    </row>
    <row r="267" spans="1:18" ht="15.5">
      <c r="A267" s="46"/>
      <c r="B267" s="46"/>
      <c r="C267" s="46"/>
      <c r="D267" s="47"/>
      <c r="R267" s="12"/>
    </row>
    <row r="268" spans="1:18" ht="15.5">
      <c r="A268" s="46"/>
      <c r="B268" s="46"/>
      <c r="C268" s="46"/>
      <c r="D268" s="47"/>
      <c r="R268" s="12"/>
    </row>
    <row r="269" spans="1:18" ht="15.5">
      <c r="A269" s="46"/>
      <c r="B269" s="46"/>
      <c r="C269" s="46"/>
      <c r="D269" s="47"/>
      <c r="R269" s="12"/>
    </row>
    <row r="270" spans="1:18" ht="15.5">
      <c r="A270" s="46"/>
      <c r="B270" s="46"/>
      <c r="C270" s="46"/>
      <c r="D270" s="47"/>
      <c r="R270" s="12"/>
    </row>
    <row r="271" spans="1:18" ht="15.5">
      <c r="A271" s="46"/>
      <c r="B271" s="46"/>
      <c r="C271" s="46"/>
      <c r="D271" s="47"/>
      <c r="R271" s="12"/>
    </row>
    <row r="272" spans="1:18" ht="15.5">
      <c r="A272" s="46"/>
      <c r="B272" s="46"/>
      <c r="C272" s="46"/>
      <c r="D272" s="47"/>
      <c r="R272" s="12"/>
    </row>
    <row r="273" spans="1:18" ht="15.5">
      <c r="A273" s="46"/>
      <c r="B273" s="46"/>
      <c r="C273" s="46"/>
      <c r="D273" s="47"/>
      <c r="R273" s="12"/>
    </row>
    <row r="274" spans="1:18" ht="15.5">
      <c r="A274" s="46"/>
      <c r="B274" s="46"/>
      <c r="C274" s="46"/>
      <c r="D274" s="47"/>
      <c r="R274" s="12"/>
    </row>
    <row r="275" spans="1:18" ht="15.5">
      <c r="A275" s="46"/>
      <c r="B275" s="46"/>
      <c r="C275" s="46"/>
      <c r="D275" s="47"/>
      <c r="R275" s="12"/>
    </row>
    <row r="276" spans="1:18" ht="15.5">
      <c r="A276" s="46"/>
      <c r="B276" s="46"/>
      <c r="C276" s="46"/>
      <c r="D276" s="47"/>
      <c r="R276" s="12"/>
    </row>
    <row r="277" spans="1:18" ht="15.5">
      <c r="A277" s="46"/>
      <c r="B277" s="46"/>
      <c r="C277" s="46"/>
      <c r="D277" s="47"/>
      <c r="R277" s="12"/>
    </row>
    <row r="278" spans="1:18" ht="15.5">
      <c r="A278" s="46"/>
      <c r="B278" s="46"/>
      <c r="C278" s="46"/>
      <c r="D278" s="47"/>
      <c r="R278" s="12"/>
    </row>
    <row r="279" spans="1:18" ht="15.5">
      <c r="A279" s="46"/>
      <c r="B279" s="46"/>
      <c r="C279" s="46"/>
      <c r="D279" s="47"/>
      <c r="R279" s="12"/>
    </row>
    <row r="280" spans="1:18" ht="15.5">
      <c r="A280" s="46"/>
      <c r="B280" s="46"/>
      <c r="C280" s="46"/>
      <c r="D280" s="47"/>
      <c r="R280" s="12"/>
    </row>
    <row r="281" spans="1:18" ht="15.5">
      <c r="A281" s="46"/>
      <c r="B281" s="46"/>
      <c r="C281" s="46"/>
      <c r="D281" s="47"/>
      <c r="R281" s="12"/>
    </row>
    <row r="282" spans="1:18" ht="15.5">
      <c r="A282" s="46"/>
      <c r="B282" s="46"/>
      <c r="C282" s="46"/>
      <c r="D282" s="47"/>
      <c r="R282" s="12"/>
    </row>
    <row r="283" spans="1:18" ht="15.5">
      <c r="A283" s="46"/>
      <c r="B283" s="46"/>
      <c r="C283" s="46"/>
      <c r="D283" s="47"/>
      <c r="R283" s="12"/>
    </row>
    <row r="284" spans="1:18" ht="15.5">
      <c r="A284" s="46"/>
      <c r="B284" s="46"/>
      <c r="C284" s="46"/>
      <c r="D284" s="47"/>
      <c r="R284" s="12"/>
    </row>
    <row r="285" spans="1:18" ht="15.5">
      <c r="A285" s="46"/>
      <c r="B285" s="46"/>
      <c r="C285" s="46"/>
      <c r="D285" s="47"/>
      <c r="R285" s="12"/>
    </row>
    <row r="286" spans="1:18" ht="15.5">
      <c r="A286" s="46"/>
      <c r="B286" s="46"/>
      <c r="C286" s="46"/>
      <c r="D286" s="47"/>
      <c r="R286" s="12"/>
    </row>
    <row r="287" spans="1:18" ht="15.5">
      <c r="A287" s="46"/>
      <c r="B287" s="46"/>
      <c r="C287" s="46"/>
      <c r="D287" s="47"/>
      <c r="R287" s="12"/>
    </row>
    <row r="288" spans="1:18" ht="15.5">
      <c r="A288" s="46"/>
      <c r="B288" s="46"/>
      <c r="C288" s="46"/>
      <c r="D288" s="47"/>
      <c r="R288" s="12"/>
    </row>
    <row r="289" spans="1:18" ht="15.5">
      <c r="A289" s="46"/>
      <c r="B289" s="46"/>
      <c r="C289" s="46"/>
      <c r="D289" s="47"/>
      <c r="R289" s="12"/>
    </row>
    <row r="290" spans="1:18" ht="15.5">
      <c r="A290" s="46"/>
      <c r="B290" s="46"/>
      <c r="C290" s="46"/>
      <c r="D290" s="47"/>
      <c r="R290" s="12"/>
    </row>
    <row r="291" spans="1:18" ht="15.5">
      <c r="A291" s="46"/>
      <c r="B291" s="46"/>
      <c r="C291" s="46"/>
      <c r="D291" s="47"/>
      <c r="R291" s="12"/>
    </row>
    <row r="292" spans="1:18" ht="15.5">
      <c r="A292" s="46"/>
      <c r="B292" s="46"/>
      <c r="C292" s="46"/>
      <c r="D292" s="47"/>
      <c r="R292" s="12"/>
    </row>
    <row r="293" spans="1:18" ht="15.5">
      <c r="A293" s="46"/>
      <c r="B293" s="46"/>
      <c r="C293" s="46"/>
      <c r="D293" s="47"/>
      <c r="R293" s="12"/>
    </row>
    <row r="294" spans="1:18" ht="15.5">
      <c r="A294" s="46"/>
      <c r="B294" s="46"/>
      <c r="C294" s="46"/>
      <c r="D294" s="47"/>
      <c r="R294" s="12"/>
    </row>
    <row r="295" spans="1:18" ht="15.5">
      <c r="A295" s="46"/>
      <c r="B295" s="46"/>
      <c r="C295" s="46"/>
      <c r="D295" s="47"/>
      <c r="R295" s="12"/>
    </row>
    <row r="296" spans="1:18" ht="15.5">
      <c r="A296" s="46"/>
      <c r="B296" s="46"/>
      <c r="C296" s="46"/>
      <c r="D296" s="47"/>
      <c r="R296" s="12"/>
    </row>
    <row r="297" spans="1:18" ht="15.5">
      <c r="A297" s="46"/>
      <c r="B297" s="46"/>
      <c r="C297" s="46"/>
      <c r="D297" s="47"/>
      <c r="R297" s="12"/>
    </row>
    <row r="298" spans="1:18" ht="15.5">
      <c r="A298" s="46"/>
      <c r="B298" s="46"/>
      <c r="C298" s="46"/>
      <c r="D298" s="47"/>
      <c r="R298" s="12"/>
    </row>
    <row r="299" spans="1:18" ht="15.5">
      <c r="A299" s="46"/>
      <c r="B299" s="46"/>
      <c r="C299" s="46"/>
      <c r="D299" s="47"/>
      <c r="R299" s="12"/>
    </row>
    <row r="300" spans="1:18" ht="15.5">
      <c r="A300" s="46"/>
      <c r="B300" s="46"/>
      <c r="C300" s="46"/>
      <c r="D300" s="47"/>
      <c r="R300" s="12"/>
    </row>
    <row r="301" spans="1:18" ht="15.5">
      <c r="A301" s="46"/>
      <c r="B301" s="46"/>
      <c r="C301" s="46"/>
      <c r="D301" s="47"/>
      <c r="R301" s="12"/>
    </row>
    <row r="302" spans="1:18" ht="15.5">
      <c r="A302" s="46"/>
      <c r="B302" s="46"/>
      <c r="C302" s="46"/>
      <c r="D302" s="47"/>
      <c r="R302" s="12"/>
    </row>
    <row r="303" spans="1:18" ht="15.5">
      <c r="A303" s="46"/>
      <c r="B303" s="46"/>
      <c r="C303" s="46"/>
      <c r="D303" s="47"/>
      <c r="R303" s="12"/>
    </row>
    <row r="304" spans="1:18" ht="15.5">
      <c r="A304" s="46"/>
      <c r="B304" s="46"/>
      <c r="C304" s="46"/>
      <c r="D304" s="47"/>
      <c r="R304" s="12"/>
    </row>
    <row r="305" spans="1:18" ht="15.5">
      <c r="A305" s="46"/>
      <c r="B305" s="46"/>
      <c r="C305" s="46"/>
      <c r="D305" s="47"/>
      <c r="R305" s="12"/>
    </row>
    <row r="306" spans="1:18" ht="15.5">
      <c r="A306" s="46"/>
      <c r="B306" s="46"/>
      <c r="C306" s="46"/>
      <c r="D306" s="47"/>
      <c r="R306" s="12"/>
    </row>
    <row r="307" spans="1:18" ht="15.5">
      <c r="A307" s="46"/>
      <c r="B307" s="46"/>
      <c r="C307" s="46"/>
      <c r="D307" s="47"/>
      <c r="R307" s="12"/>
    </row>
    <row r="308" spans="1:18" ht="15.5">
      <c r="A308" s="46"/>
      <c r="B308" s="46"/>
      <c r="C308" s="46"/>
      <c r="D308" s="47"/>
      <c r="R308" s="12"/>
    </row>
    <row r="309" spans="1:18" ht="15.5">
      <c r="A309" s="46"/>
      <c r="B309" s="46"/>
      <c r="C309" s="46"/>
      <c r="D309" s="47"/>
      <c r="R309" s="12"/>
    </row>
    <row r="310" spans="1:18" ht="15.5">
      <c r="A310" s="46"/>
      <c r="B310" s="46"/>
      <c r="C310" s="46"/>
      <c r="D310" s="47"/>
      <c r="R310" s="12"/>
    </row>
    <row r="311" spans="1:18" ht="15.5">
      <c r="A311" s="46"/>
      <c r="B311" s="46"/>
      <c r="C311" s="46"/>
      <c r="D311" s="47"/>
      <c r="R311" s="12"/>
    </row>
    <row r="312" spans="1:18" ht="15.5">
      <c r="A312" s="46"/>
      <c r="B312" s="46"/>
      <c r="C312" s="46"/>
      <c r="D312" s="47"/>
      <c r="R312" s="12"/>
    </row>
    <row r="313" spans="1:18" ht="15.5">
      <c r="A313" s="46"/>
      <c r="B313" s="46"/>
      <c r="C313" s="46"/>
      <c r="D313" s="47"/>
      <c r="R313" s="12"/>
    </row>
    <row r="314" spans="1:18" ht="15.5">
      <c r="A314" s="46"/>
      <c r="B314" s="46"/>
      <c r="C314" s="46"/>
      <c r="D314" s="47"/>
      <c r="R314" s="12"/>
    </row>
    <row r="315" spans="1:18" ht="15.5">
      <c r="A315" s="46"/>
      <c r="B315" s="46"/>
      <c r="C315" s="46"/>
      <c r="D315" s="47"/>
      <c r="R315" s="12"/>
    </row>
    <row r="316" spans="1:18" ht="15.5">
      <c r="A316" s="46"/>
      <c r="B316" s="46"/>
      <c r="C316" s="46"/>
      <c r="D316" s="47"/>
      <c r="R316" s="12"/>
    </row>
    <row r="317" spans="1:18" ht="15.5">
      <c r="A317" s="46"/>
      <c r="B317" s="46"/>
      <c r="C317" s="46"/>
      <c r="D317" s="47"/>
      <c r="R317" s="12"/>
    </row>
    <row r="318" spans="1:18" ht="15.5">
      <c r="A318" s="46"/>
      <c r="B318" s="46"/>
      <c r="C318" s="46"/>
      <c r="D318" s="47"/>
      <c r="R318" s="12"/>
    </row>
    <row r="319" spans="1:18" ht="15.5">
      <c r="A319" s="46"/>
      <c r="B319" s="46"/>
      <c r="C319" s="46"/>
      <c r="D319" s="47"/>
      <c r="R319" s="12"/>
    </row>
    <row r="320" spans="1:18" ht="15.5">
      <c r="A320" s="46"/>
      <c r="B320" s="46"/>
      <c r="C320" s="46"/>
      <c r="D320" s="47"/>
      <c r="R320" s="12"/>
    </row>
    <row r="321" spans="1:18" ht="15.5">
      <c r="A321" s="46"/>
      <c r="B321" s="46"/>
      <c r="C321" s="46"/>
      <c r="D321" s="47"/>
      <c r="R321" s="12"/>
    </row>
    <row r="322" spans="1:18" ht="15.5">
      <c r="A322" s="46"/>
      <c r="B322" s="46"/>
      <c r="C322" s="46"/>
      <c r="D322" s="47"/>
      <c r="R322" s="12"/>
    </row>
    <row r="323" spans="1:18" ht="15.5">
      <c r="A323" s="46"/>
      <c r="B323" s="46"/>
      <c r="C323" s="46"/>
      <c r="D323" s="47"/>
      <c r="R323" s="12"/>
    </row>
    <row r="324" spans="1:18" ht="15.5">
      <c r="A324" s="46"/>
      <c r="B324" s="46"/>
      <c r="C324" s="46"/>
      <c r="D324" s="47"/>
      <c r="R324" s="12"/>
    </row>
    <row r="325" spans="1:18" ht="15.5">
      <c r="A325" s="46"/>
      <c r="B325" s="46"/>
      <c r="C325" s="46"/>
      <c r="D325" s="47"/>
      <c r="R325" s="12"/>
    </row>
    <row r="326" spans="1:18" ht="15.5">
      <c r="A326" s="46"/>
      <c r="B326" s="46"/>
      <c r="C326" s="46"/>
      <c r="D326" s="47"/>
      <c r="R326" s="12"/>
    </row>
    <row r="327" spans="1:18" ht="15.5">
      <c r="A327" s="46"/>
      <c r="B327" s="46"/>
      <c r="C327" s="46"/>
      <c r="D327" s="47"/>
      <c r="R327" s="12"/>
    </row>
    <row r="328" spans="1:18" ht="15.5">
      <c r="A328" s="46"/>
      <c r="B328" s="46"/>
      <c r="C328" s="46"/>
      <c r="D328" s="47"/>
      <c r="R328" s="12"/>
    </row>
    <row r="329" spans="1:18" ht="15.5">
      <c r="A329" s="46"/>
      <c r="B329" s="46"/>
      <c r="C329" s="46"/>
      <c r="D329" s="47"/>
      <c r="R329" s="12"/>
    </row>
    <row r="330" spans="1:18" ht="15.5">
      <c r="A330" s="46"/>
      <c r="B330" s="46"/>
      <c r="C330" s="46"/>
      <c r="D330" s="47"/>
      <c r="R330" s="12"/>
    </row>
    <row r="331" spans="1:18" ht="15.5">
      <c r="A331" s="46"/>
      <c r="B331" s="46"/>
      <c r="C331" s="46"/>
      <c r="D331" s="47"/>
      <c r="R331" s="12"/>
    </row>
    <row r="332" spans="1:18" ht="15.5">
      <c r="A332" s="46"/>
      <c r="B332" s="46"/>
      <c r="C332" s="46"/>
      <c r="D332" s="47"/>
      <c r="R332" s="12"/>
    </row>
    <row r="333" spans="1:18" ht="15.5">
      <c r="A333" s="46"/>
      <c r="B333" s="46"/>
      <c r="C333" s="46"/>
      <c r="D333" s="47"/>
      <c r="R333" s="12"/>
    </row>
    <row r="334" spans="1:18" ht="15.5">
      <c r="A334" s="46"/>
      <c r="B334" s="46"/>
      <c r="C334" s="46"/>
      <c r="D334" s="47"/>
      <c r="R334" s="12"/>
    </row>
    <row r="335" spans="1:18" ht="15.5">
      <c r="A335" s="46"/>
      <c r="B335" s="46"/>
      <c r="C335" s="46"/>
      <c r="D335" s="47"/>
      <c r="R335" s="12"/>
    </row>
    <row r="336" spans="1:18" ht="15.5">
      <c r="A336" s="46"/>
      <c r="B336" s="46"/>
      <c r="C336" s="46"/>
      <c r="D336" s="47"/>
      <c r="R336" s="12"/>
    </row>
    <row r="337" spans="1:18" ht="15.5">
      <c r="A337" s="46"/>
      <c r="B337" s="46"/>
      <c r="C337" s="46"/>
      <c r="D337" s="47"/>
      <c r="R337" s="12"/>
    </row>
    <row r="338" spans="1:18" ht="15.5">
      <c r="A338" s="46"/>
      <c r="B338" s="46"/>
      <c r="C338" s="46"/>
      <c r="D338" s="47"/>
      <c r="R338" s="12"/>
    </row>
    <row r="339" spans="1:18" ht="15.5">
      <c r="A339" s="46"/>
      <c r="B339" s="46"/>
      <c r="C339" s="46"/>
      <c r="D339" s="47"/>
      <c r="R339" s="12"/>
    </row>
    <row r="340" spans="1:18" ht="15.5">
      <c r="A340" s="46"/>
      <c r="B340" s="46"/>
      <c r="C340" s="46"/>
      <c r="D340" s="47"/>
      <c r="R340" s="12"/>
    </row>
    <row r="341" spans="1:18" ht="15.5">
      <c r="A341" s="46"/>
      <c r="B341" s="46"/>
      <c r="C341" s="46"/>
      <c r="D341" s="47"/>
      <c r="R341" s="12"/>
    </row>
    <row r="342" spans="1:18" ht="15.5">
      <c r="A342" s="46"/>
      <c r="B342" s="46"/>
      <c r="C342" s="46"/>
      <c r="D342" s="47"/>
      <c r="R342" s="12"/>
    </row>
    <row r="343" spans="1:18" ht="15.5">
      <c r="A343" s="46"/>
      <c r="B343" s="46"/>
      <c r="C343" s="46"/>
      <c r="D343" s="47"/>
      <c r="R343" s="12"/>
    </row>
    <row r="344" spans="1:18" ht="15.5">
      <c r="A344" s="46"/>
      <c r="B344" s="46"/>
      <c r="C344" s="46"/>
      <c r="D344" s="47"/>
      <c r="R344" s="12"/>
    </row>
    <row r="345" spans="1:18" ht="15.5">
      <c r="A345" s="46"/>
      <c r="B345" s="46"/>
      <c r="C345" s="46"/>
      <c r="D345" s="47"/>
      <c r="R345" s="12"/>
    </row>
    <row r="346" spans="1:18" ht="15.5">
      <c r="A346" s="46"/>
      <c r="B346" s="46"/>
      <c r="C346" s="46"/>
      <c r="D346" s="47"/>
      <c r="R346" s="12"/>
    </row>
    <row r="347" spans="1:18" ht="15.5">
      <c r="A347" s="46"/>
      <c r="B347" s="46"/>
      <c r="C347" s="46"/>
      <c r="D347" s="47"/>
      <c r="R347" s="12"/>
    </row>
    <row r="348" spans="1:18" ht="15.5">
      <c r="A348" s="46"/>
      <c r="B348" s="46"/>
      <c r="C348" s="46"/>
      <c r="D348" s="47"/>
      <c r="R348" s="12"/>
    </row>
    <row r="349" spans="1:18" ht="15.5">
      <c r="A349" s="46"/>
      <c r="B349" s="46"/>
      <c r="C349" s="46"/>
      <c r="D349" s="47"/>
      <c r="R349" s="12"/>
    </row>
    <row r="350" spans="1:18" ht="15.5">
      <c r="A350" s="46"/>
      <c r="B350" s="46"/>
      <c r="C350" s="46"/>
      <c r="D350" s="47"/>
      <c r="R350" s="12"/>
    </row>
    <row r="351" spans="1:18" ht="15.5">
      <c r="A351" s="46"/>
      <c r="B351" s="46"/>
      <c r="C351" s="46"/>
      <c r="D351" s="47"/>
      <c r="R351" s="12"/>
    </row>
    <row r="352" spans="1:18" ht="15.5">
      <c r="A352" s="46"/>
      <c r="B352" s="46"/>
      <c r="C352" s="46"/>
      <c r="D352" s="47"/>
      <c r="R352" s="12"/>
    </row>
    <row r="353" spans="1:18" ht="15.5">
      <c r="A353" s="46"/>
      <c r="B353" s="46"/>
      <c r="C353" s="46"/>
      <c r="D353" s="47"/>
      <c r="R353" s="12"/>
    </row>
    <row r="354" spans="1:18" ht="15.5">
      <c r="A354" s="46"/>
      <c r="B354" s="46"/>
      <c r="C354" s="46"/>
      <c r="D354" s="47"/>
      <c r="R354" s="12"/>
    </row>
    <row r="355" spans="1:18" ht="15.5">
      <c r="A355" s="46"/>
      <c r="B355" s="46"/>
      <c r="C355" s="46"/>
      <c r="D355" s="47"/>
      <c r="R355" s="12"/>
    </row>
    <row r="356" spans="1:18" ht="15.5">
      <c r="A356" s="46"/>
      <c r="B356" s="46"/>
      <c r="C356" s="46"/>
      <c r="D356" s="47"/>
      <c r="R356" s="12"/>
    </row>
    <row r="357" spans="1:18" ht="15.5">
      <c r="A357" s="46"/>
      <c r="B357" s="46"/>
      <c r="C357" s="46"/>
      <c r="D357" s="47"/>
      <c r="R357" s="12"/>
    </row>
    <row r="358" spans="1:18" ht="15.5">
      <c r="A358" s="46"/>
      <c r="B358" s="46"/>
      <c r="C358" s="46"/>
      <c r="D358" s="47"/>
      <c r="R358" s="12"/>
    </row>
    <row r="359" spans="1:18" ht="15.5">
      <c r="A359" s="46"/>
      <c r="B359" s="46"/>
      <c r="C359" s="46"/>
      <c r="D359" s="47"/>
      <c r="R359" s="12"/>
    </row>
    <row r="360" spans="1:18" ht="15.5">
      <c r="A360" s="46"/>
      <c r="B360" s="46"/>
      <c r="C360" s="46"/>
      <c r="D360" s="47"/>
      <c r="R360" s="12"/>
    </row>
    <row r="361" spans="1:18" ht="15.5">
      <c r="A361" s="46"/>
      <c r="B361" s="46"/>
      <c r="C361" s="46"/>
      <c r="D361" s="47"/>
      <c r="R361" s="12"/>
    </row>
    <row r="362" spans="1:18" ht="15.5">
      <c r="A362" s="46"/>
      <c r="B362" s="46"/>
      <c r="C362" s="46"/>
      <c r="D362" s="47"/>
      <c r="R362" s="12"/>
    </row>
    <row r="363" spans="1:18" ht="15.5">
      <c r="A363" s="46"/>
      <c r="B363" s="46"/>
      <c r="C363" s="46"/>
      <c r="D363" s="47"/>
      <c r="R363" s="12"/>
    </row>
    <row r="364" spans="1:18" ht="15.5">
      <c r="A364" s="46"/>
      <c r="B364" s="46"/>
      <c r="C364" s="46"/>
      <c r="D364" s="47"/>
      <c r="R364" s="12"/>
    </row>
    <row r="365" spans="1:18" ht="15.5">
      <c r="A365" s="46"/>
      <c r="B365" s="46"/>
      <c r="C365" s="46"/>
      <c r="D365" s="47"/>
      <c r="R365" s="12"/>
    </row>
    <row r="366" spans="1:18" ht="15.5">
      <c r="A366" s="46"/>
      <c r="B366" s="46"/>
      <c r="C366" s="46"/>
      <c r="D366" s="47"/>
      <c r="R366" s="12"/>
    </row>
    <row r="367" spans="1:18" ht="15.5">
      <c r="A367" s="46"/>
      <c r="B367" s="46"/>
      <c r="C367" s="46"/>
      <c r="D367" s="47"/>
      <c r="R367" s="12"/>
    </row>
    <row r="368" spans="1:18" ht="15.5">
      <c r="A368" s="46"/>
      <c r="B368" s="46"/>
      <c r="C368" s="46"/>
      <c r="D368" s="47"/>
      <c r="R368" s="12"/>
    </row>
    <row r="369" spans="1:18" ht="15.5">
      <c r="A369" s="46"/>
      <c r="B369" s="46"/>
      <c r="C369" s="46"/>
      <c r="D369" s="47"/>
      <c r="R369" s="12"/>
    </row>
    <row r="370" spans="1:18" ht="15.5">
      <c r="A370" s="46"/>
      <c r="B370" s="46"/>
      <c r="C370" s="46"/>
      <c r="D370" s="47"/>
      <c r="R370" s="12"/>
    </row>
    <row r="371" spans="1:18" ht="15.5">
      <c r="A371" s="46"/>
      <c r="B371" s="46"/>
      <c r="C371" s="46"/>
      <c r="D371" s="47"/>
      <c r="R371" s="12"/>
    </row>
    <row r="372" spans="1:18" ht="15.5">
      <c r="A372" s="46"/>
      <c r="B372" s="46"/>
      <c r="C372" s="46"/>
      <c r="D372" s="47"/>
      <c r="R372" s="12"/>
    </row>
    <row r="373" spans="1:18" ht="15.5">
      <c r="A373" s="46"/>
      <c r="B373" s="46"/>
      <c r="C373" s="46"/>
      <c r="D373" s="47"/>
      <c r="R373" s="12"/>
    </row>
    <row r="374" spans="1:18" ht="15.5">
      <c r="A374" s="46"/>
      <c r="B374" s="46"/>
      <c r="C374" s="46"/>
      <c r="D374" s="47"/>
      <c r="R374" s="12"/>
    </row>
    <row r="375" spans="1:18" ht="15.5">
      <c r="A375" s="46"/>
      <c r="B375" s="46"/>
      <c r="C375" s="46"/>
      <c r="D375" s="47"/>
      <c r="R375" s="12"/>
    </row>
    <row r="376" spans="1:18" ht="15.5">
      <c r="A376" s="46"/>
      <c r="B376" s="46"/>
      <c r="C376" s="46"/>
      <c r="D376" s="47"/>
      <c r="R376" s="12"/>
    </row>
    <row r="377" spans="1:18" ht="15.5">
      <c r="A377" s="46"/>
      <c r="B377" s="46"/>
      <c r="C377" s="46"/>
      <c r="D377" s="47"/>
      <c r="R377" s="12"/>
    </row>
    <row r="378" spans="1:18" ht="15.5">
      <c r="A378" s="46"/>
      <c r="B378" s="46"/>
      <c r="C378" s="46"/>
      <c r="D378" s="47"/>
      <c r="R378" s="12"/>
    </row>
    <row r="379" spans="1:18" ht="15.5">
      <c r="A379" s="46"/>
      <c r="B379" s="46"/>
      <c r="C379" s="46"/>
      <c r="D379" s="47"/>
      <c r="R379" s="12"/>
    </row>
    <row r="380" spans="1:18" ht="15.5">
      <c r="A380" s="46"/>
      <c r="B380" s="46"/>
      <c r="C380" s="46"/>
      <c r="D380" s="47"/>
      <c r="R380" s="12"/>
    </row>
    <row r="381" spans="1:18" ht="15.5">
      <c r="A381" s="46"/>
      <c r="B381" s="46"/>
      <c r="C381" s="46"/>
      <c r="D381" s="47"/>
      <c r="R381" s="12"/>
    </row>
    <row r="382" spans="1:18" ht="15.5">
      <c r="A382" s="46"/>
      <c r="B382" s="46"/>
      <c r="C382" s="46"/>
      <c r="D382" s="47"/>
      <c r="R382" s="12"/>
    </row>
    <row r="383" spans="1:18" ht="15.5">
      <c r="A383" s="46"/>
      <c r="B383" s="46"/>
      <c r="C383" s="46"/>
      <c r="D383" s="47"/>
      <c r="R383" s="12"/>
    </row>
    <row r="384" spans="1:18" ht="15.5">
      <c r="A384" s="46"/>
      <c r="B384" s="46"/>
      <c r="C384" s="46"/>
      <c r="D384" s="47"/>
      <c r="R384" s="12"/>
    </row>
    <row r="385" spans="1:18" ht="15.5">
      <c r="A385" s="46"/>
      <c r="B385" s="46"/>
      <c r="C385" s="46"/>
      <c r="D385" s="47"/>
      <c r="R385" s="12"/>
    </row>
    <row r="386" spans="1:18" ht="15.5">
      <c r="A386" s="46"/>
      <c r="B386" s="46"/>
      <c r="C386" s="46"/>
      <c r="D386" s="47"/>
      <c r="R386" s="12"/>
    </row>
    <row r="387" spans="1:18" ht="15.5">
      <c r="A387" s="46"/>
      <c r="B387" s="46"/>
      <c r="C387" s="46"/>
      <c r="D387" s="47"/>
      <c r="R387" s="12"/>
    </row>
    <row r="388" spans="1:18" ht="15.5">
      <c r="A388" s="46"/>
      <c r="B388" s="46"/>
      <c r="C388" s="46"/>
      <c r="D388" s="47"/>
      <c r="R388" s="12"/>
    </row>
    <row r="389" spans="1:18" ht="15.5">
      <c r="A389" s="46"/>
      <c r="B389" s="46"/>
      <c r="C389" s="46"/>
      <c r="D389" s="47"/>
      <c r="R389" s="12"/>
    </row>
    <row r="390" spans="1:18" ht="15.5">
      <c r="A390" s="46"/>
      <c r="B390" s="46"/>
      <c r="C390" s="46"/>
      <c r="D390" s="47"/>
      <c r="R390" s="12"/>
    </row>
    <row r="391" spans="1:18" ht="15.5">
      <c r="A391" s="46"/>
      <c r="B391" s="46"/>
      <c r="C391" s="46"/>
      <c r="D391" s="47"/>
      <c r="R391" s="12"/>
    </row>
    <row r="392" spans="1:18" ht="15.5">
      <c r="A392" s="46"/>
      <c r="B392" s="46"/>
      <c r="C392" s="46"/>
      <c r="D392" s="47"/>
      <c r="R392" s="12"/>
    </row>
    <row r="393" spans="1:18" ht="15.5">
      <c r="A393" s="46"/>
      <c r="B393" s="46"/>
      <c r="C393" s="46"/>
      <c r="D393" s="47"/>
      <c r="R393" s="12"/>
    </row>
    <row r="394" spans="1:18" ht="15.5">
      <c r="A394" s="46"/>
      <c r="B394" s="46"/>
      <c r="C394" s="46"/>
      <c r="D394" s="47"/>
      <c r="R394" s="12"/>
    </row>
    <row r="395" spans="1:18" ht="15.5">
      <c r="A395" s="46"/>
      <c r="B395" s="46"/>
      <c r="C395" s="46"/>
      <c r="D395" s="47"/>
      <c r="R395" s="12"/>
    </row>
    <row r="396" spans="1:18" ht="15.5">
      <c r="A396" s="46"/>
      <c r="B396" s="46"/>
      <c r="C396" s="46"/>
      <c r="D396" s="47"/>
      <c r="R396" s="12"/>
    </row>
    <row r="397" spans="1:18" ht="15.5">
      <c r="A397" s="46"/>
      <c r="B397" s="46"/>
      <c r="C397" s="46"/>
      <c r="D397" s="47"/>
      <c r="R397" s="12"/>
    </row>
    <row r="398" spans="1:18" ht="15.5">
      <c r="A398" s="46"/>
      <c r="B398" s="46"/>
      <c r="C398" s="46"/>
      <c r="D398" s="47"/>
      <c r="R398" s="12"/>
    </row>
    <row r="399" spans="1:18" ht="15.5">
      <c r="A399" s="46"/>
      <c r="B399" s="46"/>
      <c r="C399" s="46"/>
      <c r="D399" s="47"/>
      <c r="R399" s="12"/>
    </row>
    <row r="400" spans="1:18" ht="15.5">
      <c r="A400" s="46"/>
      <c r="B400" s="46"/>
      <c r="C400" s="46"/>
      <c r="D400" s="47"/>
      <c r="R400" s="12"/>
    </row>
    <row r="401" spans="1:18" ht="15.5">
      <c r="A401" s="46"/>
      <c r="B401" s="46"/>
      <c r="C401" s="46"/>
      <c r="D401" s="47"/>
      <c r="R401" s="12"/>
    </row>
    <row r="402" spans="1:18" ht="15.5">
      <c r="A402" s="46"/>
      <c r="B402" s="46"/>
      <c r="C402" s="46"/>
      <c r="D402" s="47"/>
      <c r="R402" s="12"/>
    </row>
    <row r="403" spans="1:18" ht="15.5">
      <c r="A403" s="46"/>
      <c r="B403" s="46"/>
      <c r="C403" s="46"/>
      <c r="D403" s="47"/>
      <c r="R403" s="12"/>
    </row>
    <row r="404" spans="1:18" ht="15.5">
      <c r="A404" s="46"/>
      <c r="B404" s="46"/>
      <c r="C404" s="46"/>
      <c r="D404" s="47"/>
      <c r="R404" s="12"/>
    </row>
    <row r="405" spans="1:18" ht="15.5">
      <c r="A405" s="46"/>
      <c r="B405" s="46"/>
      <c r="C405" s="46"/>
      <c r="D405" s="47"/>
      <c r="R405" s="12"/>
    </row>
    <row r="406" spans="1:18" ht="15.5">
      <c r="A406" s="46"/>
      <c r="B406" s="46"/>
      <c r="C406" s="46"/>
      <c r="D406" s="47"/>
      <c r="R406" s="12"/>
    </row>
    <row r="407" spans="1:18" ht="15.5">
      <c r="A407" s="46"/>
      <c r="B407" s="46"/>
      <c r="C407" s="46"/>
      <c r="D407" s="47"/>
      <c r="R407" s="12"/>
    </row>
    <row r="408" spans="1:18" ht="15.5">
      <c r="A408" s="46"/>
      <c r="B408" s="46"/>
      <c r="C408" s="46"/>
      <c r="D408" s="47"/>
      <c r="R408" s="12"/>
    </row>
    <row r="409" spans="1:18" ht="15.5">
      <c r="A409" s="46"/>
      <c r="B409" s="46"/>
      <c r="C409" s="46"/>
      <c r="D409" s="47"/>
      <c r="R409" s="12"/>
    </row>
    <row r="410" spans="1:18" ht="15.5">
      <c r="A410" s="46"/>
      <c r="B410" s="46"/>
      <c r="C410" s="46"/>
      <c r="D410" s="47"/>
      <c r="R410" s="12"/>
    </row>
    <row r="411" spans="1:18" ht="15.5">
      <c r="A411" s="46"/>
      <c r="B411" s="46"/>
      <c r="C411" s="46"/>
      <c r="D411" s="47"/>
      <c r="R411" s="12"/>
    </row>
    <row r="412" spans="1:18" ht="15.5">
      <c r="A412" s="46"/>
      <c r="B412" s="46"/>
      <c r="C412" s="46"/>
      <c r="D412" s="47"/>
      <c r="R412" s="12"/>
    </row>
    <row r="413" spans="1:18" ht="15.5">
      <c r="A413" s="46"/>
      <c r="B413" s="46"/>
      <c r="C413" s="46"/>
      <c r="D413" s="47"/>
      <c r="R413" s="12"/>
    </row>
    <row r="414" spans="1:18" ht="15.5">
      <c r="A414" s="46"/>
      <c r="B414" s="46"/>
      <c r="C414" s="46"/>
      <c r="D414" s="47"/>
      <c r="R414" s="12"/>
    </row>
    <row r="415" spans="1:18" ht="15.5">
      <c r="A415" s="46"/>
      <c r="B415" s="46"/>
      <c r="C415" s="46"/>
      <c r="D415" s="47"/>
      <c r="R415" s="12"/>
    </row>
    <row r="416" spans="1:18" ht="15.5">
      <c r="A416" s="46"/>
      <c r="B416" s="46"/>
      <c r="C416" s="46"/>
      <c r="D416" s="47"/>
      <c r="R416" s="12"/>
    </row>
    <row r="417" spans="1:18" ht="15.5">
      <c r="A417" s="46"/>
      <c r="B417" s="46"/>
      <c r="C417" s="46"/>
      <c r="D417" s="47"/>
      <c r="R417" s="12"/>
    </row>
    <row r="418" spans="1:18" ht="15.5">
      <c r="A418" s="46"/>
      <c r="B418" s="46"/>
      <c r="C418" s="46"/>
      <c r="D418" s="47"/>
      <c r="R418" s="12"/>
    </row>
    <row r="419" spans="1:18" ht="15.5">
      <c r="A419" s="46"/>
      <c r="B419" s="46"/>
      <c r="C419" s="46"/>
      <c r="D419" s="47"/>
      <c r="R419" s="12"/>
    </row>
    <row r="420" spans="1:18" ht="15.5">
      <c r="A420" s="46"/>
      <c r="B420" s="46"/>
      <c r="C420" s="46"/>
      <c r="D420" s="47"/>
      <c r="R420" s="12"/>
    </row>
    <row r="421" spans="1:18" ht="15.5">
      <c r="A421" s="46"/>
      <c r="B421" s="46"/>
      <c r="C421" s="46"/>
      <c r="D421" s="47"/>
      <c r="R421" s="12"/>
    </row>
    <row r="422" spans="1:18" ht="15.5">
      <c r="A422" s="46"/>
      <c r="B422" s="46"/>
      <c r="C422" s="46"/>
      <c r="D422" s="47"/>
      <c r="R422" s="12"/>
    </row>
    <row r="423" spans="1:18" ht="15.5">
      <c r="A423" s="46"/>
      <c r="B423" s="46"/>
      <c r="C423" s="46"/>
      <c r="D423" s="47"/>
      <c r="R423" s="12"/>
    </row>
    <row r="424" spans="1:18" ht="15.5">
      <c r="A424" s="46"/>
      <c r="B424" s="46"/>
      <c r="C424" s="46"/>
      <c r="D424" s="47"/>
      <c r="R424" s="12"/>
    </row>
    <row r="425" spans="1:18" ht="15.5">
      <c r="A425" s="46"/>
      <c r="B425" s="46"/>
      <c r="C425" s="46"/>
      <c r="D425" s="47"/>
      <c r="R425" s="12"/>
    </row>
    <row r="426" spans="1:18" ht="15.5">
      <c r="A426" s="46"/>
      <c r="B426" s="46"/>
      <c r="C426" s="46"/>
      <c r="D426" s="47"/>
      <c r="R426" s="12"/>
    </row>
    <row r="427" spans="1:18" ht="15.5">
      <c r="A427" s="46"/>
      <c r="B427" s="46"/>
      <c r="C427" s="46"/>
      <c r="D427" s="47"/>
      <c r="R427" s="12"/>
    </row>
    <row r="428" spans="1:18" ht="15.5">
      <c r="A428" s="46"/>
      <c r="B428" s="46"/>
      <c r="C428" s="46"/>
      <c r="D428" s="47"/>
      <c r="R428" s="12"/>
    </row>
    <row r="429" spans="1:18" ht="15.5">
      <c r="A429" s="46"/>
      <c r="B429" s="46"/>
      <c r="C429" s="46"/>
      <c r="D429" s="47"/>
      <c r="R429" s="12"/>
    </row>
    <row r="430" spans="1:18" ht="15.5">
      <c r="A430" s="46"/>
      <c r="B430" s="46"/>
      <c r="C430" s="46"/>
      <c r="D430" s="47"/>
      <c r="R430" s="12"/>
    </row>
    <row r="431" spans="1:18" ht="15.5">
      <c r="A431" s="46"/>
      <c r="B431" s="46"/>
      <c r="C431" s="46"/>
      <c r="D431" s="47"/>
      <c r="R431" s="12"/>
    </row>
    <row r="432" spans="1:18" ht="15.5">
      <c r="A432" s="46"/>
      <c r="B432" s="46"/>
      <c r="C432" s="46"/>
      <c r="D432" s="47"/>
      <c r="R432" s="12"/>
    </row>
    <row r="433" spans="1:18" ht="15.5">
      <c r="A433" s="46"/>
      <c r="B433" s="46"/>
      <c r="C433" s="46"/>
      <c r="D433" s="47"/>
      <c r="R433" s="12"/>
    </row>
    <row r="434" spans="1:18" ht="15.5">
      <c r="A434" s="46"/>
      <c r="B434" s="46"/>
      <c r="C434" s="46"/>
      <c r="D434" s="47"/>
      <c r="R434" s="12"/>
    </row>
    <row r="435" spans="1:18" ht="15.5">
      <c r="A435" s="46"/>
      <c r="B435" s="46"/>
      <c r="C435" s="46"/>
      <c r="D435" s="47"/>
      <c r="R435" s="12"/>
    </row>
    <row r="436" spans="1:18" ht="15.5">
      <c r="A436" s="46"/>
      <c r="B436" s="46"/>
      <c r="C436" s="46"/>
      <c r="D436" s="47"/>
      <c r="R436" s="12"/>
    </row>
    <row r="437" spans="1:18" ht="15.5">
      <c r="A437" s="46"/>
      <c r="B437" s="46"/>
      <c r="C437" s="46"/>
      <c r="D437" s="47"/>
      <c r="R437" s="12"/>
    </row>
    <row r="438" spans="1:18" ht="15.5">
      <c r="A438" s="46"/>
      <c r="B438" s="46"/>
      <c r="C438" s="46"/>
      <c r="D438" s="47"/>
      <c r="R438" s="12"/>
    </row>
    <row r="439" spans="1:18" ht="15.5">
      <c r="A439" s="46"/>
      <c r="B439" s="46"/>
      <c r="C439" s="46"/>
      <c r="D439" s="47"/>
      <c r="R439" s="12"/>
    </row>
    <row r="440" spans="1:18" ht="15.5">
      <c r="A440" s="46"/>
      <c r="B440" s="46"/>
      <c r="C440" s="46"/>
      <c r="D440" s="47"/>
      <c r="R440" s="12"/>
    </row>
    <row r="441" spans="1:18" ht="15.5">
      <c r="A441" s="46"/>
      <c r="B441" s="46"/>
      <c r="C441" s="46"/>
      <c r="D441" s="47"/>
      <c r="R441" s="12"/>
    </row>
    <row r="442" spans="1:18" ht="15.5">
      <c r="A442" s="46"/>
      <c r="B442" s="46"/>
      <c r="C442" s="46"/>
      <c r="D442" s="47"/>
      <c r="R442" s="12"/>
    </row>
    <row r="443" spans="1:18" ht="15.5">
      <c r="A443" s="46"/>
      <c r="B443" s="46"/>
      <c r="C443" s="46"/>
      <c r="D443" s="47"/>
      <c r="R443" s="12"/>
    </row>
    <row r="444" spans="1:18" ht="15.5">
      <c r="A444" s="46"/>
      <c r="B444" s="46"/>
      <c r="C444" s="46"/>
      <c r="D444" s="47"/>
      <c r="R444" s="12"/>
    </row>
    <row r="445" spans="1:18" ht="15.5">
      <c r="A445" s="46"/>
      <c r="B445" s="46"/>
      <c r="C445" s="46"/>
      <c r="D445" s="47"/>
      <c r="R445" s="12"/>
    </row>
    <row r="446" spans="1:18" ht="15.5">
      <c r="A446" s="46"/>
      <c r="B446" s="46"/>
      <c r="C446" s="46"/>
      <c r="D446" s="47"/>
      <c r="R446" s="12"/>
    </row>
    <row r="447" spans="1:18" ht="15.5">
      <c r="A447" s="46"/>
      <c r="B447" s="46"/>
      <c r="C447" s="46"/>
      <c r="D447" s="47"/>
      <c r="R447" s="12"/>
    </row>
    <row r="448" spans="1:18" ht="15.5">
      <c r="A448" s="46"/>
      <c r="B448" s="46"/>
      <c r="C448" s="46"/>
      <c r="D448" s="47"/>
      <c r="R448" s="12"/>
    </row>
    <row r="449" spans="1:18" ht="15.5">
      <c r="A449" s="46"/>
      <c r="B449" s="46"/>
      <c r="C449" s="46"/>
      <c r="D449" s="47"/>
      <c r="R449" s="12"/>
    </row>
    <row r="450" spans="1:18" ht="15.5">
      <c r="A450" s="46"/>
      <c r="B450" s="46"/>
      <c r="C450" s="46"/>
      <c r="D450" s="47"/>
      <c r="R450" s="12"/>
    </row>
    <row r="451" spans="1:18" ht="15.5">
      <c r="A451" s="46"/>
      <c r="B451" s="46"/>
      <c r="C451" s="46"/>
      <c r="D451" s="47"/>
      <c r="R451" s="12"/>
    </row>
    <row r="452" spans="1:18" ht="15.5">
      <c r="A452" s="46"/>
      <c r="B452" s="46"/>
      <c r="C452" s="46"/>
      <c r="D452" s="47"/>
      <c r="R452" s="12"/>
    </row>
    <row r="453" spans="1:18" ht="15.5">
      <c r="A453" s="46"/>
      <c r="B453" s="46"/>
      <c r="C453" s="46"/>
      <c r="D453" s="47"/>
      <c r="R453" s="12"/>
    </row>
    <row r="454" spans="1:18" ht="15.5">
      <c r="A454" s="46"/>
      <c r="B454" s="46"/>
      <c r="C454" s="46"/>
      <c r="D454" s="47"/>
      <c r="R454" s="12"/>
    </row>
    <row r="455" spans="1:18" ht="15.5">
      <c r="A455" s="46"/>
      <c r="B455" s="46"/>
      <c r="C455" s="46"/>
      <c r="D455" s="47"/>
      <c r="R455" s="12"/>
    </row>
    <row r="456" spans="1:18" ht="15.5">
      <c r="A456" s="46"/>
      <c r="B456" s="46"/>
      <c r="C456" s="46"/>
      <c r="D456" s="47"/>
      <c r="R456" s="12"/>
    </row>
    <row r="457" spans="1:18" ht="15.5">
      <c r="A457" s="46"/>
      <c r="B457" s="46"/>
      <c r="C457" s="46"/>
      <c r="D457" s="47"/>
      <c r="R457" s="12"/>
    </row>
    <row r="458" spans="1:18" ht="15.5">
      <c r="A458" s="46"/>
      <c r="B458" s="46"/>
      <c r="C458" s="46"/>
      <c r="D458" s="47"/>
      <c r="R458" s="12"/>
    </row>
    <row r="459" spans="1:18" ht="15.5">
      <c r="A459" s="46"/>
      <c r="B459" s="46"/>
      <c r="C459" s="46"/>
      <c r="D459" s="47"/>
      <c r="R459" s="12"/>
    </row>
    <row r="460" spans="1:18" ht="15.5">
      <c r="A460" s="46"/>
      <c r="B460" s="46"/>
      <c r="C460" s="46"/>
      <c r="D460" s="47"/>
      <c r="R460" s="12"/>
    </row>
    <row r="461" spans="1:18" ht="15.5">
      <c r="A461" s="46"/>
      <c r="B461" s="46"/>
      <c r="C461" s="46"/>
      <c r="D461" s="47"/>
      <c r="R461" s="12"/>
    </row>
    <row r="462" spans="1:18" ht="15.5">
      <c r="A462" s="46"/>
      <c r="B462" s="46"/>
      <c r="C462" s="46"/>
      <c r="D462" s="47"/>
      <c r="R462" s="12"/>
    </row>
    <row r="463" spans="1:18" ht="15.5">
      <c r="A463" s="46"/>
      <c r="B463" s="46"/>
      <c r="C463" s="46"/>
      <c r="D463" s="47"/>
      <c r="R463" s="12"/>
    </row>
    <row r="464" spans="1:18" ht="15.5">
      <c r="A464" s="46"/>
      <c r="B464" s="46"/>
      <c r="C464" s="46"/>
      <c r="D464" s="47"/>
      <c r="R464" s="12"/>
    </row>
    <row r="465" spans="1:18" ht="15.5">
      <c r="A465" s="46"/>
      <c r="B465" s="46"/>
      <c r="C465" s="46"/>
      <c r="D465" s="47"/>
      <c r="R465" s="12"/>
    </row>
    <row r="466" spans="1:18" ht="15.5">
      <c r="A466" s="46"/>
      <c r="B466" s="46"/>
      <c r="C466" s="46"/>
      <c r="D466" s="47"/>
      <c r="R466" s="12"/>
    </row>
    <row r="467" spans="1:18" ht="15.5">
      <c r="A467" s="46"/>
      <c r="B467" s="46"/>
      <c r="C467" s="46"/>
      <c r="D467" s="47"/>
      <c r="R467" s="12"/>
    </row>
    <row r="468" spans="1:18" ht="15.5">
      <c r="A468" s="46"/>
      <c r="B468" s="46"/>
      <c r="C468" s="46"/>
      <c r="D468" s="47"/>
      <c r="R468" s="12"/>
    </row>
    <row r="469" spans="1:18" ht="15.5">
      <c r="A469" s="46"/>
      <c r="B469" s="46"/>
      <c r="C469" s="46"/>
      <c r="D469" s="47"/>
      <c r="R469" s="12"/>
    </row>
    <row r="470" spans="1:18" ht="15.5">
      <c r="A470" s="46"/>
      <c r="B470" s="46"/>
      <c r="C470" s="46"/>
      <c r="D470" s="47"/>
      <c r="R470" s="12"/>
    </row>
    <row r="471" spans="1:18" ht="15.5">
      <c r="A471" s="46"/>
      <c r="B471" s="46"/>
      <c r="C471" s="46"/>
      <c r="D471" s="47"/>
      <c r="R471" s="12"/>
    </row>
    <row r="472" spans="1:18" ht="15.5">
      <c r="A472" s="46"/>
      <c r="B472" s="46"/>
      <c r="C472" s="46"/>
      <c r="D472" s="47"/>
      <c r="R472" s="12"/>
    </row>
    <row r="473" spans="1:18" ht="15.5">
      <c r="A473" s="46"/>
      <c r="B473" s="46"/>
      <c r="C473" s="46"/>
      <c r="D473" s="47"/>
      <c r="R473" s="12"/>
    </row>
    <row r="474" spans="1:18" ht="15.5">
      <c r="A474" s="46"/>
      <c r="B474" s="46"/>
      <c r="C474" s="46"/>
      <c r="D474" s="47"/>
      <c r="R474" s="12"/>
    </row>
    <row r="475" spans="1:18" ht="15.5">
      <c r="A475" s="46"/>
      <c r="B475" s="46"/>
      <c r="C475" s="46"/>
      <c r="D475" s="47"/>
      <c r="R475" s="12"/>
    </row>
    <row r="476" spans="1:18" ht="15.5">
      <c r="A476" s="46"/>
      <c r="B476" s="46"/>
      <c r="C476" s="46"/>
      <c r="D476" s="47"/>
      <c r="R476" s="12"/>
    </row>
    <row r="477" spans="1:18" ht="15.5">
      <c r="A477" s="46"/>
      <c r="B477" s="46"/>
      <c r="C477" s="46"/>
      <c r="D477" s="47"/>
      <c r="R477" s="12"/>
    </row>
    <row r="478" spans="1:18" ht="15.5">
      <c r="A478" s="46"/>
      <c r="B478" s="46"/>
      <c r="C478" s="46"/>
      <c r="D478" s="47"/>
      <c r="R478" s="12"/>
    </row>
    <row r="479" spans="1:18" ht="15.5">
      <c r="A479" s="46"/>
      <c r="B479" s="46"/>
      <c r="C479" s="46"/>
      <c r="D479" s="47"/>
      <c r="R479" s="12"/>
    </row>
    <row r="480" spans="1:18" ht="15.5">
      <c r="A480" s="46"/>
      <c r="B480" s="46"/>
      <c r="C480" s="46"/>
      <c r="D480" s="47"/>
      <c r="R480" s="12"/>
    </row>
    <row r="481" spans="1:18" ht="15.5">
      <c r="A481" s="46"/>
      <c r="B481" s="46"/>
      <c r="C481" s="46"/>
      <c r="D481" s="47"/>
      <c r="R481" s="12"/>
    </row>
    <row r="482" spans="1:18" ht="15.5">
      <c r="A482" s="46"/>
      <c r="B482" s="46"/>
      <c r="C482" s="46"/>
      <c r="D482" s="47"/>
      <c r="R482" s="12"/>
    </row>
    <row r="483" spans="1:18" ht="15.5">
      <c r="A483" s="46"/>
      <c r="B483" s="46"/>
      <c r="C483" s="46"/>
      <c r="D483" s="47"/>
      <c r="R483" s="12"/>
    </row>
    <row r="484" spans="1:18" ht="15.5">
      <c r="A484" s="46"/>
      <c r="B484" s="46"/>
      <c r="C484" s="46"/>
      <c r="D484" s="47"/>
      <c r="R484" s="12"/>
    </row>
    <row r="485" spans="1:18" ht="15.5">
      <c r="A485" s="46"/>
      <c r="B485" s="46"/>
      <c r="C485" s="46"/>
      <c r="D485" s="47"/>
      <c r="R485" s="12"/>
    </row>
    <row r="486" spans="1:18" ht="15.5">
      <c r="A486" s="46"/>
      <c r="B486" s="46"/>
      <c r="C486" s="46"/>
      <c r="D486" s="47"/>
      <c r="R486" s="12"/>
    </row>
    <row r="487" spans="1:18" ht="15.5">
      <c r="A487" s="46"/>
      <c r="B487" s="46"/>
      <c r="C487" s="46"/>
      <c r="D487" s="47"/>
      <c r="R487" s="12"/>
    </row>
    <row r="488" spans="1:18" ht="15.5">
      <c r="A488" s="46"/>
      <c r="B488" s="46"/>
      <c r="C488" s="46"/>
      <c r="D488" s="47"/>
      <c r="R488" s="12"/>
    </row>
    <row r="489" spans="1:18" ht="15.5">
      <c r="A489" s="46"/>
      <c r="B489" s="46"/>
      <c r="C489" s="46"/>
      <c r="D489" s="47"/>
      <c r="R489" s="12"/>
    </row>
    <row r="490" spans="1:18" ht="15.5">
      <c r="A490" s="46"/>
      <c r="B490" s="46"/>
      <c r="C490" s="46"/>
      <c r="D490" s="47"/>
      <c r="R490" s="12"/>
    </row>
    <row r="491" spans="1:18" ht="15.5">
      <c r="A491" s="46"/>
      <c r="B491" s="46"/>
      <c r="C491" s="46"/>
      <c r="D491" s="47"/>
      <c r="R491" s="12"/>
    </row>
    <row r="492" spans="1:18" ht="15.5">
      <c r="A492" s="46"/>
      <c r="B492" s="46"/>
      <c r="C492" s="46"/>
      <c r="D492" s="47"/>
      <c r="R492" s="12"/>
    </row>
    <row r="493" spans="1:18" ht="15.5">
      <c r="A493" s="46"/>
      <c r="B493" s="46"/>
      <c r="C493" s="46"/>
      <c r="D493" s="47"/>
      <c r="R493" s="12"/>
    </row>
    <row r="494" spans="1:18" ht="15.5">
      <c r="A494" s="46"/>
      <c r="B494" s="46"/>
      <c r="C494" s="46"/>
      <c r="D494" s="47"/>
      <c r="R494" s="12"/>
    </row>
    <row r="495" spans="1:18" ht="15.5">
      <c r="A495" s="46"/>
      <c r="B495" s="46"/>
      <c r="C495" s="46"/>
      <c r="D495" s="47"/>
      <c r="R495" s="12"/>
    </row>
    <row r="496" spans="1:18" ht="15.5">
      <c r="A496" s="46"/>
      <c r="B496" s="46"/>
      <c r="C496" s="46"/>
      <c r="D496" s="47"/>
      <c r="R496" s="12"/>
    </row>
    <row r="497" spans="1:18" ht="15.5">
      <c r="A497" s="46"/>
      <c r="B497" s="46"/>
      <c r="C497" s="46"/>
      <c r="D497" s="47"/>
      <c r="R497" s="12"/>
    </row>
    <row r="498" spans="1:18" ht="15.5">
      <c r="A498" s="46"/>
      <c r="B498" s="46"/>
      <c r="C498" s="46"/>
      <c r="D498" s="47"/>
      <c r="R498" s="12"/>
    </row>
    <row r="499" spans="1:18" ht="15.5">
      <c r="A499" s="46"/>
      <c r="B499" s="46"/>
      <c r="C499" s="46"/>
      <c r="D499" s="47"/>
      <c r="R499" s="12"/>
    </row>
    <row r="500" spans="1:18" ht="15.5">
      <c r="A500" s="46"/>
      <c r="B500" s="46"/>
      <c r="C500" s="46"/>
      <c r="D500" s="47"/>
      <c r="R500" s="12"/>
    </row>
    <row r="501" spans="1:18" ht="15.5">
      <c r="A501" s="46"/>
      <c r="B501" s="46"/>
      <c r="C501" s="46"/>
      <c r="D501" s="47"/>
      <c r="R501" s="12"/>
    </row>
    <row r="502" spans="1:18" ht="15.5">
      <c r="A502" s="46"/>
      <c r="B502" s="46"/>
      <c r="C502" s="46"/>
      <c r="D502" s="47"/>
      <c r="R502" s="12"/>
    </row>
    <row r="503" spans="1:18" ht="15.5">
      <c r="A503" s="46"/>
      <c r="B503" s="46"/>
      <c r="C503" s="46"/>
      <c r="D503" s="47"/>
      <c r="R503" s="12"/>
    </row>
    <row r="504" spans="1:18" ht="15.5">
      <c r="A504" s="46"/>
      <c r="B504" s="46"/>
      <c r="C504" s="46"/>
      <c r="D504" s="47"/>
      <c r="R504" s="12"/>
    </row>
    <row r="505" spans="1:18" ht="15.5">
      <c r="A505" s="46"/>
      <c r="B505" s="46"/>
      <c r="C505" s="46"/>
      <c r="D505" s="47"/>
      <c r="R505" s="12"/>
    </row>
    <row r="506" spans="1:18" ht="15.5">
      <c r="A506" s="46"/>
      <c r="B506" s="46"/>
      <c r="C506" s="46"/>
      <c r="D506" s="47"/>
      <c r="R506" s="12"/>
    </row>
    <row r="507" spans="1:18" ht="15.5">
      <c r="A507" s="46"/>
      <c r="B507" s="46"/>
      <c r="C507" s="46"/>
      <c r="D507" s="47"/>
      <c r="R507" s="12"/>
    </row>
    <row r="508" spans="1:18" ht="15.5">
      <c r="A508" s="46"/>
      <c r="B508" s="46"/>
      <c r="C508" s="46"/>
      <c r="D508" s="47"/>
      <c r="R508" s="12"/>
    </row>
    <row r="509" spans="1:18" ht="15.5">
      <c r="A509" s="46"/>
      <c r="B509" s="46"/>
      <c r="C509" s="46"/>
      <c r="D509" s="47"/>
      <c r="R509" s="12"/>
    </row>
    <row r="510" spans="1:18" ht="15.5">
      <c r="A510" s="46"/>
      <c r="B510" s="46"/>
      <c r="C510" s="46"/>
      <c r="D510" s="47"/>
      <c r="R510" s="12"/>
    </row>
    <row r="511" spans="1:18" ht="15.5">
      <c r="A511" s="46"/>
      <c r="B511" s="46"/>
      <c r="C511" s="46"/>
      <c r="D511" s="47"/>
      <c r="R511" s="12"/>
    </row>
    <row r="512" spans="1:18" ht="15.5">
      <c r="A512" s="46"/>
      <c r="B512" s="46"/>
      <c r="C512" s="46"/>
      <c r="D512" s="47"/>
      <c r="R512" s="12"/>
    </row>
    <row r="513" spans="1:18" ht="15.5">
      <c r="A513" s="46"/>
      <c r="B513" s="46"/>
      <c r="C513" s="46"/>
      <c r="D513" s="47"/>
      <c r="R513" s="12"/>
    </row>
    <row r="514" spans="1:18" ht="15.5">
      <c r="A514" s="46"/>
      <c r="B514" s="46"/>
      <c r="C514" s="46"/>
      <c r="D514" s="47"/>
      <c r="R514" s="12"/>
    </row>
    <row r="515" spans="1:18" ht="15.5">
      <c r="A515" s="46"/>
      <c r="B515" s="46"/>
      <c r="C515" s="46"/>
      <c r="D515" s="47"/>
      <c r="R515" s="12"/>
    </row>
    <row r="516" spans="1:18" ht="15.5">
      <c r="A516" s="46"/>
      <c r="B516" s="46"/>
      <c r="C516" s="46"/>
      <c r="D516" s="47"/>
      <c r="R516" s="12"/>
    </row>
    <row r="517" spans="1:18" ht="15.5">
      <c r="A517" s="46"/>
      <c r="B517" s="46"/>
      <c r="C517" s="46"/>
      <c r="D517" s="47"/>
      <c r="R517" s="12"/>
    </row>
    <row r="518" spans="1:18" ht="15.5">
      <c r="A518" s="46"/>
      <c r="B518" s="46"/>
      <c r="C518" s="46"/>
      <c r="D518" s="47"/>
      <c r="R518" s="12"/>
    </row>
    <row r="519" spans="1:18" ht="15.5">
      <c r="A519" s="46"/>
      <c r="B519" s="46"/>
      <c r="C519" s="46"/>
      <c r="D519" s="47"/>
      <c r="R519" s="12"/>
    </row>
    <row r="520" spans="1:18" ht="15.5">
      <c r="A520" s="46"/>
      <c r="B520" s="46"/>
      <c r="C520" s="46"/>
      <c r="D520" s="47"/>
      <c r="R520" s="12"/>
    </row>
    <row r="521" spans="1:18" ht="15.5">
      <c r="A521" s="46"/>
      <c r="B521" s="46"/>
      <c r="C521" s="46"/>
      <c r="D521" s="47"/>
      <c r="R521" s="12"/>
    </row>
    <row r="522" spans="1:18" ht="15.5">
      <c r="A522" s="46"/>
      <c r="B522" s="46"/>
      <c r="C522" s="46"/>
      <c r="D522" s="47"/>
      <c r="R522" s="12"/>
    </row>
    <row r="523" spans="1:18" ht="15.5">
      <c r="A523" s="46"/>
      <c r="B523" s="46"/>
      <c r="C523" s="46"/>
      <c r="D523" s="47"/>
      <c r="R523" s="12"/>
    </row>
    <row r="524" spans="1:18" ht="15.5">
      <c r="A524" s="46"/>
      <c r="B524" s="46"/>
      <c r="C524" s="46"/>
      <c r="D524" s="47"/>
      <c r="R524" s="12"/>
    </row>
    <row r="525" spans="1:18" ht="15.5">
      <c r="A525" s="46"/>
      <c r="B525" s="46"/>
      <c r="C525" s="46"/>
      <c r="D525" s="47"/>
      <c r="R525" s="12"/>
    </row>
    <row r="526" spans="1:18" ht="15.5">
      <c r="A526" s="46"/>
      <c r="B526" s="46"/>
      <c r="C526" s="46"/>
      <c r="D526" s="47"/>
      <c r="R526" s="12"/>
    </row>
    <row r="527" spans="1:18" ht="15.5">
      <c r="A527" s="46"/>
      <c r="B527" s="46"/>
      <c r="C527" s="46"/>
      <c r="D527" s="47"/>
      <c r="R527" s="12"/>
    </row>
    <row r="528" spans="1:18" ht="15.5">
      <c r="A528" s="46"/>
      <c r="B528" s="46"/>
      <c r="C528" s="46"/>
      <c r="D528" s="47"/>
      <c r="R528" s="12"/>
    </row>
    <row r="529" spans="1:18" ht="15.5">
      <c r="A529" s="46"/>
      <c r="B529" s="46"/>
      <c r="C529" s="46"/>
      <c r="D529" s="47"/>
      <c r="R529" s="12"/>
    </row>
    <row r="530" spans="1:18" ht="15.5">
      <c r="A530" s="46"/>
      <c r="B530" s="46"/>
      <c r="C530" s="46"/>
      <c r="D530" s="47"/>
      <c r="R530" s="12"/>
    </row>
    <row r="531" spans="1:18" ht="15.5">
      <c r="A531" s="46"/>
      <c r="B531" s="46"/>
      <c r="C531" s="46"/>
      <c r="D531" s="47"/>
      <c r="R531" s="12"/>
    </row>
    <row r="532" spans="1:18" ht="15.5">
      <c r="A532" s="46"/>
      <c r="B532" s="46"/>
      <c r="C532" s="46"/>
      <c r="D532" s="47"/>
      <c r="R532" s="12"/>
    </row>
    <row r="533" spans="1:18" ht="15.5">
      <c r="A533" s="46"/>
      <c r="B533" s="46"/>
      <c r="C533" s="46"/>
      <c r="D533" s="47"/>
      <c r="R533" s="12"/>
    </row>
    <row r="534" spans="1:18" ht="15.5">
      <c r="A534" s="46"/>
      <c r="B534" s="46"/>
      <c r="C534" s="46"/>
      <c r="D534" s="47"/>
      <c r="R534" s="12"/>
    </row>
    <row r="535" spans="1:18" ht="15.5">
      <c r="A535" s="46"/>
      <c r="B535" s="46"/>
      <c r="C535" s="46"/>
      <c r="D535" s="47"/>
      <c r="R535" s="12"/>
    </row>
    <row r="536" spans="1:18" ht="15.5">
      <c r="A536" s="46"/>
      <c r="B536" s="46"/>
      <c r="C536" s="46"/>
      <c r="D536" s="47"/>
      <c r="R536" s="12"/>
    </row>
    <row r="537" spans="1:18" ht="15.5">
      <c r="A537" s="46"/>
      <c r="B537" s="46"/>
      <c r="C537" s="46"/>
      <c r="D537" s="47"/>
      <c r="R537" s="12"/>
    </row>
    <row r="538" spans="1:18" ht="15.5">
      <c r="A538" s="46"/>
      <c r="B538" s="46"/>
      <c r="C538" s="46"/>
      <c r="D538" s="47"/>
      <c r="R538" s="12"/>
    </row>
    <row r="539" spans="1:18" ht="15.5">
      <c r="A539" s="46"/>
      <c r="B539" s="46"/>
      <c r="C539" s="46"/>
      <c r="D539" s="47"/>
      <c r="R539" s="12"/>
    </row>
    <row r="540" spans="1:18" ht="15.5">
      <c r="A540" s="46"/>
      <c r="B540" s="46"/>
      <c r="C540" s="46"/>
      <c r="D540" s="47"/>
      <c r="R540" s="12"/>
    </row>
    <row r="541" spans="1:18" ht="15.5">
      <c r="A541" s="46"/>
      <c r="B541" s="46"/>
      <c r="C541" s="46"/>
      <c r="D541" s="47"/>
      <c r="R541" s="12"/>
    </row>
    <row r="542" spans="1:18" ht="15.5">
      <c r="A542" s="46"/>
      <c r="B542" s="46"/>
      <c r="C542" s="46"/>
      <c r="D542" s="47"/>
      <c r="R542" s="12"/>
    </row>
    <row r="543" spans="1:18" ht="15.5">
      <c r="A543" s="46"/>
      <c r="B543" s="46"/>
      <c r="C543" s="46"/>
      <c r="D543" s="47"/>
      <c r="R543" s="12"/>
    </row>
    <row r="544" spans="1:18" ht="15.5">
      <c r="A544" s="46"/>
      <c r="B544" s="46"/>
      <c r="C544" s="46"/>
      <c r="D544" s="47"/>
      <c r="R544" s="12"/>
    </row>
    <row r="545" spans="1:18" ht="15.5">
      <c r="A545" s="46"/>
      <c r="B545" s="46"/>
      <c r="C545" s="46"/>
      <c r="D545" s="47"/>
      <c r="R545" s="12"/>
    </row>
    <row r="546" spans="1:18" ht="15.5">
      <c r="A546" s="46"/>
      <c r="B546" s="46"/>
      <c r="C546" s="46"/>
      <c r="D546" s="47"/>
      <c r="R546" s="12"/>
    </row>
    <row r="547" spans="1:18" ht="15.5">
      <c r="A547" s="46"/>
      <c r="B547" s="46"/>
      <c r="C547" s="46"/>
      <c r="D547" s="47"/>
      <c r="R547" s="12"/>
    </row>
    <row r="548" spans="1:18" ht="15.5">
      <c r="A548" s="46"/>
      <c r="B548" s="46"/>
      <c r="C548" s="46"/>
      <c r="D548" s="47"/>
      <c r="R548" s="12"/>
    </row>
    <row r="549" spans="1:18" ht="15.5">
      <c r="A549" s="46"/>
      <c r="B549" s="46"/>
      <c r="C549" s="46"/>
      <c r="D549" s="47"/>
      <c r="R549" s="12"/>
    </row>
    <row r="550" spans="1:18" ht="15.5">
      <c r="A550" s="46"/>
      <c r="B550" s="46"/>
      <c r="C550" s="46"/>
      <c r="D550" s="47"/>
      <c r="R550" s="12"/>
    </row>
    <row r="551" spans="1:18" ht="15.5">
      <c r="A551" s="46"/>
      <c r="B551" s="46"/>
      <c r="C551" s="46"/>
      <c r="D551" s="47"/>
      <c r="R551" s="12"/>
    </row>
    <row r="552" spans="1:18" ht="15.5">
      <c r="A552" s="46"/>
      <c r="B552" s="46"/>
      <c r="C552" s="46"/>
      <c r="D552" s="47"/>
      <c r="R552" s="12"/>
    </row>
    <row r="553" spans="1:18" ht="15.5">
      <c r="A553" s="46"/>
      <c r="B553" s="46"/>
      <c r="C553" s="46"/>
      <c r="D553" s="47"/>
      <c r="R553" s="12"/>
    </row>
    <row r="554" spans="1:18" ht="15.5">
      <c r="A554" s="46"/>
      <c r="B554" s="46"/>
      <c r="C554" s="46"/>
      <c r="D554" s="47"/>
      <c r="R554" s="12"/>
    </row>
    <row r="555" spans="1:18" ht="15.5">
      <c r="A555" s="46"/>
      <c r="B555" s="46"/>
      <c r="C555" s="46"/>
      <c r="D555" s="47"/>
      <c r="R555" s="12"/>
    </row>
    <row r="556" spans="1:18" ht="15.5">
      <c r="A556" s="46"/>
      <c r="B556" s="46"/>
      <c r="C556" s="46"/>
      <c r="D556" s="47"/>
      <c r="R556" s="12"/>
    </row>
    <row r="557" spans="1:18" ht="15.5">
      <c r="A557" s="46"/>
      <c r="B557" s="46"/>
      <c r="C557" s="46"/>
      <c r="D557" s="47"/>
      <c r="R557" s="12"/>
    </row>
    <row r="558" spans="1:18" ht="15.5">
      <c r="A558" s="46"/>
      <c r="B558" s="46"/>
      <c r="C558" s="46"/>
      <c r="D558" s="47"/>
      <c r="R558" s="12"/>
    </row>
    <row r="559" spans="1:18" ht="15.5">
      <c r="A559" s="46"/>
      <c r="B559" s="46"/>
      <c r="C559" s="46"/>
      <c r="D559" s="47"/>
      <c r="R559" s="12"/>
    </row>
    <row r="560" spans="1:18" ht="15.5">
      <c r="A560" s="46"/>
      <c r="B560" s="46"/>
      <c r="C560" s="46"/>
      <c r="D560" s="47"/>
      <c r="R560" s="12"/>
    </row>
    <row r="561" spans="1:18" ht="15.5">
      <c r="A561" s="46"/>
      <c r="B561" s="46"/>
      <c r="C561" s="46"/>
      <c r="D561" s="47"/>
      <c r="R561" s="12"/>
    </row>
    <row r="562" spans="1:18" ht="15.5">
      <c r="A562" s="46"/>
      <c r="B562" s="46"/>
      <c r="C562" s="46"/>
      <c r="D562" s="47"/>
      <c r="R562" s="12"/>
    </row>
    <row r="563" spans="1:18" ht="15.5">
      <c r="A563" s="46"/>
      <c r="B563" s="46"/>
      <c r="C563" s="46"/>
      <c r="D563" s="47"/>
      <c r="R563" s="12"/>
    </row>
    <row r="564" spans="1:18" ht="15.5">
      <c r="A564" s="46"/>
      <c r="B564" s="46"/>
      <c r="C564" s="46"/>
      <c r="D564" s="47"/>
      <c r="R564" s="12"/>
    </row>
    <row r="565" spans="1:18" ht="15.5">
      <c r="A565" s="46"/>
      <c r="B565" s="46"/>
      <c r="C565" s="46"/>
      <c r="D565" s="47"/>
      <c r="R565" s="12"/>
    </row>
    <row r="566" spans="1:18" ht="15.5">
      <c r="A566" s="46"/>
      <c r="B566" s="46"/>
      <c r="C566" s="46"/>
      <c r="D566" s="47"/>
      <c r="R566" s="12"/>
    </row>
    <row r="567" spans="1:18" ht="15.5">
      <c r="A567" s="46"/>
      <c r="B567" s="46"/>
      <c r="C567" s="46"/>
      <c r="D567" s="47"/>
      <c r="R567" s="12"/>
    </row>
    <row r="568" spans="1:18" ht="15.5">
      <c r="A568" s="46"/>
      <c r="B568" s="46"/>
      <c r="C568" s="46"/>
      <c r="D568" s="47"/>
      <c r="R568" s="12"/>
    </row>
    <row r="569" spans="1:18" ht="15.5">
      <c r="A569" s="46"/>
      <c r="B569" s="46"/>
      <c r="C569" s="46"/>
      <c r="D569" s="47"/>
      <c r="R569" s="12"/>
    </row>
    <row r="570" spans="1:18" ht="15.5">
      <c r="A570" s="46"/>
      <c r="B570" s="46"/>
      <c r="C570" s="46"/>
      <c r="D570" s="47"/>
      <c r="R570" s="12"/>
    </row>
    <row r="571" spans="1:18" ht="15.5">
      <c r="A571" s="46"/>
      <c r="B571" s="46"/>
      <c r="C571" s="46"/>
      <c r="D571" s="47"/>
      <c r="R571" s="12"/>
    </row>
    <row r="572" spans="1:18" ht="15.5">
      <c r="A572" s="46"/>
      <c r="B572" s="46"/>
      <c r="C572" s="46"/>
      <c r="D572" s="47"/>
      <c r="R572" s="12"/>
    </row>
    <row r="573" spans="1:18" ht="15.5">
      <c r="A573" s="46"/>
      <c r="B573" s="46"/>
      <c r="C573" s="46"/>
      <c r="D573" s="47"/>
      <c r="R573" s="12"/>
    </row>
    <row r="574" spans="1:18" ht="15.5">
      <c r="A574" s="46"/>
      <c r="B574" s="46"/>
      <c r="C574" s="46"/>
      <c r="D574" s="47"/>
      <c r="R574" s="12"/>
    </row>
    <row r="575" spans="1:18" ht="15.5">
      <c r="A575" s="46"/>
      <c r="B575" s="46"/>
      <c r="C575" s="46"/>
      <c r="D575" s="47"/>
      <c r="R575" s="12"/>
    </row>
    <row r="576" spans="1:18" ht="15.5">
      <c r="A576" s="46"/>
      <c r="B576" s="46"/>
      <c r="C576" s="46"/>
      <c r="D576" s="47"/>
      <c r="R576" s="12"/>
    </row>
    <row r="577" spans="1:18" ht="15.5">
      <c r="A577" s="46"/>
      <c r="B577" s="46"/>
      <c r="C577" s="46"/>
      <c r="D577" s="47"/>
      <c r="R577" s="12"/>
    </row>
    <row r="578" spans="1:18" ht="15.5">
      <c r="A578" s="46"/>
      <c r="B578" s="46"/>
      <c r="C578" s="46"/>
      <c r="D578" s="47"/>
      <c r="R578" s="12"/>
    </row>
    <row r="579" spans="1:18" ht="15.5">
      <c r="A579" s="46"/>
      <c r="B579" s="46"/>
      <c r="C579" s="46"/>
      <c r="D579" s="47"/>
      <c r="R579" s="12"/>
    </row>
    <row r="580" spans="1:18" ht="15.5">
      <c r="A580" s="46"/>
      <c r="B580" s="46"/>
      <c r="C580" s="46"/>
      <c r="D580" s="47"/>
      <c r="R580" s="12"/>
    </row>
    <row r="581" spans="1:18" ht="15.5">
      <c r="A581" s="46"/>
      <c r="B581" s="46"/>
      <c r="C581" s="46"/>
      <c r="D581" s="47"/>
      <c r="R581" s="12"/>
    </row>
    <row r="582" spans="1:18" ht="15.5">
      <c r="A582" s="46"/>
      <c r="B582" s="46"/>
      <c r="C582" s="46"/>
      <c r="D582" s="47"/>
      <c r="R582" s="12"/>
    </row>
    <row r="583" spans="1:18" ht="15.5">
      <c r="A583" s="46"/>
      <c r="B583" s="46"/>
      <c r="C583" s="46"/>
      <c r="D583" s="47"/>
      <c r="R583" s="12"/>
    </row>
    <row r="584" spans="1:18" ht="15.5">
      <c r="A584" s="46"/>
      <c r="B584" s="46"/>
      <c r="C584" s="46"/>
      <c r="D584" s="47"/>
      <c r="R584" s="12"/>
    </row>
    <row r="585" spans="1:18" ht="15.5">
      <c r="A585" s="46"/>
      <c r="B585" s="46"/>
      <c r="C585" s="46"/>
      <c r="D585" s="47"/>
      <c r="R585" s="12"/>
    </row>
    <row r="586" spans="1:18" ht="15.5">
      <c r="A586" s="46"/>
      <c r="B586" s="46"/>
      <c r="C586" s="46"/>
      <c r="D586" s="47"/>
      <c r="R586" s="12"/>
    </row>
    <row r="587" spans="1:18" ht="15.5">
      <c r="A587" s="46"/>
      <c r="B587" s="46"/>
      <c r="C587" s="46"/>
      <c r="D587" s="47"/>
      <c r="R587" s="12"/>
    </row>
    <row r="588" spans="1:18" ht="15.5">
      <c r="A588" s="46"/>
      <c r="B588" s="46"/>
      <c r="C588" s="46"/>
      <c r="D588" s="47"/>
      <c r="R588" s="12"/>
    </row>
    <row r="589" spans="1:18" ht="15.5">
      <c r="A589" s="46"/>
      <c r="B589" s="46"/>
      <c r="C589" s="46"/>
      <c r="D589" s="47"/>
      <c r="R589" s="12"/>
    </row>
    <row r="590" spans="1:18" ht="15.5">
      <c r="A590" s="46"/>
      <c r="B590" s="46"/>
      <c r="C590" s="46"/>
      <c r="D590" s="47"/>
      <c r="R590" s="12"/>
    </row>
    <row r="591" spans="1:18" ht="15.5">
      <c r="A591" s="46"/>
      <c r="B591" s="46"/>
      <c r="C591" s="46"/>
      <c r="D591" s="47"/>
      <c r="R591" s="12"/>
    </row>
    <row r="592" spans="1:18" ht="15.5">
      <c r="A592" s="46"/>
      <c r="B592" s="46"/>
      <c r="C592" s="46"/>
      <c r="D592" s="47"/>
      <c r="R592" s="12"/>
    </row>
    <row r="593" spans="1:18" ht="15.5">
      <c r="A593" s="46"/>
      <c r="B593" s="46"/>
      <c r="C593" s="46"/>
      <c r="D593" s="47"/>
      <c r="R593" s="12"/>
    </row>
    <row r="594" spans="1:18" ht="15.5">
      <c r="A594" s="46"/>
      <c r="B594" s="46"/>
      <c r="C594" s="46"/>
      <c r="D594" s="47"/>
      <c r="R594" s="12"/>
    </row>
    <row r="595" spans="1:18" ht="15.5">
      <c r="A595" s="46"/>
      <c r="B595" s="46"/>
      <c r="C595" s="46"/>
      <c r="D595" s="47"/>
      <c r="R595" s="12"/>
    </row>
    <row r="596" spans="1:18" ht="15.5">
      <c r="A596" s="46"/>
      <c r="B596" s="46"/>
      <c r="C596" s="46"/>
      <c r="D596" s="47"/>
      <c r="R596" s="12"/>
    </row>
    <row r="597" spans="1:18" ht="15.5">
      <c r="A597" s="46"/>
      <c r="B597" s="46"/>
      <c r="C597" s="46"/>
      <c r="D597" s="47"/>
      <c r="R597" s="12"/>
    </row>
    <row r="598" spans="1:18" ht="15.5">
      <c r="A598" s="46"/>
      <c r="B598" s="46"/>
      <c r="C598" s="46"/>
      <c r="D598" s="47"/>
      <c r="R598" s="12"/>
    </row>
    <row r="599" spans="1:18" ht="15.5">
      <c r="A599" s="46"/>
      <c r="B599" s="46"/>
      <c r="C599" s="46"/>
      <c r="D599" s="47"/>
      <c r="R599" s="12"/>
    </row>
    <row r="600" spans="1:18" ht="15.5">
      <c r="A600" s="46"/>
      <c r="B600" s="46"/>
      <c r="C600" s="46"/>
      <c r="D600" s="47"/>
      <c r="R600" s="12"/>
    </row>
    <row r="601" spans="1:18" ht="15.5">
      <c r="A601" s="46"/>
      <c r="B601" s="46"/>
      <c r="C601" s="46"/>
      <c r="D601" s="47"/>
      <c r="R601" s="12"/>
    </row>
    <row r="602" spans="1:18" ht="15.5">
      <c r="A602" s="46"/>
      <c r="B602" s="46"/>
      <c r="C602" s="46"/>
      <c r="D602" s="47"/>
      <c r="R602" s="12"/>
    </row>
    <row r="603" spans="1:18" ht="15.5">
      <c r="A603" s="46"/>
      <c r="B603" s="46"/>
      <c r="C603" s="46"/>
      <c r="D603" s="47"/>
      <c r="R603" s="12"/>
    </row>
    <row r="604" spans="1:18" ht="15.5">
      <c r="A604" s="46"/>
      <c r="B604" s="46"/>
      <c r="C604" s="46"/>
      <c r="D604" s="47"/>
      <c r="R604" s="12"/>
    </row>
    <row r="605" spans="1:18" ht="15.5">
      <c r="A605" s="46"/>
      <c r="B605" s="46"/>
      <c r="C605" s="46"/>
      <c r="D605" s="47"/>
      <c r="R605" s="12"/>
    </row>
    <row r="606" spans="1:18" ht="15.5">
      <c r="A606" s="46"/>
      <c r="B606" s="46"/>
      <c r="C606" s="46"/>
      <c r="D606" s="47"/>
      <c r="R606" s="12"/>
    </row>
    <row r="607" spans="1:18" ht="15.5">
      <c r="A607" s="46"/>
      <c r="B607" s="46"/>
      <c r="C607" s="46"/>
      <c r="D607" s="47"/>
      <c r="R607" s="12"/>
    </row>
    <row r="608" spans="1:18" ht="15.5">
      <c r="A608" s="46"/>
      <c r="B608" s="46"/>
      <c r="C608" s="46"/>
      <c r="D608" s="47"/>
      <c r="R608" s="12"/>
    </row>
    <row r="609" spans="1:18" ht="15.5">
      <c r="A609" s="46"/>
      <c r="B609" s="46"/>
      <c r="C609" s="46"/>
      <c r="D609" s="47"/>
      <c r="R609" s="12"/>
    </row>
    <row r="610" spans="1:18" ht="15.5">
      <c r="A610" s="46"/>
      <c r="B610" s="46"/>
      <c r="C610" s="46"/>
      <c r="D610" s="47"/>
      <c r="R610" s="12"/>
    </row>
    <row r="611" spans="1:18" ht="15.5">
      <c r="A611" s="46"/>
      <c r="B611" s="46"/>
      <c r="C611" s="46"/>
      <c r="D611" s="47"/>
      <c r="R611" s="12"/>
    </row>
    <row r="612" spans="1:18" ht="15.5">
      <c r="A612" s="46"/>
      <c r="B612" s="46"/>
      <c r="C612" s="46"/>
      <c r="D612" s="47"/>
      <c r="R612" s="12"/>
    </row>
    <row r="613" spans="1:18" ht="15.5">
      <c r="A613" s="46"/>
      <c r="B613" s="46"/>
      <c r="C613" s="46"/>
      <c r="D613" s="47"/>
      <c r="R613" s="12"/>
    </row>
    <row r="614" spans="1:18" ht="15.5">
      <c r="A614" s="46"/>
      <c r="B614" s="46"/>
      <c r="C614" s="46"/>
      <c r="D614" s="47"/>
      <c r="R614" s="12"/>
    </row>
    <row r="615" spans="1:18" ht="15.5">
      <c r="A615" s="46"/>
      <c r="B615" s="46"/>
      <c r="C615" s="46"/>
      <c r="D615" s="47"/>
      <c r="R615" s="12"/>
    </row>
    <row r="616" spans="1:18" ht="15.5">
      <c r="A616" s="46"/>
      <c r="B616" s="46"/>
      <c r="C616" s="46"/>
      <c r="D616" s="47"/>
      <c r="R616" s="12"/>
    </row>
    <row r="617" spans="1:18" ht="15.5">
      <c r="A617" s="46"/>
      <c r="B617" s="46"/>
      <c r="C617" s="46"/>
      <c r="D617" s="47"/>
      <c r="R617" s="12"/>
    </row>
    <row r="618" spans="1:18" ht="15.5">
      <c r="A618" s="46"/>
      <c r="B618" s="46"/>
      <c r="C618" s="46"/>
      <c r="D618" s="47"/>
      <c r="R618" s="12"/>
    </row>
    <row r="619" spans="1:18" ht="15.5">
      <c r="A619" s="46"/>
      <c r="B619" s="46"/>
      <c r="C619" s="46"/>
      <c r="D619" s="47"/>
      <c r="R619" s="12"/>
    </row>
    <row r="620" spans="1:18" ht="15.5">
      <c r="A620" s="46"/>
      <c r="B620" s="46"/>
      <c r="C620" s="46"/>
      <c r="D620" s="47"/>
      <c r="R620" s="12"/>
    </row>
    <row r="621" spans="1:18" ht="15.5">
      <c r="A621" s="46"/>
      <c r="B621" s="46"/>
      <c r="C621" s="46"/>
      <c r="D621" s="47"/>
      <c r="R621" s="12"/>
    </row>
    <row r="622" spans="1:18" ht="15.5">
      <c r="A622" s="46"/>
      <c r="B622" s="46"/>
      <c r="C622" s="46"/>
      <c r="D622" s="47"/>
      <c r="R622" s="12"/>
    </row>
    <row r="623" spans="1:18" ht="15.5">
      <c r="A623" s="46"/>
      <c r="B623" s="46"/>
      <c r="C623" s="46"/>
      <c r="D623" s="47"/>
      <c r="R623" s="12"/>
    </row>
    <row r="624" spans="1:18" ht="15.5">
      <c r="A624" s="46"/>
      <c r="B624" s="46"/>
      <c r="C624" s="46"/>
      <c r="D624" s="47"/>
      <c r="R624" s="12"/>
    </row>
    <row r="625" spans="1:18" ht="15.5">
      <c r="A625" s="46"/>
      <c r="B625" s="46"/>
      <c r="C625" s="46"/>
      <c r="D625" s="47"/>
      <c r="R625" s="12"/>
    </row>
    <row r="626" spans="1:18" ht="15.5">
      <c r="A626" s="46"/>
      <c r="B626" s="46"/>
      <c r="C626" s="46"/>
      <c r="D626" s="47"/>
      <c r="R626" s="12"/>
    </row>
    <row r="627" spans="1:18" ht="15.5">
      <c r="A627" s="46"/>
      <c r="B627" s="46"/>
      <c r="C627" s="46"/>
      <c r="D627" s="47"/>
      <c r="R627" s="12"/>
    </row>
    <row r="628" spans="1:18" ht="15.5">
      <c r="A628" s="46"/>
      <c r="B628" s="46"/>
      <c r="C628" s="46"/>
      <c r="D628" s="47"/>
      <c r="R628" s="12"/>
    </row>
    <row r="629" spans="1:18" ht="15.5">
      <c r="A629" s="46"/>
      <c r="B629" s="46"/>
      <c r="C629" s="46"/>
      <c r="D629" s="47"/>
      <c r="R629" s="12"/>
    </row>
    <row r="630" spans="1:18" ht="15.5">
      <c r="A630" s="46"/>
      <c r="B630" s="46"/>
      <c r="C630" s="46"/>
      <c r="D630" s="47"/>
      <c r="R630" s="12"/>
    </row>
    <row r="631" spans="1:18" ht="15.5">
      <c r="A631" s="46"/>
      <c r="B631" s="46"/>
      <c r="C631" s="46"/>
      <c r="D631" s="47"/>
      <c r="R631" s="12"/>
    </row>
    <row r="632" spans="1:18" ht="15.5">
      <c r="A632" s="46"/>
      <c r="B632" s="46"/>
      <c r="C632" s="46"/>
      <c r="D632" s="47"/>
      <c r="R632" s="12"/>
    </row>
    <row r="633" spans="1:18" ht="15.5">
      <c r="A633" s="46"/>
      <c r="B633" s="46"/>
      <c r="C633" s="46"/>
      <c r="D633" s="47"/>
      <c r="R633" s="12"/>
    </row>
    <row r="634" spans="1:18" ht="15.5">
      <c r="A634" s="46"/>
      <c r="B634" s="46"/>
      <c r="C634" s="46"/>
      <c r="D634" s="47"/>
      <c r="R634" s="12"/>
    </row>
    <row r="635" spans="1:18" ht="15.5">
      <c r="A635" s="46"/>
      <c r="B635" s="46"/>
      <c r="C635" s="46"/>
      <c r="D635" s="47"/>
      <c r="R635" s="12"/>
    </row>
    <row r="636" spans="1:18" ht="15.5">
      <c r="A636" s="46"/>
      <c r="B636" s="46"/>
      <c r="C636" s="46"/>
      <c r="D636" s="47"/>
      <c r="R636" s="12"/>
    </row>
    <row r="637" spans="1:18" ht="15.5">
      <c r="A637" s="46"/>
      <c r="B637" s="46"/>
      <c r="C637" s="46"/>
      <c r="D637" s="47"/>
      <c r="R637" s="12"/>
    </row>
    <row r="638" spans="1:18" ht="15.5">
      <c r="A638" s="46"/>
      <c r="B638" s="46"/>
      <c r="C638" s="46"/>
      <c r="D638" s="47"/>
      <c r="R638" s="12"/>
    </row>
    <row r="639" spans="1:18" ht="15.5">
      <c r="A639" s="46"/>
      <c r="B639" s="46"/>
      <c r="C639" s="46"/>
      <c r="D639" s="47"/>
      <c r="R639" s="12"/>
    </row>
    <row r="640" spans="1:18" ht="15.5">
      <c r="A640" s="46"/>
      <c r="B640" s="46"/>
      <c r="C640" s="46"/>
      <c r="D640" s="47"/>
      <c r="R640" s="12"/>
    </row>
    <row r="641" spans="1:18" ht="15.5">
      <c r="A641" s="46"/>
      <c r="B641" s="46"/>
      <c r="C641" s="46"/>
      <c r="D641" s="47"/>
      <c r="R641" s="12"/>
    </row>
    <row r="642" spans="1:18" ht="15.5">
      <c r="A642" s="46"/>
      <c r="B642" s="46"/>
      <c r="C642" s="46"/>
      <c r="D642" s="47"/>
      <c r="R642" s="12"/>
    </row>
    <row r="643" spans="1:18" ht="15.5">
      <c r="A643" s="46"/>
      <c r="B643" s="46"/>
      <c r="C643" s="46"/>
      <c r="D643" s="47"/>
      <c r="R643" s="12"/>
    </row>
    <row r="644" spans="1:18" ht="15.5">
      <c r="A644" s="46"/>
      <c r="B644" s="46"/>
      <c r="C644" s="46"/>
      <c r="D644" s="47"/>
      <c r="R644" s="12"/>
    </row>
    <row r="645" spans="1:18" ht="15.5">
      <c r="A645" s="46"/>
      <c r="B645" s="46"/>
      <c r="C645" s="46"/>
      <c r="D645" s="47"/>
      <c r="R645" s="12"/>
    </row>
    <row r="646" spans="1:18" ht="15.5">
      <c r="A646" s="46"/>
      <c r="B646" s="46"/>
      <c r="C646" s="46"/>
      <c r="D646" s="47"/>
      <c r="R646" s="12"/>
    </row>
    <row r="647" spans="1:18" ht="15.5">
      <c r="A647" s="46"/>
      <c r="B647" s="46"/>
      <c r="C647" s="46"/>
      <c r="D647" s="47"/>
      <c r="R647" s="12"/>
    </row>
    <row r="648" spans="1:18" ht="15.5">
      <c r="A648" s="46"/>
      <c r="B648" s="46"/>
      <c r="C648" s="46"/>
      <c r="D648" s="47"/>
      <c r="R648" s="12"/>
    </row>
    <row r="649" spans="1:18" ht="15.5">
      <c r="A649" s="46"/>
      <c r="B649" s="46"/>
      <c r="C649" s="46"/>
      <c r="D649" s="47"/>
      <c r="R649" s="12"/>
    </row>
    <row r="650" spans="1:18" ht="15.5">
      <c r="A650" s="46"/>
      <c r="B650" s="46"/>
      <c r="C650" s="46"/>
      <c r="D650" s="47"/>
      <c r="R650" s="12"/>
    </row>
    <row r="651" spans="1:18" ht="15.5">
      <c r="A651" s="46"/>
      <c r="B651" s="46"/>
      <c r="C651" s="46"/>
      <c r="D651" s="47"/>
      <c r="R651" s="12"/>
    </row>
    <row r="652" spans="1:18" ht="15.5">
      <c r="A652" s="46"/>
      <c r="B652" s="46"/>
      <c r="C652" s="46"/>
      <c r="D652" s="47"/>
      <c r="R652" s="12"/>
    </row>
    <row r="653" spans="1:18" ht="15.5">
      <c r="A653" s="46"/>
      <c r="B653" s="46"/>
      <c r="C653" s="46"/>
      <c r="D653" s="47"/>
      <c r="R653" s="12"/>
    </row>
    <row r="654" spans="1:18" ht="15.5">
      <c r="A654" s="46"/>
      <c r="B654" s="46"/>
      <c r="C654" s="46"/>
      <c r="D654" s="47"/>
      <c r="R654" s="12"/>
    </row>
    <row r="655" spans="1:18" ht="15.5">
      <c r="A655" s="46"/>
      <c r="B655" s="46"/>
      <c r="C655" s="46"/>
      <c r="D655" s="47"/>
      <c r="R655" s="12"/>
    </row>
    <row r="656" spans="1:18" ht="15.5">
      <c r="A656" s="46"/>
      <c r="B656" s="46"/>
      <c r="C656" s="46"/>
      <c r="D656" s="47"/>
      <c r="R656" s="12"/>
    </row>
    <row r="657" spans="1:18" ht="15.5">
      <c r="A657" s="46"/>
      <c r="B657" s="46"/>
      <c r="C657" s="46"/>
      <c r="D657" s="47"/>
      <c r="R657" s="12"/>
    </row>
    <row r="658" spans="1:18" ht="15.5">
      <c r="A658" s="46"/>
      <c r="B658" s="46"/>
      <c r="C658" s="46"/>
      <c r="D658" s="47"/>
      <c r="R658" s="12"/>
    </row>
    <row r="659" spans="1:18" ht="15.5">
      <c r="A659" s="46"/>
      <c r="B659" s="46"/>
      <c r="C659" s="46"/>
      <c r="D659" s="47"/>
      <c r="R659" s="12"/>
    </row>
    <row r="660" spans="1:18" ht="15.5">
      <c r="A660" s="46"/>
      <c r="B660" s="46"/>
      <c r="C660" s="46"/>
      <c r="D660" s="47"/>
      <c r="R660" s="12"/>
    </row>
    <row r="661" spans="1:18" ht="15.5">
      <c r="A661" s="46"/>
      <c r="B661" s="46"/>
      <c r="C661" s="46"/>
      <c r="D661" s="47"/>
      <c r="R661" s="12"/>
    </row>
    <row r="662" spans="1:18" ht="15.5">
      <c r="A662" s="46"/>
      <c r="B662" s="46"/>
      <c r="C662" s="46"/>
      <c r="D662" s="47"/>
      <c r="R662" s="12"/>
    </row>
    <row r="663" spans="1:18" ht="15.5">
      <c r="A663" s="46"/>
      <c r="B663" s="46"/>
      <c r="C663" s="46"/>
      <c r="D663" s="47"/>
      <c r="R663" s="12"/>
    </row>
    <row r="664" spans="1:18" ht="15.5">
      <c r="A664" s="46"/>
      <c r="B664" s="46"/>
      <c r="C664" s="46"/>
      <c r="D664" s="47"/>
      <c r="R664" s="12"/>
    </row>
    <row r="665" spans="1:18" ht="15.5">
      <c r="A665" s="46"/>
      <c r="B665" s="46"/>
      <c r="C665" s="46"/>
      <c r="D665" s="47"/>
      <c r="R665" s="12"/>
    </row>
    <row r="666" spans="1:18" ht="15.5">
      <c r="A666" s="46"/>
      <c r="B666" s="46"/>
      <c r="C666" s="46"/>
      <c r="D666" s="47"/>
      <c r="R666" s="12"/>
    </row>
    <row r="667" spans="1:18" ht="15.5">
      <c r="A667" s="46"/>
      <c r="B667" s="46"/>
      <c r="C667" s="46"/>
      <c r="D667" s="47"/>
      <c r="R667" s="12"/>
    </row>
    <row r="668" spans="1:18" ht="15.5">
      <c r="A668" s="46"/>
      <c r="B668" s="46"/>
      <c r="C668" s="46"/>
      <c r="D668" s="47"/>
      <c r="R668" s="12"/>
    </row>
    <row r="669" spans="1:18" ht="15.5">
      <c r="A669" s="46"/>
      <c r="B669" s="46"/>
      <c r="C669" s="46"/>
      <c r="D669" s="47"/>
      <c r="R669" s="12"/>
    </row>
    <row r="670" spans="1:18" ht="15.5">
      <c r="A670" s="46"/>
      <c r="B670" s="46"/>
      <c r="C670" s="46"/>
      <c r="D670" s="47"/>
      <c r="R670" s="12"/>
    </row>
    <row r="671" spans="1:18" ht="15.5">
      <c r="A671" s="46"/>
      <c r="B671" s="46"/>
      <c r="C671" s="46"/>
      <c r="D671" s="47"/>
      <c r="R671" s="12"/>
    </row>
    <row r="672" spans="1:18" ht="15.5">
      <c r="A672" s="46"/>
      <c r="B672" s="46"/>
      <c r="C672" s="46"/>
      <c r="D672" s="47"/>
      <c r="R672" s="12"/>
    </row>
    <row r="673" spans="1:18" ht="15.5">
      <c r="A673" s="46"/>
      <c r="B673" s="46"/>
      <c r="C673" s="46"/>
      <c r="D673" s="47"/>
      <c r="R673" s="12"/>
    </row>
    <row r="674" spans="1:18" ht="15.5">
      <c r="A674" s="46"/>
      <c r="B674" s="46"/>
      <c r="C674" s="46"/>
      <c r="D674" s="47"/>
      <c r="R674" s="12"/>
    </row>
    <row r="675" spans="1:18" ht="15.5">
      <c r="A675" s="46"/>
      <c r="B675" s="46"/>
      <c r="C675" s="46"/>
      <c r="D675" s="47"/>
      <c r="R675" s="12"/>
    </row>
    <row r="676" spans="1:18" ht="15.5">
      <c r="A676" s="46"/>
      <c r="B676" s="46"/>
      <c r="C676" s="46"/>
      <c r="D676" s="47"/>
      <c r="R676" s="12"/>
    </row>
    <row r="677" spans="1:18" ht="15.5">
      <c r="A677" s="46"/>
      <c r="B677" s="46"/>
      <c r="C677" s="46"/>
      <c r="D677" s="47"/>
      <c r="R677" s="12"/>
    </row>
    <row r="678" spans="1:18" ht="15.5">
      <c r="A678" s="46"/>
      <c r="B678" s="46"/>
      <c r="C678" s="46"/>
      <c r="D678" s="47"/>
      <c r="R678" s="12"/>
    </row>
    <row r="679" spans="1:18" ht="15.5">
      <c r="A679" s="46"/>
      <c r="B679" s="46"/>
      <c r="C679" s="46"/>
      <c r="D679" s="47"/>
      <c r="R679" s="12"/>
    </row>
    <row r="680" spans="1:18" ht="15.5">
      <c r="A680" s="46"/>
      <c r="B680" s="46"/>
      <c r="C680" s="46"/>
      <c r="D680" s="47"/>
      <c r="R680" s="12"/>
    </row>
    <row r="681" spans="1:18" ht="15.5">
      <c r="A681" s="46"/>
      <c r="B681" s="46"/>
      <c r="C681" s="46"/>
      <c r="D681" s="47"/>
      <c r="R681" s="12"/>
    </row>
    <row r="682" spans="1:18" ht="15.5">
      <c r="A682" s="46"/>
      <c r="B682" s="46"/>
      <c r="C682" s="46"/>
      <c r="D682" s="47"/>
      <c r="R682" s="12"/>
    </row>
    <row r="683" spans="1:18" ht="15.5">
      <c r="A683" s="46"/>
      <c r="B683" s="46"/>
      <c r="C683" s="46"/>
      <c r="D683" s="47"/>
      <c r="R683" s="12"/>
    </row>
    <row r="684" spans="1:18" ht="15.5">
      <c r="A684" s="46"/>
      <c r="B684" s="46"/>
      <c r="C684" s="46"/>
      <c r="D684" s="47"/>
      <c r="R684" s="12"/>
    </row>
    <row r="685" spans="1:18" ht="15.5">
      <c r="A685" s="46"/>
      <c r="B685" s="46"/>
      <c r="C685" s="46"/>
      <c r="D685" s="47"/>
      <c r="R685" s="12"/>
    </row>
    <row r="686" spans="1:18" ht="15.5">
      <c r="A686" s="46"/>
      <c r="B686" s="46"/>
      <c r="C686" s="46"/>
      <c r="D686" s="47"/>
      <c r="R686" s="12"/>
    </row>
    <row r="687" spans="1:18" ht="15.5">
      <c r="A687" s="46"/>
      <c r="B687" s="46"/>
      <c r="C687" s="46"/>
      <c r="D687" s="47"/>
      <c r="R687" s="12"/>
    </row>
    <row r="688" spans="1:18" ht="15.5">
      <c r="A688" s="46"/>
      <c r="B688" s="46"/>
      <c r="C688" s="46"/>
      <c r="D688" s="47"/>
      <c r="R688" s="12"/>
    </row>
    <row r="689" spans="1:18" ht="15.5">
      <c r="A689" s="46"/>
      <c r="B689" s="46"/>
      <c r="C689" s="46"/>
      <c r="D689" s="47"/>
      <c r="R689" s="12"/>
    </row>
    <row r="690" spans="1:18" ht="15.5">
      <c r="A690" s="46"/>
      <c r="B690" s="46"/>
      <c r="C690" s="46"/>
      <c r="D690" s="47"/>
      <c r="R690" s="12"/>
    </row>
    <row r="691" spans="1:18" ht="15.5">
      <c r="A691" s="46"/>
      <c r="B691" s="46"/>
      <c r="C691" s="46"/>
      <c r="D691" s="47"/>
      <c r="R691" s="12"/>
    </row>
    <row r="692" spans="1:18" ht="15.5">
      <c r="A692" s="46"/>
      <c r="B692" s="46"/>
      <c r="C692" s="46"/>
      <c r="D692" s="47"/>
      <c r="R692" s="12"/>
    </row>
    <row r="693" spans="1:18" ht="15.5">
      <c r="A693" s="46"/>
      <c r="B693" s="46"/>
      <c r="C693" s="46"/>
      <c r="D693" s="47"/>
      <c r="R693" s="12"/>
    </row>
    <row r="694" spans="1:18" ht="15.5">
      <c r="A694" s="46"/>
      <c r="B694" s="46"/>
      <c r="C694" s="46"/>
      <c r="D694" s="47"/>
      <c r="R694" s="12"/>
    </row>
    <row r="695" spans="1:18" ht="15.5">
      <c r="A695" s="46"/>
      <c r="B695" s="46"/>
      <c r="C695" s="46"/>
      <c r="D695" s="47"/>
      <c r="R695" s="12"/>
    </row>
    <row r="696" spans="1:18" ht="15.5">
      <c r="A696" s="46"/>
      <c r="B696" s="46"/>
      <c r="C696" s="46"/>
      <c r="D696" s="47"/>
      <c r="R696" s="12"/>
    </row>
    <row r="697" spans="1:18" ht="15.5">
      <c r="A697" s="46"/>
      <c r="B697" s="46"/>
      <c r="C697" s="46"/>
      <c r="D697" s="47"/>
      <c r="R697" s="12"/>
    </row>
    <row r="698" spans="1:18" ht="15.5">
      <c r="A698" s="46"/>
      <c r="B698" s="46"/>
      <c r="C698" s="46"/>
      <c r="D698" s="47"/>
      <c r="R698" s="12"/>
    </row>
    <row r="699" spans="1:18" ht="15.5">
      <c r="A699" s="46"/>
      <c r="B699" s="46"/>
      <c r="C699" s="46"/>
      <c r="D699" s="47"/>
      <c r="R699" s="12"/>
    </row>
    <row r="700" spans="1:18" ht="15.5">
      <c r="A700" s="46"/>
      <c r="B700" s="46"/>
      <c r="C700" s="46"/>
      <c r="D700" s="47"/>
      <c r="R700" s="12"/>
    </row>
    <row r="701" spans="1:18" ht="15.5">
      <c r="A701" s="46"/>
      <c r="B701" s="46"/>
      <c r="C701" s="46"/>
      <c r="D701" s="47"/>
      <c r="R701" s="12"/>
    </row>
    <row r="702" spans="1:18" ht="15.5">
      <c r="A702" s="46"/>
      <c r="B702" s="46"/>
      <c r="C702" s="46"/>
      <c r="D702" s="47"/>
      <c r="R702" s="12"/>
    </row>
    <row r="703" spans="1:18" ht="15.5">
      <c r="A703" s="46"/>
      <c r="B703" s="46"/>
      <c r="C703" s="46"/>
      <c r="D703" s="47"/>
      <c r="R703" s="12"/>
    </row>
    <row r="704" spans="1:18" ht="15.5">
      <c r="A704" s="46"/>
      <c r="B704" s="46"/>
      <c r="C704" s="46"/>
      <c r="D704" s="47"/>
      <c r="R704" s="12"/>
    </row>
    <row r="705" spans="1:18" ht="15.5">
      <c r="A705" s="46"/>
      <c r="B705" s="46"/>
      <c r="C705" s="46"/>
      <c r="D705" s="47"/>
      <c r="R705" s="12"/>
    </row>
    <row r="706" spans="1:18" ht="15.5">
      <c r="A706" s="46"/>
      <c r="B706" s="46"/>
      <c r="C706" s="46"/>
      <c r="D706" s="47"/>
      <c r="R706" s="12"/>
    </row>
    <row r="707" spans="1:18" ht="15.5">
      <c r="A707" s="46"/>
      <c r="B707" s="46"/>
      <c r="C707" s="46"/>
      <c r="D707" s="47"/>
      <c r="R707" s="12"/>
    </row>
    <row r="708" spans="1:18" ht="15.5">
      <c r="A708" s="46"/>
      <c r="B708" s="46"/>
      <c r="C708" s="46"/>
      <c r="D708" s="47"/>
      <c r="R708" s="12"/>
    </row>
    <row r="709" spans="1:18" ht="15.5">
      <c r="A709" s="46"/>
      <c r="B709" s="46"/>
      <c r="C709" s="46"/>
      <c r="D709" s="47"/>
      <c r="R709" s="12"/>
    </row>
    <row r="710" spans="1:18" ht="15.5">
      <c r="A710" s="46"/>
      <c r="B710" s="46"/>
      <c r="C710" s="46"/>
      <c r="D710" s="47"/>
      <c r="R710" s="12"/>
    </row>
    <row r="711" spans="1:18" ht="15.5">
      <c r="A711" s="46"/>
      <c r="B711" s="46"/>
      <c r="C711" s="46"/>
      <c r="D711" s="47"/>
      <c r="R711" s="12"/>
    </row>
    <row r="712" spans="1:18" ht="15.5">
      <c r="A712" s="46"/>
      <c r="B712" s="46"/>
      <c r="C712" s="46"/>
      <c r="D712" s="47"/>
      <c r="R712" s="12"/>
    </row>
    <row r="713" spans="1:18" ht="15.5">
      <c r="A713" s="46"/>
      <c r="B713" s="46"/>
      <c r="C713" s="46"/>
      <c r="D713" s="47"/>
      <c r="R713" s="12"/>
    </row>
    <row r="714" spans="1:18" ht="15.5">
      <c r="A714" s="46"/>
      <c r="B714" s="46"/>
      <c r="C714" s="46"/>
      <c r="D714" s="47"/>
      <c r="R714" s="12"/>
    </row>
    <row r="715" spans="1:18" ht="15.5">
      <c r="A715" s="46"/>
      <c r="B715" s="46"/>
      <c r="C715" s="46"/>
      <c r="D715" s="47"/>
      <c r="R715" s="12"/>
    </row>
    <row r="716" spans="1:18" ht="15.5">
      <c r="A716" s="46"/>
      <c r="B716" s="46"/>
      <c r="C716" s="46"/>
      <c r="D716" s="47"/>
      <c r="R716" s="12"/>
    </row>
    <row r="717" spans="1:18" ht="15.5">
      <c r="A717" s="46"/>
      <c r="B717" s="46"/>
      <c r="C717" s="46"/>
      <c r="D717" s="47"/>
      <c r="R717" s="12"/>
    </row>
    <row r="718" spans="1:18" ht="15.5">
      <c r="A718" s="46"/>
      <c r="B718" s="46"/>
      <c r="C718" s="46"/>
      <c r="D718" s="47"/>
      <c r="R718" s="12"/>
    </row>
    <row r="719" spans="1:18" ht="15.5">
      <c r="A719" s="46"/>
      <c r="B719" s="46"/>
      <c r="C719" s="46"/>
      <c r="D719" s="47"/>
      <c r="R719" s="12"/>
    </row>
    <row r="720" spans="1:18" ht="15.5">
      <c r="A720" s="46"/>
      <c r="B720" s="46"/>
      <c r="C720" s="46"/>
      <c r="D720" s="47"/>
      <c r="R720" s="12"/>
    </row>
    <row r="721" spans="1:18" ht="15.5">
      <c r="A721" s="46"/>
      <c r="B721" s="46"/>
      <c r="C721" s="46"/>
      <c r="D721" s="47"/>
      <c r="R721" s="12"/>
    </row>
    <row r="722" spans="1:18" ht="15.5">
      <c r="A722" s="46"/>
      <c r="B722" s="46"/>
      <c r="C722" s="46"/>
      <c r="D722" s="47"/>
      <c r="R722" s="12"/>
    </row>
    <row r="723" spans="1:18" ht="15.5">
      <c r="A723" s="46"/>
      <c r="B723" s="46"/>
      <c r="C723" s="46"/>
      <c r="D723" s="47"/>
      <c r="R723" s="12"/>
    </row>
    <row r="724" spans="1:18" ht="15.5">
      <c r="A724" s="46"/>
      <c r="B724" s="46"/>
      <c r="C724" s="46"/>
      <c r="D724" s="47"/>
      <c r="R724" s="12"/>
    </row>
    <row r="725" spans="1:18" ht="15.5">
      <c r="A725" s="46"/>
      <c r="B725" s="46"/>
      <c r="C725" s="46"/>
      <c r="D725" s="47"/>
      <c r="R725" s="12"/>
    </row>
    <row r="726" spans="1:18" ht="15.5">
      <c r="A726" s="46"/>
      <c r="B726" s="46"/>
      <c r="C726" s="46"/>
      <c r="D726" s="47"/>
      <c r="R726" s="12"/>
    </row>
    <row r="727" spans="1:18" ht="15.5">
      <c r="A727" s="46"/>
      <c r="B727" s="46"/>
      <c r="C727" s="46"/>
      <c r="D727" s="47"/>
      <c r="R727" s="12"/>
    </row>
    <row r="728" spans="1:18" ht="15.5">
      <c r="A728" s="46"/>
      <c r="B728" s="46"/>
      <c r="C728" s="46"/>
      <c r="D728" s="47"/>
      <c r="R728" s="12"/>
    </row>
    <row r="729" spans="1:18" ht="15.5">
      <c r="A729" s="46"/>
      <c r="B729" s="46"/>
      <c r="C729" s="46"/>
      <c r="D729" s="47"/>
      <c r="R729" s="12"/>
    </row>
    <row r="730" spans="1:18" ht="15.5">
      <c r="A730" s="46"/>
      <c r="B730" s="46"/>
      <c r="C730" s="46"/>
      <c r="D730" s="47"/>
      <c r="R730" s="12"/>
    </row>
    <row r="731" spans="1:18" ht="15.5">
      <c r="A731" s="46"/>
      <c r="B731" s="46"/>
      <c r="C731" s="46"/>
      <c r="D731" s="47"/>
      <c r="R731" s="12"/>
    </row>
    <row r="732" spans="1:18" ht="15.5">
      <c r="A732" s="46"/>
      <c r="B732" s="46"/>
      <c r="C732" s="46"/>
      <c r="D732" s="47"/>
      <c r="R732" s="12"/>
    </row>
    <row r="733" spans="1:18" ht="15.5">
      <c r="A733" s="46"/>
      <c r="B733" s="46"/>
      <c r="C733" s="46"/>
      <c r="D733" s="47"/>
      <c r="R733" s="12"/>
    </row>
    <row r="734" spans="1:18" ht="15.5">
      <c r="A734" s="46"/>
      <c r="B734" s="46"/>
      <c r="C734" s="46"/>
      <c r="D734" s="47"/>
      <c r="R734" s="12"/>
    </row>
    <row r="735" spans="1:18" ht="15.5">
      <c r="A735" s="46"/>
      <c r="B735" s="46"/>
      <c r="C735" s="46"/>
      <c r="D735" s="47"/>
      <c r="R735" s="12"/>
    </row>
    <row r="736" spans="1:18" ht="15.5">
      <c r="A736" s="46"/>
      <c r="B736" s="46"/>
      <c r="C736" s="46"/>
      <c r="D736" s="47"/>
      <c r="R736" s="12"/>
    </row>
    <row r="737" spans="1:18" ht="15.5">
      <c r="A737" s="46"/>
      <c r="B737" s="46"/>
      <c r="C737" s="46"/>
      <c r="D737" s="47"/>
      <c r="R737" s="12"/>
    </row>
    <row r="738" spans="1:18" ht="15.5">
      <c r="A738" s="46"/>
      <c r="B738" s="46"/>
      <c r="C738" s="46"/>
      <c r="D738" s="47"/>
      <c r="R738" s="12"/>
    </row>
    <row r="739" spans="1:18" ht="15.5">
      <c r="A739" s="46"/>
      <c r="B739" s="46"/>
      <c r="C739" s="46"/>
      <c r="D739" s="47"/>
      <c r="R739" s="12"/>
    </row>
    <row r="740" spans="1:18" ht="15.5">
      <c r="A740" s="46"/>
      <c r="B740" s="46"/>
      <c r="C740" s="46"/>
      <c r="D740" s="47"/>
      <c r="R740" s="12"/>
    </row>
    <row r="741" spans="1:18" ht="15.5">
      <c r="A741" s="46"/>
      <c r="B741" s="46"/>
      <c r="C741" s="46"/>
      <c r="D741" s="47"/>
      <c r="R741" s="12"/>
    </row>
    <row r="742" spans="1:18" ht="15.5">
      <c r="A742" s="46"/>
      <c r="B742" s="46"/>
      <c r="C742" s="46"/>
      <c r="D742" s="47"/>
      <c r="R742" s="12"/>
    </row>
    <row r="743" spans="1:18" ht="15.5">
      <c r="A743" s="46"/>
      <c r="B743" s="46"/>
      <c r="C743" s="46"/>
      <c r="D743" s="47"/>
      <c r="R743" s="12"/>
    </row>
    <row r="744" spans="1:18" ht="15.5">
      <c r="A744" s="46"/>
      <c r="B744" s="46"/>
      <c r="C744" s="46"/>
      <c r="D744" s="47"/>
      <c r="R744" s="12"/>
    </row>
    <row r="745" spans="1:18" ht="15.5">
      <c r="A745" s="46"/>
      <c r="B745" s="46"/>
      <c r="C745" s="46"/>
      <c r="D745" s="47"/>
      <c r="R745" s="12"/>
    </row>
    <row r="746" spans="1:18" ht="15.5">
      <c r="A746" s="46"/>
      <c r="B746" s="46"/>
      <c r="C746" s="46"/>
      <c r="D746" s="47"/>
      <c r="R746" s="12"/>
    </row>
    <row r="747" spans="1:18" ht="15.5">
      <c r="A747" s="46"/>
      <c r="B747" s="46"/>
      <c r="C747" s="46"/>
      <c r="D747" s="47"/>
      <c r="R747" s="12"/>
    </row>
    <row r="748" spans="1:18" ht="15.5">
      <c r="A748" s="46"/>
      <c r="B748" s="46"/>
      <c r="C748" s="46"/>
      <c r="D748" s="47"/>
      <c r="R748" s="12"/>
    </row>
    <row r="749" spans="1:18" ht="15.5">
      <c r="A749" s="46"/>
      <c r="B749" s="46"/>
      <c r="C749" s="46"/>
      <c r="D749" s="47"/>
      <c r="R749" s="12"/>
    </row>
    <row r="750" spans="1:18" ht="15.5">
      <c r="A750" s="46"/>
      <c r="B750" s="46"/>
      <c r="C750" s="46"/>
      <c r="D750" s="47"/>
      <c r="R750" s="12"/>
    </row>
    <row r="751" spans="1:18" ht="15.5">
      <c r="A751" s="46"/>
      <c r="B751" s="46"/>
      <c r="C751" s="46"/>
      <c r="D751" s="47"/>
      <c r="R751" s="12"/>
    </row>
    <row r="752" spans="1:18" ht="15.5">
      <c r="A752" s="46"/>
      <c r="B752" s="46"/>
      <c r="C752" s="46"/>
      <c r="D752" s="47"/>
      <c r="R752" s="12"/>
    </row>
    <row r="753" spans="1:18" ht="15.5">
      <c r="A753" s="46"/>
      <c r="B753" s="46"/>
      <c r="C753" s="46"/>
      <c r="D753" s="47"/>
      <c r="R753" s="12"/>
    </row>
    <row r="754" spans="1:18" ht="15.5">
      <c r="A754" s="46"/>
      <c r="B754" s="46"/>
      <c r="C754" s="46"/>
      <c r="D754" s="47"/>
      <c r="R754" s="12"/>
    </row>
    <row r="755" spans="1:18" ht="15.5">
      <c r="A755" s="46"/>
      <c r="B755" s="46"/>
      <c r="C755" s="46"/>
      <c r="D755" s="47"/>
      <c r="R755" s="12"/>
    </row>
    <row r="756" spans="1:18" ht="15.5">
      <c r="A756" s="46"/>
      <c r="B756" s="46"/>
      <c r="C756" s="46"/>
      <c r="D756" s="47"/>
      <c r="R756" s="12"/>
    </row>
    <row r="757" spans="1:18" ht="15.5">
      <c r="A757" s="46"/>
      <c r="B757" s="46"/>
      <c r="C757" s="46"/>
      <c r="D757" s="47"/>
      <c r="R757" s="12"/>
    </row>
    <row r="758" spans="1:18" ht="15.5">
      <c r="A758" s="46"/>
      <c r="B758" s="46"/>
      <c r="C758" s="46"/>
      <c r="D758" s="47"/>
      <c r="R758" s="12"/>
    </row>
    <row r="759" spans="1:18" ht="15.5">
      <c r="A759" s="46"/>
      <c r="B759" s="46"/>
      <c r="C759" s="46"/>
      <c r="D759" s="47"/>
      <c r="R759" s="12"/>
    </row>
    <row r="760" spans="1:18" ht="15.5">
      <c r="A760" s="46"/>
      <c r="B760" s="46"/>
      <c r="C760" s="46"/>
      <c r="D760" s="47"/>
      <c r="R760" s="12"/>
    </row>
    <row r="761" spans="1:18" ht="15.5">
      <c r="A761" s="46"/>
      <c r="B761" s="46"/>
      <c r="C761" s="46"/>
      <c r="D761" s="47"/>
      <c r="R761" s="12"/>
    </row>
    <row r="762" spans="1:18" ht="15.5">
      <c r="A762" s="46"/>
      <c r="B762" s="46"/>
      <c r="C762" s="46"/>
      <c r="D762" s="47"/>
      <c r="R762" s="12"/>
    </row>
    <row r="763" spans="1:18" ht="15.5">
      <c r="A763" s="46"/>
      <c r="B763" s="46"/>
      <c r="C763" s="46"/>
      <c r="D763" s="47"/>
      <c r="R763" s="12"/>
    </row>
    <row r="764" spans="1:18" ht="15.5">
      <c r="A764" s="46"/>
      <c r="B764" s="46"/>
      <c r="C764" s="46"/>
      <c r="D764" s="47"/>
      <c r="R764" s="12"/>
    </row>
    <row r="765" spans="1:18" ht="15.5">
      <c r="A765" s="46"/>
      <c r="B765" s="46"/>
      <c r="C765" s="46"/>
      <c r="D765" s="47"/>
      <c r="R765" s="12"/>
    </row>
    <row r="766" spans="1:18" ht="15.5">
      <c r="A766" s="46"/>
      <c r="B766" s="46"/>
      <c r="C766" s="46"/>
      <c r="D766" s="47"/>
      <c r="R766" s="12"/>
    </row>
    <row r="767" spans="1:18" ht="15.5">
      <c r="A767" s="46"/>
      <c r="B767" s="46"/>
      <c r="C767" s="46"/>
      <c r="D767" s="47"/>
      <c r="R767" s="12"/>
    </row>
    <row r="768" spans="1:18" ht="15.5">
      <c r="A768" s="46"/>
      <c r="B768" s="46"/>
      <c r="C768" s="46"/>
      <c r="D768" s="47"/>
      <c r="R768" s="12"/>
    </row>
    <row r="769" spans="1:18" ht="15.5">
      <c r="A769" s="46"/>
      <c r="B769" s="46"/>
      <c r="C769" s="46"/>
      <c r="D769" s="47"/>
      <c r="R769" s="12"/>
    </row>
    <row r="770" spans="1:18" ht="15.5">
      <c r="A770" s="46"/>
      <c r="B770" s="46"/>
      <c r="C770" s="46"/>
      <c r="D770" s="47"/>
      <c r="R770" s="12"/>
    </row>
    <row r="771" spans="1:18" ht="15.5">
      <c r="A771" s="46"/>
      <c r="B771" s="46"/>
      <c r="C771" s="46"/>
      <c r="D771" s="47"/>
      <c r="R771" s="12"/>
    </row>
    <row r="772" spans="1:18" ht="15.5">
      <c r="A772" s="46"/>
      <c r="B772" s="46"/>
      <c r="C772" s="46"/>
      <c r="D772" s="47"/>
      <c r="R772" s="12"/>
    </row>
    <row r="773" spans="1:18" ht="15.5">
      <c r="A773" s="46"/>
      <c r="B773" s="46"/>
      <c r="C773" s="46"/>
      <c r="D773" s="47"/>
      <c r="R773" s="12"/>
    </row>
    <row r="774" spans="1:18" ht="15.5">
      <c r="A774" s="46"/>
      <c r="B774" s="46"/>
      <c r="C774" s="46"/>
      <c r="D774" s="47"/>
      <c r="R774" s="12"/>
    </row>
    <row r="775" spans="1:18" ht="15.5">
      <c r="A775" s="46"/>
      <c r="B775" s="46"/>
      <c r="C775" s="46"/>
      <c r="D775" s="47"/>
      <c r="R775" s="12"/>
    </row>
    <row r="776" spans="1:18" ht="15.5">
      <c r="A776" s="46"/>
      <c r="B776" s="46"/>
      <c r="C776" s="46"/>
      <c r="D776" s="47"/>
      <c r="R776" s="12"/>
    </row>
    <row r="777" spans="1:18" ht="15.5">
      <c r="A777" s="46"/>
      <c r="B777" s="46"/>
      <c r="C777" s="46"/>
      <c r="D777" s="47"/>
      <c r="R777" s="12"/>
    </row>
    <row r="778" spans="1:18" ht="15.5">
      <c r="A778" s="46"/>
      <c r="B778" s="46"/>
      <c r="C778" s="46"/>
      <c r="D778" s="47"/>
      <c r="R778" s="12"/>
    </row>
    <row r="779" spans="1:18" ht="15.5">
      <c r="A779" s="46"/>
      <c r="B779" s="46"/>
      <c r="C779" s="46"/>
      <c r="D779" s="47"/>
      <c r="R779" s="12"/>
    </row>
    <row r="780" spans="1:18" ht="15.5">
      <c r="A780" s="46"/>
      <c r="B780" s="46"/>
      <c r="C780" s="46"/>
      <c r="D780" s="47"/>
      <c r="R780" s="12"/>
    </row>
    <row r="781" spans="1:18" ht="15.5">
      <c r="A781" s="46"/>
      <c r="B781" s="46"/>
      <c r="C781" s="46"/>
      <c r="D781" s="47"/>
      <c r="R781" s="12"/>
    </row>
    <row r="782" spans="1:18" ht="15.5">
      <c r="A782" s="46"/>
      <c r="B782" s="46"/>
      <c r="C782" s="46"/>
      <c r="D782" s="47"/>
      <c r="R782" s="12"/>
    </row>
    <row r="783" spans="1:18" ht="15.5">
      <c r="A783" s="46"/>
      <c r="B783" s="46"/>
      <c r="C783" s="46"/>
      <c r="D783" s="47"/>
      <c r="R783" s="12"/>
    </row>
    <row r="784" spans="1:18" ht="15.5">
      <c r="A784" s="46"/>
      <c r="B784" s="46"/>
      <c r="C784" s="46"/>
      <c r="D784" s="47"/>
      <c r="R784" s="12"/>
    </row>
    <row r="785" spans="1:18" ht="15.5">
      <c r="A785" s="46"/>
      <c r="B785" s="46"/>
      <c r="C785" s="46"/>
      <c r="D785" s="47"/>
      <c r="R785" s="12"/>
    </row>
    <row r="786" spans="1:18" ht="15.5">
      <c r="A786" s="46"/>
      <c r="B786" s="46"/>
      <c r="C786" s="46"/>
      <c r="D786" s="47"/>
      <c r="R786" s="12"/>
    </row>
    <row r="787" spans="1:18" ht="15.5">
      <c r="A787" s="46"/>
      <c r="B787" s="46"/>
      <c r="C787" s="46"/>
      <c r="D787" s="47"/>
      <c r="R787" s="12"/>
    </row>
    <row r="788" spans="1:18" ht="15.5">
      <c r="A788" s="46"/>
      <c r="B788" s="46"/>
      <c r="C788" s="46"/>
      <c r="D788" s="47"/>
      <c r="R788" s="12"/>
    </row>
    <row r="789" spans="1:18" ht="15.5">
      <c r="A789" s="46"/>
      <c r="B789" s="46"/>
      <c r="C789" s="46"/>
      <c r="D789" s="47"/>
      <c r="R789" s="12"/>
    </row>
    <row r="790" spans="1:18" ht="15.5">
      <c r="A790" s="46"/>
      <c r="B790" s="46"/>
      <c r="C790" s="46"/>
      <c r="D790" s="47"/>
      <c r="R790" s="12"/>
    </row>
    <row r="791" spans="1:18" ht="15.5">
      <c r="A791" s="46"/>
      <c r="B791" s="46"/>
      <c r="C791" s="46"/>
      <c r="D791" s="47"/>
      <c r="R791" s="12"/>
    </row>
    <row r="792" spans="1:18" ht="15.5">
      <c r="A792" s="46"/>
      <c r="B792" s="46"/>
      <c r="C792" s="46"/>
      <c r="D792" s="47"/>
      <c r="R792" s="12"/>
    </row>
    <row r="793" spans="1:18" ht="15.5">
      <c r="A793" s="46"/>
      <c r="B793" s="46"/>
      <c r="C793" s="46"/>
      <c r="D793" s="47"/>
      <c r="R793" s="12"/>
    </row>
    <row r="794" spans="1:18" ht="15.5">
      <c r="A794" s="46"/>
      <c r="B794" s="46"/>
      <c r="C794" s="46"/>
      <c r="D794" s="47"/>
      <c r="R794" s="12"/>
    </row>
    <row r="795" spans="1:18" ht="15.5">
      <c r="A795" s="46"/>
      <c r="B795" s="46"/>
      <c r="C795" s="46"/>
      <c r="D795" s="47"/>
      <c r="R795" s="12"/>
    </row>
    <row r="796" spans="1:18" ht="15.5">
      <c r="A796" s="46"/>
      <c r="B796" s="46"/>
      <c r="C796" s="46"/>
      <c r="D796" s="47"/>
      <c r="R796" s="12"/>
    </row>
    <row r="797" spans="1:18" ht="15.5">
      <c r="A797" s="46"/>
      <c r="B797" s="46"/>
      <c r="C797" s="46"/>
      <c r="D797" s="47"/>
      <c r="R797" s="12"/>
    </row>
    <row r="798" spans="1:18" ht="15.5">
      <c r="A798" s="46"/>
      <c r="B798" s="46"/>
      <c r="C798" s="46"/>
      <c r="D798" s="47"/>
      <c r="R798" s="12"/>
    </row>
    <row r="799" spans="1:18" ht="15.5">
      <c r="A799" s="46"/>
      <c r="B799" s="46"/>
      <c r="C799" s="46"/>
      <c r="D799" s="47"/>
      <c r="R799" s="12"/>
    </row>
    <row r="800" spans="1:18" ht="15.5">
      <c r="A800" s="46"/>
      <c r="B800" s="46"/>
      <c r="C800" s="46"/>
      <c r="D800" s="47"/>
      <c r="R800" s="12"/>
    </row>
    <row r="801" spans="1:18" ht="15.5">
      <c r="A801" s="46"/>
      <c r="B801" s="46"/>
      <c r="C801" s="46"/>
      <c r="D801" s="47"/>
      <c r="R801" s="12"/>
    </row>
    <row r="802" spans="1:18" ht="15.5">
      <c r="A802" s="46"/>
      <c r="B802" s="46"/>
      <c r="C802" s="46"/>
      <c r="D802" s="47"/>
      <c r="R802" s="12"/>
    </row>
    <row r="803" spans="1:18" ht="15.5">
      <c r="A803" s="46"/>
      <c r="B803" s="46"/>
      <c r="C803" s="46"/>
      <c r="D803" s="47"/>
      <c r="R803" s="12"/>
    </row>
    <row r="804" spans="1:18" ht="15.5">
      <c r="A804" s="46"/>
      <c r="B804" s="46"/>
      <c r="C804" s="46"/>
      <c r="D804" s="47"/>
      <c r="R804" s="12"/>
    </row>
    <row r="805" spans="1:18" ht="15.5">
      <c r="A805" s="46"/>
      <c r="B805" s="46"/>
      <c r="C805" s="46"/>
      <c r="D805" s="47"/>
      <c r="R805" s="12"/>
    </row>
    <row r="806" spans="1:18" ht="15.5">
      <c r="A806" s="46"/>
      <c r="B806" s="46"/>
      <c r="C806" s="46"/>
      <c r="D806" s="47"/>
      <c r="R806" s="12"/>
    </row>
    <row r="807" spans="1:18" ht="15.5">
      <c r="A807" s="46"/>
      <c r="B807" s="46"/>
      <c r="C807" s="46"/>
      <c r="D807" s="47"/>
      <c r="R807" s="12"/>
    </row>
    <row r="808" spans="1:18" ht="15.5">
      <c r="A808" s="46"/>
      <c r="B808" s="46"/>
      <c r="C808" s="46"/>
      <c r="D808" s="47"/>
      <c r="R808" s="12"/>
    </row>
    <row r="809" spans="1:18" ht="15.5">
      <c r="A809" s="46"/>
      <c r="B809" s="46"/>
      <c r="C809" s="46"/>
      <c r="D809" s="47"/>
      <c r="R809" s="12"/>
    </row>
    <row r="810" spans="1:18" ht="15.5">
      <c r="A810" s="46"/>
      <c r="B810" s="46"/>
      <c r="C810" s="46"/>
      <c r="D810" s="47"/>
      <c r="R810" s="12"/>
    </row>
    <row r="811" spans="1:18" ht="15.5">
      <c r="A811" s="46"/>
      <c r="B811" s="46"/>
      <c r="C811" s="46"/>
      <c r="D811" s="47"/>
      <c r="R811" s="12"/>
    </row>
    <row r="812" spans="1:18" ht="15.5">
      <c r="A812" s="46"/>
      <c r="B812" s="46"/>
      <c r="C812" s="46"/>
      <c r="D812" s="47"/>
      <c r="R812" s="12"/>
    </row>
    <row r="813" spans="1:18" ht="15.5">
      <c r="A813" s="46"/>
      <c r="B813" s="46"/>
      <c r="C813" s="46"/>
      <c r="D813" s="47"/>
      <c r="R813" s="12"/>
    </row>
    <row r="814" spans="1:18" ht="15.5">
      <c r="A814" s="46"/>
      <c r="B814" s="46"/>
      <c r="C814" s="46"/>
      <c r="D814" s="47"/>
      <c r="R814" s="12"/>
    </row>
    <row r="815" spans="1:18" ht="15.5">
      <c r="A815" s="46"/>
      <c r="B815" s="46"/>
      <c r="C815" s="46"/>
      <c r="D815" s="47"/>
      <c r="R815" s="12"/>
    </row>
    <row r="816" spans="1:18" ht="15.5">
      <c r="A816" s="46"/>
      <c r="B816" s="46"/>
      <c r="C816" s="46"/>
      <c r="D816" s="47"/>
      <c r="R816" s="12"/>
    </row>
    <row r="817" spans="1:18" ht="15.5">
      <c r="A817" s="46"/>
      <c r="B817" s="46"/>
      <c r="C817" s="46"/>
      <c r="D817" s="47"/>
      <c r="R817" s="12"/>
    </row>
    <row r="818" spans="1:18" ht="15.5">
      <c r="A818" s="46"/>
      <c r="B818" s="46"/>
      <c r="C818" s="46"/>
      <c r="D818" s="47"/>
      <c r="R818" s="12"/>
    </row>
    <row r="819" spans="1:18" ht="15.5">
      <c r="A819" s="46"/>
      <c r="B819" s="46"/>
      <c r="C819" s="46"/>
      <c r="D819" s="47"/>
      <c r="R819" s="12"/>
    </row>
    <row r="820" spans="1:18" ht="15.5">
      <c r="A820" s="46"/>
      <c r="B820" s="46"/>
      <c r="C820" s="46"/>
      <c r="D820" s="47"/>
      <c r="R820" s="12"/>
    </row>
    <row r="821" spans="1:18" ht="15.5">
      <c r="A821" s="46"/>
      <c r="B821" s="46"/>
      <c r="C821" s="46"/>
      <c r="D821" s="47"/>
      <c r="R821" s="12"/>
    </row>
    <row r="822" spans="1:18" ht="15.5">
      <c r="A822" s="46"/>
      <c r="B822" s="46"/>
      <c r="C822" s="46"/>
      <c r="D822" s="47"/>
      <c r="R822" s="12"/>
    </row>
    <row r="823" spans="1:18" ht="15.5">
      <c r="A823" s="46"/>
      <c r="B823" s="46"/>
      <c r="C823" s="46"/>
      <c r="D823" s="47"/>
      <c r="R823" s="12"/>
    </row>
    <row r="824" spans="1:18" ht="15.5">
      <c r="A824" s="46"/>
      <c r="B824" s="46"/>
      <c r="C824" s="46"/>
      <c r="D824" s="47"/>
      <c r="R824" s="12"/>
    </row>
    <row r="825" spans="1:18" ht="15.5">
      <c r="A825" s="46"/>
      <c r="B825" s="46"/>
      <c r="C825" s="46"/>
      <c r="D825" s="47"/>
      <c r="R825" s="12"/>
    </row>
    <row r="826" spans="1:18" ht="15.5">
      <c r="A826" s="46"/>
      <c r="B826" s="46"/>
      <c r="C826" s="46"/>
      <c r="D826" s="47"/>
      <c r="R826" s="12"/>
    </row>
    <row r="827" spans="1:18" ht="15.5">
      <c r="A827" s="46"/>
      <c r="B827" s="46"/>
      <c r="C827" s="46"/>
      <c r="D827" s="47"/>
      <c r="R827" s="12"/>
    </row>
    <row r="828" spans="1:18" ht="15.5">
      <c r="A828" s="46"/>
      <c r="B828" s="46"/>
      <c r="C828" s="46"/>
      <c r="D828" s="47"/>
      <c r="R828" s="12"/>
    </row>
    <row r="829" spans="1:18" ht="15.5">
      <c r="A829" s="46"/>
      <c r="B829" s="46"/>
      <c r="C829" s="46"/>
      <c r="D829" s="47"/>
      <c r="R829" s="12"/>
    </row>
    <row r="830" spans="1:18" ht="15.5">
      <c r="A830" s="46"/>
      <c r="B830" s="46"/>
      <c r="C830" s="46"/>
      <c r="D830" s="47"/>
      <c r="R830" s="12"/>
    </row>
    <row r="831" spans="1:18" ht="15.5">
      <c r="A831" s="46"/>
      <c r="B831" s="46"/>
      <c r="C831" s="46"/>
      <c r="D831" s="47"/>
      <c r="R831" s="12"/>
    </row>
    <row r="832" spans="1:18" ht="15.5">
      <c r="A832" s="46"/>
      <c r="B832" s="46"/>
      <c r="C832" s="46"/>
      <c r="D832" s="47"/>
      <c r="R832" s="12"/>
    </row>
    <row r="833" spans="1:18" ht="15.5">
      <c r="A833" s="46"/>
      <c r="B833" s="46"/>
      <c r="C833" s="46"/>
      <c r="D833" s="47"/>
      <c r="R833" s="12"/>
    </row>
    <row r="834" spans="1:18" ht="15.5">
      <c r="A834" s="46"/>
      <c r="B834" s="46"/>
      <c r="C834" s="46"/>
      <c r="D834" s="47"/>
      <c r="R834" s="12"/>
    </row>
    <row r="835" spans="1:18" ht="15.5">
      <c r="A835" s="46"/>
      <c r="B835" s="46"/>
      <c r="C835" s="46"/>
      <c r="D835" s="47"/>
      <c r="R835" s="12"/>
    </row>
    <row r="836" spans="1:18" ht="15.5">
      <c r="A836" s="46"/>
      <c r="B836" s="46"/>
      <c r="C836" s="46"/>
      <c r="D836" s="47"/>
      <c r="R836" s="12"/>
    </row>
    <row r="837" spans="1:18" ht="15.5">
      <c r="A837" s="46"/>
      <c r="B837" s="46"/>
      <c r="C837" s="46"/>
      <c r="D837" s="47"/>
      <c r="R837" s="12"/>
    </row>
    <row r="838" spans="1:18" ht="15.5">
      <c r="A838" s="46"/>
      <c r="B838" s="46"/>
      <c r="C838" s="46"/>
      <c r="D838" s="47"/>
      <c r="R838" s="12"/>
    </row>
    <row r="839" spans="1:18" ht="15.5">
      <c r="A839" s="46"/>
      <c r="B839" s="46"/>
      <c r="C839" s="46"/>
      <c r="D839" s="47"/>
      <c r="R839" s="12"/>
    </row>
    <row r="840" spans="1:18" ht="15.5">
      <c r="A840" s="46"/>
      <c r="B840" s="46"/>
      <c r="C840" s="46"/>
      <c r="D840" s="47"/>
      <c r="R840" s="12"/>
    </row>
    <row r="841" spans="1:18" ht="15.5">
      <c r="A841" s="46"/>
      <c r="B841" s="46"/>
      <c r="C841" s="46"/>
      <c r="D841" s="47"/>
      <c r="R841" s="12"/>
    </row>
    <row r="842" spans="1:18" ht="15.5">
      <c r="A842" s="46"/>
      <c r="B842" s="46"/>
      <c r="C842" s="46"/>
      <c r="D842" s="47"/>
      <c r="R842" s="12"/>
    </row>
    <row r="843" spans="1:18" ht="15.5">
      <c r="A843" s="46"/>
      <c r="B843" s="46"/>
      <c r="C843" s="46"/>
      <c r="D843" s="47"/>
      <c r="R843" s="12"/>
    </row>
    <row r="844" spans="1:18" ht="15.5">
      <c r="A844" s="46"/>
      <c r="B844" s="46"/>
      <c r="C844" s="46"/>
      <c r="D844" s="47"/>
      <c r="R844" s="12"/>
    </row>
    <row r="845" spans="1:18" ht="15.5">
      <c r="A845" s="46"/>
      <c r="B845" s="46"/>
      <c r="C845" s="46"/>
      <c r="D845" s="47"/>
      <c r="R845" s="12"/>
    </row>
    <row r="846" spans="1:18" ht="15.5">
      <c r="A846" s="46"/>
      <c r="B846" s="46"/>
      <c r="C846" s="46"/>
      <c r="D846" s="47"/>
      <c r="R846" s="12"/>
    </row>
    <row r="847" spans="1:18" ht="15.5">
      <c r="A847" s="46"/>
      <c r="B847" s="46"/>
      <c r="C847" s="46"/>
      <c r="D847" s="47"/>
      <c r="R847" s="12"/>
    </row>
    <row r="848" spans="1:18" ht="15.5">
      <c r="A848" s="46"/>
      <c r="B848" s="46"/>
      <c r="C848" s="46"/>
      <c r="D848" s="47"/>
      <c r="R848" s="12"/>
    </row>
    <row r="849" spans="1:18" ht="15.5">
      <c r="A849" s="46"/>
      <c r="B849" s="46"/>
      <c r="C849" s="46"/>
      <c r="D849" s="47"/>
      <c r="R849" s="12"/>
    </row>
    <row r="850" spans="1:18" ht="15.5">
      <c r="A850" s="46"/>
      <c r="B850" s="46"/>
      <c r="C850" s="46"/>
      <c r="D850" s="47"/>
      <c r="R850" s="12"/>
    </row>
    <row r="851" spans="1:18" ht="15.5">
      <c r="A851" s="46"/>
      <c r="B851" s="46"/>
      <c r="C851" s="46"/>
      <c r="D851" s="47"/>
      <c r="R851" s="12"/>
    </row>
    <row r="852" spans="1:18" ht="15.5">
      <c r="A852" s="46"/>
      <c r="B852" s="46"/>
      <c r="C852" s="46"/>
      <c r="D852" s="47"/>
      <c r="R852" s="12"/>
    </row>
    <row r="853" spans="1:18" ht="15.5">
      <c r="A853" s="46"/>
      <c r="B853" s="46"/>
      <c r="C853" s="46"/>
      <c r="D853" s="47"/>
      <c r="R853" s="12"/>
    </row>
    <row r="854" spans="1:18" ht="15.5">
      <c r="A854" s="46"/>
      <c r="B854" s="46"/>
      <c r="C854" s="46"/>
      <c r="D854" s="47"/>
      <c r="R854" s="12"/>
    </row>
    <row r="855" spans="1:18" ht="15.5">
      <c r="A855" s="46"/>
      <c r="B855" s="46"/>
      <c r="C855" s="46"/>
      <c r="D855" s="47"/>
      <c r="R855" s="12"/>
    </row>
    <row r="856" spans="1:18" ht="15.5">
      <c r="A856" s="46"/>
      <c r="B856" s="46"/>
      <c r="C856" s="46"/>
      <c r="D856" s="47"/>
      <c r="R856" s="12"/>
    </row>
    <row r="857" spans="1:18" ht="15.5">
      <c r="A857" s="46"/>
      <c r="B857" s="46"/>
      <c r="C857" s="46"/>
      <c r="D857" s="47"/>
      <c r="R857" s="12"/>
    </row>
    <row r="858" spans="1:18" ht="15.5">
      <c r="A858" s="46"/>
      <c r="B858" s="46"/>
      <c r="C858" s="46"/>
      <c r="D858" s="47"/>
      <c r="R858" s="12"/>
    </row>
    <row r="859" spans="1:18" ht="15.5">
      <c r="A859" s="46"/>
      <c r="B859" s="46"/>
      <c r="C859" s="46"/>
      <c r="D859" s="47"/>
      <c r="R859" s="12"/>
    </row>
    <row r="860" spans="1:18" ht="15.5">
      <c r="A860" s="46"/>
      <c r="B860" s="46"/>
      <c r="C860" s="46"/>
      <c r="D860" s="47"/>
      <c r="R860" s="12"/>
    </row>
    <row r="861" spans="1:18" ht="15.5">
      <c r="A861" s="46"/>
      <c r="B861" s="46"/>
      <c r="C861" s="46"/>
      <c r="D861" s="47"/>
      <c r="R861" s="12"/>
    </row>
    <row r="862" spans="1:18" ht="15.5">
      <c r="A862" s="46"/>
      <c r="B862" s="46"/>
      <c r="C862" s="46"/>
      <c r="D862" s="47"/>
      <c r="R862" s="12"/>
    </row>
    <row r="863" spans="1:18" ht="15.5">
      <c r="A863" s="46"/>
      <c r="B863" s="46"/>
      <c r="C863" s="46"/>
      <c r="D863" s="47"/>
      <c r="R863" s="12"/>
    </row>
    <row r="864" spans="1:18" ht="15.5">
      <c r="A864" s="46"/>
      <c r="B864" s="46"/>
      <c r="C864" s="46"/>
      <c r="D864" s="47"/>
      <c r="R864" s="12"/>
    </row>
    <row r="865" spans="1:18" ht="15.5">
      <c r="A865" s="46"/>
      <c r="B865" s="46"/>
      <c r="C865" s="46"/>
      <c r="D865" s="47"/>
      <c r="R865" s="12"/>
    </row>
    <row r="866" spans="1:18" ht="15.5">
      <c r="A866" s="46"/>
      <c r="B866" s="46"/>
      <c r="C866" s="46"/>
      <c r="D866" s="47"/>
      <c r="R866" s="12"/>
    </row>
    <row r="867" spans="1:18" ht="15.5">
      <c r="A867" s="46"/>
      <c r="B867" s="46"/>
      <c r="C867" s="46"/>
      <c r="D867" s="47"/>
      <c r="R867" s="12"/>
    </row>
    <row r="868" spans="1:18" ht="15.5">
      <c r="A868" s="46"/>
      <c r="B868" s="46"/>
      <c r="C868" s="46"/>
      <c r="D868" s="47"/>
      <c r="R868" s="12"/>
    </row>
    <row r="869" spans="1:18" ht="15.5">
      <c r="A869" s="46"/>
      <c r="B869" s="46"/>
      <c r="C869" s="46"/>
      <c r="D869" s="47"/>
      <c r="R869" s="12"/>
    </row>
    <row r="870" spans="1:18" ht="15.5">
      <c r="A870" s="46"/>
      <c r="B870" s="46"/>
      <c r="C870" s="46"/>
      <c r="D870" s="47"/>
      <c r="R870" s="12"/>
    </row>
    <row r="871" spans="1:18" ht="15.5">
      <c r="A871" s="46"/>
      <c r="B871" s="46"/>
      <c r="C871" s="46"/>
      <c r="D871" s="47"/>
      <c r="R871" s="12"/>
    </row>
    <row r="872" spans="1:18" ht="15.5">
      <c r="A872" s="46"/>
      <c r="B872" s="46"/>
      <c r="C872" s="46"/>
      <c r="D872" s="47"/>
      <c r="R872" s="12"/>
    </row>
    <row r="873" spans="1:18" ht="15.5">
      <c r="A873" s="46"/>
      <c r="B873" s="46"/>
      <c r="C873" s="46"/>
      <c r="D873" s="47"/>
      <c r="R873" s="12"/>
    </row>
    <row r="874" spans="1:18" ht="15.5">
      <c r="A874" s="46"/>
      <c r="B874" s="46"/>
      <c r="C874" s="46"/>
      <c r="D874" s="47"/>
      <c r="R874" s="12"/>
    </row>
    <row r="875" spans="1:18" ht="15.5">
      <c r="A875" s="46"/>
      <c r="B875" s="46"/>
      <c r="C875" s="46"/>
      <c r="D875" s="47"/>
      <c r="R875" s="12"/>
    </row>
    <row r="876" spans="1:18" ht="15.5">
      <c r="A876" s="46"/>
      <c r="B876" s="46"/>
      <c r="C876" s="46"/>
      <c r="D876" s="47"/>
      <c r="R876" s="12"/>
    </row>
    <row r="877" spans="1:18" ht="15.5">
      <c r="A877" s="46"/>
      <c r="B877" s="46"/>
      <c r="C877" s="46"/>
      <c r="D877" s="47"/>
      <c r="R877" s="12"/>
    </row>
    <row r="878" spans="1:18" ht="15.5">
      <c r="A878" s="46"/>
      <c r="B878" s="46"/>
      <c r="C878" s="46"/>
      <c r="D878" s="47"/>
      <c r="R878" s="12"/>
    </row>
    <row r="879" spans="1:18" ht="15.5">
      <c r="A879" s="46"/>
      <c r="B879" s="46"/>
      <c r="C879" s="46"/>
      <c r="D879" s="47"/>
      <c r="R879" s="12"/>
    </row>
    <row r="880" spans="1:18" ht="15.5">
      <c r="A880" s="46"/>
      <c r="B880" s="46"/>
      <c r="C880" s="46"/>
      <c r="D880" s="47"/>
      <c r="R880" s="12"/>
    </row>
    <row r="881" spans="1:18" ht="15.5">
      <c r="A881" s="46"/>
      <c r="B881" s="46"/>
      <c r="C881" s="46"/>
      <c r="D881" s="47"/>
      <c r="R881" s="12"/>
    </row>
    <row r="882" spans="1:18" ht="15.5">
      <c r="A882" s="46"/>
      <c r="B882" s="46"/>
      <c r="C882" s="46"/>
      <c r="D882" s="47"/>
      <c r="R882" s="12"/>
    </row>
    <row r="883" spans="1:18" ht="15.5">
      <c r="A883" s="46"/>
      <c r="B883" s="46"/>
      <c r="C883" s="46"/>
      <c r="D883" s="47"/>
      <c r="R883" s="12"/>
    </row>
    <row r="884" spans="1:18" ht="15.5">
      <c r="A884" s="46"/>
      <c r="B884" s="46"/>
      <c r="C884" s="46"/>
      <c r="D884" s="47"/>
      <c r="R884" s="12"/>
    </row>
    <row r="885" spans="1:18" ht="15.5">
      <c r="A885" s="46"/>
      <c r="B885" s="46"/>
      <c r="C885" s="46"/>
      <c r="D885" s="47"/>
      <c r="R885" s="12"/>
    </row>
    <row r="886" spans="1:18" ht="15.5">
      <c r="A886" s="46"/>
      <c r="B886" s="46"/>
      <c r="C886" s="46"/>
      <c r="D886" s="47"/>
      <c r="R886" s="12"/>
    </row>
    <row r="887" spans="1:18" ht="15.5">
      <c r="A887" s="46"/>
      <c r="B887" s="46"/>
      <c r="C887" s="46"/>
      <c r="D887" s="47"/>
      <c r="R887" s="12"/>
    </row>
    <row r="888" spans="1:18" ht="15.5">
      <c r="A888" s="46"/>
      <c r="B888" s="46"/>
      <c r="C888" s="46"/>
      <c r="D888" s="47"/>
      <c r="R888" s="12"/>
    </row>
    <row r="889" spans="1:18" ht="15.5">
      <c r="A889" s="46"/>
      <c r="B889" s="46"/>
      <c r="C889" s="46"/>
      <c r="D889" s="47"/>
      <c r="R889" s="12"/>
    </row>
    <row r="890" spans="1:18" ht="15.5">
      <c r="A890" s="46"/>
      <c r="B890" s="46"/>
      <c r="C890" s="46"/>
      <c r="D890" s="47"/>
      <c r="R890" s="12"/>
    </row>
    <row r="891" spans="1:18" ht="15.5">
      <c r="A891" s="46"/>
      <c r="B891" s="46"/>
      <c r="C891" s="46"/>
      <c r="D891" s="47"/>
      <c r="R891" s="12"/>
    </row>
    <row r="892" spans="1:18" ht="15.5">
      <c r="A892" s="46"/>
      <c r="B892" s="46"/>
      <c r="C892" s="46"/>
      <c r="D892" s="47"/>
      <c r="R892" s="12"/>
    </row>
    <row r="893" spans="1:18" ht="15.5">
      <c r="A893" s="46"/>
      <c r="B893" s="46"/>
      <c r="C893" s="46"/>
      <c r="D893" s="47"/>
      <c r="R893" s="12"/>
    </row>
    <row r="894" spans="1:18" ht="15.5">
      <c r="A894" s="46"/>
      <c r="B894" s="46"/>
      <c r="C894" s="46"/>
      <c r="D894" s="47"/>
      <c r="R894" s="12"/>
    </row>
    <row r="895" spans="1:18" ht="15.5">
      <c r="A895" s="46"/>
      <c r="B895" s="46"/>
      <c r="C895" s="46"/>
      <c r="D895" s="47"/>
      <c r="R895" s="12"/>
    </row>
    <row r="896" spans="1:18" ht="15.5">
      <c r="A896" s="46"/>
      <c r="B896" s="46"/>
      <c r="C896" s="46"/>
      <c r="D896" s="47"/>
      <c r="R896" s="12"/>
    </row>
    <row r="897" spans="1:18" ht="15.5">
      <c r="A897" s="46"/>
      <c r="B897" s="46"/>
      <c r="C897" s="46"/>
      <c r="D897" s="47"/>
      <c r="R897" s="12"/>
    </row>
    <row r="898" spans="1:18" ht="15.5">
      <c r="A898" s="46"/>
      <c r="B898" s="46"/>
      <c r="C898" s="46"/>
      <c r="D898" s="47"/>
      <c r="R898" s="12"/>
    </row>
    <row r="899" spans="1:18" ht="15.5">
      <c r="A899" s="46"/>
      <c r="B899" s="46"/>
      <c r="C899" s="46"/>
      <c r="D899" s="47"/>
      <c r="R899" s="12"/>
    </row>
    <row r="900" spans="1:18" ht="15.5">
      <c r="A900" s="46"/>
      <c r="B900" s="46"/>
      <c r="C900" s="46"/>
      <c r="D900" s="47"/>
      <c r="R900" s="12"/>
    </row>
    <row r="901" spans="1:18" ht="15.5">
      <c r="A901" s="46"/>
      <c r="B901" s="46"/>
      <c r="C901" s="46"/>
      <c r="D901" s="47"/>
      <c r="R901" s="12"/>
    </row>
    <row r="902" spans="1:18" ht="15.5">
      <c r="A902" s="46"/>
      <c r="B902" s="46"/>
      <c r="C902" s="46"/>
      <c r="D902" s="47"/>
      <c r="R902" s="12"/>
    </row>
    <row r="903" spans="1:18" ht="15.5">
      <c r="A903" s="46"/>
      <c r="B903" s="46"/>
      <c r="C903" s="46"/>
      <c r="D903" s="47"/>
      <c r="R903" s="12"/>
    </row>
    <row r="904" spans="1:18" ht="15.5">
      <c r="A904" s="46"/>
      <c r="B904" s="46"/>
      <c r="C904" s="46"/>
      <c r="D904" s="47"/>
      <c r="R904" s="12"/>
    </row>
    <row r="905" spans="1:18" ht="15.5">
      <c r="A905" s="46"/>
      <c r="B905" s="46"/>
      <c r="C905" s="46"/>
      <c r="D905" s="47"/>
      <c r="R905" s="12"/>
    </row>
    <row r="906" spans="1:18" ht="15.5">
      <c r="A906" s="46"/>
      <c r="B906" s="46"/>
      <c r="C906" s="46"/>
      <c r="D906" s="47"/>
      <c r="R906" s="12"/>
    </row>
    <row r="907" spans="1:18" ht="15.5">
      <c r="A907" s="46"/>
      <c r="B907" s="46"/>
      <c r="C907" s="46"/>
      <c r="D907" s="47"/>
      <c r="R907" s="12"/>
    </row>
    <row r="908" spans="1:18" ht="15.5">
      <c r="A908" s="46"/>
      <c r="B908" s="46"/>
      <c r="C908" s="46"/>
      <c r="D908" s="47"/>
      <c r="R908" s="12"/>
    </row>
    <row r="909" spans="1:18" ht="15.5">
      <c r="A909" s="46"/>
      <c r="B909" s="46"/>
      <c r="C909" s="46"/>
      <c r="D909" s="47"/>
      <c r="R909" s="12"/>
    </row>
    <row r="910" spans="1:18" ht="15.5">
      <c r="A910" s="46"/>
      <c r="B910" s="46"/>
      <c r="C910" s="46"/>
      <c r="D910" s="47"/>
      <c r="R910" s="12"/>
    </row>
    <row r="911" spans="1:18" ht="15.5">
      <c r="A911" s="46"/>
      <c r="B911" s="46"/>
      <c r="C911" s="46"/>
      <c r="D911" s="47"/>
      <c r="R911" s="12"/>
    </row>
    <row r="912" spans="1:18" ht="15.5">
      <c r="A912" s="46"/>
      <c r="B912" s="46"/>
      <c r="C912" s="46"/>
      <c r="D912" s="47"/>
      <c r="R912" s="12"/>
    </row>
    <row r="913" spans="1:18" ht="15.5">
      <c r="A913" s="46"/>
      <c r="B913" s="46"/>
      <c r="C913" s="46"/>
      <c r="D913" s="47"/>
      <c r="R913" s="12"/>
    </row>
    <row r="914" spans="1:18" ht="15.5">
      <c r="A914" s="46"/>
      <c r="B914" s="46"/>
      <c r="C914" s="46"/>
      <c r="D914" s="47"/>
      <c r="R914" s="12"/>
    </row>
    <row r="915" spans="1:18" ht="15.5">
      <c r="A915" s="46"/>
      <c r="B915" s="46"/>
      <c r="C915" s="46"/>
      <c r="D915" s="47"/>
      <c r="R915" s="12"/>
    </row>
    <row r="916" spans="1:18" ht="15.5">
      <c r="A916" s="46"/>
      <c r="B916" s="46"/>
      <c r="C916" s="46"/>
      <c r="D916" s="47"/>
      <c r="R916" s="12"/>
    </row>
    <row r="917" spans="1:18" ht="15.5">
      <c r="A917" s="46"/>
      <c r="B917" s="46"/>
      <c r="C917" s="46"/>
      <c r="D917" s="47"/>
      <c r="R917" s="12"/>
    </row>
    <row r="918" spans="1:18" ht="15.5">
      <c r="A918" s="46"/>
      <c r="B918" s="46"/>
      <c r="C918" s="46"/>
      <c r="D918" s="47"/>
      <c r="R918" s="12"/>
    </row>
    <row r="919" spans="1:18" ht="15.5">
      <c r="A919" s="46"/>
      <c r="B919" s="46"/>
      <c r="C919" s="46"/>
      <c r="D919" s="47"/>
      <c r="R919" s="12"/>
    </row>
    <row r="920" spans="1:18" ht="15.5">
      <c r="A920" s="46"/>
      <c r="B920" s="46"/>
      <c r="C920" s="46"/>
      <c r="D920" s="47"/>
      <c r="R920" s="12"/>
    </row>
    <row r="921" spans="1:18" ht="15.5">
      <c r="A921" s="46"/>
      <c r="B921" s="46"/>
      <c r="C921" s="46"/>
      <c r="D921" s="47"/>
      <c r="R921" s="12"/>
    </row>
    <row r="922" spans="1:18" ht="15.5">
      <c r="A922" s="46"/>
      <c r="B922" s="46"/>
      <c r="C922" s="46"/>
      <c r="D922" s="47"/>
      <c r="R922" s="12"/>
    </row>
    <row r="923" spans="1:18" ht="15.5">
      <c r="A923" s="46"/>
      <c r="B923" s="46"/>
      <c r="C923" s="46"/>
      <c r="D923" s="47"/>
      <c r="R923" s="12"/>
    </row>
    <row r="924" spans="1:18" ht="15.5">
      <c r="A924" s="46"/>
      <c r="B924" s="46"/>
      <c r="C924" s="46"/>
      <c r="D924" s="47"/>
      <c r="R924" s="12"/>
    </row>
    <row r="925" spans="1:18" ht="15.5">
      <c r="A925" s="46"/>
      <c r="B925" s="46"/>
      <c r="C925" s="46"/>
      <c r="D925" s="47"/>
      <c r="R925" s="12"/>
    </row>
    <row r="926" spans="1:18" ht="15.5">
      <c r="A926" s="46"/>
      <c r="B926" s="46"/>
      <c r="C926" s="46"/>
      <c r="D926" s="47"/>
      <c r="R926" s="12"/>
    </row>
    <row r="927" spans="1:18" ht="15.5">
      <c r="A927" s="46"/>
      <c r="B927" s="46"/>
      <c r="C927" s="46"/>
      <c r="D927" s="47"/>
      <c r="R927" s="12"/>
    </row>
    <row r="928" spans="1:18" ht="15.5">
      <c r="A928" s="46"/>
      <c r="B928" s="46"/>
      <c r="C928" s="46"/>
      <c r="D928" s="47"/>
      <c r="R928" s="12"/>
    </row>
    <row r="929" spans="1:18" ht="15.5">
      <c r="A929" s="46"/>
      <c r="B929" s="46"/>
      <c r="C929" s="46"/>
      <c r="D929" s="47"/>
      <c r="R929" s="12"/>
    </row>
    <row r="930" spans="1:18" ht="15.5">
      <c r="A930" s="46"/>
      <c r="B930" s="46"/>
      <c r="C930" s="46"/>
      <c r="D930" s="47"/>
      <c r="R930" s="12"/>
    </row>
    <row r="931" spans="1:18" ht="15.5">
      <c r="A931" s="46"/>
      <c r="B931" s="46"/>
      <c r="C931" s="46"/>
      <c r="D931" s="47"/>
      <c r="R931" s="12"/>
    </row>
    <row r="932" spans="1:18" ht="15.5">
      <c r="A932" s="46"/>
      <c r="B932" s="46"/>
      <c r="C932" s="46"/>
      <c r="D932" s="47"/>
      <c r="R932" s="12"/>
    </row>
    <row r="933" spans="1:18" ht="15.5">
      <c r="A933" s="46"/>
      <c r="B933" s="46"/>
      <c r="C933" s="46"/>
      <c r="D933" s="47"/>
      <c r="R933" s="12"/>
    </row>
    <row r="934" spans="1:18" ht="15.5">
      <c r="A934" s="46"/>
      <c r="B934" s="46"/>
      <c r="C934" s="46"/>
      <c r="D934" s="47"/>
      <c r="R934" s="12"/>
    </row>
    <row r="935" spans="1:18" ht="15.5">
      <c r="A935" s="46"/>
      <c r="B935" s="46"/>
      <c r="C935" s="46"/>
      <c r="D935" s="47"/>
      <c r="R935" s="12"/>
    </row>
    <row r="936" spans="1:18" ht="15.5">
      <c r="A936" s="46"/>
      <c r="B936" s="46"/>
      <c r="C936" s="46"/>
      <c r="D936" s="47"/>
      <c r="R936" s="12"/>
    </row>
    <row r="937" spans="1:18" ht="15.5">
      <c r="A937" s="46"/>
      <c r="B937" s="46"/>
      <c r="C937" s="46"/>
      <c r="D937" s="47"/>
      <c r="R937" s="12"/>
    </row>
    <row r="938" spans="1:18" ht="15.5">
      <c r="A938" s="46"/>
      <c r="B938" s="46"/>
      <c r="C938" s="46"/>
      <c r="D938" s="47"/>
      <c r="R938" s="12"/>
    </row>
    <row r="939" spans="1:18" ht="15.5">
      <c r="A939" s="46"/>
      <c r="B939" s="46"/>
      <c r="C939" s="46"/>
      <c r="D939" s="47"/>
      <c r="R939" s="12"/>
    </row>
    <row r="940" spans="1:18" ht="15.5">
      <c r="A940" s="46"/>
      <c r="B940" s="46"/>
      <c r="C940" s="46"/>
      <c r="D940" s="47"/>
      <c r="R940" s="12"/>
    </row>
    <row r="941" spans="1:18" ht="15.5">
      <c r="A941" s="46"/>
      <c r="B941" s="46"/>
      <c r="C941" s="46"/>
      <c r="D941" s="47"/>
      <c r="R941" s="12"/>
    </row>
    <row r="942" spans="1:18" ht="15.5">
      <c r="A942" s="46"/>
      <c r="B942" s="46"/>
      <c r="C942" s="46"/>
      <c r="D942" s="47"/>
      <c r="R942" s="12"/>
    </row>
    <row r="943" spans="1:18" ht="15.5">
      <c r="A943" s="46"/>
      <c r="B943" s="46"/>
      <c r="C943" s="46"/>
      <c r="D943" s="47"/>
      <c r="R943" s="12"/>
    </row>
    <row r="944" spans="1:18" ht="15.5">
      <c r="A944" s="46"/>
      <c r="B944" s="46"/>
      <c r="C944" s="46"/>
      <c r="D944" s="47"/>
      <c r="R944" s="12"/>
    </row>
    <row r="945" spans="1:18" ht="15.5">
      <c r="A945" s="46"/>
      <c r="B945" s="46"/>
      <c r="C945" s="46"/>
      <c r="D945" s="47"/>
      <c r="R945" s="12"/>
    </row>
    <row r="946" spans="1:18" ht="15.5">
      <c r="A946" s="46"/>
      <c r="B946" s="46"/>
      <c r="C946" s="46"/>
      <c r="D946" s="47"/>
      <c r="R946" s="12"/>
    </row>
    <row r="947" spans="1:18" ht="15.5">
      <c r="A947" s="46"/>
      <c r="B947" s="46"/>
      <c r="C947" s="46"/>
      <c r="D947" s="47"/>
      <c r="R947" s="12"/>
    </row>
    <row r="948" spans="1:18" ht="15.5">
      <c r="A948" s="46"/>
      <c r="B948" s="46"/>
      <c r="C948" s="46"/>
      <c r="D948" s="47"/>
      <c r="R948" s="12"/>
    </row>
    <row r="949" spans="1:18" ht="15.5">
      <c r="A949" s="46"/>
      <c r="B949" s="46"/>
      <c r="C949" s="46"/>
      <c r="D949" s="47"/>
      <c r="R949" s="12"/>
    </row>
    <row r="950" spans="1:18" ht="15.5">
      <c r="A950" s="46"/>
      <c r="B950" s="46"/>
      <c r="C950" s="46"/>
      <c r="D950" s="47"/>
      <c r="R950" s="12"/>
    </row>
    <row r="951" spans="1:18" ht="15.5">
      <c r="A951" s="46"/>
      <c r="B951" s="46"/>
      <c r="C951" s="46"/>
      <c r="D951" s="47"/>
      <c r="R951" s="12"/>
    </row>
    <row r="952" spans="1:18" ht="15.5">
      <c r="A952" s="46"/>
      <c r="B952" s="46"/>
      <c r="C952" s="46"/>
      <c r="D952" s="47"/>
      <c r="R952" s="12"/>
    </row>
    <row r="953" spans="1:18" ht="15.5">
      <c r="A953" s="46"/>
      <c r="B953" s="46"/>
      <c r="C953" s="46"/>
      <c r="D953" s="47"/>
      <c r="R953" s="12"/>
    </row>
    <row r="954" spans="1:18" ht="15.5">
      <c r="A954" s="46"/>
      <c r="B954" s="46"/>
      <c r="C954" s="46"/>
      <c r="D954" s="47"/>
      <c r="R954" s="12"/>
    </row>
    <row r="955" spans="1:18" ht="15.5">
      <c r="A955" s="46"/>
      <c r="B955" s="46"/>
      <c r="C955" s="46"/>
      <c r="D955" s="47"/>
      <c r="R955" s="12"/>
    </row>
    <row r="956" spans="1:18" ht="15.5">
      <c r="A956" s="46"/>
      <c r="B956" s="46"/>
      <c r="C956" s="46"/>
      <c r="D956" s="47"/>
      <c r="R956" s="12"/>
    </row>
    <row r="957" spans="1:18" ht="15.5">
      <c r="A957" s="46"/>
      <c r="B957" s="46"/>
      <c r="C957" s="46"/>
      <c r="D957" s="47"/>
      <c r="R957" s="12"/>
    </row>
    <row r="958" spans="1:18" ht="15.5">
      <c r="A958" s="46"/>
      <c r="B958" s="46"/>
      <c r="C958" s="46"/>
      <c r="D958" s="47"/>
      <c r="R958" s="12"/>
    </row>
    <row r="959" spans="1:18" ht="15.5">
      <c r="A959" s="46"/>
      <c r="B959" s="46"/>
      <c r="C959" s="46"/>
      <c r="D959" s="47"/>
      <c r="R959" s="12"/>
    </row>
    <row r="960" spans="1:18" ht="15.5">
      <c r="A960" s="46"/>
      <c r="B960" s="46"/>
      <c r="C960" s="46"/>
      <c r="D960" s="47"/>
      <c r="R960" s="12"/>
    </row>
    <row r="961" spans="1:18" ht="15.5">
      <c r="A961" s="46"/>
      <c r="B961" s="46"/>
      <c r="C961" s="46"/>
      <c r="D961" s="47"/>
      <c r="R961" s="12"/>
    </row>
    <row r="962" spans="1:18" ht="15.5">
      <c r="A962" s="46"/>
      <c r="B962" s="46"/>
      <c r="C962" s="46"/>
      <c r="D962" s="47"/>
      <c r="R962" s="12"/>
    </row>
    <row r="963" spans="1:18" ht="15.5">
      <c r="A963" s="46"/>
      <c r="B963" s="46"/>
      <c r="C963" s="46"/>
      <c r="D963" s="47"/>
      <c r="R963" s="12"/>
    </row>
    <row r="964" spans="1:18" ht="15.5">
      <c r="A964" s="46"/>
      <c r="B964" s="46"/>
      <c r="C964" s="46"/>
      <c r="D964" s="47"/>
      <c r="R964" s="12"/>
    </row>
    <row r="965" spans="1:18" ht="15.5">
      <c r="A965" s="46"/>
      <c r="B965" s="46"/>
      <c r="C965" s="46"/>
      <c r="D965" s="47"/>
      <c r="R965" s="12"/>
    </row>
    <row r="966" spans="1:18" ht="15.5">
      <c r="A966" s="46"/>
      <c r="B966" s="46"/>
      <c r="C966" s="46"/>
      <c r="D966" s="47"/>
      <c r="R966" s="12"/>
    </row>
    <row r="967" spans="1:18" ht="15.5">
      <c r="A967" s="46"/>
      <c r="B967" s="46"/>
      <c r="C967" s="46"/>
      <c r="D967" s="47"/>
      <c r="R967" s="12"/>
    </row>
    <row r="968" spans="1:18" ht="15.5">
      <c r="A968" s="46"/>
      <c r="B968" s="46"/>
      <c r="C968" s="46"/>
      <c r="D968" s="47"/>
      <c r="R968" s="12"/>
    </row>
    <row r="969" spans="1:18" ht="15.5">
      <c r="A969" s="46"/>
      <c r="B969" s="46"/>
      <c r="C969" s="46"/>
      <c r="D969" s="47"/>
      <c r="R969" s="12"/>
    </row>
    <row r="970" spans="1:18" ht="15.5">
      <c r="A970" s="46"/>
      <c r="B970" s="46"/>
      <c r="C970" s="46"/>
      <c r="D970" s="47"/>
      <c r="R970" s="12"/>
    </row>
    <row r="971" spans="1:18" ht="15.5">
      <c r="A971" s="46"/>
      <c r="B971" s="46"/>
      <c r="C971" s="46"/>
      <c r="D971" s="47"/>
      <c r="R971" s="12"/>
    </row>
    <row r="972" spans="1:18" ht="15.5">
      <c r="A972" s="46"/>
      <c r="B972" s="46"/>
      <c r="C972" s="46"/>
      <c r="D972" s="47"/>
      <c r="R972" s="12"/>
    </row>
    <row r="973" spans="1:18" ht="15.5">
      <c r="A973" s="46"/>
      <c r="B973" s="46"/>
      <c r="C973" s="46"/>
      <c r="D973" s="47"/>
      <c r="R973" s="12"/>
    </row>
    <row r="974" spans="1:18" ht="15.5">
      <c r="A974" s="46"/>
      <c r="B974" s="46"/>
      <c r="C974" s="46"/>
      <c r="D974" s="47"/>
      <c r="R974" s="12"/>
    </row>
    <row r="975" spans="1:18" ht="15.5">
      <c r="A975" s="46"/>
      <c r="B975" s="46"/>
      <c r="C975" s="46"/>
      <c r="D975" s="47"/>
      <c r="R975" s="12"/>
    </row>
    <row r="976" spans="1:18" ht="15.5">
      <c r="A976" s="46"/>
      <c r="B976" s="46"/>
      <c r="C976" s="46"/>
      <c r="D976" s="47"/>
      <c r="R976" s="12"/>
    </row>
    <row r="977" spans="1:18" ht="15.5">
      <c r="A977" s="46"/>
      <c r="B977" s="46"/>
      <c r="C977" s="46"/>
      <c r="D977" s="47"/>
      <c r="R977" s="12"/>
    </row>
    <row r="978" spans="1:18" ht="15.5">
      <c r="A978" s="46"/>
      <c r="B978" s="46"/>
      <c r="C978" s="46"/>
      <c r="D978" s="47"/>
      <c r="R978" s="12"/>
    </row>
    <row r="979" spans="1:18" ht="15.5">
      <c r="A979" s="46"/>
      <c r="B979" s="46"/>
      <c r="C979" s="46"/>
      <c r="D979" s="47"/>
      <c r="R979" s="12"/>
    </row>
    <row r="980" spans="1:18" ht="15.5">
      <c r="A980" s="46"/>
      <c r="B980" s="46"/>
      <c r="C980" s="46"/>
      <c r="D980" s="47"/>
      <c r="R980" s="12"/>
    </row>
    <row r="981" spans="1:18" ht="15.5">
      <c r="A981" s="46"/>
      <c r="B981" s="46"/>
      <c r="C981" s="46"/>
      <c r="D981" s="47"/>
      <c r="R981" s="12"/>
    </row>
    <row r="982" spans="1:18" ht="15.5">
      <c r="A982" s="46"/>
      <c r="B982" s="46"/>
      <c r="C982" s="46"/>
      <c r="D982" s="47"/>
      <c r="R982" s="12"/>
    </row>
    <row r="983" spans="1:18" ht="15.5">
      <c r="A983" s="46"/>
      <c r="B983" s="46"/>
      <c r="C983" s="46"/>
      <c r="D983" s="47"/>
      <c r="R983" s="12"/>
    </row>
    <row r="984" spans="1:18" ht="15.5">
      <c r="A984" s="46"/>
      <c r="B984" s="46"/>
      <c r="C984" s="46"/>
      <c r="D984" s="47"/>
      <c r="R984" s="12"/>
    </row>
    <row r="985" spans="1:18" ht="15.5">
      <c r="A985" s="46"/>
      <c r="B985" s="46"/>
      <c r="C985" s="46"/>
      <c r="D985" s="47"/>
      <c r="R985" s="12"/>
    </row>
    <row r="986" spans="1:18" ht="15.5">
      <c r="A986" s="46"/>
      <c r="B986" s="46"/>
      <c r="C986" s="46"/>
      <c r="D986" s="47"/>
      <c r="R986" s="12"/>
    </row>
    <row r="987" spans="1:18" ht="15.5">
      <c r="A987" s="46"/>
      <c r="B987" s="46"/>
      <c r="C987" s="46"/>
      <c r="D987" s="47"/>
      <c r="R987" s="12"/>
    </row>
    <row r="988" spans="1:18" ht="15.5">
      <c r="A988" s="46"/>
      <c r="B988" s="46"/>
      <c r="C988" s="46"/>
      <c r="D988" s="47"/>
      <c r="R988" s="12"/>
    </row>
    <row r="989" spans="1:18" ht="15.5">
      <c r="A989" s="46"/>
      <c r="B989" s="46"/>
      <c r="C989" s="46"/>
      <c r="D989" s="47"/>
      <c r="R989" s="12"/>
    </row>
    <row r="990" spans="1:18" ht="15.5">
      <c r="A990" s="46"/>
      <c r="B990" s="46"/>
      <c r="C990" s="46"/>
      <c r="D990" s="47"/>
      <c r="R990" s="12"/>
    </row>
    <row r="991" spans="1:18" ht="15.5">
      <c r="A991" s="46"/>
      <c r="B991" s="46"/>
      <c r="C991" s="46"/>
      <c r="D991" s="47"/>
      <c r="R991" s="12"/>
    </row>
    <row r="992" spans="1:18" ht="15.5">
      <c r="A992" s="46"/>
      <c r="B992" s="46"/>
      <c r="C992" s="46"/>
      <c r="D992" s="47"/>
      <c r="R992" s="12"/>
    </row>
    <row r="993" spans="1:18" ht="15.5">
      <c r="A993" s="46"/>
      <c r="B993" s="46"/>
      <c r="C993" s="46"/>
      <c r="D993" s="47"/>
      <c r="R993" s="12"/>
    </row>
    <row r="994" spans="1:18" ht="15.5">
      <c r="A994" s="46"/>
      <c r="B994" s="46"/>
      <c r="C994" s="46"/>
      <c r="D994" s="47"/>
      <c r="R994" s="12"/>
    </row>
    <row r="995" spans="1:18" ht="15.5">
      <c r="A995" s="46"/>
      <c r="B995" s="46"/>
      <c r="C995" s="46"/>
      <c r="D995" s="47"/>
      <c r="R995" s="12"/>
    </row>
    <row r="996" spans="1:18" ht="15.5">
      <c r="A996" s="46"/>
      <c r="B996" s="46"/>
      <c r="C996" s="46"/>
      <c r="D996" s="47"/>
      <c r="R996" s="12"/>
    </row>
    <row r="997" spans="1:18" ht="15.5">
      <c r="A997" s="46"/>
      <c r="B997" s="46"/>
      <c r="C997" s="46"/>
      <c r="D997" s="47"/>
      <c r="R997" s="12"/>
    </row>
  </sheetData>
  <sortState ref="A93:Z146">
    <sortCondition ref="A93"/>
  </sortState>
  <mergeCells count="4">
    <mergeCell ref="B1:C1"/>
    <mergeCell ref="B39:C39"/>
    <mergeCell ref="B88:C88"/>
    <mergeCell ref="D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1"/>
  <sheetViews>
    <sheetView zoomScaleNormal="100" workbookViewId="0">
      <pane xSplit="3" ySplit="3" topLeftCell="O127" activePane="bottomRight" state="frozen"/>
      <selection pane="topRight" activeCell="D1" sqref="D1"/>
      <selection pane="bottomLeft" activeCell="A4" sqref="A4"/>
      <selection pane="bottomRight" activeCell="R4" sqref="R4"/>
    </sheetView>
  </sheetViews>
  <sheetFormatPr defaultColWidth="14.453125" defaultRowHeight="15.75" customHeight="1"/>
  <cols>
    <col min="2" max="2" width="16.08984375" customWidth="1"/>
    <col min="4" max="4" width="16.81640625" customWidth="1"/>
    <col min="6" max="6" width="19.1796875" customWidth="1"/>
    <col min="8" max="8" width="20" customWidth="1"/>
    <col min="10" max="10" width="15.81640625" customWidth="1"/>
    <col min="12" max="12" width="15.81640625" customWidth="1"/>
    <col min="13" max="13" width="24.453125" customWidth="1"/>
    <col min="14" max="14" width="23.08984375" customWidth="1"/>
    <col min="15" max="15" width="19.08984375" customWidth="1"/>
    <col min="16" max="16" width="24.453125" customWidth="1"/>
    <col min="18" max="18" width="15.453125" customWidth="1"/>
    <col min="20" max="20" width="15.08984375" customWidth="1"/>
    <col min="22" max="22" width="15.453125" customWidth="1"/>
  </cols>
  <sheetData>
    <row r="1" spans="1:23" ht="15.65" customHeight="1" thickBot="1">
      <c r="A1" s="174" t="s">
        <v>0</v>
      </c>
      <c r="B1" s="175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65" customHeight="1" thickBot="1">
      <c r="A2" s="134"/>
      <c r="B2" s="134"/>
      <c r="C2" s="135"/>
      <c r="D2" s="171" t="s">
        <v>2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  <c r="P2" s="134"/>
      <c r="Q2" s="134"/>
      <c r="R2" s="134"/>
      <c r="S2" s="134"/>
      <c r="T2" s="134"/>
      <c r="U2" s="134"/>
      <c r="V2" s="134"/>
      <c r="W2" s="134"/>
    </row>
    <row r="3" spans="1:23" ht="15.65" customHeight="1" thickBot="1">
      <c r="A3" s="134" t="s">
        <v>4</v>
      </c>
      <c r="B3" s="134" t="s">
        <v>691</v>
      </c>
      <c r="C3" s="135" t="s">
        <v>6</v>
      </c>
      <c r="D3" s="134" t="s">
        <v>7</v>
      </c>
      <c r="E3" s="134" t="s">
        <v>8</v>
      </c>
      <c r="F3" s="134" t="s">
        <v>9</v>
      </c>
      <c r="G3" s="134" t="s">
        <v>10</v>
      </c>
      <c r="H3" s="134" t="s">
        <v>11</v>
      </c>
      <c r="I3" s="134" t="s">
        <v>12</v>
      </c>
      <c r="J3" s="134" t="s">
        <v>13</v>
      </c>
      <c r="K3" s="134" t="s">
        <v>14</v>
      </c>
      <c r="L3" s="134" t="s">
        <v>15</v>
      </c>
      <c r="M3" s="134" t="s">
        <v>16</v>
      </c>
      <c r="N3" s="134" t="s">
        <v>17</v>
      </c>
      <c r="O3" s="134" t="s">
        <v>18</v>
      </c>
      <c r="P3" s="134" t="s">
        <v>19</v>
      </c>
      <c r="Q3" s="134" t="s">
        <v>20</v>
      </c>
      <c r="R3" s="134" t="s">
        <v>21</v>
      </c>
      <c r="S3" s="134"/>
      <c r="T3" s="134"/>
      <c r="U3" s="134"/>
      <c r="V3" s="134"/>
      <c r="W3" s="134"/>
    </row>
    <row r="4" spans="1:23" ht="15.65" customHeight="1" thickBot="1">
      <c r="A4" s="137" t="s">
        <v>34</v>
      </c>
      <c r="B4" s="137" t="s">
        <v>38</v>
      </c>
      <c r="C4" s="137">
        <v>9531097</v>
      </c>
      <c r="D4" s="138"/>
      <c r="E4" s="134"/>
      <c r="F4" s="134"/>
      <c r="G4" s="134"/>
      <c r="H4" s="134"/>
      <c r="I4" s="134"/>
      <c r="J4" s="138">
        <v>0</v>
      </c>
      <c r="K4" s="134"/>
      <c r="L4" s="134"/>
      <c r="M4" s="134"/>
      <c r="N4" s="134"/>
      <c r="O4" s="134"/>
      <c r="P4" s="134"/>
      <c r="Q4" s="139">
        <v>0</v>
      </c>
      <c r="R4" s="141"/>
      <c r="S4" s="134"/>
      <c r="T4" s="134"/>
      <c r="U4" s="134"/>
      <c r="V4" s="134"/>
      <c r="W4" s="134"/>
    </row>
    <row r="5" spans="1:23" ht="15.65" customHeight="1" thickBot="1">
      <c r="A5" s="137" t="s">
        <v>50</v>
      </c>
      <c r="B5" s="137" t="s">
        <v>51</v>
      </c>
      <c r="C5" s="137">
        <v>9531433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9">
        <v>0</v>
      </c>
      <c r="R5" s="141"/>
      <c r="S5" s="134"/>
      <c r="T5" s="134"/>
      <c r="U5" s="134"/>
      <c r="V5" s="134"/>
      <c r="W5" s="134"/>
    </row>
    <row r="6" spans="1:23" ht="15.65" customHeight="1" thickBot="1">
      <c r="A6" s="137" t="s">
        <v>54</v>
      </c>
      <c r="B6" s="137" t="s">
        <v>55</v>
      </c>
      <c r="C6" s="137">
        <v>9624016</v>
      </c>
      <c r="D6" s="138">
        <v>100</v>
      </c>
      <c r="E6" s="134"/>
      <c r="F6" s="138">
        <v>100</v>
      </c>
      <c r="G6" s="134"/>
      <c r="H6" s="138">
        <v>100</v>
      </c>
      <c r="I6" s="134"/>
      <c r="J6" s="138">
        <v>100</v>
      </c>
      <c r="K6" s="134"/>
      <c r="L6" s="138">
        <v>100</v>
      </c>
      <c r="M6" s="134"/>
      <c r="N6" s="138">
        <v>100</v>
      </c>
      <c r="O6" s="138" t="s">
        <v>150</v>
      </c>
      <c r="P6" s="134"/>
      <c r="Q6" s="139">
        <v>100</v>
      </c>
      <c r="R6" s="140">
        <v>100</v>
      </c>
      <c r="S6" s="134"/>
      <c r="T6" s="134"/>
      <c r="U6" s="134"/>
      <c r="V6" s="134"/>
      <c r="W6" s="134"/>
    </row>
    <row r="7" spans="1:23" ht="15.65" customHeight="1" thickBot="1">
      <c r="A7" s="137" t="s">
        <v>57</v>
      </c>
      <c r="B7" s="137" t="s">
        <v>58</v>
      </c>
      <c r="C7" s="137">
        <v>9631007</v>
      </c>
      <c r="D7" s="138">
        <v>100</v>
      </c>
      <c r="E7" s="134"/>
      <c r="F7" s="138">
        <v>100</v>
      </c>
      <c r="G7" s="134"/>
      <c r="H7" s="138">
        <v>100</v>
      </c>
      <c r="I7" s="134"/>
      <c r="J7" s="138">
        <v>100</v>
      </c>
      <c r="K7" s="134"/>
      <c r="L7" s="138">
        <v>100</v>
      </c>
      <c r="M7" s="134"/>
      <c r="N7" s="138">
        <v>100</v>
      </c>
      <c r="O7" s="138"/>
      <c r="P7" s="134"/>
      <c r="Q7" s="139">
        <v>100</v>
      </c>
      <c r="R7" s="140">
        <v>100</v>
      </c>
      <c r="S7" s="134"/>
      <c r="T7" s="134"/>
      <c r="U7" s="134"/>
      <c r="V7" s="134"/>
      <c r="W7" s="134"/>
    </row>
    <row r="8" spans="1:23" ht="15.65" customHeight="1" thickBot="1">
      <c r="A8" s="137" t="s">
        <v>59</v>
      </c>
      <c r="B8" s="137" t="s">
        <v>60</v>
      </c>
      <c r="C8" s="137">
        <v>9631027</v>
      </c>
      <c r="D8" s="138">
        <v>100</v>
      </c>
      <c r="E8" s="134"/>
      <c r="F8" s="138">
        <v>100</v>
      </c>
      <c r="G8" s="134"/>
      <c r="H8" s="138">
        <v>100</v>
      </c>
      <c r="I8" s="134"/>
      <c r="J8" s="138">
        <v>50</v>
      </c>
      <c r="K8" s="134"/>
      <c r="L8" s="138">
        <v>100</v>
      </c>
      <c r="M8" s="134"/>
      <c r="N8" s="138">
        <v>100</v>
      </c>
      <c r="O8" s="134"/>
      <c r="P8" s="138"/>
      <c r="Q8" s="139">
        <v>85</v>
      </c>
      <c r="R8" s="140">
        <v>100</v>
      </c>
      <c r="S8" s="134"/>
      <c r="T8" s="134"/>
      <c r="U8" s="134"/>
      <c r="V8" s="134"/>
      <c r="W8" s="134"/>
    </row>
    <row r="9" spans="1:23" ht="15.65" customHeight="1" thickBot="1">
      <c r="A9" s="137" t="s">
        <v>61</v>
      </c>
      <c r="B9" s="137" t="s">
        <v>62</v>
      </c>
      <c r="C9" s="137">
        <v>9631028</v>
      </c>
      <c r="D9" s="138">
        <v>100</v>
      </c>
      <c r="E9" s="134"/>
      <c r="F9" s="138">
        <v>100</v>
      </c>
      <c r="G9" s="134"/>
      <c r="H9" s="138">
        <v>100</v>
      </c>
      <c r="I9" s="134"/>
      <c r="J9" s="138">
        <v>100</v>
      </c>
      <c r="K9" s="134"/>
      <c r="L9" s="138">
        <v>75</v>
      </c>
      <c r="M9" s="138" t="s">
        <v>82</v>
      </c>
      <c r="N9" s="138">
        <v>100</v>
      </c>
      <c r="O9" s="135"/>
      <c r="P9" s="134"/>
      <c r="Q9" s="139">
        <v>95</v>
      </c>
      <c r="R9" s="140">
        <v>100</v>
      </c>
      <c r="S9" s="134"/>
      <c r="T9" s="134"/>
      <c r="U9" s="134"/>
      <c r="V9" s="134"/>
      <c r="W9" s="134"/>
    </row>
    <row r="10" spans="1:23" ht="15.65" customHeight="1" thickBot="1">
      <c r="A10" s="137" t="s">
        <v>63</v>
      </c>
      <c r="B10" s="137" t="s">
        <v>64</v>
      </c>
      <c r="C10" s="137">
        <v>9631029</v>
      </c>
      <c r="D10" s="138">
        <v>100</v>
      </c>
      <c r="E10" s="134"/>
      <c r="F10" s="138">
        <v>100</v>
      </c>
      <c r="G10" s="134"/>
      <c r="H10" s="138">
        <v>100</v>
      </c>
      <c r="I10" s="134"/>
      <c r="J10" s="138">
        <v>75</v>
      </c>
      <c r="K10" s="134"/>
      <c r="L10" s="138">
        <v>100</v>
      </c>
      <c r="M10" s="134"/>
      <c r="N10" s="138">
        <v>0</v>
      </c>
      <c r="O10" s="134"/>
      <c r="P10" s="134"/>
      <c r="Q10" s="139">
        <v>92.5</v>
      </c>
      <c r="R10" s="140">
        <v>0</v>
      </c>
      <c r="S10" s="134"/>
      <c r="T10" s="134"/>
      <c r="U10" s="134"/>
      <c r="V10" s="134"/>
      <c r="W10" s="134"/>
    </row>
    <row r="11" spans="1:23" ht="15.65" customHeight="1" thickBot="1">
      <c r="A11" s="137" t="s">
        <v>65</v>
      </c>
      <c r="B11" s="137" t="s">
        <v>66</v>
      </c>
      <c r="C11" s="137">
        <v>9631030</v>
      </c>
      <c r="D11" s="138">
        <v>100</v>
      </c>
      <c r="E11" s="134"/>
      <c r="F11" s="138">
        <v>100</v>
      </c>
      <c r="G11" s="134"/>
      <c r="H11" s="138">
        <v>60</v>
      </c>
      <c r="I11" s="134"/>
      <c r="J11" s="138">
        <v>35</v>
      </c>
      <c r="K11" s="134"/>
      <c r="L11" s="138">
        <v>75</v>
      </c>
      <c r="M11" s="138" t="s">
        <v>82</v>
      </c>
      <c r="N11" s="138">
        <v>100</v>
      </c>
      <c r="O11" s="138"/>
      <c r="P11" s="134"/>
      <c r="Q11" s="139">
        <v>69.5</v>
      </c>
      <c r="R11" s="140">
        <v>100</v>
      </c>
      <c r="S11" s="134"/>
      <c r="T11" s="134"/>
      <c r="U11" s="134"/>
      <c r="V11" s="134"/>
      <c r="W11" s="134"/>
    </row>
    <row r="12" spans="1:23" ht="15.65" customHeight="1" thickBot="1">
      <c r="A12" s="137" t="s">
        <v>69</v>
      </c>
      <c r="B12" s="137" t="s">
        <v>70</v>
      </c>
      <c r="C12" s="137">
        <v>9631034</v>
      </c>
      <c r="D12" s="138">
        <v>100</v>
      </c>
      <c r="E12" s="134"/>
      <c r="F12" s="138">
        <v>100</v>
      </c>
      <c r="G12" s="134"/>
      <c r="H12" s="138">
        <v>100</v>
      </c>
      <c r="I12" s="134"/>
      <c r="J12" s="138">
        <v>95</v>
      </c>
      <c r="K12" s="134"/>
      <c r="L12" s="138">
        <v>75</v>
      </c>
      <c r="M12" s="138" t="s">
        <v>82</v>
      </c>
      <c r="N12" s="138">
        <v>0</v>
      </c>
      <c r="O12" s="134"/>
      <c r="P12" s="134"/>
      <c r="Q12" s="139">
        <v>93.5</v>
      </c>
      <c r="R12" s="140">
        <v>0</v>
      </c>
      <c r="S12" s="134"/>
      <c r="T12" s="134"/>
      <c r="U12" s="134"/>
      <c r="V12" s="134"/>
      <c r="W12" s="134"/>
    </row>
    <row r="13" spans="1:23" ht="15.65" customHeight="1" thickBot="1">
      <c r="A13" s="137" t="s">
        <v>72</v>
      </c>
      <c r="B13" s="137" t="s">
        <v>73</v>
      </c>
      <c r="C13" s="137">
        <v>9631041</v>
      </c>
      <c r="D13" s="138">
        <v>100</v>
      </c>
      <c r="E13" s="134"/>
      <c r="F13" s="138">
        <v>100</v>
      </c>
      <c r="G13" s="134"/>
      <c r="H13" s="138">
        <v>100</v>
      </c>
      <c r="I13" s="134"/>
      <c r="J13" s="138">
        <v>95</v>
      </c>
      <c r="K13" s="134"/>
      <c r="L13" s="138">
        <v>75</v>
      </c>
      <c r="M13" s="138" t="s">
        <v>238</v>
      </c>
      <c r="N13" s="138">
        <v>20</v>
      </c>
      <c r="O13" s="138" t="s">
        <v>239</v>
      </c>
      <c r="P13" s="134"/>
      <c r="Q13" s="139">
        <v>93.5</v>
      </c>
      <c r="R13" s="140">
        <v>20</v>
      </c>
      <c r="S13" s="134"/>
      <c r="T13" s="134"/>
      <c r="U13" s="134"/>
      <c r="V13" s="134"/>
      <c r="W13" s="134"/>
    </row>
    <row r="14" spans="1:23" ht="15.65" customHeight="1" thickBot="1">
      <c r="A14" s="137" t="s">
        <v>77</v>
      </c>
      <c r="B14" s="137" t="s">
        <v>78</v>
      </c>
      <c r="C14" s="137">
        <v>9631042</v>
      </c>
      <c r="D14" s="138">
        <v>70</v>
      </c>
      <c r="E14" s="134"/>
      <c r="F14" s="138">
        <v>100</v>
      </c>
      <c r="G14" s="134"/>
      <c r="H14" s="138">
        <v>100</v>
      </c>
      <c r="I14" s="134"/>
      <c r="J14" s="138">
        <v>35</v>
      </c>
      <c r="K14" s="134"/>
      <c r="L14" s="138">
        <v>100</v>
      </c>
      <c r="M14" s="134"/>
      <c r="N14" s="138">
        <v>0</v>
      </c>
      <c r="O14" s="134"/>
      <c r="P14" s="134"/>
      <c r="Q14" s="139">
        <v>76</v>
      </c>
      <c r="R14" s="140">
        <v>0</v>
      </c>
      <c r="S14" s="134"/>
      <c r="T14" s="134"/>
      <c r="U14" s="134"/>
      <c r="V14" s="134"/>
      <c r="W14" s="134"/>
    </row>
    <row r="15" spans="1:23" ht="15.65" customHeight="1" thickBot="1">
      <c r="A15" s="137" t="s">
        <v>80</v>
      </c>
      <c r="B15" s="137" t="s">
        <v>81</v>
      </c>
      <c r="C15" s="137">
        <v>9631048</v>
      </c>
      <c r="D15" s="138">
        <v>100</v>
      </c>
      <c r="E15" s="134"/>
      <c r="F15" s="138">
        <v>100</v>
      </c>
      <c r="G15" s="138"/>
      <c r="H15" s="138">
        <v>100</v>
      </c>
      <c r="I15" s="134"/>
      <c r="J15" s="138">
        <v>95</v>
      </c>
      <c r="K15" s="134"/>
      <c r="L15" s="138">
        <v>100</v>
      </c>
      <c r="M15" s="134"/>
      <c r="N15" s="138">
        <v>0</v>
      </c>
      <c r="O15" s="138"/>
      <c r="P15" s="134"/>
      <c r="Q15" s="139">
        <v>98.5</v>
      </c>
      <c r="R15" s="140">
        <v>0</v>
      </c>
      <c r="S15" s="134"/>
      <c r="T15" s="134"/>
      <c r="U15" s="134"/>
      <c r="V15" s="134"/>
      <c r="W15" s="134"/>
    </row>
    <row r="16" spans="1:23" ht="15.65" customHeight="1" thickBot="1">
      <c r="A16" s="137" t="s">
        <v>83</v>
      </c>
      <c r="B16" s="137" t="s">
        <v>84</v>
      </c>
      <c r="C16" s="137">
        <v>9631058</v>
      </c>
      <c r="D16" s="134"/>
      <c r="E16" s="134"/>
      <c r="F16" s="134"/>
      <c r="G16" s="134"/>
      <c r="H16" s="134"/>
      <c r="I16" s="134"/>
      <c r="J16" s="138">
        <v>0</v>
      </c>
      <c r="K16" s="134"/>
      <c r="L16" s="134"/>
      <c r="M16" s="134"/>
      <c r="N16" s="134"/>
      <c r="O16" s="134"/>
      <c r="P16" s="134"/>
      <c r="Q16" s="139">
        <v>0</v>
      </c>
      <c r="R16" s="141"/>
      <c r="S16" s="134"/>
      <c r="T16" s="134"/>
      <c r="U16" s="134"/>
      <c r="V16" s="134"/>
      <c r="W16" s="134"/>
    </row>
    <row r="17" spans="1:23" ht="15.65" customHeight="1" thickBot="1">
      <c r="A17" s="137" t="s">
        <v>89</v>
      </c>
      <c r="B17" s="137" t="s">
        <v>62</v>
      </c>
      <c r="C17" s="137">
        <v>9631060</v>
      </c>
      <c r="D17" s="138">
        <v>100</v>
      </c>
      <c r="E17" s="134"/>
      <c r="F17" s="138">
        <v>100</v>
      </c>
      <c r="G17" s="134"/>
      <c r="H17" s="138">
        <v>100</v>
      </c>
      <c r="I17" s="134"/>
      <c r="J17" s="138">
        <v>95</v>
      </c>
      <c r="K17" s="134"/>
      <c r="L17" s="138">
        <v>100</v>
      </c>
      <c r="M17" s="134"/>
      <c r="N17" s="138">
        <v>100</v>
      </c>
      <c r="O17" s="138"/>
      <c r="P17" s="134"/>
      <c r="Q17" s="139">
        <v>98.5</v>
      </c>
      <c r="R17" s="140">
        <v>100</v>
      </c>
      <c r="S17" s="134"/>
      <c r="T17" s="134"/>
      <c r="U17" s="134"/>
      <c r="V17" s="134"/>
      <c r="W17" s="134"/>
    </row>
    <row r="18" spans="1:23" ht="15.65" customHeight="1" thickBot="1">
      <c r="A18" s="137" t="s">
        <v>92</v>
      </c>
      <c r="B18" s="137" t="s">
        <v>93</v>
      </c>
      <c r="C18" s="137">
        <v>9631073</v>
      </c>
      <c r="D18" s="138">
        <v>100</v>
      </c>
      <c r="E18" s="134"/>
      <c r="F18" s="138">
        <v>100</v>
      </c>
      <c r="G18" s="134"/>
      <c r="H18" s="138">
        <v>97</v>
      </c>
      <c r="I18" s="134"/>
      <c r="J18" s="138">
        <v>50</v>
      </c>
      <c r="K18" s="134"/>
      <c r="L18" s="138">
        <v>100</v>
      </c>
      <c r="M18" s="134"/>
      <c r="N18" s="138">
        <v>0</v>
      </c>
      <c r="O18" s="134"/>
      <c r="P18" s="134"/>
      <c r="Q18" s="139">
        <v>84.55</v>
      </c>
      <c r="R18" s="140">
        <v>0</v>
      </c>
      <c r="S18" s="134"/>
      <c r="T18" s="134"/>
      <c r="U18" s="134"/>
      <c r="V18" s="134"/>
      <c r="W18" s="134"/>
    </row>
    <row r="19" spans="1:23" ht="15.65" customHeight="1" thickBot="1">
      <c r="A19" s="137" t="s">
        <v>95</v>
      </c>
      <c r="B19" s="137" t="s">
        <v>96</v>
      </c>
      <c r="C19" s="137">
        <v>9631082</v>
      </c>
      <c r="D19" s="138">
        <v>100</v>
      </c>
      <c r="E19" s="134"/>
      <c r="F19" s="138">
        <v>100</v>
      </c>
      <c r="G19" s="134"/>
      <c r="H19" s="138">
        <v>67</v>
      </c>
      <c r="I19" s="134"/>
      <c r="J19" s="138">
        <v>30</v>
      </c>
      <c r="K19" s="134"/>
      <c r="L19" s="138">
        <v>100</v>
      </c>
      <c r="M19" s="134"/>
      <c r="N19" s="138">
        <v>100</v>
      </c>
      <c r="O19" s="134"/>
      <c r="P19" s="134"/>
      <c r="Q19" s="139">
        <v>74.05</v>
      </c>
      <c r="R19" s="140">
        <v>100</v>
      </c>
      <c r="S19" s="134"/>
      <c r="T19" s="134"/>
      <c r="U19" s="134"/>
      <c r="V19" s="134"/>
      <c r="W19" s="134"/>
    </row>
    <row r="20" spans="1:23" ht="15.65" customHeight="1" thickBot="1">
      <c r="A20" s="137" t="s">
        <v>100</v>
      </c>
      <c r="B20" s="137" t="s">
        <v>101</v>
      </c>
      <c r="C20" s="137">
        <v>9631403</v>
      </c>
      <c r="D20" s="138">
        <v>100</v>
      </c>
      <c r="E20" s="134"/>
      <c r="F20" s="138">
        <v>100</v>
      </c>
      <c r="G20" s="134"/>
      <c r="H20" s="138">
        <v>100</v>
      </c>
      <c r="I20" s="134"/>
      <c r="J20" s="138">
        <v>95</v>
      </c>
      <c r="K20" s="134"/>
      <c r="L20" s="138">
        <v>75</v>
      </c>
      <c r="M20" s="138" t="s">
        <v>82</v>
      </c>
      <c r="N20" s="138">
        <v>100</v>
      </c>
      <c r="O20" s="134"/>
      <c r="P20" s="134"/>
      <c r="Q20" s="139">
        <v>93.5</v>
      </c>
      <c r="R20" s="140">
        <v>100</v>
      </c>
      <c r="S20" s="134"/>
      <c r="T20" s="134"/>
      <c r="U20" s="134"/>
      <c r="V20" s="134"/>
      <c r="W20" s="134"/>
    </row>
    <row r="21" spans="1:23" ht="15.65" customHeight="1" thickBot="1">
      <c r="A21" s="137" t="s">
        <v>104</v>
      </c>
      <c r="B21" s="137" t="s">
        <v>105</v>
      </c>
      <c r="C21" s="137">
        <v>9631408</v>
      </c>
      <c r="D21" s="138">
        <v>100</v>
      </c>
      <c r="E21" s="134"/>
      <c r="F21" s="138">
        <v>100</v>
      </c>
      <c r="G21" s="134"/>
      <c r="H21" s="138">
        <v>96</v>
      </c>
      <c r="I21" s="134" t="s">
        <v>88</v>
      </c>
      <c r="J21" s="138">
        <v>70</v>
      </c>
      <c r="K21" s="134"/>
      <c r="L21" s="138">
        <v>100</v>
      </c>
      <c r="M21" s="134"/>
      <c r="N21" s="138">
        <v>0</v>
      </c>
      <c r="O21" s="134"/>
      <c r="P21" s="134"/>
      <c r="Q21" s="139">
        <v>90.4</v>
      </c>
      <c r="R21" s="140">
        <v>0</v>
      </c>
      <c r="S21" s="134"/>
      <c r="T21" s="134"/>
      <c r="U21" s="134"/>
      <c r="V21" s="134"/>
      <c r="W21" s="134"/>
    </row>
    <row r="22" spans="1:23" ht="15.65" customHeight="1" thickBot="1">
      <c r="A22" s="137" t="s">
        <v>107</v>
      </c>
      <c r="B22" s="137" t="s">
        <v>108</v>
      </c>
      <c r="C22" s="137">
        <v>9631410</v>
      </c>
      <c r="D22" s="138">
        <v>100</v>
      </c>
      <c r="E22" s="134"/>
      <c r="F22" s="138">
        <v>100</v>
      </c>
      <c r="G22" s="134"/>
      <c r="H22" s="138">
        <v>100</v>
      </c>
      <c r="I22" s="134"/>
      <c r="J22" s="138">
        <v>100</v>
      </c>
      <c r="K22" s="134"/>
      <c r="L22" s="138">
        <v>100</v>
      </c>
      <c r="M22" s="134"/>
      <c r="N22" s="138">
        <v>0</v>
      </c>
      <c r="O22" s="134"/>
      <c r="P22" s="134"/>
      <c r="Q22" s="139">
        <v>100</v>
      </c>
      <c r="R22" s="140">
        <v>0</v>
      </c>
      <c r="S22" s="134"/>
      <c r="T22" s="134"/>
      <c r="U22" s="134"/>
      <c r="V22" s="134"/>
      <c r="W22" s="134"/>
    </row>
    <row r="23" spans="1:23" ht="15.65" customHeight="1" thickBot="1">
      <c r="A23" s="137" t="s">
        <v>109</v>
      </c>
      <c r="B23" s="137" t="s">
        <v>110</v>
      </c>
      <c r="C23" s="137">
        <v>9631412</v>
      </c>
      <c r="D23" s="138">
        <v>100</v>
      </c>
      <c r="E23" s="134"/>
      <c r="F23" s="138">
        <v>100</v>
      </c>
      <c r="G23" s="134"/>
      <c r="H23" s="138">
        <v>100</v>
      </c>
      <c r="I23" s="134"/>
      <c r="J23" s="138">
        <v>95</v>
      </c>
      <c r="K23" s="134"/>
      <c r="L23" s="138">
        <v>100</v>
      </c>
      <c r="M23" s="134"/>
      <c r="N23" s="138">
        <v>0</v>
      </c>
      <c r="O23" s="134"/>
      <c r="P23" s="134"/>
      <c r="Q23" s="139">
        <v>98.5</v>
      </c>
      <c r="R23" s="140">
        <v>0</v>
      </c>
      <c r="S23" s="134"/>
      <c r="T23" s="134"/>
      <c r="U23" s="134"/>
      <c r="V23" s="134"/>
      <c r="W23" s="134"/>
    </row>
    <row r="24" spans="1:23" ht="15.65" customHeight="1" thickBot="1">
      <c r="A24" s="137" t="s">
        <v>112</v>
      </c>
      <c r="B24" s="137" t="s">
        <v>113</v>
      </c>
      <c r="C24" s="137">
        <v>9631413</v>
      </c>
      <c r="D24" s="138">
        <v>100</v>
      </c>
      <c r="E24" s="134"/>
      <c r="F24" s="138">
        <v>100</v>
      </c>
      <c r="G24" s="134"/>
      <c r="H24" s="138">
        <v>96</v>
      </c>
      <c r="I24" s="134" t="s">
        <v>88</v>
      </c>
      <c r="J24" s="138">
        <v>65</v>
      </c>
      <c r="K24" s="134"/>
      <c r="L24" s="138">
        <v>75</v>
      </c>
      <c r="M24" s="138" t="s">
        <v>318</v>
      </c>
      <c r="N24" s="138">
        <v>0</v>
      </c>
      <c r="O24" s="134"/>
      <c r="P24" s="138"/>
      <c r="Q24" s="139">
        <v>83.9</v>
      </c>
      <c r="R24" s="140">
        <v>0</v>
      </c>
      <c r="S24" s="134"/>
      <c r="T24" s="134"/>
      <c r="U24" s="134"/>
      <c r="V24" s="134"/>
      <c r="W24" s="134"/>
    </row>
    <row r="25" spans="1:23" ht="15.65" customHeight="1" thickBot="1">
      <c r="A25" s="137" t="s">
        <v>117</v>
      </c>
      <c r="B25" s="137" t="s">
        <v>55</v>
      </c>
      <c r="C25" s="137">
        <v>9631420</v>
      </c>
      <c r="D25" s="138">
        <v>100</v>
      </c>
      <c r="E25" s="134"/>
      <c r="F25" s="138">
        <v>100</v>
      </c>
      <c r="G25" s="134"/>
      <c r="H25" s="138">
        <v>100</v>
      </c>
      <c r="I25" s="134"/>
      <c r="J25" s="138">
        <v>90</v>
      </c>
      <c r="K25" s="134"/>
      <c r="L25" s="138">
        <v>75</v>
      </c>
      <c r="M25" s="138" t="s">
        <v>82</v>
      </c>
      <c r="N25" s="138">
        <v>0</v>
      </c>
      <c r="O25" s="135"/>
      <c r="P25" s="134"/>
      <c r="Q25" s="139">
        <v>92</v>
      </c>
      <c r="R25" s="140">
        <v>0</v>
      </c>
      <c r="S25" s="134"/>
      <c r="T25" s="134"/>
      <c r="U25" s="134"/>
      <c r="V25" s="134"/>
      <c r="W25" s="134"/>
    </row>
    <row r="26" spans="1:23" ht="15.65" customHeight="1" thickBot="1">
      <c r="A26" s="137" t="s">
        <v>118</v>
      </c>
      <c r="B26" s="137" t="s">
        <v>75</v>
      </c>
      <c r="C26" s="137">
        <v>9631426</v>
      </c>
      <c r="D26" s="138">
        <v>100</v>
      </c>
      <c r="E26" s="134"/>
      <c r="F26" s="138">
        <v>100</v>
      </c>
      <c r="G26" s="138"/>
      <c r="H26" s="138">
        <v>100</v>
      </c>
      <c r="I26" s="134"/>
      <c r="J26" s="138">
        <v>35</v>
      </c>
      <c r="K26" s="134"/>
      <c r="L26" s="138">
        <v>100</v>
      </c>
      <c r="M26" s="134"/>
      <c r="N26" s="138">
        <v>0</v>
      </c>
      <c r="O26" s="134"/>
      <c r="P26" s="134"/>
      <c r="Q26" s="139">
        <v>80.5</v>
      </c>
      <c r="R26" s="140">
        <v>0</v>
      </c>
      <c r="S26" s="134"/>
      <c r="T26" s="134"/>
      <c r="U26" s="134"/>
      <c r="V26" s="134"/>
      <c r="W26" s="134"/>
    </row>
    <row r="27" spans="1:23" ht="15.65" customHeight="1" thickBot="1">
      <c r="A27" s="137" t="s">
        <v>122</v>
      </c>
      <c r="B27" s="137" t="s">
        <v>123</v>
      </c>
      <c r="C27" s="137">
        <v>9631806</v>
      </c>
      <c r="D27" s="138">
        <v>70</v>
      </c>
      <c r="E27" s="134"/>
      <c r="F27" s="138">
        <v>100</v>
      </c>
      <c r="G27" s="134"/>
      <c r="H27" s="138">
        <v>100</v>
      </c>
      <c r="I27" s="134"/>
      <c r="J27" s="138">
        <v>95</v>
      </c>
      <c r="K27" s="134"/>
      <c r="L27" s="138">
        <v>75</v>
      </c>
      <c r="M27" s="138" t="s">
        <v>82</v>
      </c>
      <c r="N27" s="138">
        <v>100</v>
      </c>
      <c r="O27" s="134"/>
      <c r="P27" s="134"/>
      <c r="Q27" s="139">
        <v>89</v>
      </c>
      <c r="R27" s="140">
        <v>100</v>
      </c>
      <c r="S27" s="134"/>
      <c r="T27" s="134"/>
      <c r="U27" s="134"/>
      <c r="V27" s="134"/>
      <c r="W27" s="134"/>
    </row>
    <row r="28" spans="1:23" ht="15.65" customHeight="1" thickBot="1">
      <c r="A28" s="137" t="s">
        <v>126</v>
      </c>
      <c r="B28" s="137" t="s">
        <v>127</v>
      </c>
      <c r="C28" s="137">
        <v>9631807</v>
      </c>
      <c r="D28" s="138">
        <v>100</v>
      </c>
      <c r="E28" s="134"/>
      <c r="F28" s="138">
        <v>100</v>
      </c>
      <c r="G28" s="134"/>
      <c r="H28" s="138">
        <v>100</v>
      </c>
      <c r="I28" s="134"/>
      <c r="J28" s="138">
        <v>97</v>
      </c>
      <c r="K28" s="134"/>
      <c r="L28" s="138">
        <v>50</v>
      </c>
      <c r="M28" s="138" t="s">
        <v>119</v>
      </c>
      <c r="N28" s="138">
        <v>0</v>
      </c>
      <c r="O28" s="138"/>
      <c r="P28" s="138" t="s">
        <v>340</v>
      </c>
      <c r="Q28" s="139">
        <v>89.1</v>
      </c>
      <c r="R28" s="140">
        <v>0</v>
      </c>
      <c r="S28" s="134"/>
      <c r="T28" s="134"/>
      <c r="U28" s="134"/>
      <c r="V28" s="134"/>
      <c r="W28" s="134"/>
    </row>
    <row r="29" spans="1:23" ht="15.65" customHeight="1" thickBot="1">
      <c r="A29" s="137" t="s">
        <v>128</v>
      </c>
      <c r="B29" s="137" t="s">
        <v>129</v>
      </c>
      <c r="C29" s="137">
        <v>9631811</v>
      </c>
      <c r="D29" s="138">
        <v>100</v>
      </c>
      <c r="E29" s="134"/>
      <c r="F29" s="138">
        <v>100</v>
      </c>
      <c r="G29" s="134"/>
      <c r="H29" s="138">
        <v>96</v>
      </c>
      <c r="I29" s="138" t="s">
        <v>343</v>
      </c>
      <c r="J29" s="138">
        <v>48</v>
      </c>
      <c r="K29" s="134"/>
      <c r="L29" s="138">
        <v>100</v>
      </c>
      <c r="M29" s="134"/>
      <c r="N29" s="138">
        <v>100</v>
      </c>
      <c r="O29" s="138"/>
      <c r="P29" s="134"/>
      <c r="Q29" s="139">
        <v>83.8</v>
      </c>
      <c r="R29" s="140">
        <v>100</v>
      </c>
      <c r="S29" s="134"/>
      <c r="T29" s="134"/>
      <c r="U29" s="134"/>
      <c r="V29" s="134"/>
      <c r="W29" s="134"/>
    </row>
    <row r="30" spans="1:23" ht="15.65" customHeight="1" thickBot="1">
      <c r="A30" s="137" t="s">
        <v>130</v>
      </c>
      <c r="B30" s="137" t="s">
        <v>131</v>
      </c>
      <c r="C30" s="137">
        <v>9631903</v>
      </c>
      <c r="D30" s="138">
        <v>100</v>
      </c>
      <c r="E30" s="134"/>
      <c r="F30" s="138">
        <v>100</v>
      </c>
      <c r="G30" s="134"/>
      <c r="H30" s="138">
        <v>100</v>
      </c>
      <c r="I30" s="134"/>
      <c r="J30" s="138">
        <v>100</v>
      </c>
      <c r="K30" s="134"/>
      <c r="L30" s="138">
        <v>100</v>
      </c>
      <c r="M30" s="138" t="s">
        <v>345</v>
      </c>
      <c r="N30" s="138">
        <v>100</v>
      </c>
      <c r="O30" s="134"/>
      <c r="P30" s="134"/>
      <c r="Q30" s="139">
        <v>100</v>
      </c>
      <c r="R30" s="140">
        <v>100</v>
      </c>
      <c r="S30" s="134"/>
      <c r="T30" s="134"/>
      <c r="U30" s="134"/>
      <c r="V30" s="134"/>
      <c r="W30" s="134"/>
    </row>
    <row r="31" spans="1:23" ht="15.65" customHeight="1" thickBot="1">
      <c r="A31" s="137" t="s">
        <v>133</v>
      </c>
      <c r="B31" s="137" t="s">
        <v>134</v>
      </c>
      <c r="C31" s="137">
        <v>9731505</v>
      </c>
      <c r="D31" s="138">
        <v>50</v>
      </c>
      <c r="E31" s="134"/>
      <c r="F31" s="138">
        <v>100</v>
      </c>
      <c r="G31" s="134"/>
      <c r="H31" s="138">
        <v>100</v>
      </c>
      <c r="I31" s="134"/>
      <c r="J31" s="138">
        <v>100</v>
      </c>
      <c r="K31" s="134"/>
      <c r="L31" s="138">
        <v>75</v>
      </c>
      <c r="M31" s="138" t="s">
        <v>82</v>
      </c>
      <c r="N31" s="138">
        <v>50</v>
      </c>
      <c r="O31" s="138" t="s">
        <v>346</v>
      </c>
      <c r="P31" s="134"/>
      <c r="Q31" s="139">
        <v>87.5</v>
      </c>
      <c r="R31" s="140">
        <v>50</v>
      </c>
      <c r="S31" s="134"/>
      <c r="T31" s="134"/>
      <c r="U31" s="134"/>
      <c r="V31" s="134"/>
      <c r="W31" s="134"/>
    </row>
    <row r="32" spans="1:23" ht="15.65" customHeight="1" thickBot="1">
      <c r="A32" s="136" t="s">
        <v>22</v>
      </c>
      <c r="B32" s="137" t="s">
        <v>23</v>
      </c>
      <c r="C32" s="137">
        <v>9223704</v>
      </c>
      <c r="D32" s="138">
        <v>0</v>
      </c>
      <c r="E32" s="134"/>
      <c r="F32" s="138">
        <v>0</v>
      </c>
      <c r="G32" s="134"/>
      <c r="H32" s="138">
        <v>0</v>
      </c>
      <c r="I32" s="134"/>
      <c r="J32" s="138">
        <v>0</v>
      </c>
      <c r="K32" s="134"/>
      <c r="L32" s="138">
        <v>0</v>
      </c>
      <c r="M32" s="134"/>
      <c r="N32" s="138">
        <v>0</v>
      </c>
      <c r="O32" s="134"/>
      <c r="P32" s="134"/>
      <c r="Q32" s="139">
        <v>0</v>
      </c>
      <c r="R32" s="140">
        <v>0</v>
      </c>
      <c r="S32" s="134"/>
      <c r="T32" s="134"/>
      <c r="U32" s="134"/>
      <c r="V32" s="134"/>
      <c r="W32" s="134"/>
    </row>
    <row r="33" spans="1:23" ht="15.65" customHeight="1" thickBot="1">
      <c r="A33" s="137" t="s">
        <v>52</v>
      </c>
      <c r="B33" s="137" t="s">
        <v>53</v>
      </c>
      <c r="C33" s="137">
        <v>9323092</v>
      </c>
      <c r="D33" s="138">
        <v>100</v>
      </c>
      <c r="E33" s="134"/>
      <c r="F33" s="138">
        <v>100</v>
      </c>
      <c r="G33" s="134"/>
      <c r="H33" s="138">
        <v>0</v>
      </c>
      <c r="I33" s="138" t="s">
        <v>56</v>
      </c>
      <c r="J33" s="138">
        <v>20</v>
      </c>
      <c r="K33" s="134"/>
      <c r="L33" s="138">
        <v>0</v>
      </c>
      <c r="M33" s="134"/>
      <c r="N33" s="138">
        <v>0</v>
      </c>
      <c r="O33" s="134"/>
      <c r="P33" s="134"/>
      <c r="Q33" s="139">
        <v>41</v>
      </c>
      <c r="R33" s="140">
        <v>0</v>
      </c>
      <c r="S33" s="134"/>
      <c r="T33" s="134"/>
      <c r="U33" s="134"/>
      <c r="V33" s="134"/>
      <c r="W33" s="134"/>
    </row>
    <row r="34" spans="1:23" ht="15.65" customHeight="1" thickBot="1">
      <c r="A34" s="137" t="s">
        <v>143</v>
      </c>
      <c r="B34" s="137" t="s">
        <v>144</v>
      </c>
      <c r="C34" s="137">
        <v>9612056</v>
      </c>
      <c r="D34" s="138">
        <v>100</v>
      </c>
      <c r="E34" s="134"/>
      <c r="F34" s="138">
        <v>100</v>
      </c>
      <c r="G34" s="134"/>
      <c r="H34" s="138">
        <v>100</v>
      </c>
      <c r="I34" s="134"/>
      <c r="J34" s="138">
        <v>95</v>
      </c>
      <c r="K34" s="134"/>
      <c r="L34" s="138">
        <v>100</v>
      </c>
      <c r="M34" s="134"/>
      <c r="N34" s="138">
        <v>0</v>
      </c>
      <c r="O34" s="134"/>
      <c r="P34" s="134"/>
      <c r="Q34" s="139">
        <v>98.5</v>
      </c>
      <c r="R34" s="140">
        <v>0</v>
      </c>
      <c r="S34" s="134"/>
      <c r="T34" s="134"/>
      <c r="U34" s="134"/>
      <c r="V34" s="134"/>
      <c r="W34" s="134"/>
    </row>
    <row r="35" spans="1:23" ht="15.65" customHeight="1" thickBot="1">
      <c r="A35" s="137" t="s">
        <v>97</v>
      </c>
      <c r="B35" s="137" t="s">
        <v>98</v>
      </c>
      <c r="C35" s="137">
        <v>9531001</v>
      </c>
      <c r="D35" s="138">
        <v>100</v>
      </c>
      <c r="E35" s="134"/>
      <c r="F35" s="138">
        <v>100</v>
      </c>
      <c r="G35" s="134"/>
      <c r="H35" s="138">
        <v>96</v>
      </c>
      <c r="I35" s="134"/>
      <c r="J35" s="138">
        <v>45</v>
      </c>
      <c r="K35" s="134"/>
      <c r="L35" s="138">
        <v>0</v>
      </c>
      <c r="M35" s="134"/>
      <c r="N35" s="138">
        <v>0</v>
      </c>
      <c r="O35" s="138"/>
      <c r="P35" s="134"/>
      <c r="Q35" s="139">
        <v>62.9</v>
      </c>
      <c r="R35" s="140">
        <v>0</v>
      </c>
      <c r="S35" s="134"/>
      <c r="T35" s="134"/>
      <c r="U35" s="134"/>
      <c r="V35" s="134"/>
      <c r="W35" s="134"/>
    </row>
    <row r="36" spans="1:23" ht="15.65" customHeight="1" thickBot="1">
      <c r="A36" s="137" t="s">
        <v>141</v>
      </c>
      <c r="B36" s="137" t="s">
        <v>692</v>
      </c>
      <c r="C36" s="137">
        <v>9612036</v>
      </c>
      <c r="D36" s="138">
        <v>100</v>
      </c>
      <c r="E36" s="134"/>
      <c r="F36" s="138">
        <v>100</v>
      </c>
      <c r="G36" s="134"/>
      <c r="H36" s="138">
        <v>100</v>
      </c>
      <c r="I36" s="134"/>
      <c r="J36" s="138">
        <v>85</v>
      </c>
      <c r="K36" s="134"/>
      <c r="L36" s="138">
        <v>100</v>
      </c>
      <c r="M36" s="134"/>
      <c r="N36" s="138">
        <v>0</v>
      </c>
      <c r="O36" s="138"/>
      <c r="P36" s="134"/>
      <c r="Q36" s="139">
        <v>95.5</v>
      </c>
      <c r="R36" s="140">
        <v>0</v>
      </c>
      <c r="S36" s="134"/>
      <c r="T36" s="134"/>
      <c r="U36" s="134"/>
      <c r="V36" s="134"/>
      <c r="W36" s="134"/>
    </row>
    <row r="37" spans="1:23" ht="15.65" customHeight="1" thickBot="1">
      <c r="A37" s="137" t="s">
        <v>90</v>
      </c>
      <c r="B37" s="137" t="s">
        <v>62</v>
      </c>
      <c r="C37" s="137">
        <v>9523094</v>
      </c>
      <c r="D37" s="138">
        <v>50</v>
      </c>
      <c r="E37" s="134"/>
      <c r="F37" s="138">
        <v>100</v>
      </c>
      <c r="G37" s="134"/>
      <c r="H37" s="138">
        <v>100</v>
      </c>
      <c r="I37" s="134"/>
      <c r="J37" s="138">
        <v>90</v>
      </c>
      <c r="K37" s="134"/>
      <c r="L37" s="138">
        <v>100</v>
      </c>
      <c r="M37" s="134"/>
      <c r="N37" s="138">
        <v>100</v>
      </c>
      <c r="O37" s="134"/>
      <c r="P37" s="134"/>
      <c r="Q37" s="139">
        <v>89.5</v>
      </c>
      <c r="R37" s="140">
        <v>100</v>
      </c>
      <c r="S37" s="134"/>
      <c r="T37" s="134"/>
      <c r="U37" s="134"/>
      <c r="V37" s="134"/>
      <c r="W37" s="134"/>
    </row>
    <row r="38" spans="1:23" ht="15.65" customHeight="1" thickBot="1">
      <c r="A38" s="137" t="s">
        <v>67</v>
      </c>
      <c r="B38" s="137" t="s">
        <v>68</v>
      </c>
      <c r="C38" s="137">
        <v>9423702</v>
      </c>
      <c r="D38" s="138">
        <v>100</v>
      </c>
      <c r="E38" s="134"/>
      <c r="F38" s="138">
        <v>100</v>
      </c>
      <c r="G38" s="134"/>
      <c r="H38" s="138">
        <v>75</v>
      </c>
      <c r="I38" s="134"/>
      <c r="J38" s="138">
        <v>85</v>
      </c>
      <c r="K38" s="134"/>
      <c r="L38" s="138">
        <v>100</v>
      </c>
      <c r="M38" s="134"/>
      <c r="N38" s="138">
        <v>0</v>
      </c>
      <c r="O38" s="138" t="s">
        <v>71</v>
      </c>
      <c r="P38" s="134"/>
      <c r="Q38" s="139">
        <v>91.75</v>
      </c>
      <c r="R38" s="140">
        <v>0</v>
      </c>
      <c r="S38" s="134"/>
      <c r="T38" s="134"/>
      <c r="U38" s="134"/>
      <c r="V38" s="134"/>
      <c r="W38" s="134"/>
    </row>
    <row r="39" spans="1:23" ht="15.65" customHeight="1" thickBot="1">
      <c r="A39" s="174" t="s">
        <v>149</v>
      </c>
      <c r="B39" s="175"/>
    </row>
    <row r="40" spans="1:23" ht="15.65" customHeight="1" thickBot="1">
      <c r="A40" s="137" t="s">
        <v>74</v>
      </c>
      <c r="B40" s="137" t="s">
        <v>75</v>
      </c>
      <c r="C40" s="137">
        <v>9431069</v>
      </c>
      <c r="D40" s="138">
        <v>100</v>
      </c>
      <c r="E40" s="134"/>
      <c r="F40" s="138">
        <v>50</v>
      </c>
      <c r="G40" s="134"/>
      <c r="H40" s="138">
        <v>100</v>
      </c>
      <c r="I40" s="134"/>
      <c r="J40" s="138">
        <v>90</v>
      </c>
      <c r="K40" s="134"/>
      <c r="L40" s="138">
        <v>100</v>
      </c>
      <c r="M40" s="134"/>
      <c r="N40" s="138">
        <v>0</v>
      </c>
      <c r="O40" s="134"/>
      <c r="P40" s="134"/>
      <c r="Q40" s="139">
        <v>87</v>
      </c>
      <c r="R40" s="140">
        <v>0</v>
      </c>
      <c r="S40" s="134"/>
      <c r="T40" s="134"/>
      <c r="U40" s="134"/>
      <c r="V40" s="134"/>
      <c r="W40" s="134"/>
    </row>
    <row r="41" spans="1:23" ht="15.65" customHeight="1" thickBot="1">
      <c r="A41" s="137" t="s">
        <v>79</v>
      </c>
      <c r="B41" s="137" t="s">
        <v>55</v>
      </c>
      <c r="C41" s="137">
        <v>9511023</v>
      </c>
      <c r="D41" s="138">
        <v>70</v>
      </c>
      <c r="E41" s="134"/>
      <c r="F41" s="138">
        <v>100</v>
      </c>
      <c r="G41" s="134"/>
      <c r="H41" s="138">
        <v>100</v>
      </c>
      <c r="I41" s="134"/>
      <c r="J41" s="138">
        <v>50</v>
      </c>
      <c r="K41" s="134"/>
      <c r="L41" s="138">
        <v>75</v>
      </c>
      <c r="M41" s="138" t="s">
        <v>82</v>
      </c>
      <c r="N41" s="138">
        <v>100</v>
      </c>
      <c r="O41" s="134"/>
      <c r="P41" s="134"/>
      <c r="Q41" s="139">
        <v>75.5</v>
      </c>
      <c r="R41" s="140">
        <v>100</v>
      </c>
      <c r="S41" s="134"/>
      <c r="T41" s="134"/>
      <c r="U41" s="134"/>
      <c r="V41" s="134"/>
      <c r="W41" s="134"/>
    </row>
    <row r="42" spans="1:23" ht="15.65" customHeight="1" thickBot="1">
      <c r="A42" s="137" t="s">
        <v>86</v>
      </c>
      <c r="B42" s="137" t="s">
        <v>87</v>
      </c>
      <c r="C42" s="137">
        <v>9512034</v>
      </c>
      <c r="D42" s="138">
        <v>100</v>
      </c>
      <c r="E42" s="134"/>
      <c r="F42" s="138">
        <v>100</v>
      </c>
      <c r="G42" s="134"/>
      <c r="H42" s="138">
        <v>96</v>
      </c>
      <c r="I42" s="138" t="s">
        <v>88</v>
      </c>
      <c r="J42" s="138">
        <v>95</v>
      </c>
      <c r="K42" s="134"/>
      <c r="L42" s="138">
        <v>100</v>
      </c>
      <c r="M42" s="134"/>
      <c r="N42" s="138">
        <v>100</v>
      </c>
      <c r="O42" s="138"/>
      <c r="P42" s="134"/>
      <c r="Q42" s="139">
        <v>97.9</v>
      </c>
      <c r="R42" s="140">
        <v>100</v>
      </c>
      <c r="S42" s="134"/>
      <c r="T42" s="134"/>
      <c r="U42" s="134"/>
      <c r="V42" s="134"/>
      <c r="W42" s="134"/>
    </row>
    <row r="43" spans="1:23" ht="15.65" customHeight="1" thickBot="1">
      <c r="A43" s="137" t="s">
        <v>102</v>
      </c>
      <c r="B43" s="137" t="s">
        <v>103</v>
      </c>
      <c r="C43" s="137">
        <v>9531023</v>
      </c>
      <c r="D43" s="134"/>
      <c r="E43" s="134"/>
      <c r="F43" s="134"/>
      <c r="G43" s="134"/>
      <c r="H43" s="134"/>
      <c r="I43" s="134"/>
      <c r="J43" s="138">
        <v>0</v>
      </c>
      <c r="K43" s="134"/>
      <c r="L43" s="134"/>
      <c r="M43" s="134"/>
      <c r="N43" s="134"/>
      <c r="O43" s="134"/>
      <c r="P43" s="134"/>
      <c r="Q43" s="139">
        <v>0</v>
      </c>
      <c r="R43" s="141"/>
      <c r="S43" s="134"/>
      <c r="T43" s="134"/>
      <c r="U43" s="134"/>
      <c r="V43" s="134"/>
      <c r="W43" s="134"/>
    </row>
    <row r="44" spans="1:23" ht="15.65" customHeight="1" thickBot="1">
      <c r="A44" s="137" t="s">
        <v>135</v>
      </c>
      <c r="B44" s="137" t="s">
        <v>136</v>
      </c>
      <c r="C44" s="137">
        <v>9531706</v>
      </c>
      <c r="D44" s="138">
        <v>100</v>
      </c>
      <c r="E44" s="134"/>
      <c r="F44" s="138">
        <v>100</v>
      </c>
      <c r="G44" s="134"/>
      <c r="H44" s="138">
        <v>100</v>
      </c>
      <c r="I44" s="134"/>
      <c r="J44" s="138">
        <v>100</v>
      </c>
      <c r="K44" s="134"/>
      <c r="L44" s="138">
        <v>100</v>
      </c>
      <c r="M44" s="134"/>
      <c r="N44" s="138">
        <v>100</v>
      </c>
      <c r="O44" s="138"/>
      <c r="P44" s="134"/>
      <c r="Q44" s="139">
        <v>100</v>
      </c>
      <c r="R44" s="140">
        <v>100</v>
      </c>
      <c r="S44" s="134"/>
      <c r="T44" s="134"/>
      <c r="U44" s="134"/>
      <c r="V44" s="134"/>
      <c r="W44" s="134"/>
    </row>
    <row r="45" spans="1:23" ht="15.65" customHeight="1" thickBot="1">
      <c r="A45" s="137" t="s">
        <v>137</v>
      </c>
      <c r="B45" s="137" t="s">
        <v>138</v>
      </c>
      <c r="C45" s="137">
        <v>9531707</v>
      </c>
      <c r="D45" s="138">
        <v>100</v>
      </c>
      <c r="E45" s="134"/>
      <c r="F45" s="138">
        <v>100</v>
      </c>
      <c r="G45" s="134"/>
      <c r="H45" s="138">
        <v>100</v>
      </c>
      <c r="I45" s="134"/>
      <c r="J45" s="138">
        <v>95</v>
      </c>
      <c r="K45" s="134"/>
      <c r="L45" s="138">
        <v>100</v>
      </c>
      <c r="M45" s="134"/>
      <c r="N45" s="138">
        <v>100</v>
      </c>
      <c r="O45" s="138"/>
      <c r="P45" s="134"/>
      <c r="Q45" s="139">
        <v>98.5</v>
      </c>
      <c r="R45" s="140">
        <v>100</v>
      </c>
      <c r="S45" s="134"/>
      <c r="T45" s="134"/>
      <c r="U45" s="134"/>
      <c r="V45" s="134"/>
      <c r="W45" s="134"/>
    </row>
    <row r="46" spans="1:23" ht="15.65" customHeight="1" thickBot="1">
      <c r="A46" s="137" t="s">
        <v>694</v>
      </c>
      <c r="B46" s="137" t="s">
        <v>148</v>
      </c>
      <c r="C46" s="137">
        <v>9623068</v>
      </c>
      <c r="D46" s="138">
        <v>100</v>
      </c>
      <c r="E46" s="134"/>
      <c r="F46" s="138">
        <v>100</v>
      </c>
      <c r="G46" s="134"/>
      <c r="H46" s="138">
        <v>100</v>
      </c>
      <c r="I46" s="134"/>
      <c r="J46" s="138">
        <v>100</v>
      </c>
      <c r="K46" s="134"/>
      <c r="L46" s="138">
        <v>100</v>
      </c>
      <c r="M46" s="134"/>
      <c r="N46" s="138">
        <v>100</v>
      </c>
      <c r="O46" s="138"/>
      <c r="P46" s="134"/>
      <c r="Q46" s="139">
        <v>100</v>
      </c>
      <c r="R46" s="140">
        <v>100</v>
      </c>
      <c r="S46" s="134"/>
      <c r="T46" s="134"/>
      <c r="U46" s="134"/>
      <c r="V46" s="134"/>
      <c r="W46" s="134"/>
    </row>
    <row r="47" spans="1:23" ht="15.65" customHeight="1" thickBot="1">
      <c r="A47" s="134" t="s">
        <v>695</v>
      </c>
      <c r="B47" s="137" t="s">
        <v>154</v>
      </c>
      <c r="C47" s="137">
        <v>9631001</v>
      </c>
      <c r="D47" s="138">
        <v>100</v>
      </c>
      <c r="E47" s="134"/>
      <c r="F47" s="138">
        <v>100</v>
      </c>
      <c r="G47" s="134"/>
      <c r="H47" s="138">
        <v>100</v>
      </c>
      <c r="I47" s="134"/>
      <c r="J47" s="138">
        <v>50</v>
      </c>
      <c r="K47" s="134"/>
      <c r="L47" s="138">
        <v>100</v>
      </c>
      <c r="M47" s="134"/>
      <c r="N47" s="138">
        <v>100</v>
      </c>
      <c r="O47" s="134"/>
      <c r="P47" s="134"/>
      <c r="Q47" s="139">
        <v>85</v>
      </c>
      <c r="R47" s="140">
        <v>100</v>
      </c>
      <c r="S47" s="134"/>
      <c r="T47" s="134"/>
      <c r="U47" s="134"/>
      <c r="V47" s="134"/>
      <c r="W47" s="134"/>
    </row>
    <row r="48" spans="1:23" ht="15.65" customHeight="1" thickBot="1">
      <c r="A48" s="137" t="s">
        <v>163</v>
      </c>
      <c r="B48" s="137" t="s">
        <v>75</v>
      </c>
      <c r="C48" s="137">
        <v>9631006</v>
      </c>
      <c r="D48" s="138">
        <v>100</v>
      </c>
      <c r="E48" s="134"/>
      <c r="F48" s="138">
        <v>100</v>
      </c>
      <c r="G48" s="134"/>
      <c r="H48" s="138">
        <v>100</v>
      </c>
      <c r="I48" s="134"/>
      <c r="J48" s="138">
        <v>100</v>
      </c>
      <c r="K48" s="134"/>
      <c r="L48" s="138">
        <v>100</v>
      </c>
      <c r="M48" s="134"/>
      <c r="N48" s="138">
        <v>0</v>
      </c>
      <c r="O48" s="138"/>
      <c r="P48" s="134"/>
      <c r="Q48" s="139">
        <v>100</v>
      </c>
      <c r="R48" s="140">
        <v>0</v>
      </c>
      <c r="S48" s="134"/>
      <c r="T48" s="134"/>
      <c r="U48" s="134"/>
      <c r="V48" s="134"/>
      <c r="W48" s="134"/>
    </row>
    <row r="49" spans="1:23" ht="15.65" customHeight="1" thickBot="1">
      <c r="A49" s="137" t="s">
        <v>164</v>
      </c>
      <c r="B49" s="137" t="s">
        <v>165</v>
      </c>
      <c r="C49" s="137">
        <v>9631008</v>
      </c>
      <c r="D49" s="138">
        <v>100</v>
      </c>
      <c r="E49" s="134"/>
      <c r="F49" s="138">
        <v>100</v>
      </c>
      <c r="G49" s="134"/>
      <c r="H49" s="138">
        <v>100</v>
      </c>
      <c r="I49" s="134"/>
      <c r="J49" s="138">
        <v>100</v>
      </c>
      <c r="K49" s="134"/>
      <c r="L49" s="138">
        <v>100</v>
      </c>
      <c r="M49" s="134"/>
      <c r="N49" s="138">
        <v>100</v>
      </c>
      <c r="O49" s="138"/>
      <c r="P49" s="134"/>
      <c r="Q49" s="139">
        <v>100</v>
      </c>
      <c r="R49" s="140">
        <v>100</v>
      </c>
      <c r="S49" s="134"/>
      <c r="T49" s="134"/>
      <c r="U49" s="134"/>
      <c r="V49" s="134"/>
      <c r="W49" s="134"/>
    </row>
    <row r="50" spans="1:23" ht="15.65" customHeight="1" thickBot="1">
      <c r="A50" s="137" t="s">
        <v>167</v>
      </c>
      <c r="B50" s="137" t="s">
        <v>81</v>
      </c>
      <c r="C50" s="137">
        <v>9631009</v>
      </c>
      <c r="D50" s="138"/>
      <c r="E50" s="134"/>
      <c r="F50" s="138">
        <v>0</v>
      </c>
      <c r="G50" s="134"/>
      <c r="H50" s="138">
        <v>0</v>
      </c>
      <c r="I50" s="134"/>
      <c r="J50" s="138">
        <v>0</v>
      </c>
      <c r="K50" s="134"/>
      <c r="L50" s="138">
        <v>0</v>
      </c>
      <c r="M50" s="134"/>
      <c r="N50" s="138">
        <v>0</v>
      </c>
      <c r="O50" s="138"/>
      <c r="P50" s="138" t="s">
        <v>168</v>
      </c>
      <c r="Q50" s="139">
        <v>0</v>
      </c>
      <c r="R50" s="140">
        <v>0</v>
      </c>
      <c r="S50" s="134"/>
      <c r="T50" s="134"/>
      <c r="U50" s="134"/>
      <c r="V50" s="134"/>
      <c r="W50" s="134"/>
    </row>
    <row r="51" spans="1:23" ht="15.65" customHeight="1" thickBot="1">
      <c r="A51" s="137" t="s">
        <v>170</v>
      </c>
      <c r="B51" s="137" t="s">
        <v>171</v>
      </c>
      <c r="C51" s="137">
        <v>9631010</v>
      </c>
      <c r="D51" s="138">
        <v>100</v>
      </c>
      <c r="E51" s="134"/>
      <c r="F51" s="138">
        <v>100</v>
      </c>
      <c r="G51" s="134"/>
      <c r="H51" s="138">
        <v>100</v>
      </c>
      <c r="I51" s="134"/>
      <c r="J51" s="138">
        <v>85</v>
      </c>
      <c r="K51" s="134"/>
      <c r="L51" s="138">
        <v>100</v>
      </c>
      <c r="M51" s="134"/>
      <c r="N51" s="138">
        <v>100</v>
      </c>
      <c r="O51" s="134"/>
      <c r="P51" s="134"/>
      <c r="Q51" s="139">
        <v>95.5</v>
      </c>
      <c r="R51" s="140">
        <v>100</v>
      </c>
      <c r="S51" s="134"/>
      <c r="T51" s="134"/>
      <c r="U51" s="134"/>
      <c r="V51" s="134"/>
      <c r="W51" s="134"/>
    </row>
    <row r="52" spans="1:23" ht="15.65" customHeight="1" thickBot="1">
      <c r="A52" s="137" t="s">
        <v>174</v>
      </c>
      <c r="B52" s="137" t="s">
        <v>175</v>
      </c>
      <c r="C52" s="137">
        <v>9631012</v>
      </c>
      <c r="D52" s="138">
        <v>100</v>
      </c>
      <c r="E52" s="134"/>
      <c r="F52" s="138">
        <v>100</v>
      </c>
      <c r="G52" s="134"/>
      <c r="H52" s="138">
        <v>100</v>
      </c>
      <c r="I52" s="134"/>
      <c r="J52" s="138">
        <v>90</v>
      </c>
      <c r="K52" s="134"/>
      <c r="L52" s="138">
        <v>75</v>
      </c>
      <c r="M52" s="138" t="s">
        <v>82</v>
      </c>
      <c r="N52" s="138">
        <v>0</v>
      </c>
      <c r="O52" s="134"/>
      <c r="P52" s="134"/>
      <c r="Q52" s="139">
        <v>92</v>
      </c>
      <c r="R52" s="140">
        <v>0</v>
      </c>
      <c r="S52" s="134"/>
      <c r="T52" s="134"/>
      <c r="U52" s="134"/>
      <c r="V52" s="134"/>
      <c r="W52" s="134"/>
    </row>
    <row r="53" spans="1:23" ht="15.65" customHeight="1" thickBot="1">
      <c r="A53" s="137" t="s">
        <v>180</v>
      </c>
      <c r="B53" s="137" t="s">
        <v>181</v>
      </c>
      <c r="C53" s="137">
        <v>9631016</v>
      </c>
      <c r="D53" s="138"/>
      <c r="E53" s="134"/>
      <c r="F53" s="138">
        <v>0</v>
      </c>
      <c r="G53" s="134"/>
      <c r="H53" s="138">
        <v>0</v>
      </c>
      <c r="I53" s="134"/>
      <c r="J53" s="138">
        <v>0</v>
      </c>
      <c r="K53" s="134"/>
      <c r="L53" s="138">
        <v>100</v>
      </c>
      <c r="M53" s="134"/>
      <c r="N53" s="138">
        <v>0</v>
      </c>
      <c r="O53" s="138"/>
      <c r="P53" s="134"/>
      <c r="Q53" s="139">
        <v>20</v>
      </c>
      <c r="R53" s="140">
        <v>0</v>
      </c>
      <c r="S53" s="134"/>
      <c r="T53" s="134"/>
      <c r="U53" s="134"/>
      <c r="V53" s="134"/>
      <c r="W53" s="134"/>
    </row>
    <row r="54" spans="1:23" ht="15.65" customHeight="1" thickBot="1">
      <c r="A54" s="137" t="s">
        <v>186</v>
      </c>
      <c r="B54" s="137" t="s">
        <v>62</v>
      </c>
      <c r="C54" s="137">
        <v>9631023</v>
      </c>
      <c r="D54" s="138">
        <v>100</v>
      </c>
      <c r="E54" s="134"/>
      <c r="F54" s="138">
        <v>100</v>
      </c>
      <c r="G54" s="134"/>
      <c r="H54" s="138">
        <v>100</v>
      </c>
      <c r="I54" s="134"/>
      <c r="J54" s="138">
        <v>100</v>
      </c>
      <c r="K54" s="134"/>
      <c r="L54" s="138">
        <v>100</v>
      </c>
      <c r="M54" s="134"/>
      <c r="N54" s="138">
        <v>100</v>
      </c>
      <c r="O54" s="134"/>
      <c r="P54" s="134"/>
      <c r="Q54" s="139">
        <v>100</v>
      </c>
      <c r="R54" s="140">
        <v>100</v>
      </c>
      <c r="S54" s="134"/>
      <c r="T54" s="134"/>
      <c r="U54" s="134"/>
      <c r="V54" s="134"/>
      <c r="W54" s="134"/>
    </row>
    <row r="55" spans="1:23" ht="15.65" customHeight="1" thickBot="1">
      <c r="A55" s="137" t="s">
        <v>189</v>
      </c>
      <c r="B55" s="137" t="s">
        <v>81</v>
      </c>
      <c r="C55" s="137">
        <v>9631033</v>
      </c>
      <c r="D55" s="138">
        <v>100</v>
      </c>
      <c r="E55" s="134"/>
      <c r="F55" s="138">
        <v>100</v>
      </c>
      <c r="G55" s="134"/>
      <c r="H55" s="138">
        <v>100</v>
      </c>
      <c r="I55" s="134"/>
      <c r="J55" s="138">
        <v>100</v>
      </c>
      <c r="K55" s="134"/>
      <c r="L55" s="138">
        <v>85</v>
      </c>
      <c r="M55" s="138" t="s">
        <v>219</v>
      </c>
      <c r="N55" s="138">
        <v>100</v>
      </c>
      <c r="O55" s="134"/>
      <c r="P55" s="134"/>
      <c r="Q55" s="139">
        <v>97</v>
      </c>
      <c r="R55" s="140">
        <v>100</v>
      </c>
      <c r="S55" s="134"/>
      <c r="T55" s="134"/>
      <c r="U55" s="134"/>
      <c r="V55" s="134"/>
      <c r="W55" s="134"/>
    </row>
    <row r="56" spans="1:23" ht="15.65" customHeight="1" thickBot="1">
      <c r="A56" s="137" t="s">
        <v>192</v>
      </c>
      <c r="B56" s="137" t="s">
        <v>173</v>
      </c>
      <c r="C56" s="137">
        <v>9631035</v>
      </c>
      <c r="D56" s="138">
        <v>100</v>
      </c>
      <c r="E56" s="134"/>
      <c r="F56" s="138">
        <v>100</v>
      </c>
      <c r="G56" s="134"/>
      <c r="H56" s="138">
        <v>92</v>
      </c>
      <c r="I56" s="138" t="s">
        <v>224</v>
      </c>
      <c r="J56" s="138">
        <v>50</v>
      </c>
      <c r="K56" s="134"/>
      <c r="L56" s="138">
        <v>75</v>
      </c>
      <c r="M56" s="138" t="s">
        <v>82</v>
      </c>
      <c r="N56" s="138">
        <v>100</v>
      </c>
      <c r="O56" s="134"/>
      <c r="P56" s="138"/>
      <c r="Q56" s="139">
        <v>78.8</v>
      </c>
      <c r="R56" s="140">
        <v>100</v>
      </c>
      <c r="S56" s="134"/>
      <c r="T56" s="134"/>
      <c r="U56" s="134"/>
      <c r="V56" s="134"/>
      <c r="W56" s="134"/>
    </row>
    <row r="57" spans="1:23" ht="15.65" customHeight="1" thickBot="1">
      <c r="A57" s="137" t="s">
        <v>196</v>
      </c>
      <c r="B57" s="137" t="s">
        <v>197</v>
      </c>
      <c r="C57" s="137">
        <v>9631039</v>
      </c>
      <c r="D57" s="138">
        <v>100</v>
      </c>
      <c r="E57" s="134"/>
      <c r="F57" s="138">
        <v>100</v>
      </c>
      <c r="G57" s="134"/>
      <c r="H57" s="138">
        <v>97</v>
      </c>
      <c r="I57" s="134"/>
      <c r="J57" s="138">
        <v>45</v>
      </c>
      <c r="K57" s="134"/>
      <c r="L57" s="138">
        <v>75</v>
      </c>
      <c r="M57" s="138" t="s">
        <v>82</v>
      </c>
      <c r="N57" s="138">
        <v>50</v>
      </c>
      <c r="O57" s="138" t="s">
        <v>232</v>
      </c>
      <c r="P57" s="138"/>
      <c r="Q57" s="139">
        <v>78.05</v>
      </c>
      <c r="R57" s="140">
        <v>50</v>
      </c>
      <c r="S57" s="134"/>
      <c r="T57" s="134"/>
      <c r="U57" s="134"/>
      <c r="V57" s="134"/>
      <c r="W57" s="134"/>
    </row>
    <row r="58" spans="1:23" ht="15.65" customHeight="1" thickBot="1">
      <c r="A58" s="137" t="s">
        <v>199</v>
      </c>
      <c r="B58" s="137" t="s">
        <v>70</v>
      </c>
      <c r="C58" s="137">
        <v>9631043</v>
      </c>
      <c r="D58" s="138">
        <v>100</v>
      </c>
      <c r="E58" s="134"/>
      <c r="F58" s="138">
        <v>100</v>
      </c>
      <c r="G58" s="134"/>
      <c r="H58" s="138">
        <v>100</v>
      </c>
      <c r="I58" s="138"/>
      <c r="J58" s="138">
        <v>95</v>
      </c>
      <c r="K58" s="134"/>
      <c r="L58" s="138">
        <v>75</v>
      </c>
      <c r="M58" s="138" t="s">
        <v>82</v>
      </c>
      <c r="N58" s="138">
        <v>0</v>
      </c>
      <c r="O58" s="134"/>
      <c r="P58" s="134"/>
      <c r="Q58" s="139">
        <v>93.5</v>
      </c>
      <c r="R58" s="140">
        <v>0</v>
      </c>
      <c r="S58" s="134"/>
      <c r="T58" s="134"/>
      <c r="U58" s="134"/>
      <c r="V58" s="134"/>
      <c r="W58" s="134"/>
    </row>
    <row r="59" spans="1:23" ht="15.65" customHeight="1" thickBot="1">
      <c r="A59" s="137" t="s">
        <v>201</v>
      </c>
      <c r="B59" s="137" t="s">
        <v>202</v>
      </c>
      <c r="C59" s="137">
        <v>9631046</v>
      </c>
      <c r="D59" s="138">
        <v>100</v>
      </c>
      <c r="E59" s="134"/>
      <c r="F59" s="138">
        <v>100</v>
      </c>
      <c r="G59" s="134"/>
      <c r="H59" s="138">
        <v>100</v>
      </c>
      <c r="I59" s="134"/>
      <c r="J59" s="138">
        <v>100</v>
      </c>
      <c r="K59" s="134"/>
      <c r="L59" s="138">
        <v>100</v>
      </c>
      <c r="M59" s="134"/>
      <c r="N59" s="138">
        <v>100</v>
      </c>
      <c r="O59" s="134"/>
      <c r="P59" s="134"/>
      <c r="Q59" s="139">
        <v>100</v>
      </c>
      <c r="R59" s="140">
        <v>100</v>
      </c>
      <c r="S59" s="134"/>
      <c r="T59" s="134"/>
      <c r="U59" s="134"/>
      <c r="V59" s="134"/>
      <c r="W59" s="134"/>
    </row>
    <row r="60" spans="1:23" ht="15.65" customHeight="1" thickBot="1">
      <c r="A60" s="137" t="s">
        <v>205</v>
      </c>
      <c r="B60" s="137" t="s">
        <v>206</v>
      </c>
      <c r="C60" s="137">
        <v>9631052</v>
      </c>
      <c r="D60" s="138">
        <v>100</v>
      </c>
      <c r="E60" s="134"/>
      <c r="F60" s="138">
        <v>100</v>
      </c>
      <c r="G60" s="134"/>
      <c r="H60" s="138">
        <v>100</v>
      </c>
      <c r="I60" s="134"/>
      <c r="J60" s="138">
        <v>90</v>
      </c>
      <c r="K60" s="134"/>
      <c r="L60" s="138">
        <v>75</v>
      </c>
      <c r="M60" s="138" t="s">
        <v>82</v>
      </c>
      <c r="N60" s="138">
        <v>50</v>
      </c>
      <c r="O60" s="138" t="s">
        <v>274</v>
      </c>
      <c r="P60" s="134"/>
      <c r="Q60" s="139">
        <v>92</v>
      </c>
      <c r="R60" s="140">
        <v>50</v>
      </c>
      <c r="S60" s="134"/>
      <c r="T60" s="134"/>
      <c r="U60" s="134"/>
      <c r="V60" s="134"/>
      <c r="W60" s="134"/>
    </row>
    <row r="61" spans="1:23" ht="15.65" customHeight="1" thickBot="1">
      <c r="A61" s="137" t="s">
        <v>207</v>
      </c>
      <c r="B61" s="137" t="s">
        <v>81</v>
      </c>
      <c r="C61" s="137">
        <v>9631054</v>
      </c>
      <c r="D61" s="138">
        <v>100</v>
      </c>
      <c r="E61" s="134"/>
      <c r="F61" s="138">
        <v>100</v>
      </c>
      <c r="G61" s="134"/>
      <c r="H61" s="138">
        <v>100</v>
      </c>
      <c r="I61" s="134"/>
      <c r="J61" s="138">
        <v>70</v>
      </c>
      <c r="K61" s="134"/>
      <c r="L61" s="138">
        <v>100</v>
      </c>
      <c r="M61" s="134"/>
      <c r="N61" s="138">
        <v>100</v>
      </c>
      <c r="O61" s="134"/>
      <c r="P61" s="134"/>
      <c r="Q61" s="139">
        <v>91</v>
      </c>
      <c r="R61" s="140">
        <v>100</v>
      </c>
      <c r="S61" s="134"/>
      <c r="T61" s="134"/>
      <c r="U61" s="134"/>
      <c r="V61" s="134"/>
      <c r="W61" s="134"/>
    </row>
    <row r="62" spans="1:23" ht="15.65" customHeight="1" thickBot="1">
      <c r="A62" s="137" t="s">
        <v>209</v>
      </c>
      <c r="B62" s="137" t="s">
        <v>129</v>
      </c>
      <c r="C62" s="137">
        <v>9631055</v>
      </c>
      <c r="D62" s="138">
        <v>100</v>
      </c>
      <c r="E62" s="134"/>
      <c r="F62" s="138">
        <v>100</v>
      </c>
      <c r="G62" s="134"/>
      <c r="H62" s="138">
        <v>100</v>
      </c>
      <c r="I62" s="134"/>
      <c r="J62" s="138">
        <v>90</v>
      </c>
      <c r="K62" s="134"/>
      <c r="L62" s="138">
        <v>100</v>
      </c>
      <c r="M62" s="134"/>
      <c r="N62" s="138">
        <v>100</v>
      </c>
      <c r="O62" s="134"/>
      <c r="P62" s="134"/>
      <c r="Q62" s="139">
        <v>97</v>
      </c>
      <c r="R62" s="140">
        <v>100</v>
      </c>
      <c r="S62" s="134"/>
      <c r="T62" s="134"/>
      <c r="U62" s="134"/>
      <c r="V62" s="134"/>
      <c r="W62" s="134"/>
    </row>
    <row r="63" spans="1:23" ht="15.65" customHeight="1" thickBot="1">
      <c r="A63" s="137" t="s">
        <v>210</v>
      </c>
      <c r="B63" s="137" t="s">
        <v>211</v>
      </c>
      <c r="C63" s="137">
        <v>9631062</v>
      </c>
      <c r="D63" s="138">
        <v>100</v>
      </c>
      <c r="E63" s="134"/>
      <c r="F63" s="138">
        <v>50</v>
      </c>
      <c r="G63" s="134"/>
      <c r="H63" s="138">
        <v>100</v>
      </c>
      <c r="I63" s="134"/>
      <c r="J63" s="138">
        <v>45</v>
      </c>
      <c r="K63" s="134"/>
      <c r="L63" s="138">
        <v>75</v>
      </c>
      <c r="M63" s="138" t="s">
        <v>82</v>
      </c>
      <c r="N63" s="138">
        <v>50</v>
      </c>
      <c r="O63" s="138" t="s">
        <v>286</v>
      </c>
      <c r="P63" s="134"/>
      <c r="Q63" s="139">
        <v>68.5</v>
      </c>
      <c r="R63" s="140">
        <v>50</v>
      </c>
      <c r="S63" s="134"/>
      <c r="T63" s="134"/>
      <c r="U63" s="134"/>
      <c r="V63" s="134"/>
      <c r="W63" s="134"/>
    </row>
    <row r="64" spans="1:23" ht="15.65" customHeight="1" thickBot="1">
      <c r="A64" s="137" t="s">
        <v>212</v>
      </c>
      <c r="B64" s="137" t="s">
        <v>129</v>
      </c>
      <c r="C64" s="137">
        <v>9631066</v>
      </c>
      <c r="D64" s="138">
        <v>100</v>
      </c>
      <c r="E64" s="134"/>
      <c r="F64" s="138">
        <v>100</v>
      </c>
      <c r="G64" s="134"/>
      <c r="H64" s="138">
        <v>100</v>
      </c>
      <c r="I64" s="134"/>
      <c r="J64" s="138">
        <v>95</v>
      </c>
      <c r="K64" s="134"/>
      <c r="L64" s="138">
        <v>100</v>
      </c>
      <c r="M64" s="134"/>
      <c r="N64" s="138">
        <v>50</v>
      </c>
      <c r="O64" s="138" t="s">
        <v>293</v>
      </c>
      <c r="P64" s="134"/>
      <c r="Q64" s="139">
        <v>98.5</v>
      </c>
      <c r="R64" s="140">
        <v>50</v>
      </c>
      <c r="S64" s="134"/>
      <c r="T64" s="134"/>
      <c r="U64" s="134"/>
      <c r="V64" s="134"/>
      <c r="W64" s="134"/>
    </row>
    <row r="65" spans="1:23" ht="15.65" customHeight="1" thickBot="1">
      <c r="A65" s="137" t="s">
        <v>213</v>
      </c>
      <c r="B65" s="137" t="s">
        <v>98</v>
      </c>
      <c r="C65" s="137">
        <v>9631067</v>
      </c>
      <c r="D65" s="138">
        <v>100</v>
      </c>
      <c r="E65" s="134"/>
      <c r="F65" s="138">
        <v>100</v>
      </c>
      <c r="G65" s="134"/>
      <c r="H65" s="138">
        <v>100</v>
      </c>
      <c r="I65" s="134"/>
      <c r="J65" s="138">
        <v>95</v>
      </c>
      <c r="K65" s="134"/>
      <c r="L65" s="138">
        <v>100</v>
      </c>
      <c r="M65" s="134"/>
      <c r="N65" s="138">
        <v>80</v>
      </c>
      <c r="O65" s="138" t="s">
        <v>295</v>
      </c>
      <c r="P65" s="134"/>
      <c r="Q65" s="139">
        <v>98.5</v>
      </c>
      <c r="R65" s="140">
        <v>80</v>
      </c>
      <c r="S65" s="134"/>
      <c r="T65" s="134"/>
      <c r="U65" s="134"/>
      <c r="V65" s="134"/>
      <c r="W65" s="134"/>
    </row>
    <row r="66" spans="1:23" ht="15.65" customHeight="1" thickBot="1">
      <c r="A66" s="137" t="s">
        <v>214</v>
      </c>
      <c r="B66" s="137" t="s">
        <v>215</v>
      </c>
      <c r="C66" s="137">
        <v>9631068</v>
      </c>
      <c r="D66" s="138">
        <v>100</v>
      </c>
      <c r="E66" s="134"/>
      <c r="F66" s="138">
        <v>100</v>
      </c>
      <c r="G66" s="134"/>
      <c r="H66" s="138">
        <v>100</v>
      </c>
      <c r="I66" s="134"/>
      <c r="J66" s="138">
        <v>100</v>
      </c>
      <c r="K66" s="134"/>
      <c r="L66" s="138">
        <v>100</v>
      </c>
      <c r="M66" s="138" t="s">
        <v>296</v>
      </c>
      <c r="N66" s="138">
        <v>50</v>
      </c>
      <c r="O66" s="138" t="s">
        <v>297</v>
      </c>
      <c r="P66" s="134"/>
      <c r="Q66" s="139">
        <v>100</v>
      </c>
      <c r="R66" s="140">
        <v>50</v>
      </c>
      <c r="S66" s="134"/>
      <c r="T66" s="134"/>
      <c r="U66" s="134"/>
      <c r="V66" s="134"/>
      <c r="W66" s="134"/>
    </row>
    <row r="67" spans="1:23" ht="15.65" customHeight="1" thickBot="1">
      <c r="A67" s="137" t="s">
        <v>218</v>
      </c>
      <c r="B67" s="137" t="s">
        <v>62</v>
      </c>
      <c r="C67" s="137">
        <v>9631069</v>
      </c>
      <c r="D67" s="138">
        <v>100</v>
      </c>
      <c r="E67" s="134"/>
      <c r="F67" s="138">
        <v>100</v>
      </c>
      <c r="G67" s="134"/>
      <c r="H67" s="138">
        <v>100</v>
      </c>
      <c r="I67" s="134"/>
      <c r="J67" s="138">
        <v>100</v>
      </c>
      <c r="K67" s="134"/>
      <c r="L67" s="138">
        <v>100</v>
      </c>
      <c r="M67" s="134"/>
      <c r="N67" s="138">
        <v>50</v>
      </c>
      <c r="O67" s="138" t="s">
        <v>298</v>
      </c>
      <c r="P67" s="134"/>
      <c r="Q67" s="139">
        <v>100</v>
      </c>
      <c r="R67" s="140">
        <v>50</v>
      </c>
      <c r="S67" s="134"/>
      <c r="T67" s="134"/>
      <c r="U67" s="134"/>
      <c r="V67" s="134"/>
      <c r="W67" s="134"/>
    </row>
    <row r="68" spans="1:23" ht="15.65" customHeight="1" thickBot="1">
      <c r="A68" s="137" t="s">
        <v>220</v>
      </c>
      <c r="B68" s="137" t="s">
        <v>221</v>
      </c>
      <c r="C68" s="137">
        <v>9631070</v>
      </c>
      <c r="D68" s="138">
        <v>100</v>
      </c>
      <c r="E68" s="134"/>
      <c r="F68" s="138">
        <v>90</v>
      </c>
      <c r="G68" s="134"/>
      <c r="H68" s="138">
        <v>100</v>
      </c>
      <c r="I68" s="134"/>
      <c r="J68" s="138">
        <v>80</v>
      </c>
      <c r="K68" s="134"/>
      <c r="L68" s="138">
        <v>100</v>
      </c>
      <c r="M68" s="134"/>
      <c r="N68" s="138">
        <v>0</v>
      </c>
      <c r="O68" s="134"/>
      <c r="P68" s="134"/>
      <c r="Q68" s="139">
        <v>92</v>
      </c>
      <c r="R68" s="140">
        <v>0</v>
      </c>
      <c r="S68" s="134"/>
      <c r="T68" s="134"/>
      <c r="U68" s="134"/>
      <c r="V68" s="134"/>
      <c r="W68" s="134"/>
    </row>
    <row r="69" spans="1:23" ht="15.65" customHeight="1" thickBot="1">
      <c r="A69" s="137" t="s">
        <v>222</v>
      </c>
      <c r="B69" s="137" t="s">
        <v>223</v>
      </c>
      <c r="C69" s="137">
        <v>9631074</v>
      </c>
      <c r="D69" s="138">
        <v>100</v>
      </c>
      <c r="E69" s="134"/>
      <c r="F69" s="138">
        <v>100</v>
      </c>
      <c r="G69" s="134"/>
      <c r="H69" s="138">
        <v>96</v>
      </c>
      <c r="I69" s="134"/>
      <c r="J69" s="138">
        <v>95</v>
      </c>
      <c r="K69" s="134"/>
      <c r="L69" s="138">
        <v>100</v>
      </c>
      <c r="M69" s="134"/>
      <c r="N69" s="138">
        <v>100</v>
      </c>
      <c r="O69" s="134"/>
      <c r="P69" s="134"/>
      <c r="Q69" s="139">
        <v>97.9</v>
      </c>
      <c r="R69" s="140">
        <v>100</v>
      </c>
      <c r="S69" s="134"/>
      <c r="T69" s="134"/>
      <c r="U69" s="134"/>
      <c r="V69" s="134"/>
      <c r="W69" s="134"/>
    </row>
    <row r="70" spans="1:23" ht="15.65" customHeight="1" thickBot="1">
      <c r="A70" s="137" t="s">
        <v>225</v>
      </c>
      <c r="B70" s="137" t="s">
        <v>226</v>
      </c>
      <c r="C70" s="137">
        <v>9631077</v>
      </c>
      <c r="D70" s="138">
        <v>100</v>
      </c>
      <c r="E70" s="134"/>
      <c r="F70" s="138">
        <v>100</v>
      </c>
      <c r="G70" s="134"/>
      <c r="H70" s="138">
        <v>100</v>
      </c>
      <c r="I70" s="134"/>
      <c r="J70" s="138">
        <v>100</v>
      </c>
      <c r="K70" s="134"/>
      <c r="L70" s="138">
        <v>100</v>
      </c>
      <c r="M70" s="134"/>
      <c r="N70" s="138">
        <v>100</v>
      </c>
      <c r="O70" s="134"/>
      <c r="P70" s="134"/>
      <c r="Q70" s="139">
        <v>100</v>
      </c>
      <c r="R70" s="140">
        <v>100</v>
      </c>
      <c r="S70" s="134"/>
      <c r="T70" s="134"/>
      <c r="U70" s="134"/>
      <c r="V70" s="134"/>
      <c r="W70" s="134"/>
    </row>
    <row r="71" spans="1:23" ht="15.65" customHeight="1" thickBot="1">
      <c r="A71" s="137" t="s">
        <v>229</v>
      </c>
      <c r="B71" s="137" t="s">
        <v>81</v>
      </c>
      <c r="C71" s="137">
        <v>9631078</v>
      </c>
      <c r="D71" s="138">
        <v>100</v>
      </c>
      <c r="E71" s="134"/>
      <c r="F71" s="138">
        <v>100</v>
      </c>
      <c r="G71" s="134"/>
      <c r="H71" s="138">
        <v>100</v>
      </c>
      <c r="I71" s="134"/>
      <c r="J71" s="138">
        <v>90</v>
      </c>
      <c r="K71" s="134"/>
      <c r="L71" s="138">
        <v>100</v>
      </c>
      <c r="M71" s="134"/>
      <c r="N71" s="138">
        <v>100</v>
      </c>
      <c r="O71" s="138"/>
      <c r="P71" s="134"/>
      <c r="Q71" s="139">
        <v>97</v>
      </c>
      <c r="R71" s="140">
        <v>100</v>
      </c>
      <c r="S71" s="134"/>
      <c r="T71" s="134"/>
      <c r="U71" s="134"/>
      <c r="V71" s="134"/>
      <c r="W71" s="134"/>
    </row>
    <row r="72" spans="1:23" ht="15.65" customHeight="1" thickBot="1">
      <c r="A72" s="137" t="s">
        <v>230</v>
      </c>
      <c r="B72" s="137" t="s">
        <v>231</v>
      </c>
      <c r="C72" s="137">
        <v>9631079</v>
      </c>
      <c r="D72" s="138">
        <v>100</v>
      </c>
      <c r="E72" s="134"/>
      <c r="F72" s="138">
        <v>100</v>
      </c>
      <c r="G72" s="134"/>
      <c r="H72" s="138">
        <v>100</v>
      </c>
      <c r="I72" s="134"/>
      <c r="J72" s="138">
        <v>90</v>
      </c>
      <c r="K72" s="134"/>
      <c r="L72" s="138">
        <v>50</v>
      </c>
      <c r="M72" s="138" t="s">
        <v>119</v>
      </c>
      <c r="N72" s="138">
        <v>0</v>
      </c>
      <c r="O72" s="134"/>
      <c r="P72" s="134"/>
      <c r="Q72" s="139">
        <v>87</v>
      </c>
      <c r="R72" s="140">
        <v>0</v>
      </c>
      <c r="S72" s="134"/>
      <c r="T72" s="134"/>
      <c r="U72" s="134"/>
      <c r="V72" s="134"/>
      <c r="W72" s="134"/>
    </row>
    <row r="73" spans="1:23" ht="15.65" customHeight="1" thickBot="1">
      <c r="A73" s="137" t="s">
        <v>236</v>
      </c>
      <c r="B73" s="137" t="s">
        <v>70</v>
      </c>
      <c r="C73" s="137">
        <v>9631081</v>
      </c>
      <c r="D73" s="138">
        <v>100</v>
      </c>
      <c r="E73" s="134"/>
      <c r="F73" s="138">
        <v>100</v>
      </c>
      <c r="G73" s="134"/>
      <c r="H73" s="138">
        <v>84</v>
      </c>
      <c r="I73" s="138" t="s">
        <v>307</v>
      </c>
      <c r="J73" s="138">
        <v>80</v>
      </c>
      <c r="K73" s="134"/>
      <c r="L73" s="138">
        <v>50</v>
      </c>
      <c r="M73" s="138" t="s">
        <v>119</v>
      </c>
      <c r="N73" s="138">
        <v>0</v>
      </c>
      <c r="O73" s="138"/>
      <c r="P73" s="134"/>
      <c r="Q73" s="139">
        <v>81.599999999999994</v>
      </c>
      <c r="R73" s="140">
        <v>0</v>
      </c>
      <c r="S73" s="134"/>
      <c r="T73" s="134"/>
      <c r="U73" s="134"/>
      <c r="V73" s="134"/>
      <c r="W73" s="134"/>
    </row>
    <row r="74" spans="1:23" ht="15.65" customHeight="1" thickBot="1">
      <c r="A74" s="137" t="s">
        <v>237</v>
      </c>
      <c r="B74" s="137" t="s">
        <v>55</v>
      </c>
      <c r="C74" s="137">
        <v>9631407</v>
      </c>
      <c r="D74" s="138">
        <v>100</v>
      </c>
      <c r="E74" s="134"/>
      <c r="F74" s="138">
        <v>100</v>
      </c>
      <c r="G74" s="134"/>
      <c r="H74" s="138">
        <v>100</v>
      </c>
      <c r="I74" s="134"/>
      <c r="J74" s="138">
        <v>65</v>
      </c>
      <c r="K74" s="134"/>
      <c r="L74" s="138">
        <v>100</v>
      </c>
      <c r="M74" s="134"/>
      <c r="N74" s="138">
        <v>0</v>
      </c>
      <c r="O74" s="134"/>
      <c r="P74" s="134"/>
      <c r="Q74" s="139">
        <v>89.5</v>
      </c>
      <c r="R74" s="140">
        <v>0</v>
      </c>
      <c r="S74" s="134"/>
      <c r="T74" s="134"/>
      <c r="U74" s="134"/>
      <c r="V74" s="134"/>
      <c r="W74" s="134"/>
    </row>
    <row r="75" spans="1:23" ht="15.65" customHeight="1" thickBot="1">
      <c r="A75" s="137" t="s">
        <v>65</v>
      </c>
      <c r="B75" s="137" t="s">
        <v>240</v>
      </c>
      <c r="C75" s="137">
        <v>9631411</v>
      </c>
      <c r="D75" s="138">
        <v>100</v>
      </c>
      <c r="E75" s="134"/>
      <c r="F75" s="138">
        <v>100</v>
      </c>
      <c r="G75" s="134"/>
      <c r="H75" s="138">
        <v>100</v>
      </c>
      <c r="I75" s="134"/>
      <c r="J75" s="138">
        <v>100</v>
      </c>
      <c r="K75" s="134"/>
      <c r="L75" s="138">
        <v>100</v>
      </c>
      <c r="M75" s="134"/>
      <c r="N75" s="138">
        <v>0</v>
      </c>
      <c r="O75" s="134"/>
      <c r="P75" s="134"/>
      <c r="Q75" s="139">
        <v>100</v>
      </c>
      <c r="R75" s="140">
        <v>0</v>
      </c>
      <c r="S75" s="134"/>
      <c r="T75" s="134"/>
      <c r="U75" s="134"/>
      <c r="V75" s="134"/>
      <c r="W75" s="134"/>
    </row>
    <row r="76" spans="1:23" ht="15.65" customHeight="1" thickBot="1">
      <c r="A76" s="137" t="s">
        <v>241</v>
      </c>
      <c r="B76" s="137" t="s">
        <v>242</v>
      </c>
      <c r="C76" s="137">
        <v>9631419</v>
      </c>
      <c r="D76" s="138">
        <v>100</v>
      </c>
      <c r="E76" s="134"/>
      <c r="F76" s="138">
        <v>100</v>
      </c>
      <c r="G76" s="134"/>
      <c r="H76" s="138">
        <v>100</v>
      </c>
      <c r="I76" s="134"/>
      <c r="J76" s="138">
        <v>100</v>
      </c>
      <c r="K76" s="134"/>
      <c r="L76" s="138">
        <v>100</v>
      </c>
      <c r="M76" s="134"/>
      <c r="N76" s="138">
        <v>100</v>
      </c>
      <c r="O76" s="134"/>
      <c r="P76" s="134"/>
      <c r="Q76" s="139">
        <v>100</v>
      </c>
      <c r="R76" s="140">
        <v>100</v>
      </c>
      <c r="S76" s="134"/>
      <c r="T76" s="134"/>
      <c r="U76" s="134"/>
      <c r="V76" s="134"/>
      <c r="W76" s="134"/>
    </row>
    <row r="77" spans="1:23" ht="15.65" customHeight="1" thickBot="1">
      <c r="A77" s="137" t="s">
        <v>244</v>
      </c>
      <c r="B77" s="137" t="s">
        <v>98</v>
      </c>
      <c r="C77" s="137">
        <v>9631421</v>
      </c>
      <c r="D77" s="138">
        <v>100</v>
      </c>
      <c r="E77" s="134"/>
      <c r="F77" s="138">
        <v>100</v>
      </c>
      <c r="G77" s="134"/>
      <c r="H77" s="138">
        <v>100</v>
      </c>
      <c r="I77" s="134"/>
      <c r="J77" s="138">
        <v>75</v>
      </c>
      <c r="K77" s="134"/>
      <c r="L77" s="138">
        <v>100</v>
      </c>
      <c r="M77" s="134"/>
      <c r="N77" s="138">
        <v>50</v>
      </c>
      <c r="O77" s="138" t="s">
        <v>693</v>
      </c>
      <c r="P77" s="134"/>
      <c r="Q77" s="139">
        <v>92.5</v>
      </c>
      <c r="R77" s="140">
        <v>50</v>
      </c>
      <c r="S77" s="134"/>
      <c r="T77" s="134"/>
      <c r="U77" s="134"/>
      <c r="V77" s="134"/>
      <c r="W77" s="134"/>
    </row>
    <row r="78" spans="1:23" ht="15.65" customHeight="1" thickBot="1">
      <c r="A78" s="137" t="s">
        <v>248</v>
      </c>
      <c r="B78" s="137" t="s">
        <v>98</v>
      </c>
      <c r="C78" s="137">
        <v>9631422</v>
      </c>
      <c r="D78" s="138">
        <v>100</v>
      </c>
      <c r="E78" s="134"/>
      <c r="F78" s="138">
        <v>100</v>
      </c>
      <c r="G78" s="134"/>
      <c r="H78" s="138">
        <v>100</v>
      </c>
      <c r="I78" s="134"/>
      <c r="J78" s="138">
        <v>65</v>
      </c>
      <c r="K78" s="134"/>
      <c r="L78" s="138">
        <v>100</v>
      </c>
      <c r="M78" s="138" t="s">
        <v>335</v>
      </c>
      <c r="N78" s="138">
        <v>0</v>
      </c>
      <c r="O78" s="134"/>
      <c r="P78" s="134"/>
      <c r="Q78" s="139">
        <v>89.5</v>
      </c>
      <c r="R78" s="140">
        <v>0</v>
      </c>
      <c r="S78" s="134"/>
      <c r="T78" s="134"/>
      <c r="U78" s="134"/>
      <c r="V78" s="134"/>
      <c r="W78" s="134"/>
    </row>
    <row r="79" spans="1:23" ht="15.65" customHeight="1" thickBot="1">
      <c r="A79" s="137" t="s">
        <v>250</v>
      </c>
      <c r="B79" s="137" t="s">
        <v>58</v>
      </c>
      <c r="C79" s="137">
        <v>9631427</v>
      </c>
      <c r="D79" s="138">
        <v>100</v>
      </c>
      <c r="E79" s="134"/>
      <c r="F79" s="138">
        <v>100</v>
      </c>
      <c r="G79" s="134"/>
      <c r="H79" s="138">
        <v>90</v>
      </c>
      <c r="I79" s="138" t="s">
        <v>311</v>
      </c>
      <c r="J79" s="138">
        <v>50</v>
      </c>
      <c r="K79" s="134"/>
      <c r="L79" s="138">
        <v>0</v>
      </c>
      <c r="M79" s="134"/>
      <c r="N79" s="138">
        <v>100</v>
      </c>
      <c r="O79" s="138"/>
      <c r="P79" s="134"/>
      <c r="Q79" s="139">
        <v>63.5</v>
      </c>
      <c r="R79" s="140">
        <v>100</v>
      </c>
      <c r="S79" s="134"/>
      <c r="T79" s="134"/>
      <c r="U79" s="134"/>
      <c r="V79" s="134"/>
      <c r="W79" s="134"/>
    </row>
    <row r="80" spans="1:23" ht="15.65" customHeight="1" thickBot="1">
      <c r="A80" s="137" t="s">
        <v>254</v>
      </c>
      <c r="B80" s="137" t="s">
        <v>255</v>
      </c>
      <c r="C80" s="137">
        <v>9631802</v>
      </c>
      <c r="D80" s="138">
        <v>100</v>
      </c>
      <c r="E80" s="134"/>
      <c r="F80" s="138">
        <v>100</v>
      </c>
      <c r="G80" s="134"/>
      <c r="H80" s="138">
        <v>84</v>
      </c>
      <c r="I80" s="138" t="s">
        <v>311</v>
      </c>
      <c r="J80" s="138">
        <v>60</v>
      </c>
      <c r="K80" s="134"/>
      <c r="L80" s="138">
        <v>50</v>
      </c>
      <c r="M80" s="138" t="s">
        <v>119</v>
      </c>
      <c r="N80" s="138">
        <v>0</v>
      </c>
      <c r="O80" s="134"/>
      <c r="P80" s="134"/>
      <c r="Q80" s="139">
        <v>75.599999999999994</v>
      </c>
      <c r="R80" s="140">
        <v>0</v>
      </c>
      <c r="S80" s="134"/>
      <c r="T80" s="134"/>
      <c r="U80" s="134"/>
      <c r="V80" s="134"/>
      <c r="W80" s="134"/>
    </row>
    <row r="81" spans="1:23" ht="15.65" customHeight="1" thickBot="1">
      <c r="A81" s="137" t="s">
        <v>257</v>
      </c>
      <c r="B81" s="137" t="s">
        <v>258</v>
      </c>
      <c r="C81" s="137">
        <v>9631805</v>
      </c>
      <c r="D81" s="138">
        <v>100</v>
      </c>
      <c r="E81" s="134"/>
      <c r="F81" s="138">
        <v>100</v>
      </c>
      <c r="G81" s="134"/>
      <c r="H81" s="138">
        <v>100</v>
      </c>
      <c r="I81" s="134"/>
      <c r="J81" s="138">
        <v>100</v>
      </c>
      <c r="K81" s="134"/>
      <c r="L81" s="138">
        <v>100</v>
      </c>
      <c r="M81" s="134"/>
      <c r="N81" s="138">
        <v>100</v>
      </c>
      <c r="O81" s="134"/>
      <c r="P81" s="134"/>
      <c r="Q81" s="139">
        <v>100</v>
      </c>
      <c r="R81" s="140">
        <v>100</v>
      </c>
      <c r="S81" s="134"/>
      <c r="T81" s="134"/>
      <c r="U81" s="134"/>
      <c r="V81" s="134"/>
      <c r="W81" s="134"/>
    </row>
    <row r="82" spans="1:23" ht="15.65" customHeight="1" thickBot="1">
      <c r="A82" s="137" t="s">
        <v>262</v>
      </c>
      <c r="B82" s="137" t="s">
        <v>263</v>
      </c>
      <c r="C82" s="137">
        <v>9631808</v>
      </c>
      <c r="D82" s="138">
        <v>100</v>
      </c>
      <c r="E82" s="134"/>
      <c r="F82" s="138">
        <v>100</v>
      </c>
      <c r="G82" s="134"/>
      <c r="H82" s="138">
        <v>100</v>
      </c>
      <c r="I82" s="134"/>
      <c r="J82" s="138">
        <v>80</v>
      </c>
      <c r="K82" s="134"/>
      <c r="L82" s="138">
        <v>75</v>
      </c>
      <c r="M82" s="138" t="s">
        <v>82</v>
      </c>
      <c r="N82" s="138">
        <v>100</v>
      </c>
      <c r="O82" s="138"/>
      <c r="P82" s="134"/>
      <c r="Q82" s="139">
        <v>89</v>
      </c>
      <c r="R82" s="140">
        <v>100</v>
      </c>
      <c r="S82" s="134"/>
      <c r="T82" s="134"/>
      <c r="U82" s="134"/>
      <c r="V82" s="134"/>
      <c r="W82" s="134"/>
    </row>
    <row r="83" spans="1:23" ht="15.65" customHeight="1" thickBot="1">
      <c r="A83" s="137" t="s">
        <v>267</v>
      </c>
      <c r="B83" s="137" t="s">
        <v>62</v>
      </c>
      <c r="C83" s="137">
        <v>9631809</v>
      </c>
      <c r="D83" s="138">
        <v>100</v>
      </c>
      <c r="E83" s="134"/>
      <c r="F83" s="138">
        <v>100</v>
      </c>
      <c r="G83" s="134"/>
      <c r="H83" s="138">
        <v>90</v>
      </c>
      <c r="I83" s="138" t="s">
        <v>341</v>
      </c>
      <c r="J83" s="138">
        <v>85</v>
      </c>
      <c r="K83" s="134"/>
      <c r="L83" s="138">
        <v>100</v>
      </c>
      <c r="M83" s="134"/>
      <c r="N83" s="138">
        <v>100</v>
      </c>
      <c r="O83" s="134"/>
      <c r="P83" s="134"/>
      <c r="Q83" s="139">
        <v>94</v>
      </c>
      <c r="R83" s="140">
        <v>100</v>
      </c>
      <c r="S83" s="134"/>
      <c r="T83" s="134"/>
      <c r="U83" s="134"/>
      <c r="V83" s="134"/>
      <c r="W83" s="134"/>
    </row>
    <row r="84" spans="1:23" ht="15.65" customHeight="1" thickBot="1">
      <c r="A84" s="137" t="s">
        <v>270</v>
      </c>
      <c r="B84" s="137" t="s">
        <v>271</v>
      </c>
      <c r="C84" s="137">
        <v>9631901</v>
      </c>
      <c r="D84" s="138">
        <v>100</v>
      </c>
      <c r="E84" s="134"/>
      <c r="F84" s="138">
        <v>100</v>
      </c>
      <c r="G84" s="134"/>
      <c r="H84" s="138">
        <v>92</v>
      </c>
      <c r="I84" s="134"/>
      <c r="J84" s="138">
        <v>100</v>
      </c>
      <c r="K84" s="134"/>
      <c r="L84" s="138">
        <v>75</v>
      </c>
      <c r="M84" s="138" t="s">
        <v>82</v>
      </c>
      <c r="N84" s="138">
        <v>0</v>
      </c>
      <c r="O84" s="134"/>
      <c r="P84" s="134"/>
      <c r="Q84" s="139">
        <v>93.8</v>
      </c>
      <c r="R84" s="140">
        <v>0</v>
      </c>
      <c r="S84" s="134"/>
      <c r="T84" s="134"/>
      <c r="U84" s="134"/>
      <c r="V84" s="134"/>
      <c r="W84" s="134"/>
    </row>
    <row r="85" spans="1:23" ht="15.65" customHeight="1" thickBot="1">
      <c r="A85" s="137" t="s">
        <v>272</v>
      </c>
      <c r="B85" s="137" t="s">
        <v>271</v>
      </c>
      <c r="C85" s="137">
        <v>9631904</v>
      </c>
      <c r="D85" s="138">
        <v>100</v>
      </c>
      <c r="E85" s="134"/>
      <c r="F85" s="138">
        <v>100</v>
      </c>
      <c r="G85" s="134"/>
      <c r="H85" s="138">
        <v>100</v>
      </c>
      <c r="I85" s="134"/>
      <c r="J85" s="138">
        <v>100</v>
      </c>
      <c r="K85" s="134"/>
      <c r="L85" s="138">
        <v>75</v>
      </c>
      <c r="M85" s="138" t="s">
        <v>82</v>
      </c>
      <c r="N85" s="138">
        <v>100</v>
      </c>
      <c r="O85" s="138"/>
      <c r="P85" s="134"/>
      <c r="Q85" s="139">
        <v>95</v>
      </c>
      <c r="R85" s="140">
        <v>100</v>
      </c>
      <c r="S85" s="134"/>
      <c r="T85" s="134"/>
      <c r="U85" s="134"/>
      <c r="V85" s="134"/>
      <c r="W85" s="134"/>
    </row>
    <row r="86" spans="1:23" ht="15.65" customHeight="1" thickBot="1">
      <c r="A86" s="137" t="s">
        <v>145</v>
      </c>
      <c r="B86" s="137" t="s">
        <v>146</v>
      </c>
      <c r="C86" s="137">
        <v>9613007</v>
      </c>
      <c r="D86" s="138">
        <v>100</v>
      </c>
      <c r="E86" s="134"/>
      <c r="F86" s="138">
        <v>100</v>
      </c>
      <c r="G86" s="134"/>
      <c r="H86" s="138">
        <v>100</v>
      </c>
      <c r="I86" s="134"/>
      <c r="J86" s="138">
        <v>50</v>
      </c>
      <c r="K86" s="134"/>
      <c r="L86" s="138">
        <v>100</v>
      </c>
      <c r="M86" s="134"/>
      <c r="N86" s="138">
        <v>0</v>
      </c>
      <c r="O86" s="138"/>
      <c r="P86" s="134"/>
      <c r="Q86" s="139">
        <v>85</v>
      </c>
      <c r="R86" s="140">
        <v>0</v>
      </c>
      <c r="S86" s="134"/>
      <c r="T86" s="134"/>
      <c r="U86" s="134"/>
      <c r="V86" s="134"/>
      <c r="W86" s="134"/>
    </row>
    <row r="87" spans="1:23" ht="15.65" customHeight="1" thickBot="1">
      <c r="A87" s="137" t="s">
        <v>155</v>
      </c>
      <c r="B87" s="137" t="s">
        <v>156</v>
      </c>
      <c r="C87" s="137">
        <v>9631002</v>
      </c>
      <c r="D87" s="138">
        <v>100</v>
      </c>
      <c r="E87" s="134"/>
      <c r="F87" s="138">
        <v>100</v>
      </c>
      <c r="G87" s="134"/>
      <c r="H87" s="138">
        <v>100</v>
      </c>
      <c r="I87" s="134"/>
      <c r="J87" s="138">
        <v>85</v>
      </c>
      <c r="K87" s="134"/>
      <c r="L87" s="138">
        <v>100</v>
      </c>
      <c r="M87" s="134"/>
      <c r="N87" s="138">
        <v>100</v>
      </c>
      <c r="O87" s="138"/>
      <c r="P87" s="134"/>
      <c r="Q87" s="139">
        <v>95.5</v>
      </c>
      <c r="R87" s="140">
        <v>100</v>
      </c>
      <c r="S87" s="134"/>
      <c r="T87" s="134"/>
      <c r="U87" s="134"/>
      <c r="V87" s="134"/>
      <c r="W87" s="134"/>
    </row>
    <row r="88" spans="1:23" ht="15.65" customHeight="1" thickBot="1">
      <c r="A88" s="174" t="s">
        <v>278</v>
      </c>
      <c r="B88" s="175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</row>
    <row r="89" spans="1:23" ht="15.65" customHeight="1" thickBot="1">
      <c r="A89" s="137" t="s">
        <v>94</v>
      </c>
      <c r="B89" s="137" t="s">
        <v>55</v>
      </c>
      <c r="C89" s="137">
        <v>9527047</v>
      </c>
      <c r="D89" s="138">
        <v>100</v>
      </c>
      <c r="E89" s="134"/>
      <c r="F89" s="138">
        <v>100</v>
      </c>
      <c r="G89" s="134"/>
      <c r="H89" s="138">
        <v>100</v>
      </c>
      <c r="I89" s="134"/>
      <c r="J89" s="138">
        <v>90</v>
      </c>
      <c r="K89" s="134"/>
      <c r="L89" s="138">
        <v>75</v>
      </c>
      <c r="M89" s="138" t="s">
        <v>82</v>
      </c>
      <c r="N89" s="138">
        <v>100</v>
      </c>
      <c r="O89" s="134"/>
      <c r="P89" s="134"/>
      <c r="Q89" s="139">
        <v>92</v>
      </c>
      <c r="R89" s="140">
        <v>100</v>
      </c>
      <c r="S89" s="134"/>
      <c r="T89" s="134"/>
      <c r="U89" s="134"/>
      <c r="V89" s="134"/>
      <c r="W89" s="134"/>
    </row>
    <row r="90" spans="1:23" ht="15.65" customHeight="1" thickBot="1">
      <c r="A90" s="137" t="s">
        <v>114</v>
      </c>
      <c r="B90" s="137" t="s">
        <v>115</v>
      </c>
      <c r="C90" s="137">
        <v>9531084</v>
      </c>
      <c r="D90" s="138">
        <v>100</v>
      </c>
      <c r="E90" s="134"/>
      <c r="F90" s="138">
        <v>100</v>
      </c>
      <c r="G90" s="134"/>
      <c r="H90" s="138">
        <v>100</v>
      </c>
      <c r="I90" s="134"/>
      <c r="J90" s="138">
        <v>90</v>
      </c>
      <c r="K90" s="134"/>
      <c r="L90" s="138">
        <v>50</v>
      </c>
      <c r="M90" s="138" t="s">
        <v>119</v>
      </c>
      <c r="N90" s="138">
        <v>0</v>
      </c>
      <c r="O90" s="134"/>
      <c r="P90" s="134"/>
      <c r="Q90" s="139">
        <v>87</v>
      </c>
      <c r="R90" s="140">
        <v>0</v>
      </c>
      <c r="S90" s="134"/>
      <c r="T90" s="134"/>
      <c r="U90" s="134"/>
      <c r="V90" s="134"/>
      <c r="W90" s="134"/>
    </row>
    <row r="91" spans="1:23" ht="15.65" customHeight="1" thickBot="1">
      <c r="A91" s="137" t="s">
        <v>124</v>
      </c>
      <c r="B91" s="137" t="s">
        <v>125</v>
      </c>
      <c r="C91" s="137">
        <v>9531407</v>
      </c>
      <c r="D91" s="138">
        <v>70</v>
      </c>
      <c r="E91" s="134"/>
      <c r="F91" s="138">
        <v>50</v>
      </c>
      <c r="G91" s="134"/>
      <c r="H91" s="138">
        <v>98</v>
      </c>
      <c r="I91" s="134"/>
      <c r="J91" s="138">
        <v>90</v>
      </c>
      <c r="K91" s="134"/>
      <c r="L91" s="138">
        <v>100</v>
      </c>
      <c r="M91" s="134"/>
      <c r="N91" s="138">
        <v>0</v>
      </c>
      <c r="O91" s="134"/>
      <c r="P91" s="134"/>
      <c r="Q91" s="139">
        <v>82.2</v>
      </c>
      <c r="R91" s="140">
        <v>0</v>
      </c>
      <c r="S91" s="134"/>
      <c r="T91" s="134"/>
      <c r="U91" s="134"/>
      <c r="V91" s="134"/>
      <c r="W91" s="134"/>
    </row>
    <row r="92" spans="1:23" ht="15.65" customHeight="1" thickBot="1">
      <c r="A92" s="137" t="s">
        <v>158</v>
      </c>
      <c r="B92" s="137" t="s">
        <v>159</v>
      </c>
      <c r="C92" s="137">
        <v>9631003</v>
      </c>
      <c r="D92" s="138">
        <v>100</v>
      </c>
      <c r="E92" s="134"/>
      <c r="F92" s="138">
        <v>100</v>
      </c>
      <c r="G92" s="134"/>
      <c r="H92" s="138">
        <v>100</v>
      </c>
      <c r="I92" s="134"/>
      <c r="J92" s="138">
        <v>100</v>
      </c>
      <c r="K92" s="134"/>
      <c r="L92" s="138">
        <v>100</v>
      </c>
      <c r="M92" s="134"/>
      <c r="N92" s="138">
        <v>100</v>
      </c>
      <c r="O92" s="134"/>
      <c r="P92" s="134"/>
      <c r="Q92" s="139">
        <v>100</v>
      </c>
      <c r="R92" s="140">
        <v>100</v>
      </c>
      <c r="S92" s="134"/>
      <c r="T92" s="134"/>
      <c r="U92" s="134"/>
      <c r="V92" s="134"/>
      <c r="W92" s="134"/>
    </row>
    <row r="93" spans="1:23" ht="15.65" customHeight="1" thickBot="1">
      <c r="A93" s="137" t="s">
        <v>160</v>
      </c>
      <c r="B93" s="137" t="s">
        <v>62</v>
      </c>
      <c r="C93" s="137">
        <v>9631004</v>
      </c>
      <c r="D93" s="138">
        <v>100</v>
      </c>
      <c r="E93" s="134"/>
      <c r="F93" s="138">
        <v>100</v>
      </c>
      <c r="G93" s="134"/>
      <c r="H93" s="138">
        <v>100</v>
      </c>
      <c r="I93" s="134"/>
      <c r="J93" s="138">
        <v>95</v>
      </c>
      <c r="K93" s="134"/>
      <c r="L93" s="138">
        <v>100</v>
      </c>
      <c r="M93" s="134"/>
      <c r="N93" s="138">
        <v>100</v>
      </c>
      <c r="O93" s="138"/>
      <c r="P93" s="134"/>
      <c r="Q93" s="139">
        <v>98.5</v>
      </c>
      <c r="R93" s="140">
        <v>100</v>
      </c>
      <c r="S93" s="134"/>
      <c r="T93" s="134"/>
      <c r="U93" s="134"/>
      <c r="V93" s="134"/>
      <c r="W93" s="134"/>
    </row>
    <row r="94" spans="1:23" ht="15.65" customHeight="1" thickBot="1">
      <c r="A94" s="137" t="s">
        <v>161</v>
      </c>
      <c r="B94" s="137" t="s">
        <v>75</v>
      </c>
      <c r="C94" s="137">
        <v>9631005</v>
      </c>
      <c r="D94" s="138">
        <v>100</v>
      </c>
      <c r="E94" s="134"/>
      <c r="F94" s="138">
        <v>100</v>
      </c>
      <c r="G94" s="134"/>
      <c r="H94" s="138">
        <v>100</v>
      </c>
      <c r="I94" s="134"/>
      <c r="J94" s="138">
        <v>95</v>
      </c>
      <c r="K94" s="134"/>
      <c r="L94" s="138">
        <v>100</v>
      </c>
      <c r="M94" s="134"/>
      <c r="N94" s="138">
        <v>100</v>
      </c>
      <c r="O94" s="134"/>
      <c r="P94" s="134"/>
      <c r="Q94" s="139">
        <v>98.5</v>
      </c>
      <c r="R94" s="140">
        <v>100</v>
      </c>
      <c r="S94" s="134"/>
      <c r="T94" s="134"/>
      <c r="U94" s="134"/>
      <c r="V94" s="134"/>
      <c r="W94" s="134"/>
    </row>
    <row r="95" spans="1:23" ht="15.65" customHeight="1" thickBot="1">
      <c r="A95" s="137" t="s">
        <v>172</v>
      </c>
      <c r="B95" s="137" t="s">
        <v>173</v>
      </c>
      <c r="C95" s="137">
        <v>9631011</v>
      </c>
      <c r="D95" s="138">
        <v>100</v>
      </c>
      <c r="E95" s="134"/>
      <c r="F95" s="138">
        <v>100</v>
      </c>
      <c r="G95" s="134"/>
      <c r="H95" s="138">
        <v>100</v>
      </c>
      <c r="I95" s="134"/>
      <c r="J95" s="138">
        <v>100</v>
      </c>
      <c r="K95" s="134"/>
      <c r="L95" s="138">
        <v>100</v>
      </c>
      <c r="M95" s="134"/>
      <c r="N95" s="138">
        <v>100</v>
      </c>
      <c r="O95" s="134"/>
      <c r="P95" s="134"/>
      <c r="Q95" s="139">
        <v>100</v>
      </c>
      <c r="R95" s="140">
        <v>100</v>
      </c>
      <c r="S95" s="134"/>
      <c r="T95" s="134"/>
      <c r="U95" s="134"/>
      <c r="V95" s="134"/>
      <c r="W95" s="134"/>
    </row>
    <row r="96" spans="1:23" ht="15.65" customHeight="1" thickBot="1">
      <c r="A96" s="137" t="s">
        <v>176</v>
      </c>
      <c r="B96" s="137" t="s">
        <v>75</v>
      </c>
      <c r="C96" s="137">
        <v>9631013</v>
      </c>
      <c r="D96" s="138">
        <v>100</v>
      </c>
      <c r="E96" s="134"/>
      <c r="F96" s="138">
        <v>100</v>
      </c>
      <c r="G96" s="134"/>
      <c r="H96" s="138">
        <v>100</v>
      </c>
      <c r="I96" s="134"/>
      <c r="J96" s="138">
        <v>100</v>
      </c>
      <c r="K96" s="134"/>
      <c r="L96" s="138">
        <v>100</v>
      </c>
      <c r="M96" s="134"/>
      <c r="N96" s="138">
        <v>100</v>
      </c>
      <c r="O96" s="134"/>
      <c r="P96" s="134"/>
      <c r="Q96" s="139">
        <v>100</v>
      </c>
      <c r="R96" s="140">
        <v>100</v>
      </c>
      <c r="S96" s="134"/>
      <c r="T96" s="134"/>
      <c r="U96" s="134"/>
      <c r="V96" s="134"/>
      <c r="W96" s="134"/>
    </row>
    <row r="97" spans="1:23" ht="15.65" customHeight="1" thickBot="1">
      <c r="A97" s="137" t="s">
        <v>177</v>
      </c>
      <c r="B97" s="137" t="s">
        <v>70</v>
      </c>
      <c r="C97" s="137">
        <v>9631014</v>
      </c>
      <c r="D97" s="138">
        <v>100</v>
      </c>
      <c r="E97" s="134"/>
      <c r="F97" s="138">
        <v>50</v>
      </c>
      <c r="G97" s="134"/>
      <c r="H97" s="138">
        <v>100</v>
      </c>
      <c r="I97" s="134"/>
      <c r="J97" s="138">
        <v>90</v>
      </c>
      <c r="K97" s="134"/>
      <c r="L97" s="138">
        <v>100</v>
      </c>
      <c r="M97" s="134"/>
      <c r="N97" s="138">
        <v>0</v>
      </c>
      <c r="O97" s="134"/>
      <c r="P97" s="134"/>
      <c r="Q97" s="139">
        <v>87</v>
      </c>
      <c r="R97" s="140">
        <v>0</v>
      </c>
      <c r="S97" s="134"/>
      <c r="T97" s="134"/>
      <c r="U97" s="134"/>
      <c r="V97" s="134"/>
      <c r="W97" s="134"/>
    </row>
    <row r="98" spans="1:23" ht="15.65" customHeight="1" thickBot="1">
      <c r="A98" s="137" t="s">
        <v>178</v>
      </c>
      <c r="B98" s="137" t="s">
        <v>62</v>
      </c>
      <c r="C98" s="137">
        <v>9631015</v>
      </c>
      <c r="D98" s="138">
        <v>100</v>
      </c>
      <c r="E98" s="134"/>
      <c r="F98" s="138">
        <v>100</v>
      </c>
      <c r="G98" s="134"/>
      <c r="H98" s="138">
        <v>100</v>
      </c>
      <c r="I98" s="134"/>
      <c r="J98" s="138">
        <v>100</v>
      </c>
      <c r="K98" s="134"/>
      <c r="L98" s="138">
        <v>50</v>
      </c>
      <c r="M98" s="138" t="s">
        <v>119</v>
      </c>
      <c r="N98" s="138">
        <v>0</v>
      </c>
      <c r="O98" s="134"/>
      <c r="P98" s="134"/>
      <c r="Q98" s="139">
        <v>90</v>
      </c>
      <c r="R98" s="140">
        <v>0</v>
      </c>
      <c r="S98" s="134"/>
      <c r="T98" s="134"/>
      <c r="U98" s="134"/>
      <c r="V98" s="134"/>
      <c r="W98" s="134"/>
    </row>
    <row r="99" spans="1:23" ht="15.65" customHeight="1" thickBot="1">
      <c r="A99" s="137" t="s">
        <v>182</v>
      </c>
      <c r="B99" s="137" t="s">
        <v>62</v>
      </c>
      <c r="C99" s="137">
        <v>9631018</v>
      </c>
      <c r="D99" s="138">
        <v>100</v>
      </c>
      <c r="E99" s="134"/>
      <c r="F99" s="138">
        <v>100</v>
      </c>
      <c r="G99" s="134"/>
      <c r="H99" s="138">
        <v>88</v>
      </c>
      <c r="I99" s="138" t="s">
        <v>184</v>
      </c>
      <c r="J99" s="138">
        <v>90</v>
      </c>
      <c r="K99" s="134"/>
      <c r="L99" s="138">
        <v>90</v>
      </c>
      <c r="M99" s="138" t="s">
        <v>185</v>
      </c>
      <c r="N99" s="138">
        <v>100</v>
      </c>
      <c r="O99" s="138"/>
      <c r="P99" s="134"/>
      <c r="Q99" s="139">
        <v>93.2</v>
      </c>
      <c r="R99" s="140">
        <v>100</v>
      </c>
      <c r="S99" s="134"/>
      <c r="T99" s="134"/>
      <c r="U99" s="134"/>
      <c r="V99" s="134"/>
      <c r="W99" s="134"/>
    </row>
    <row r="100" spans="1:23" ht="15.65" customHeight="1" thickBot="1">
      <c r="A100" s="137" t="s">
        <v>187</v>
      </c>
      <c r="B100" s="137" t="s">
        <v>188</v>
      </c>
      <c r="C100" s="137">
        <v>9631019</v>
      </c>
      <c r="D100" s="138">
        <v>100</v>
      </c>
      <c r="E100" s="134"/>
      <c r="F100" s="138">
        <v>100</v>
      </c>
      <c r="G100" s="134"/>
      <c r="H100" s="138">
        <v>100</v>
      </c>
      <c r="I100" s="134"/>
      <c r="J100" s="138">
        <v>100</v>
      </c>
      <c r="K100" s="134"/>
      <c r="L100" s="138">
        <v>100</v>
      </c>
      <c r="M100" s="134"/>
      <c r="N100" s="138">
        <v>100</v>
      </c>
      <c r="O100" s="134"/>
      <c r="P100" s="134"/>
      <c r="Q100" s="139">
        <v>100</v>
      </c>
      <c r="R100" s="140">
        <v>100</v>
      </c>
      <c r="S100" s="134"/>
      <c r="T100" s="134"/>
      <c r="U100" s="134"/>
      <c r="V100" s="134"/>
      <c r="W100" s="134"/>
    </row>
    <row r="101" spans="1:23" ht="15.65" customHeight="1" thickBot="1">
      <c r="A101" s="137" t="s">
        <v>190</v>
      </c>
      <c r="B101" s="137" t="s">
        <v>191</v>
      </c>
      <c r="C101" s="137">
        <v>9631020</v>
      </c>
      <c r="D101" s="138">
        <v>100</v>
      </c>
      <c r="E101" s="134"/>
      <c r="F101" s="138">
        <v>100</v>
      </c>
      <c r="G101" s="134"/>
      <c r="H101" s="138">
        <v>100</v>
      </c>
      <c r="I101" s="134"/>
      <c r="J101" s="138">
        <v>100</v>
      </c>
      <c r="K101" s="134"/>
      <c r="L101" s="138">
        <v>100</v>
      </c>
      <c r="M101" s="134"/>
      <c r="N101" s="138">
        <v>100</v>
      </c>
      <c r="O101" s="134"/>
      <c r="P101" s="134"/>
      <c r="Q101" s="139">
        <v>100</v>
      </c>
      <c r="R101" s="140">
        <v>100</v>
      </c>
      <c r="S101" s="134"/>
      <c r="T101" s="134"/>
      <c r="U101" s="134"/>
      <c r="V101" s="134"/>
      <c r="W101" s="134"/>
    </row>
    <row r="102" spans="1:23" ht="15.65" customHeight="1" thickBot="1">
      <c r="A102" s="137" t="s">
        <v>193</v>
      </c>
      <c r="B102" s="137" t="s">
        <v>131</v>
      </c>
      <c r="C102" s="137">
        <v>9631021</v>
      </c>
      <c r="D102" s="138">
        <v>100</v>
      </c>
      <c r="E102" s="134"/>
      <c r="F102" s="138">
        <v>100</v>
      </c>
      <c r="G102" s="134"/>
      <c r="H102" s="138">
        <v>100</v>
      </c>
      <c r="I102" s="134"/>
      <c r="J102" s="138">
        <v>100</v>
      </c>
      <c r="K102" s="134"/>
      <c r="L102" s="138">
        <v>100</v>
      </c>
      <c r="M102" s="134"/>
      <c r="N102" s="138">
        <v>100</v>
      </c>
      <c r="O102" s="134"/>
      <c r="P102" s="138" t="s">
        <v>194</v>
      </c>
      <c r="Q102" s="139">
        <v>100</v>
      </c>
      <c r="R102" s="140">
        <v>100</v>
      </c>
      <c r="S102" s="134"/>
      <c r="T102" s="134"/>
      <c r="U102" s="134"/>
      <c r="V102" s="134"/>
      <c r="W102" s="134"/>
    </row>
    <row r="103" spans="1:23" ht="15.65" customHeight="1" thickBot="1">
      <c r="A103" s="137" t="s">
        <v>195</v>
      </c>
      <c r="B103" s="137" t="s">
        <v>75</v>
      </c>
      <c r="C103" s="137">
        <v>9631022</v>
      </c>
      <c r="D103" s="138">
        <v>100</v>
      </c>
      <c r="E103" s="134"/>
      <c r="F103" s="138">
        <v>100</v>
      </c>
      <c r="G103" s="134"/>
      <c r="H103" s="138">
        <v>52</v>
      </c>
      <c r="I103" s="138" t="s">
        <v>198</v>
      </c>
      <c r="J103" s="138">
        <v>40</v>
      </c>
      <c r="K103" s="134"/>
      <c r="L103" s="138">
        <v>100</v>
      </c>
      <c r="M103" s="134"/>
      <c r="N103" s="138">
        <v>100</v>
      </c>
      <c r="O103" s="134"/>
      <c r="P103" s="134"/>
      <c r="Q103" s="139">
        <v>74.8</v>
      </c>
      <c r="R103" s="140">
        <v>100</v>
      </c>
      <c r="S103" s="134"/>
      <c r="T103" s="134"/>
      <c r="U103" s="134"/>
      <c r="V103" s="134"/>
      <c r="W103" s="134"/>
    </row>
    <row r="104" spans="1:23" ht="15.65" customHeight="1" thickBot="1">
      <c r="A104" s="137" t="s">
        <v>200</v>
      </c>
      <c r="B104" s="137" t="s">
        <v>81</v>
      </c>
      <c r="C104" s="137">
        <v>9631024</v>
      </c>
      <c r="D104" s="138">
        <v>100</v>
      </c>
      <c r="E104" s="134"/>
      <c r="F104" s="138">
        <v>100</v>
      </c>
      <c r="G104" s="134"/>
      <c r="H104" s="138">
        <v>100</v>
      </c>
      <c r="I104" s="134"/>
      <c r="J104" s="138">
        <v>100</v>
      </c>
      <c r="K104" s="134"/>
      <c r="L104" s="138">
        <v>75</v>
      </c>
      <c r="M104" s="138" t="s">
        <v>82</v>
      </c>
      <c r="N104" s="138">
        <v>100</v>
      </c>
      <c r="O104" s="138"/>
      <c r="P104" s="134"/>
      <c r="Q104" s="139">
        <v>95</v>
      </c>
      <c r="R104" s="140">
        <v>100</v>
      </c>
      <c r="S104" s="134"/>
      <c r="T104" s="134"/>
      <c r="U104" s="134"/>
      <c r="V104" s="134"/>
      <c r="W104" s="134"/>
    </row>
    <row r="105" spans="1:23" ht="15.65" customHeight="1" thickBot="1">
      <c r="A105" s="137" t="s">
        <v>203</v>
      </c>
      <c r="B105" s="137" t="s">
        <v>204</v>
      </c>
      <c r="C105" s="137">
        <v>9631025</v>
      </c>
      <c r="D105" s="138">
        <v>100</v>
      </c>
      <c r="E105" s="134"/>
      <c r="F105" s="138">
        <v>100</v>
      </c>
      <c r="G105" s="134"/>
      <c r="H105" s="138">
        <v>100</v>
      </c>
      <c r="I105" s="134"/>
      <c r="J105" s="138">
        <v>95</v>
      </c>
      <c r="K105" s="134"/>
      <c r="L105" s="138">
        <v>100</v>
      </c>
      <c r="M105" s="134"/>
      <c r="N105" s="138">
        <v>0</v>
      </c>
      <c r="O105" s="134"/>
      <c r="P105" s="134"/>
      <c r="Q105" s="139">
        <v>98.5</v>
      </c>
      <c r="R105" s="140">
        <v>0</v>
      </c>
      <c r="S105" s="134"/>
      <c r="T105" s="134"/>
      <c r="U105" s="134"/>
      <c r="V105" s="134"/>
      <c r="W105" s="134"/>
    </row>
    <row r="106" spans="1:23" ht="15.65" customHeight="1" thickBot="1">
      <c r="A106" s="137" t="s">
        <v>216</v>
      </c>
      <c r="B106" s="137" t="s">
        <v>217</v>
      </c>
      <c r="C106" s="137">
        <v>9631032</v>
      </c>
      <c r="D106" s="138">
        <v>100</v>
      </c>
      <c r="E106" s="134"/>
      <c r="F106" s="138">
        <v>100</v>
      </c>
      <c r="G106" s="134"/>
      <c r="H106" s="138">
        <v>100</v>
      </c>
      <c r="I106" s="134"/>
      <c r="J106" s="138">
        <v>40</v>
      </c>
      <c r="K106" s="134"/>
      <c r="L106" s="138">
        <v>100</v>
      </c>
      <c r="M106" s="134"/>
      <c r="N106" s="138">
        <v>100</v>
      </c>
      <c r="O106" s="138"/>
      <c r="P106" s="134"/>
      <c r="Q106" s="139">
        <v>82</v>
      </c>
      <c r="R106" s="140">
        <v>100</v>
      </c>
      <c r="S106" s="134"/>
      <c r="T106" s="134"/>
      <c r="U106" s="134"/>
      <c r="V106" s="134"/>
      <c r="W106" s="134"/>
    </row>
    <row r="107" spans="1:23" ht="15.65" customHeight="1" thickBot="1">
      <c r="A107" s="137" t="s">
        <v>227</v>
      </c>
      <c r="B107" s="137" t="s">
        <v>228</v>
      </c>
      <c r="C107" s="137">
        <v>9631036</v>
      </c>
      <c r="D107" s="138">
        <v>70</v>
      </c>
      <c r="E107" s="134"/>
      <c r="F107" s="138">
        <v>100</v>
      </c>
      <c r="G107" s="134"/>
      <c r="H107" s="138">
        <v>100</v>
      </c>
      <c r="I107" s="134"/>
      <c r="J107" s="138">
        <v>95</v>
      </c>
      <c r="K107" s="134"/>
      <c r="L107" s="138">
        <v>100</v>
      </c>
      <c r="M107" s="134"/>
      <c r="N107" s="138">
        <v>100</v>
      </c>
      <c r="O107" s="138"/>
      <c r="P107" s="134"/>
      <c r="Q107" s="139">
        <v>94</v>
      </c>
      <c r="R107" s="140">
        <v>100</v>
      </c>
      <c r="S107" s="134"/>
      <c r="T107" s="134"/>
      <c r="U107" s="134"/>
      <c r="V107" s="134"/>
      <c r="W107" s="134"/>
    </row>
    <row r="108" spans="1:23" ht="15.65" customHeight="1" thickBot="1">
      <c r="A108" s="137" t="s">
        <v>233</v>
      </c>
      <c r="B108" s="137" t="s">
        <v>234</v>
      </c>
      <c r="C108" s="137">
        <v>9631040</v>
      </c>
      <c r="D108" s="138">
        <v>100</v>
      </c>
      <c r="E108" s="134"/>
      <c r="F108" s="138">
        <v>100</v>
      </c>
      <c r="G108" s="134"/>
      <c r="H108" s="138">
        <v>75</v>
      </c>
      <c r="I108" s="134"/>
      <c r="J108" s="138">
        <v>50</v>
      </c>
      <c r="K108" s="134"/>
      <c r="L108" s="138">
        <v>75</v>
      </c>
      <c r="M108" s="138" t="s">
        <v>235</v>
      </c>
      <c r="N108" s="138">
        <v>100</v>
      </c>
      <c r="O108" s="134"/>
      <c r="P108" s="134"/>
      <c r="Q108" s="139">
        <v>76.25</v>
      </c>
      <c r="R108" s="140">
        <v>100</v>
      </c>
      <c r="S108" s="134"/>
      <c r="T108" s="134"/>
      <c r="U108" s="134"/>
      <c r="V108" s="134"/>
      <c r="W108" s="134"/>
    </row>
    <row r="109" spans="1:23" ht="15.65" customHeight="1" thickBot="1">
      <c r="A109" s="137" t="s">
        <v>243</v>
      </c>
      <c r="B109" s="137" t="s">
        <v>93</v>
      </c>
      <c r="C109" s="137">
        <v>9631044</v>
      </c>
      <c r="D109" s="138"/>
      <c r="E109" s="134"/>
      <c r="F109" s="134"/>
      <c r="G109" s="134"/>
      <c r="H109" s="134"/>
      <c r="I109" s="134"/>
      <c r="J109" s="138">
        <v>0</v>
      </c>
      <c r="K109" s="134"/>
      <c r="L109" s="134"/>
      <c r="M109" s="134"/>
      <c r="N109" s="134"/>
      <c r="O109" s="134"/>
      <c r="P109" s="134"/>
      <c r="Q109" s="139">
        <v>0</v>
      </c>
      <c r="R109" s="141"/>
      <c r="S109" s="134"/>
      <c r="T109" s="134"/>
      <c r="U109" s="134"/>
      <c r="V109" s="134"/>
      <c r="W109" s="134"/>
    </row>
    <row r="110" spans="1:23" ht="15.65" customHeight="1" thickBot="1">
      <c r="A110" s="137" t="s">
        <v>246</v>
      </c>
      <c r="B110" s="137" t="s">
        <v>247</v>
      </c>
      <c r="C110" s="137">
        <v>9631045</v>
      </c>
      <c r="D110" s="138">
        <v>100</v>
      </c>
      <c r="E110" s="134"/>
      <c r="F110" s="138">
        <v>100</v>
      </c>
      <c r="G110" s="134"/>
      <c r="H110" s="138">
        <v>67</v>
      </c>
      <c r="I110" s="134"/>
      <c r="J110" s="138">
        <v>90</v>
      </c>
      <c r="K110" s="134"/>
      <c r="L110" s="138">
        <v>50</v>
      </c>
      <c r="M110" s="138" t="s">
        <v>249</v>
      </c>
      <c r="N110" s="138">
        <v>100</v>
      </c>
      <c r="O110" s="134"/>
      <c r="P110" s="134"/>
      <c r="Q110" s="139">
        <v>82.05</v>
      </c>
      <c r="R110" s="140">
        <v>100</v>
      </c>
      <c r="S110" s="134"/>
      <c r="T110" s="134"/>
      <c r="U110" s="134"/>
      <c r="V110" s="134"/>
      <c r="W110" s="134"/>
    </row>
    <row r="111" spans="1:23" ht="15.65" customHeight="1" thickBot="1">
      <c r="A111" s="137" t="s">
        <v>251</v>
      </c>
      <c r="B111" s="137" t="s">
        <v>252</v>
      </c>
      <c r="C111" s="137">
        <v>9631047</v>
      </c>
      <c r="D111" s="138">
        <v>100</v>
      </c>
      <c r="E111" s="134"/>
      <c r="F111" s="138">
        <v>100</v>
      </c>
      <c r="G111" s="134"/>
      <c r="H111" s="138">
        <v>100</v>
      </c>
      <c r="I111" s="134"/>
      <c r="J111" s="138">
        <v>95</v>
      </c>
      <c r="K111" s="134"/>
      <c r="L111" s="138">
        <v>20</v>
      </c>
      <c r="M111" s="138" t="s">
        <v>256</v>
      </c>
      <c r="N111" s="138">
        <v>100</v>
      </c>
      <c r="O111" s="134"/>
      <c r="P111" s="138"/>
      <c r="Q111" s="139">
        <v>82.5</v>
      </c>
      <c r="R111" s="140">
        <v>100</v>
      </c>
      <c r="S111" s="134"/>
      <c r="T111" s="134"/>
      <c r="U111" s="134"/>
      <c r="V111" s="134"/>
      <c r="W111" s="134"/>
    </row>
    <row r="112" spans="1:23" ht="15.65" customHeight="1" thickBot="1">
      <c r="A112" s="137" t="s">
        <v>260</v>
      </c>
      <c r="B112" s="137" t="s">
        <v>261</v>
      </c>
      <c r="C112" s="137">
        <v>9631049</v>
      </c>
      <c r="D112" s="138">
        <v>100</v>
      </c>
      <c r="E112" s="134"/>
      <c r="F112" s="138">
        <v>100</v>
      </c>
      <c r="G112" s="134"/>
      <c r="H112" s="138">
        <v>97</v>
      </c>
      <c r="I112" s="134"/>
      <c r="J112" s="138">
        <v>100</v>
      </c>
      <c r="K112" s="134"/>
      <c r="L112" s="138">
        <v>0</v>
      </c>
      <c r="M112" s="134"/>
      <c r="N112" s="138">
        <v>50</v>
      </c>
      <c r="O112" s="138" t="s">
        <v>264</v>
      </c>
      <c r="P112" s="134"/>
      <c r="Q112" s="139">
        <v>79.55</v>
      </c>
      <c r="R112" s="140">
        <v>50</v>
      </c>
      <c r="S112" s="134"/>
      <c r="T112" s="134"/>
      <c r="U112" s="134"/>
      <c r="V112" s="134"/>
      <c r="W112" s="134"/>
    </row>
    <row r="113" spans="1:23" ht="15.65" customHeight="1" thickBot="1">
      <c r="A113" s="137" t="s">
        <v>266</v>
      </c>
      <c r="B113" s="137" t="s">
        <v>75</v>
      </c>
      <c r="C113" s="137">
        <v>9631050</v>
      </c>
      <c r="D113" s="138">
        <v>100</v>
      </c>
      <c r="E113" s="134"/>
      <c r="F113" s="138">
        <v>100</v>
      </c>
      <c r="G113" s="134"/>
      <c r="H113" s="138">
        <v>100</v>
      </c>
      <c r="I113" s="134"/>
      <c r="J113" s="138">
        <v>95</v>
      </c>
      <c r="K113" s="134"/>
      <c r="L113" s="138">
        <v>100</v>
      </c>
      <c r="M113" s="134"/>
      <c r="N113" s="138">
        <v>100</v>
      </c>
      <c r="O113" s="138"/>
      <c r="P113" s="134"/>
      <c r="Q113" s="139">
        <v>98.5</v>
      </c>
      <c r="R113" s="140">
        <v>100</v>
      </c>
      <c r="S113" s="134"/>
      <c r="T113" s="134"/>
      <c r="U113" s="134"/>
      <c r="V113" s="134"/>
      <c r="W113" s="134"/>
    </row>
    <row r="114" spans="1:23" ht="15.65" customHeight="1" thickBot="1">
      <c r="A114" s="137" t="s">
        <v>268</v>
      </c>
      <c r="B114" s="137" t="s">
        <v>269</v>
      </c>
      <c r="C114" s="137">
        <v>9631051</v>
      </c>
      <c r="D114" s="138">
        <v>100</v>
      </c>
      <c r="E114" s="134"/>
      <c r="F114" s="138">
        <v>100</v>
      </c>
      <c r="G114" s="134"/>
      <c r="H114" s="138">
        <v>100</v>
      </c>
      <c r="I114" s="134"/>
      <c r="J114" s="138">
        <v>93</v>
      </c>
      <c r="K114" s="134"/>
      <c r="L114" s="138">
        <v>0</v>
      </c>
      <c r="M114" s="134"/>
      <c r="N114" s="138">
        <v>100</v>
      </c>
      <c r="O114" s="134"/>
      <c r="P114" s="134"/>
      <c r="Q114" s="139">
        <v>77.900000000000006</v>
      </c>
      <c r="R114" s="140">
        <v>100</v>
      </c>
      <c r="S114" s="134"/>
      <c r="T114" s="134"/>
      <c r="U114" s="134"/>
      <c r="V114" s="134"/>
      <c r="W114" s="134"/>
    </row>
    <row r="115" spans="1:23" ht="15.65" customHeight="1" thickBot="1">
      <c r="A115" s="137" t="s">
        <v>275</v>
      </c>
      <c r="B115" s="137" t="s">
        <v>154</v>
      </c>
      <c r="C115" s="137">
        <v>9631053</v>
      </c>
      <c r="D115" s="138">
        <v>100</v>
      </c>
      <c r="E115" s="134"/>
      <c r="F115" s="138">
        <v>100</v>
      </c>
      <c r="G115" s="134"/>
      <c r="H115" s="138">
        <v>100</v>
      </c>
      <c r="I115" s="134"/>
      <c r="J115" s="138">
        <v>100</v>
      </c>
      <c r="K115" s="134"/>
      <c r="L115" s="138">
        <v>100</v>
      </c>
      <c r="M115" s="134"/>
      <c r="N115" s="138">
        <v>100</v>
      </c>
      <c r="O115" s="138"/>
      <c r="P115" s="134"/>
      <c r="Q115" s="139">
        <v>100</v>
      </c>
      <c r="R115" s="140">
        <v>100</v>
      </c>
      <c r="S115" s="134"/>
      <c r="T115" s="134"/>
      <c r="U115" s="134"/>
      <c r="V115" s="134"/>
      <c r="W115" s="134"/>
    </row>
    <row r="116" spans="1:23" ht="15.65" customHeight="1" thickBot="1">
      <c r="A116" s="137" t="s">
        <v>279</v>
      </c>
      <c r="B116" s="137" t="s">
        <v>93</v>
      </c>
      <c r="C116" s="137">
        <v>9631056</v>
      </c>
      <c r="D116" s="138">
        <v>100</v>
      </c>
      <c r="E116" s="134"/>
      <c r="F116" s="138">
        <v>100</v>
      </c>
      <c r="G116" s="134"/>
      <c r="H116" s="138">
        <v>100</v>
      </c>
      <c r="I116" s="134"/>
      <c r="J116" s="138">
        <v>100</v>
      </c>
      <c r="K116" s="134"/>
      <c r="L116" s="138">
        <v>100</v>
      </c>
      <c r="M116" s="134"/>
      <c r="N116" s="138">
        <v>100</v>
      </c>
      <c r="O116" s="134"/>
      <c r="P116" s="134"/>
      <c r="Q116" s="139">
        <v>100</v>
      </c>
      <c r="R116" s="140">
        <v>100</v>
      </c>
      <c r="S116" s="134"/>
      <c r="T116" s="134"/>
      <c r="U116" s="134"/>
      <c r="V116" s="134"/>
      <c r="W116" s="134"/>
    </row>
    <row r="117" spans="1:23" ht="15.65" customHeight="1" thickBot="1">
      <c r="A117" s="137" t="s">
        <v>280</v>
      </c>
      <c r="B117" s="137" t="s">
        <v>281</v>
      </c>
      <c r="C117" s="137">
        <v>9631057</v>
      </c>
      <c r="D117" s="138">
        <v>70</v>
      </c>
      <c r="E117" s="134"/>
      <c r="F117" s="138">
        <v>100</v>
      </c>
      <c r="G117" s="134"/>
      <c r="H117" s="138">
        <v>100</v>
      </c>
      <c r="I117" s="134"/>
      <c r="J117" s="138">
        <v>37</v>
      </c>
      <c r="K117" s="134"/>
      <c r="L117" s="138">
        <v>75</v>
      </c>
      <c r="M117" s="138" t="s">
        <v>82</v>
      </c>
      <c r="N117" s="138">
        <v>0</v>
      </c>
      <c r="O117" s="138"/>
      <c r="P117" s="134"/>
      <c r="Q117" s="139">
        <v>71.599999999999994</v>
      </c>
      <c r="R117" s="140">
        <v>0</v>
      </c>
      <c r="S117" s="134"/>
      <c r="T117" s="134"/>
      <c r="U117" s="134"/>
      <c r="V117" s="134"/>
      <c r="W117" s="134"/>
    </row>
    <row r="118" spans="1:23" ht="15.65" customHeight="1" thickBot="1">
      <c r="A118" s="137" t="s">
        <v>283</v>
      </c>
      <c r="B118" s="137" t="s">
        <v>81</v>
      </c>
      <c r="C118" s="137">
        <v>9631059</v>
      </c>
      <c r="D118" s="138">
        <v>100</v>
      </c>
      <c r="E118" s="134"/>
      <c r="F118" s="138">
        <v>100</v>
      </c>
      <c r="G118" s="134"/>
      <c r="H118" s="138">
        <v>100</v>
      </c>
      <c r="I118" s="134"/>
      <c r="J118" s="138">
        <v>95</v>
      </c>
      <c r="K118" s="134"/>
      <c r="L118" s="138">
        <v>100</v>
      </c>
      <c r="M118" s="134"/>
      <c r="N118" s="138">
        <v>100</v>
      </c>
      <c r="O118" s="138"/>
      <c r="P118" s="134"/>
      <c r="Q118" s="139">
        <v>98.5</v>
      </c>
      <c r="R118" s="140">
        <v>100</v>
      </c>
      <c r="S118" s="134"/>
      <c r="T118" s="134"/>
      <c r="U118" s="134"/>
      <c r="V118" s="134"/>
      <c r="W118" s="134"/>
    </row>
    <row r="119" spans="1:23" ht="15.65" customHeight="1" thickBot="1">
      <c r="A119" s="137" t="s">
        <v>284</v>
      </c>
      <c r="B119" s="137" t="s">
        <v>285</v>
      </c>
      <c r="C119" s="137">
        <v>9631061</v>
      </c>
      <c r="D119" s="138">
        <v>100</v>
      </c>
      <c r="E119" s="134"/>
      <c r="F119" s="138">
        <v>100</v>
      </c>
      <c r="G119" s="134"/>
      <c r="H119" s="138">
        <v>96</v>
      </c>
      <c r="I119" s="138" t="s">
        <v>88</v>
      </c>
      <c r="J119" s="138">
        <v>100</v>
      </c>
      <c r="K119" s="134"/>
      <c r="L119" s="138">
        <v>100</v>
      </c>
      <c r="M119" s="134"/>
      <c r="N119" s="138">
        <v>100</v>
      </c>
      <c r="O119" s="134"/>
      <c r="P119" s="134"/>
      <c r="Q119" s="139">
        <v>99.4</v>
      </c>
      <c r="R119" s="140">
        <v>100</v>
      </c>
      <c r="S119" s="134"/>
      <c r="T119" s="134"/>
      <c r="U119" s="134"/>
      <c r="V119" s="134"/>
      <c r="W119" s="134"/>
    </row>
    <row r="120" spans="1:23" ht="15.65" customHeight="1" thickBot="1">
      <c r="A120" s="137" t="s">
        <v>287</v>
      </c>
      <c r="B120" s="137" t="s">
        <v>288</v>
      </c>
      <c r="C120" s="137">
        <v>9631063</v>
      </c>
      <c r="D120" s="138">
        <v>100</v>
      </c>
      <c r="E120" s="134"/>
      <c r="F120" s="138">
        <v>100</v>
      </c>
      <c r="G120" s="134"/>
      <c r="H120" s="138">
        <v>100</v>
      </c>
      <c r="I120" s="134"/>
      <c r="J120" s="138">
        <v>100</v>
      </c>
      <c r="K120" s="134"/>
      <c r="L120" s="138">
        <v>100</v>
      </c>
      <c r="M120" s="134"/>
      <c r="N120" s="138">
        <v>100</v>
      </c>
      <c r="O120" s="134"/>
      <c r="P120" s="134"/>
      <c r="Q120" s="139">
        <v>100</v>
      </c>
      <c r="R120" s="140">
        <v>100</v>
      </c>
      <c r="S120" s="134"/>
      <c r="T120" s="134"/>
      <c r="U120" s="134"/>
      <c r="V120" s="134"/>
      <c r="W120" s="134"/>
    </row>
    <row r="121" spans="1:23" ht="15.65" customHeight="1" thickBot="1">
      <c r="A121" s="137" t="s">
        <v>290</v>
      </c>
      <c r="B121" s="137" t="s">
        <v>75</v>
      </c>
      <c r="C121" s="137">
        <v>9631064</v>
      </c>
      <c r="D121" s="138">
        <v>100</v>
      </c>
      <c r="E121" s="134"/>
      <c r="F121" s="138">
        <v>100</v>
      </c>
      <c r="G121" s="134"/>
      <c r="H121" s="138">
        <v>100</v>
      </c>
      <c r="I121" s="134"/>
      <c r="J121" s="138">
        <v>100</v>
      </c>
      <c r="K121" s="134"/>
      <c r="L121" s="138">
        <v>100</v>
      </c>
      <c r="M121" s="134"/>
      <c r="N121" s="138">
        <v>100</v>
      </c>
      <c r="O121" s="134"/>
      <c r="P121" s="134"/>
      <c r="Q121" s="139">
        <v>100</v>
      </c>
      <c r="R121" s="140">
        <v>100</v>
      </c>
      <c r="S121" s="134"/>
      <c r="T121" s="134"/>
      <c r="U121" s="134"/>
      <c r="V121" s="134"/>
      <c r="W121" s="134"/>
    </row>
    <row r="122" spans="1:23" ht="15.65" customHeight="1" thickBot="1">
      <c r="A122" s="137" t="s">
        <v>291</v>
      </c>
      <c r="B122" s="137" t="s">
        <v>292</v>
      </c>
      <c r="C122" s="137">
        <v>9631065</v>
      </c>
      <c r="D122" s="138">
        <v>100</v>
      </c>
      <c r="E122" s="134"/>
      <c r="F122" s="138">
        <v>100</v>
      </c>
      <c r="G122" s="134"/>
      <c r="H122" s="138">
        <v>100</v>
      </c>
      <c r="I122" s="134"/>
      <c r="J122" s="138">
        <v>100</v>
      </c>
      <c r="K122" s="134"/>
      <c r="L122" s="138">
        <v>50</v>
      </c>
      <c r="M122" s="138" t="s">
        <v>119</v>
      </c>
      <c r="N122" s="138">
        <v>100</v>
      </c>
      <c r="O122" s="134"/>
      <c r="P122" s="134"/>
      <c r="Q122" s="139">
        <v>90</v>
      </c>
      <c r="R122" s="140">
        <v>100</v>
      </c>
      <c r="S122" s="134"/>
      <c r="T122" s="134"/>
      <c r="U122" s="134"/>
      <c r="V122" s="134"/>
      <c r="W122" s="134"/>
    </row>
    <row r="123" spans="1:23" ht="15.65" customHeight="1" thickBot="1">
      <c r="A123" s="137" t="s">
        <v>299</v>
      </c>
      <c r="B123" s="137" t="s">
        <v>129</v>
      </c>
      <c r="C123" s="137">
        <v>9631071</v>
      </c>
      <c r="D123" s="134"/>
      <c r="E123" s="134"/>
      <c r="F123" s="134"/>
      <c r="G123" s="134"/>
      <c r="H123" s="134"/>
      <c r="I123" s="134"/>
      <c r="J123" s="138">
        <v>0</v>
      </c>
      <c r="K123" s="134"/>
      <c r="L123" s="134"/>
      <c r="M123" s="134"/>
      <c r="N123" s="134"/>
      <c r="O123" s="134"/>
      <c r="P123" s="134"/>
      <c r="Q123" s="139">
        <v>0</v>
      </c>
      <c r="R123" s="141"/>
      <c r="S123" s="134"/>
      <c r="T123" s="134"/>
      <c r="U123" s="134"/>
      <c r="V123" s="134"/>
      <c r="W123" s="134"/>
    </row>
    <row r="124" spans="1:23" ht="15.65" customHeight="1" thickBot="1">
      <c r="A124" s="137" t="s">
        <v>302</v>
      </c>
      <c r="B124" s="137" t="s">
        <v>62</v>
      </c>
      <c r="C124" s="137">
        <v>9631072</v>
      </c>
      <c r="D124" s="138">
        <v>100</v>
      </c>
      <c r="E124" s="134"/>
      <c r="F124" s="138">
        <v>100</v>
      </c>
      <c r="G124" s="134"/>
      <c r="H124" s="138">
        <v>100</v>
      </c>
      <c r="I124" s="134"/>
      <c r="J124" s="138">
        <v>100</v>
      </c>
      <c r="K124" s="134"/>
      <c r="L124" s="138">
        <v>100</v>
      </c>
      <c r="M124" s="134"/>
      <c r="N124" s="138">
        <v>50</v>
      </c>
      <c r="O124" s="138" t="s">
        <v>298</v>
      </c>
      <c r="P124" s="138"/>
      <c r="Q124" s="139">
        <v>100</v>
      </c>
      <c r="R124" s="140">
        <v>50</v>
      </c>
      <c r="S124" s="134"/>
      <c r="T124" s="134"/>
      <c r="U124" s="134"/>
      <c r="V124" s="134"/>
      <c r="W124" s="134"/>
    </row>
    <row r="125" spans="1:23" ht="15.65" customHeight="1" thickBot="1">
      <c r="A125" s="137" t="s">
        <v>303</v>
      </c>
      <c r="B125" s="137" t="s">
        <v>55</v>
      </c>
      <c r="C125" s="137">
        <v>9631075</v>
      </c>
      <c r="D125" s="138">
        <v>50</v>
      </c>
      <c r="E125" s="134"/>
      <c r="F125" s="138">
        <v>100</v>
      </c>
      <c r="G125" s="134"/>
      <c r="H125" s="138">
        <v>100</v>
      </c>
      <c r="I125" s="134"/>
      <c r="J125" s="138">
        <v>95</v>
      </c>
      <c r="K125" s="134"/>
      <c r="L125" s="138">
        <v>100</v>
      </c>
      <c r="M125" s="134"/>
      <c r="N125" s="138">
        <v>100</v>
      </c>
      <c r="O125" s="138"/>
      <c r="P125" s="134"/>
      <c r="Q125" s="139">
        <v>91</v>
      </c>
      <c r="R125" s="140">
        <v>100</v>
      </c>
      <c r="S125" s="134"/>
      <c r="T125" s="134"/>
      <c r="U125" s="134"/>
      <c r="V125" s="134"/>
      <c r="W125" s="134"/>
    </row>
    <row r="126" spans="1:23" ht="15.65" customHeight="1" thickBot="1">
      <c r="A126" s="137" t="s">
        <v>304</v>
      </c>
      <c r="B126" s="137" t="s">
        <v>62</v>
      </c>
      <c r="C126" s="137">
        <v>9631076</v>
      </c>
      <c r="D126" s="138">
        <v>100</v>
      </c>
      <c r="E126" s="134"/>
      <c r="F126" s="138">
        <v>100</v>
      </c>
      <c r="G126" s="134"/>
      <c r="H126" s="138">
        <v>100</v>
      </c>
      <c r="I126" s="134"/>
      <c r="J126" s="138">
        <v>95</v>
      </c>
      <c r="K126" s="134"/>
      <c r="L126" s="138">
        <v>100</v>
      </c>
      <c r="M126" s="138" t="s">
        <v>305</v>
      </c>
      <c r="N126" s="138">
        <v>100</v>
      </c>
      <c r="O126" s="134"/>
      <c r="P126" s="134"/>
      <c r="Q126" s="139">
        <v>98.5</v>
      </c>
      <c r="R126" s="140">
        <v>100</v>
      </c>
      <c r="S126" s="134"/>
      <c r="T126" s="134"/>
      <c r="U126" s="134"/>
      <c r="V126" s="134"/>
      <c r="W126" s="134"/>
    </row>
    <row r="127" spans="1:23" ht="15.65" customHeight="1" thickBot="1">
      <c r="A127" s="137" t="s">
        <v>309</v>
      </c>
      <c r="B127" s="137" t="s">
        <v>55</v>
      </c>
      <c r="C127" s="137">
        <v>9631404</v>
      </c>
      <c r="D127" s="138">
        <v>100</v>
      </c>
      <c r="E127" s="134"/>
      <c r="F127" s="138">
        <v>100</v>
      </c>
      <c r="G127" s="138"/>
      <c r="H127" s="138">
        <v>100</v>
      </c>
      <c r="I127" s="134"/>
      <c r="J127" s="138">
        <v>50</v>
      </c>
      <c r="K127" s="134"/>
      <c r="L127" s="138">
        <v>50</v>
      </c>
      <c r="M127" s="138" t="s">
        <v>119</v>
      </c>
      <c r="N127" s="138">
        <v>100</v>
      </c>
      <c r="O127" s="134"/>
      <c r="P127" s="134"/>
      <c r="Q127" s="139">
        <v>75</v>
      </c>
      <c r="R127" s="140">
        <v>100</v>
      </c>
      <c r="S127" s="134"/>
      <c r="T127" s="134"/>
      <c r="U127" s="134"/>
      <c r="V127" s="134"/>
      <c r="W127" s="134"/>
    </row>
    <row r="128" spans="1:23" ht="15.65" customHeight="1" thickBot="1">
      <c r="A128" s="137" t="s">
        <v>310</v>
      </c>
      <c r="B128" s="137" t="s">
        <v>228</v>
      </c>
      <c r="C128" s="137">
        <v>9631405</v>
      </c>
      <c r="D128" s="138">
        <v>100</v>
      </c>
      <c r="E128" s="134"/>
      <c r="F128" s="138">
        <v>100</v>
      </c>
      <c r="G128" s="134"/>
      <c r="H128" s="138">
        <v>84</v>
      </c>
      <c r="I128" s="138" t="s">
        <v>311</v>
      </c>
      <c r="J128" s="138">
        <v>95</v>
      </c>
      <c r="K128" s="134"/>
      <c r="L128" s="138">
        <v>100</v>
      </c>
      <c r="M128" s="134"/>
      <c r="N128" s="138">
        <v>100</v>
      </c>
      <c r="O128" s="135"/>
      <c r="P128" s="134"/>
      <c r="Q128" s="139">
        <v>96.1</v>
      </c>
      <c r="R128" s="140">
        <v>100</v>
      </c>
      <c r="S128" s="134"/>
      <c r="T128" s="134"/>
      <c r="U128" s="134"/>
      <c r="V128" s="134"/>
      <c r="W128" s="134"/>
    </row>
    <row r="129" spans="1:23" ht="15.65" customHeight="1" thickBot="1">
      <c r="A129" s="137" t="s">
        <v>312</v>
      </c>
      <c r="B129" s="137" t="s">
        <v>81</v>
      </c>
      <c r="C129" s="137">
        <v>9631406</v>
      </c>
      <c r="D129" s="138">
        <v>100</v>
      </c>
      <c r="E129" s="134"/>
      <c r="F129" s="138">
        <v>100</v>
      </c>
      <c r="G129" s="134"/>
      <c r="H129" s="138">
        <v>80</v>
      </c>
      <c r="I129" s="134"/>
      <c r="J129" s="138">
        <v>93</v>
      </c>
      <c r="K129" s="134"/>
      <c r="L129" s="138">
        <v>0</v>
      </c>
      <c r="M129" s="138" t="s">
        <v>313</v>
      </c>
      <c r="N129" s="138">
        <v>100</v>
      </c>
      <c r="O129" s="134"/>
      <c r="P129" s="134"/>
      <c r="Q129" s="139">
        <v>74.900000000000006</v>
      </c>
      <c r="R129" s="140">
        <v>100</v>
      </c>
      <c r="S129" s="134"/>
      <c r="T129" s="134"/>
      <c r="U129" s="134"/>
      <c r="V129" s="134"/>
      <c r="W129" s="134"/>
    </row>
    <row r="130" spans="1:23" ht="15.65" customHeight="1" thickBot="1">
      <c r="A130" s="137" t="s">
        <v>319</v>
      </c>
      <c r="B130" s="137" t="s">
        <v>320</v>
      </c>
      <c r="C130" s="137">
        <v>9631415</v>
      </c>
      <c r="D130" s="138">
        <v>100</v>
      </c>
      <c r="E130" s="134"/>
      <c r="F130" s="138">
        <v>100</v>
      </c>
      <c r="G130" s="134"/>
      <c r="H130" s="138">
        <v>100</v>
      </c>
      <c r="I130" s="134"/>
      <c r="J130" s="138">
        <v>98</v>
      </c>
      <c r="K130" s="134"/>
      <c r="L130" s="138">
        <v>75</v>
      </c>
      <c r="M130" s="138" t="s">
        <v>82</v>
      </c>
      <c r="N130" s="138">
        <v>0</v>
      </c>
      <c r="O130" s="138"/>
      <c r="P130" s="134"/>
      <c r="Q130" s="139">
        <v>94.4</v>
      </c>
      <c r="R130" s="140">
        <v>0</v>
      </c>
      <c r="S130" s="134"/>
      <c r="T130" s="134"/>
      <c r="U130" s="134"/>
      <c r="V130" s="134"/>
      <c r="W130" s="134"/>
    </row>
    <row r="131" spans="1:23" ht="15.65" customHeight="1" thickBot="1">
      <c r="A131" s="137" t="s">
        <v>322</v>
      </c>
      <c r="B131" s="137" t="s">
        <v>323</v>
      </c>
      <c r="C131" s="137">
        <v>9631416</v>
      </c>
      <c r="D131" s="138">
        <v>100</v>
      </c>
      <c r="E131" s="134"/>
      <c r="F131" s="138">
        <v>100</v>
      </c>
      <c r="G131" s="134"/>
      <c r="H131" s="138">
        <v>96</v>
      </c>
      <c r="I131" s="134"/>
      <c r="J131" s="138">
        <v>100</v>
      </c>
      <c r="K131" s="134"/>
      <c r="L131" s="138">
        <v>100</v>
      </c>
      <c r="M131" s="134"/>
      <c r="N131" s="138">
        <v>0</v>
      </c>
      <c r="O131" s="138"/>
      <c r="P131" s="134"/>
      <c r="Q131" s="139">
        <v>99.4</v>
      </c>
      <c r="R131" s="140">
        <v>0</v>
      </c>
      <c r="S131" s="134"/>
      <c r="T131" s="134"/>
      <c r="U131" s="134"/>
      <c r="V131" s="134"/>
      <c r="W131" s="134"/>
    </row>
    <row r="132" spans="1:23" ht="15.65" customHeight="1" thickBot="1">
      <c r="A132" s="137" t="s">
        <v>324</v>
      </c>
      <c r="B132" s="137" t="s">
        <v>325</v>
      </c>
      <c r="C132" s="137">
        <v>9631417</v>
      </c>
      <c r="D132" s="138">
        <v>100</v>
      </c>
      <c r="E132" s="134"/>
      <c r="F132" s="138">
        <v>100</v>
      </c>
      <c r="G132" s="134"/>
      <c r="H132" s="138">
        <v>100</v>
      </c>
      <c r="I132" s="134"/>
      <c r="J132" s="138">
        <v>95</v>
      </c>
      <c r="K132" s="134"/>
      <c r="L132" s="138">
        <v>100</v>
      </c>
      <c r="M132" s="134"/>
      <c r="N132" s="138">
        <v>0</v>
      </c>
      <c r="O132" s="134"/>
      <c r="P132" s="134"/>
      <c r="Q132" s="139">
        <v>98.5</v>
      </c>
      <c r="R132" s="140">
        <v>0</v>
      </c>
      <c r="S132" s="134"/>
      <c r="T132" s="134"/>
      <c r="U132" s="134"/>
      <c r="V132" s="134"/>
      <c r="W132" s="134"/>
    </row>
    <row r="133" spans="1:23" ht="15.65" customHeight="1" thickBot="1">
      <c r="A133" s="137" t="s">
        <v>326</v>
      </c>
      <c r="B133" s="137" t="s">
        <v>327</v>
      </c>
      <c r="C133" s="137">
        <v>9631418</v>
      </c>
      <c r="D133" s="138">
        <v>100</v>
      </c>
      <c r="E133" s="134"/>
      <c r="F133" s="138">
        <v>100</v>
      </c>
      <c r="G133" s="134"/>
      <c r="H133" s="138">
        <v>98</v>
      </c>
      <c r="I133" s="134"/>
      <c r="J133" s="138">
        <v>95</v>
      </c>
      <c r="K133" s="134"/>
      <c r="L133" s="138">
        <v>75</v>
      </c>
      <c r="M133" s="138" t="s">
        <v>82</v>
      </c>
      <c r="N133" s="138">
        <v>0</v>
      </c>
      <c r="O133" s="134"/>
      <c r="P133" s="134"/>
      <c r="Q133" s="139">
        <v>93.2</v>
      </c>
      <c r="R133" s="140">
        <v>0</v>
      </c>
      <c r="S133" s="134"/>
      <c r="T133" s="134"/>
      <c r="U133" s="134"/>
      <c r="V133" s="134"/>
      <c r="W133" s="134"/>
    </row>
    <row r="134" spans="1:23" ht="15.65" customHeight="1" thickBot="1">
      <c r="A134" s="137" t="s">
        <v>328</v>
      </c>
      <c r="B134" s="137" t="s">
        <v>329</v>
      </c>
      <c r="C134" s="137">
        <v>9631423</v>
      </c>
      <c r="D134" s="138">
        <v>100</v>
      </c>
      <c r="E134" s="134"/>
      <c r="F134" s="138">
        <v>100</v>
      </c>
      <c r="G134" s="134"/>
      <c r="H134" s="138">
        <v>100</v>
      </c>
      <c r="I134" s="134"/>
      <c r="J134" s="138">
        <v>75</v>
      </c>
      <c r="K134" s="134"/>
      <c r="L134" s="138">
        <v>75</v>
      </c>
      <c r="M134" s="138" t="s">
        <v>82</v>
      </c>
      <c r="N134" s="138">
        <v>0</v>
      </c>
      <c r="O134" s="134"/>
      <c r="P134" s="134"/>
      <c r="Q134" s="139">
        <v>87.5</v>
      </c>
      <c r="R134" s="140">
        <v>0</v>
      </c>
      <c r="S134" s="134"/>
      <c r="T134" s="134"/>
      <c r="U134" s="134"/>
      <c r="V134" s="134"/>
      <c r="W134" s="134"/>
    </row>
    <row r="135" spans="1:23" ht="15.65" customHeight="1" thickBot="1">
      <c r="A135" s="137" t="s">
        <v>330</v>
      </c>
      <c r="B135" s="137" t="s">
        <v>331</v>
      </c>
      <c r="C135" s="137">
        <v>9631424</v>
      </c>
      <c r="D135" s="138">
        <v>100</v>
      </c>
      <c r="E135" s="134"/>
      <c r="F135" s="138">
        <v>100</v>
      </c>
      <c r="G135" s="134"/>
      <c r="H135" s="138">
        <v>100</v>
      </c>
      <c r="I135" s="134"/>
      <c r="J135" s="138">
        <v>95</v>
      </c>
      <c r="K135" s="134"/>
      <c r="L135" s="138">
        <v>100</v>
      </c>
      <c r="M135" s="134"/>
      <c r="N135" s="138">
        <v>100</v>
      </c>
      <c r="O135" s="134"/>
      <c r="P135" s="134"/>
      <c r="Q135" s="139">
        <v>98.5</v>
      </c>
      <c r="R135" s="140">
        <v>100</v>
      </c>
      <c r="S135" s="134"/>
      <c r="T135" s="134"/>
      <c r="U135" s="134"/>
      <c r="V135" s="134"/>
      <c r="W135" s="134"/>
    </row>
    <row r="136" spans="1:23" ht="15.65" customHeight="1" thickBot="1">
      <c r="A136" s="137" t="s">
        <v>332</v>
      </c>
      <c r="B136" s="137" t="s">
        <v>333</v>
      </c>
      <c r="C136" s="137">
        <v>9631801</v>
      </c>
      <c r="D136" s="138">
        <v>100</v>
      </c>
      <c r="E136" s="134"/>
      <c r="F136" s="138">
        <v>100</v>
      </c>
      <c r="G136" s="134"/>
      <c r="H136" s="138">
        <v>84</v>
      </c>
      <c r="I136" s="138" t="s">
        <v>339</v>
      </c>
      <c r="J136" s="138">
        <v>100</v>
      </c>
      <c r="K136" s="134"/>
      <c r="L136" s="138">
        <v>75</v>
      </c>
      <c r="M136" s="138" t="s">
        <v>82</v>
      </c>
      <c r="N136" s="138">
        <v>0</v>
      </c>
      <c r="O136" s="138"/>
      <c r="P136" s="134"/>
      <c r="Q136" s="139">
        <v>92.6</v>
      </c>
      <c r="R136" s="140">
        <v>0</v>
      </c>
      <c r="S136" s="134"/>
      <c r="T136" s="134"/>
      <c r="U136" s="134"/>
      <c r="V136" s="134"/>
      <c r="W136" s="134"/>
    </row>
    <row r="137" spans="1:23" ht="15.65" customHeight="1" thickBot="1">
      <c r="A137" s="137" t="s">
        <v>334</v>
      </c>
      <c r="B137" s="137" t="s">
        <v>51</v>
      </c>
      <c r="C137" s="137">
        <v>9631803</v>
      </c>
      <c r="D137" s="138">
        <v>100</v>
      </c>
      <c r="E137" s="134"/>
      <c r="F137" s="138">
        <v>100</v>
      </c>
      <c r="G137" s="134"/>
      <c r="H137" s="138">
        <v>100</v>
      </c>
      <c r="I137" s="134"/>
      <c r="J137" s="138">
        <v>90</v>
      </c>
      <c r="K137" s="134"/>
      <c r="L137" s="138">
        <v>100</v>
      </c>
      <c r="M137" s="134"/>
      <c r="N137" s="138">
        <v>100</v>
      </c>
      <c r="O137" s="138"/>
      <c r="P137" s="134"/>
      <c r="Q137" s="139">
        <v>97</v>
      </c>
      <c r="R137" s="140">
        <v>100</v>
      </c>
      <c r="S137" s="134"/>
      <c r="T137" s="134"/>
      <c r="U137" s="134"/>
      <c r="V137" s="134"/>
      <c r="W137" s="134"/>
    </row>
    <row r="138" spans="1:23" ht="15.65" customHeight="1" thickBot="1">
      <c r="A138" s="137" t="s">
        <v>336</v>
      </c>
      <c r="B138" s="137" t="s">
        <v>51</v>
      </c>
      <c r="C138" s="137">
        <v>9631813</v>
      </c>
      <c r="D138" s="138">
        <v>100</v>
      </c>
      <c r="E138" s="134"/>
      <c r="F138" s="138">
        <v>100</v>
      </c>
      <c r="G138" s="134"/>
      <c r="H138" s="138">
        <v>98</v>
      </c>
      <c r="I138" s="134"/>
      <c r="J138" s="138">
        <v>40</v>
      </c>
      <c r="K138" s="134"/>
      <c r="L138" s="138">
        <v>75</v>
      </c>
      <c r="M138" s="138" t="s">
        <v>82</v>
      </c>
      <c r="N138" s="138">
        <v>0</v>
      </c>
      <c r="O138" s="138"/>
      <c r="P138" s="134"/>
      <c r="Q138" s="139">
        <v>76.7</v>
      </c>
      <c r="R138" s="140">
        <v>0</v>
      </c>
      <c r="S138" s="134"/>
      <c r="T138" s="134"/>
      <c r="U138" s="134"/>
      <c r="V138" s="134"/>
      <c r="W138" s="134"/>
    </row>
    <row r="139" spans="1:23" ht="15.65" customHeight="1" thickBot="1">
      <c r="A139" s="137" t="s">
        <v>337</v>
      </c>
      <c r="B139" s="137" t="s">
        <v>129</v>
      </c>
      <c r="C139" s="137">
        <v>9631815</v>
      </c>
      <c r="D139" s="138">
        <v>100</v>
      </c>
      <c r="E139" s="134"/>
      <c r="F139" s="138">
        <v>100</v>
      </c>
      <c r="G139" s="134"/>
      <c r="H139" s="138">
        <v>88</v>
      </c>
      <c r="I139" s="138" t="s">
        <v>344</v>
      </c>
      <c r="J139" s="138">
        <v>100</v>
      </c>
      <c r="K139" s="134"/>
      <c r="L139" s="138">
        <v>100</v>
      </c>
      <c r="M139" s="134"/>
      <c r="N139" s="138">
        <v>100</v>
      </c>
      <c r="O139" s="135"/>
      <c r="P139" s="134"/>
      <c r="Q139" s="139">
        <v>98.2</v>
      </c>
      <c r="R139" s="140">
        <v>100</v>
      </c>
      <c r="S139" s="134"/>
      <c r="T139" s="134"/>
      <c r="U139" s="134"/>
      <c r="V139" s="134"/>
      <c r="W139" s="134"/>
    </row>
    <row r="140" spans="1:23" ht="15.65" customHeight="1" thickBot="1">
      <c r="A140" s="137" t="s">
        <v>338</v>
      </c>
      <c r="B140" s="137" t="s">
        <v>58</v>
      </c>
      <c r="C140" s="137">
        <v>9633094</v>
      </c>
      <c r="D140" s="138">
        <v>100</v>
      </c>
      <c r="E140" s="134"/>
      <c r="F140" s="138">
        <v>100</v>
      </c>
      <c r="G140" s="134"/>
      <c r="H140" s="138">
        <v>100</v>
      </c>
      <c r="I140" s="134"/>
      <c r="J140" s="138">
        <v>100</v>
      </c>
      <c r="K140" s="134"/>
      <c r="L140" s="138">
        <v>100</v>
      </c>
      <c r="M140" s="134"/>
      <c r="N140" s="138">
        <v>100</v>
      </c>
      <c r="O140" s="138"/>
      <c r="P140" s="134"/>
      <c r="Q140" s="139">
        <v>100</v>
      </c>
      <c r="R140" s="140">
        <v>100</v>
      </c>
      <c r="S140" s="134"/>
      <c r="T140" s="134"/>
      <c r="U140" s="134"/>
      <c r="V140" s="134"/>
      <c r="W140" s="134"/>
    </row>
    <row r="141" spans="1:23" ht="15.65" customHeight="1" thickBot="1">
      <c r="A141" s="137" t="s">
        <v>151</v>
      </c>
      <c r="B141" s="142" t="s">
        <v>152</v>
      </c>
      <c r="C141" s="142">
        <v>9627052</v>
      </c>
      <c r="D141" s="134"/>
      <c r="E141" s="134"/>
      <c r="F141" s="134"/>
      <c r="G141" s="134"/>
      <c r="H141" s="134"/>
      <c r="I141" s="134"/>
      <c r="J141" s="138">
        <v>0</v>
      </c>
      <c r="K141" s="134"/>
      <c r="L141" s="134"/>
      <c r="M141" s="134"/>
      <c r="N141" s="134"/>
      <c r="O141" s="134"/>
      <c r="P141" s="134"/>
      <c r="Q141" s="139">
        <v>0</v>
      </c>
      <c r="R141" s="141"/>
      <c r="S141" s="134"/>
      <c r="T141" s="134"/>
      <c r="U141" s="134"/>
      <c r="V141" s="134"/>
      <c r="W141" s="134"/>
    </row>
    <row r="142" spans="1:23" ht="15.65" customHeight="1" thickBot="1">
      <c r="A142" s="142" t="s">
        <v>139</v>
      </c>
      <c r="B142" s="137" t="s">
        <v>98</v>
      </c>
      <c r="C142" s="137">
        <v>9533037</v>
      </c>
      <c r="D142" s="138">
        <v>100</v>
      </c>
      <c r="E142" s="134"/>
      <c r="F142" s="138">
        <v>100</v>
      </c>
      <c r="G142" s="134"/>
      <c r="H142" s="138">
        <v>40</v>
      </c>
      <c r="I142" s="134"/>
      <c r="J142" s="138">
        <v>70</v>
      </c>
      <c r="K142" s="134"/>
      <c r="L142" s="138">
        <v>50</v>
      </c>
      <c r="M142" s="138" t="s">
        <v>140</v>
      </c>
      <c r="N142" s="138">
        <v>0</v>
      </c>
      <c r="O142" s="134"/>
      <c r="P142" s="134"/>
      <c r="Q142" s="139">
        <v>72</v>
      </c>
      <c r="R142" s="140">
        <v>0</v>
      </c>
      <c r="S142" s="134"/>
      <c r="T142" s="134"/>
      <c r="U142" s="134"/>
      <c r="V142" s="134"/>
      <c r="W142" s="134"/>
    </row>
    <row r="143" spans="1:23" ht="15.65" customHeight="1" thickBo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</row>
    <row r="144" spans="1:23" ht="15.65" customHeight="1" thickBo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</row>
    <row r="145" spans="1:23" ht="15.65" customHeight="1" thickBo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</row>
    <row r="146" spans="1:23" ht="15.65" customHeight="1" thickBo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</row>
    <row r="147" spans="1:23" ht="15.65" customHeight="1" thickBo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</row>
    <row r="148" spans="1:23" ht="13" thickBo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</row>
    <row r="149" spans="1:23" ht="13" thickBo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</row>
    <row r="150" spans="1:23" ht="13" thickBo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</row>
    <row r="151" spans="1:23" ht="13" thickBo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</row>
    <row r="152" spans="1:23" ht="13" thickBo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</row>
    <row r="153" spans="1:23" ht="13" thickBo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</row>
    <row r="154" spans="1:23" ht="13" thickBo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</row>
    <row r="155" spans="1:23" ht="13" thickBo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</row>
    <row r="156" spans="1:23" ht="13" thickBo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</row>
    <row r="157" spans="1:23" ht="13" thickBo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</row>
    <row r="158" spans="1:23" ht="13" thickBo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</row>
    <row r="159" spans="1:23" ht="13" thickBo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</row>
    <row r="160" spans="1:23" ht="13" thickBo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</row>
    <row r="161" spans="1:23" ht="13" thickBo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</row>
    <row r="162" spans="1:23" ht="13" thickBo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</row>
    <row r="163" spans="1:23" ht="13" thickBo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</row>
    <row r="164" spans="1:23" ht="13" thickBo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</row>
    <row r="165" spans="1:23" ht="13" thickBo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</row>
    <row r="166" spans="1:23" ht="13" thickBo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</row>
    <row r="167" spans="1:23" ht="13" thickBo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</row>
    <row r="168" spans="1:23" ht="13" thickBo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</row>
    <row r="169" spans="1:23" ht="13" thickBo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</row>
    <row r="170" spans="1:23" ht="13" thickBo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</row>
    <row r="171" spans="1:23" ht="13" thickBo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</row>
    <row r="172" spans="1:23" ht="13" thickBo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</row>
    <row r="173" spans="1:23" ht="13" thickBo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</row>
    <row r="174" spans="1:23" ht="13" thickBo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</row>
    <row r="175" spans="1:23" ht="13" thickBo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</row>
    <row r="176" spans="1:23" ht="13" thickBo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</row>
    <row r="177" spans="1:23" ht="13" thickBo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</row>
    <row r="178" spans="1:23" ht="13" thickBo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</row>
    <row r="179" spans="1:23" ht="13" thickBo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</row>
    <row r="180" spans="1:23" ht="13" thickBo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</row>
    <row r="181" spans="1:23" ht="13" thickBo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</row>
    <row r="182" spans="1:23" ht="13" thickBo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</row>
    <row r="183" spans="1:23" ht="13" thickBo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</row>
    <row r="184" spans="1:23" ht="13" thickBo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</row>
    <row r="185" spans="1:23" ht="13" thickBo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</row>
    <row r="186" spans="1:23" ht="13" thickBo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</row>
    <row r="187" spans="1:23" ht="13" thickBo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</row>
    <row r="188" spans="1:23" ht="13" thickBo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</row>
    <row r="189" spans="1:23" ht="13" thickBo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</row>
    <row r="190" spans="1:23" ht="13" thickBo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</row>
    <row r="191" spans="1:23" ht="13" thickBo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</row>
    <row r="192" spans="1:23" ht="13" thickBo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</row>
    <row r="193" spans="1:23" ht="13" thickBo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</row>
    <row r="194" spans="1:23" ht="13" thickBo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</row>
    <row r="195" spans="1:23" ht="13" thickBo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</row>
    <row r="196" spans="1:23" ht="13" thickBo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</row>
    <row r="197" spans="1:23" ht="13" thickBo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</row>
    <row r="198" spans="1:23" ht="13" thickBo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</row>
    <row r="199" spans="1:23" ht="13" thickBo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</row>
    <row r="200" spans="1:23" ht="13" thickBo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</row>
    <row r="201" spans="1:23" ht="13" thickBo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</row>
    <row r="202" spans="1:23" ht="13" thickBo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</row>
    <row r="203" spans="1:23" ht="13" thickBo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</row>
    <row r="204" spans="1:23" ht="13" thickBo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</row>
    <row r="205" spans="1:23" ht="13" thickBo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</row>
    <row r="206" spans="1:23" ht="13" thickBo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</row>
    <row r="207" spans="1:23" ht="13" thickBo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</row>
    <row r="208" spans="1:23" ht="13" thickBo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</row>
    <row r="209" spans="1:23" ht="13" thickBo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</row>
    <row r="210" spans="1:23" ht="13" thickBo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</row>
    <row r="211" spans="1:23" ht="13" thickBo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</row>
    <row r="212" spans="1:23" ht="13" thickBo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</row>
    <row r="213" spans="1:23" ht="13" thickBo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</row>
    <row r="214" spans="1:23" ht="13" thickBo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</row>
    <row r="215" spans="1:23" ht="13" thickBo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</row>
    <row r="216" spans="1:23" ht="13" thickBo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</row>
    <row r="217" spans="1:23" ht="13" thickBo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</row>
    <row r="218" spans="1:23" ht="13" thickBo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</row>
    <row r="219" spans="1:23" ht="13" thickBo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</row>
    <row r="220" spans="1:23" ht="13" thickBo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</row>
    <row r="221" spans="1:23" ht="13" thickBo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</row>
    <row r="222" spans="1:23" ht="13" thickBo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</row>
    <row r="223" spans="1:23" ht="13" thickBo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</row>
    <row r="224" spans="1:23" ht="13" thickBo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</row>
    <row r="225" spans="1:23" ht="13" thickBo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</row>
    <row r="226" spans="1:23" ht="13" thickBo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</row>
    <row r="227" spans="1:23" ht="13" thickBo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</row>
    <row r="228" spans="1:23" ht="13" thickBo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</row>
    <row r="229" spans="1:23" ht="13" thickBo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</row>
    <row r="230" spans="1:23" ht="13" thickBo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</row>
    <row r="231" spans="1:23" ht="13" thickBo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</row>
    <row r="232" spans="1:23" ht="13" thickBo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</row>
    <row r="233" spans="1:23" ht="13" thickBo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</row>
    <row r="234" spans="1:23" ht="13" thickBo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</row>
    <row r="235" spans="1:23" ht="13" thickBo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</row>
    <row r="236" spans="1:23" ht="13" thickBo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</row>
    <row r="237" spans="1:23" ht="13" thickBo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</row>
    <row r="238" spans="1:23" ht="13" thickBo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</row>
    <row r="239" spans="1:23" ht="13" thickBo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</row>
    <row r="240" spans="1:23" ht="13" thickBo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</row>
    <row r="241" spans="1:23" ht="13" thickBo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</row>
    <row r="242" spans="1:23" ht="13" thickBo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</row>
    <row r="243" spans="1:23" ht="13" thickBo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</row>
    <row r="244" spans="1:23" ht="13" thickBo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</row>
    <row r="245" spans="1:23" ht="13" thickBo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</row>
    <row r="246" spans="1:23" ht="13" thickBo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</row>
    <row r="247" spans="1:23" ht="13" thickBo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</row>
    <row r="248" spans="1:23" ht="13" thickBo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</row>
    <row r="249" spans="1:23" ht="13" thickBo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</row>
    <row r="250" spans="1:23" ht="13" thickBo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</row>
    <row r="251" spans="1:23" ht="13" thickBo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</row>
    <row r="252" spans="1:23" ht="13" thickBo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</row>
    <row r="253" spans="1:23" ht="13" thickBo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</row>
    <row r="254" spans="1:23" ht="13" thickBo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</row>
    <row r="255" spans="1:23" ht="13" thickBo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</row>
    <row r="256" spans="1:23" ht="13" thickBo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</row>
    <row r="257" spans="1:23" ht="13" thickBo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</row>
    <row r="258" spans="1:23" ht="13" thickBo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</row>
    <row r="259" spans="1:23" ht="13" thickBo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</row>
    <row r="260" spans="1:23" ht="13" thickBo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</row>
    <row r="261" spans="1:23" ht="13" thickBo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</row>
    <row r="262" spans="1:23" ht="13" thickBo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</row>
    <row r="263" spans="1:23" ht="13" thickBo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</row>
    <row r="264" spans="1:23" ht="13" thickBo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</row>
    <row r="265" spans="1:23" ht="13" thickBo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</row>
    <row r="266" spans="1:23" ht="13" thickBo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</row>
    <row r="267" spans="1:23" ht="13" thickBo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</row>
    <row r="268" spans="1:23" ht="13" thickBo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</row>
    <row r="269" spans="1:23" ht="13" thickBo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</row>
    <row r="270" spans="1:23" ht="13" thickBo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</row>
    <row r="271" spans="1:23" ht="13" thickBo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</row>
    <row r="272" spans="1:23" ht="13" thickBo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</row>
    <row r="273" spans="1:23" ht="13" thickBo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</row>
    <row r="274" spans="1:23" ht="13" thickBo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</row>
    <row r="275" spans="1:23" ht="13" thickBo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</row>
    <row r="276" spans="1:23" ht="13" thickBo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</row>
    <row r="277" spans="1:23" ht="13" thickBo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</row>
    <row r="278" spans="1:23" ht="13" thickBo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</row>
    <row r="279" spans="1:23" ht="13" thickBo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</row>
    <row r="280" spans="1:23" ht="13" thickBo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</row>
    <row r="281" spans="1:23" ht="13" thickBo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</row>
    <row r="282" spans="1:23" ht="13" thickBo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</row>
    <row r="283" spans="1:23" ht="13" thickBo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</row>
    <row r="284" spans="1:23" ht="13" thickBo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</row>
    <row r="285" spans="1:23" ht="13" thickBo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</row>
    <row r="286" spans="1:23" ht="13" thickBo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</row>
    <row r="287" spans="1:23" ht="13" thickBo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</row>
    <row r="288" spans="1:23" ht="13" thickBo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</row>
    <row r="289" spans="1:23" ht="13" thickBo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</row>
    <row r="290" spans="1:23" ht="13" thickBo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</row>
    <row r="291" spans="1:23" ht="13" thickBo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</row>
    <row r="292" spans="1:23" ht="13" thickBo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</row>
    <row r="293" spans="1:23" ht="13" thickBo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</row>
    <row r="294" spans="1:23" ht="13" thickBo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</row>
    <row r="295" spans="1:23" ht="13" thickBo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</row>
    <row r="296" spans="1:23" ht="13" thickBo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</row>
    <row r="297" spans="1:23" ht="13" thickBo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</row>
    <row r="298" spans="1:23" ht="13" thickBo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</row>
    <row r="299" spans="1:23" ht="13" thickBo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</row>
    <row r="300" spans="1:23" ht="13" thickBo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</row>
    <row r="301" spans="1:23" ht="13" thickBo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</row>
    <row r="302" spans="1:23" ht="13" thickBo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</row>
    <row r="303" spans="1:23" ht="13" thickBo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</row>
    <row r="304" spans="1:23" ht="13" thickBo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</row>
    <row r="305" spans="1:23" ht="13" thickBo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</row>
    <row r="306" spans="1:23" ht="13" thickBo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</row>
    <row r="307" spans="1:23" ht="13" thickBo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</row>
    <row r="308" spans="1:23" ht="13" thickBo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</row>
    <row r="309" spans="1:23" ht="13" thickBo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</row>
    <row r="310" spans="1:23" ht="13" thickBo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</row>
    <row r="311" spans="1:23" ht="13" thickBo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</row>
    <row r="312" spans="1:23" ht="13" thickBo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</row>
    <row r="313" spans="1:23" ht="13" thickBo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</row>
    <row r="314" spans="1:23" ht="13" thickBo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</row>
    <row r="315" spans="1:23" ht="13" thickBo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</row>
    <row r="316" spans="1:23" ht="13" thickBo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</row>
    <row r="317" spans="1:23" ht="13" thickBo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</row>
    <row r="318" spans="1:23" ht="13" thickBo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</row>
    <row r="319" spans="1:23" ht="13" thickBo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</row>
    <row r="320" spans="1:23" ht="13" thickBo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</row>
    <row r="321" spans="1:23" ht="13" thickBo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</row>
    <row r="322" spans="1:23" ht="13" thickBo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</row>
    <row r="323" spans="1:23" ht="13" thickBo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</row>
    <row r="324" spans="1:23" ht="13" thickBo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</row>
    <row r="325" spans="1:23" ht="13" thickBo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</row>
    <row r="326" spans="1:23" ht="13" thickBo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</row>
    <row r="327" spans="1:23" ht="13" thickBo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</row>
    <row r="328" spans="1:23" ht="13" thickBo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</row>
    <row r="329" spans="1:23" ht="13" thickBo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</row>
    <row r="330" spans="1:23" ht="13" thickBo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</row>
    <row r="331" spans="1:23" ht="13" thickBo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</row>
    <row r="332" spans="1:23" ht="13" thickBo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</row>
    <row r="333" spans="1:23" ht="13" thickBo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</row>
    <row r="334" spans="1:23" ht="13" thickBo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</row>
    <row r="335" spans="1:23" ht="13" thickBo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</row>
    <row r="336" spans="1:23" ht="13" thickBo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</row>
    <row r="337" spans="1:23" ht="13" thickBo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</row>
    <row r="338" spans="1:23" ht="13" thickBo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</row>
    <row r="339" spans="1:23" ht="13" thickBo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</row>
    <row r="340" spans="1:23" ht="13" thickBo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</row>
    <row r="341" spans="1:23" ht="13" thickBo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</row>
    <row r="342" spans="1:23" ht="13" thickBo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</row>
    <row r="343" spans="1:23" ht="13" thickBo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</row>
    <row r="344" spans="1:23" ht="13" thickBo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</row>
    <row r="345" spans="1:23" ht="13" thickBo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</row>
    <row r="346" spans="1:23" ht="13" thickBo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</row>
    <row r="347" spans="1:23" ht="13" thickBo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</row>
    <row r="348" spans="1:23" ht="13" thickBo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</row>
    <row r="349" spans="1:23" ht="13" thickBo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</row>
    <row r="350" spans="1:23" ht="13" thickBo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</row>
    <row r="351" spans="1:23" ht="13" thickBo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</row>
    <row r="352" spans="1:23" ht="13" thickBo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</row>
    <row r="353" spans="1:23" ht="13" thickBo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</row>
    <row r="354" spans="1:23" ht="13" thickBo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</row>
    <row r="355" spans="1:23" ht="13" thickBo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</row>
    <row r="356" spans="1:23" ht="13" thickBo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</row>
    <row r="357" spans="1:23" ht="13" thickBo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</row>
    <row r="358" spans="1:23" ht="13" thickBo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</row>
    <row r="359" spans="1:23" ht="13" thickBo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</row>
    <row r="360" spans="1:23" ht="13" thickBo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</row>
    <row r="361" spans="1:23" ht="13" thickBo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</row>
    <row r="362" spans="1:23" ht="13" thickBo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</row>
    <row r="363" spans="1:23" ht="13" thickBo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</row>
    <row r="364" spans="1:23" ht="13" thickBo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</row>
    <row r="365" spans="1:23" ht="13" thickBo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</row>
    <row r="366" spans="1:23" ht="13" thickBo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</row>
    <row r="367" spans="1:23" ht="13" thickBo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</row>
    <row r="368" spans="1:23" ht="13" thickBo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</row>
    <row r="369" spans="1:23" ht="13" thickBo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</row>
    <row r="370" spans="1:23" ht="13" thickBo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</row>
    <row r="371" spans="1:23" ht="13" thickBo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</row>
    <row r="372" spans="1:23" ht="13" thickBo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</row>
    <row r="373" spans="1:23" ht="13" thickBo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</row>
    <row r="374" spans="1:23" ht="13" thickBo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</row>
    <row r="375" spans="1:23" ht="13" thickBo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</row>
    <row r="376" spans="1:23" ht="13" thickBo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</row>
    <row r="377" spans="1:23" ht="13" thickBo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</row>
    <row r="378" spans="1:23" ht="13" thickBo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</row>
    <row r="379" spans="1:23" ht="13" thickBo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</row>
    <row r="380" spans="1:23" ht="13" thickBo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</row>
    <row r="381" spans="1:23" ht="13" thickBo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</row>
    <row r="382" spans="1:23" ht="13" thickBo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</row>
    <row r="383" spans="1:23" ht="13" thickBo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</row>
    <row r="384" spans="1:23" ht="13" thickBo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</row>
    <row r="385" spans="1:23" ht="13" thickBo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</row>
    <row r="386" spans="1:23" ht="13" thickBo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</row>
    <row r="387" spans="1:23" ht="13" thickBo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</row>
    <row r="388" spans="1:23" ht="13" thickBo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</row>
    <row r="389" spans="1:23" ht="13" thickBo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</row>
    <row r="390" spans="1:23" ht="13" thickBo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</row>
    <row r="391" spans="1:23" ht="13" thickBo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</row>
    <row r="392" spans="1:23" ht="13" thickBo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</row>
    <row r="393" spans="1:23" ht="13" thickBo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</row>
    <row r="394" spans="1:23" ht="13" thickBo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</row>
    <row r="395" spans="1:23" ht="13" thickBo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</row>
    <row r="396" spans="1:23" ht="13" thickBo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</row>
    <row r="397" spans="1:23" ht="13" thickBo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</row>
    <row r="398" spans="1:23" ht="13" thickBo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</row>
    <row r="399" spans="1:23" ht="13" thickBo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</row>
    <row r="400" spans="1:23" ht="13" thickBo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</row>
    <row r="401" spans="1:23" ht="13" thickBo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</row>
    <row r="402" spans="1:23" ht="13" thickBo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</row>
    <row r="403" spans="1:23" ht="13" thickBo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</row>
    <row r="404" spans="1:23" ht="13" thickBo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</row>
    <row r="405" spans="1:23" ht="13" thickBo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</row>
    <row r="406" spans="1:23" ht="13" thickBo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</row>
    <row r="407" spans="1:23" ht="13" thickBo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</row>
    <row r="408" spans="1:23" ht="13" thickBo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</row>
    <row r="409" spans="1:23" ht="13" thickBo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</row>
    <row r="410" spans="1:23" ht="13" thickBo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</row>
    <row r="411" spans="1:23" ht="13" thickBo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</row>
    <row r="412" spans="1:23" ht="13" thickBo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</row>
    <row r="413" spans="1:23" ht="13" thickBo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</row>
    <row r="414" spans="1:23" ht="13" thickBo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</row>
    <row r="415" spans="1:23" ht="13" thickBo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</row>
    <row r="416" spans="1:23" ht="13" thickBo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</row>
    <row r="417" spans="1:23" ht="13" thickBo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</row>
    <row r="418" spans="1:23" ht="13" thickBo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</row>
    <row r="419" spans="1:23" ht="13" thickBo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</row>
    <row r="420" spans="1:23" ht="13" thickBo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</row>
    <row r="421" spans="1:23" ht="13" thickBo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</row>
    <row r="422" spans="1:23" ht="13" thickBo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</row>
    <row r="423" spans="1:23" ht="13" thickBo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</row>
    <row r="424" spans="1:23" ht="13" thickBo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</row>
    <row r="425" spans="1:23" ht="13" thickBo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</row>
    <row r="426" spans="1:23" ht="13" thickBo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</row>
    <row r="427" spans="1:23" ht="13" thickBo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</row>
    <row r="428" spans="1:23" ht="13" thickBo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</row>
    <row r="429" spans="1:23" ht="13" thickBo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</row>
    <row r="430" spans="1:23" ht="13" thickBo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</row>
    <row r="431" spans="1:23" ht="13" thickBo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</row>
    <row r="432" spans="1:23" ht="13" thickBo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</row>
    <row r="433" spans="1:23" ht="13" thickBo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</row>
    <row r="434" spans="1:23" ht="13" thickBo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</row>
    <row r="435" spans="1:23" ht="13" thickBo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</row>
    <row r="436" spans="1:23" ht="13" thickBo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</row>
    <row r="437" spans="1:23" ht="13" thickBo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</row>
    <row r="438" spans="1:23" ht="13" thickBo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</row>
    <row r="439" spans="1:23" ht="13" thickBo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</row>
    <row r="440" spans="1:23" ht="13" thickBo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</row>
    <row r="441" spans="1:23" ht="13" thickBo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</row>
    <row r="442" spans="1:23" ht="13" thickBo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</row>
    <row r="443" spans="1:23" ht="13" thickBo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</row>
    <row r="444" spans="1:23" ht="13" thickBo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</row>
    <row r="445" spans="1:23" ht="13" thickBo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</row>
    <row r="446" spans="1:23" ht="13" thickBo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</row>
    <row r="447" spans="1:23" ht="13" thickBo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</row>
    <row r="448" spans="1:23" ht="13" thickBo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</row>
    <row r="449" spans="1:23" ht="13" thickBo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</row>
    <row r="450" spans="1:23" ht="13" thickBo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</row>
    <row r="451" spans="1:23" ht="13" thickBo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</row>
    <row r="452" spans="1:23" ht="13" thickBo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</row>
    <row r="453" spans="1:23" ht="13" thickBo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</row>
    <row r="454" spans="1:23" ht="13" thickBo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</row>
    <row r="455" spans="1:23" ht="13" thickBo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</row>
    <row r="456" spans="1:23" ht="13" thickBo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</row>
    <row r="457" spans="1:23" ht="13" thickBo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</row>
    <row r="458" spans="1:23" ht="13" thickBo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</row>
    <row r="459" spans="1:23" ht="13" thickBo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</row>
    <row r="460" spans="1:23" ht="13" thickBo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</row>
    <row r="461" spans="1:23" ht="13" thickBo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</row>
    <row r="462" spans="1:23" ht="13" thickBo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</row>
    <row r="463" spans="1:23" ht="13" thickBo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</row>
    <row r="464" spans="1:23" ht="13" thickBo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</row>
    <row r="465" spans="1:23" ht="13" thickBo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</row>
    <row r="466" spans="1:23" ht="13" thickBo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</row>
    <row r="467" spans="1:23" ht="13" thickBo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</row>
    <row r="468" spans="1:23" ht="13" thickBo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</row>
    <row r="469" spans="1:23" ht="13" thickBo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</row>
    <row r="470" spans="1:23" ht="13" thickBo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</row>
    <row r="471" spans="1:23" ht="13" thickBo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</row>
    <row r="472" spans="1:23" ht="13" thickBo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</row>
    <row r="473" spans="1:23" ht="13" thickBo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</row>
    <row r="474" spans="1:23" ht="13" thickBo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</row>
    <row r="475" spans="1:23" ht="13" thickBo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</row>
    <row r="476" spans="1:23" ht="13" thickBo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</row>
    <row r="477" spans="1:23" ht="13" thickBo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</row>
    <row r="478" spans="1:23" ht="13" thickBo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</row>
    <row r="479" spans="1:23" ht="13" thickBo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</row>
    <row r="480" spans="1:23" ht="13" thickBo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</row>
    <row r="481" spans="1:23" ht="13" thickBo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</row>
    <row r="482" spans="1:23" ht="13" thickBo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</row>
    <row r="483" spans="1:23" ht="13" thickBo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</row>
    <row r="484" spans="1:23" ht="13" thickBo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</row>
    <row r="485" spans="1:23" ht="13" thickBo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</row>
    <row r="486" spans="1:23" ht="13" thickBo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</row>
    <row r="487" spans="1:23" ht="13" thickBo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</row>
    <row r="488" spans="1:23" ht="13" thickBo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</row>
    <row r="489" spans="1:23" ht="13" thickBo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</row>
    <row r="490" spans="1:23" ht="13" thickBo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</row>
    <row r="491" spans="1:23" ht="13" thickBo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</row>
    <row r="492" spans="1:23" ht="13" thickBo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</row>
    <row r="493" spans="1:23" ht="13" thickBo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</row>
    <row r="494" spans="1:23" ht="13" thickBo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</row>
    <row r="495" spans="1:23" ht="13" thickBo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</row>
    <row r="496" spans="1:23" ht="13" thickBo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</row>
    <row r="497" spans="1:23" ht="13" thickBo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</row>
    <row r="498" spans="1:23" ht="13" thickBo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</row>
    <row r="499" spans="1:23" ht="13" thickBo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</row>
    <row r="500" spans="1:23" ht="13" thickBo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</row>
    <row r="501" spans="1:23" ht="13" thickBo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</row>
    <row r="502" spans="1:23" ht="13" thickBo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</row>
    <row r="503" spans="1:23" ht="13" thickBo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</row>
    <row r="504" spans="1:23" ht="13" thickBo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</row>
    <row r="505" spans="1:23" ht="13" thickBo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</row>
    <row r="506" spans="1:23" ht="13" thickBo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</row>
    <row r="507" spans="1:23" ht="13" thickBo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</row>
    <row r="508" spans="1:23" ht="13" thickBo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</row>
    <row r="509" spans="1:23" ht="13" thickBo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</row>
    <row r="510" spans="1:23" ht="13" thickBo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</row>
    <row r="511" spans="1:23" ht="13" thickBo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</row>
    <row r="512" spans="1:23" ht="13" thickBo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</row>
    <row r="513" spans="1:23" ht="13" thickBo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</row>
    <row r="514" spans="1:23" ht="13" thickBo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</row>
    <row r="515" spans="1:23" ht="13" thickBo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</row>
    <row r="516" spans="1:23" ht="13" thickBo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</row>
    <row r="517" spans="1:23" ht="13" thickBo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</row>
    <row r="518" spans="1:23" ht="13" thickBo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</row>
    <row r="519" spans="1:23" ht="13" thickBo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</row>
    <row r="520" spans="1:23" ht="13" thickBo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</row>
    <row r="521" spans="1:23" ht="13" thickBo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</row>
    <row r="522" spans="1:23" ht="13" thickBo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</row>
    <row r="523" spans="1:23" ht="13" thickBo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</row>
    <row r="524" spans="1:23" ht="13" thickBo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</row>
    <row r="525" spans="1:23" ht="13" thickBo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</row>
    <row r="526" spans="1:23" ht="13" thickBo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</row>
    <row r="527" spans="1:23" ht="13" thickBo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</row>
    <row r="528" spans="1:23" ht="13" thickBo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</row>
    <row r="529" spans="1:23" ht="13" thickBo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</row>
    <row r="530" spans="1:23" ht="13" thickBo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</row>
    <row r="531" spans="1:23" ht="13" thickBo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</row>
    <row r="532" spans="1:23" ht="13" thickBo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</row>
    <row r="533" spans="1:23" ht="13" thickBo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</row>
    <row r="534" spans="1:23" ht="13" thickBo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</row>
    <row r="535" spans="1:23" ht="13" thickBo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</row>
    <row r="536" spans="1:23" ht="13" thickBo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</row>
    <row r="537" spans="1:23" ht="13" thickBo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</row>
    <row r="538" spans="1:23" ht="13" thickBo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</row>
    <row r="539" spans="1:23" ht="13" thickBo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</row>
    <row r="540" spans="1:23" ht="13" thickBo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</row>
    <row r="541" spans="1:23" ht="13" thickBo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</row>
    <row r="542" spans="1:23" ht="13" thickBo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</row>
    <row r="543" spans="1:23" ht="13" thickBo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</row>
    <row r="544" spans="1:23" ht="13" thickBo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</row>
    <row r="545" spans="1:23" ht="13" thickBo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</row>
    <row r="546" spans="1:23" ht="13" thickBo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</row>
    <row r="547" spans="1:23" ht="13" thickBo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</row>
    <row r="548" spans="1:23" ht="13" thickBo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</row>
    <row r="549" spans="1:23" ht="13" thickBo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</row>
    <row r="550" spans="1:23" ht="13" thickBo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</row>
    <row r="551" spans="1:23" ht="13" thickBo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</row>
    <row r="552" spans="1:23" ht="13" thickBo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</row>
    <row r="553" spans="1:23" ht="13" thickBo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</row>
    <row r="554" spans="1:23" ht="13" thickBo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</row>
    <row r="555" spans="1:23" ht="13" thickBo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</row>
    <row r="556" spans="1:23" ht="13" thickBo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</row>
    <row r="557" spans="1:23" ht="13" thickBo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</row>
    <row r="558" spans="1:23" ht="13" thickBo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</row>
    <row r="559" spans="1:23" ht="13" thickBo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</row>
    <row r="560" spans="1:23" ht="13" thickBo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</row>
    <row r="561" spans="1:23" ht="13" thickBo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</row>
    <row r="562" spans="1:23" ht="13" thickBo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</row>
    <row r="563" spans="1:23" ht="13" thickBo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</row>
    <row r="564" spans="1:23" ht="13" thickBo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</row>
    <row r="565" spans="1:23" ht="13" thickBo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</row>
    <row r="566" spans="1:23" ht="13" thickBo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</row>
    <row r="567" spans="1:23" ht="13" thickBo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</row>
    <row r="568" spans="1:23" ht="13" thickBo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</row>
    <row r="569" spans="1:23" ht="13" thickBo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</row>
    <row r="570" spans="1:23" ht="13" thickBo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</row>
    <row r="571" spans="1:23" ht="13" thickBo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</row>
    <row r="572" spans="1:23" ht="13" thickBo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</row>
    <row r="573" spans="1:23" ht="13" thickBo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</row>
    <row r="574" spans="1:23" ht="13" thickBo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</row>
    <row r="575" spans="1:23" ht="13" thickBo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</row>
    <row r="576" spans="1:23" ht="13" thickBo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</row>
    <row r="577" spans="1:23" ht="13" thickBo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</row>
    <row r="578" spans="1:23" ht="13" thickBo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</row>
    <row r="579" spans="1:23" ht="13" thickBo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</row>
    <row r="580" spans="1:23" ht="13" thickBo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</row>
    <row r="581" spans="1:23" ht="13" thickBo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</row>
    <row r="582" spans="1:23" ht="13" thickBo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</row>
    <row r="583" spans="1:23" ht="13" thickBo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</row>
    <row r="584" spans="1:23" ht="13" thickBo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</row>
    <row r="585" spans="1:23" ht="13" thickBo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</row>
    <row r="586" spans="1:23" ht="13" thickBo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</row>
    <row r="587" spans="1:23" ht="13" thickBo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</row>
    <row r="588" spans="1:23" ht="13" thickBo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</row>
    <row r="589" spans="1:23" ht="13" thickBo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</row>
    <row r="590" spans="1:23" ht="13" thickBo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</row>
    <row r="591" spans="1:23" ht="13" thickBo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</row>
    <row r="592" spans="1:23" ht="13" thickBo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</row>
    <row r="593" spans="1:23" ht="13" thickBo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</row>
    <row r="594" spans="1:23" ht="13" thickBo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</row>
    <row r="595" spans="1:23" ht="13" thickBo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</row>
    <row r="596" spans="1:23" ht="13" thickBo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</row>
    <row r="597" spans="1:23" ht="13" thickBo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</row>
    <row r="598" spans="1:23" ht="13" thickBo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</row>
    <row r="599" spans="1:23" ht="13" thickBo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</row>
    <row r="600" spans="1:23" ht="13" thickBo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</row>
    <row r="601" spans="1:23" ht="13" thickBo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</row>
    <row r="602" spans="1:23" ht="13" thickBo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</row>
    <row r="603" spans="1:23" ht="13" thickBo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</row>
    <row r="604" spans="1:23" ht="13" thickBo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</row>
    <row r="605" spans="1:23" ht="13" thickBo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</row>
    <row r="606" spans="1:23" ht="13" thickBo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</row>
    <row r="607" spans="1:23" ht="13" thickBo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</row>
    <row r="608" spans="1:23" ht="13" thickBo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</row>
    <row r="609" spans="1:23" ht="13" thickBo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</row>
    <row r="610" spans="1:23" ht="13" thickBo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</row>
    <row r="611" spans="1:23" ht="13" thickBo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</row>
    <row r="612" spans="1:23" ht="13" thickBo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</row>
    <row r="613" spans="1:23" ht="13" thickBo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</row>
    <row r="614" spans="1:23" ht="13" thickBo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</row>
    <row r="615" spans="1:23" ht="13" thickBo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</row>
    <row r="616" spans="1:23" ht="13" thickBo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</row>
    <row r="617" spans="1:23" ht="13" thickBo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</row>
    <row r="618" spans="1:23" ht="13" thickBo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</row>
    <row r="619" spans="1:23" ht="13" thickBo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</row>
    <row r="620" spans="1:23" ht="13" thickBo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</row>
    <row r="621" spans="1:23" ht="13" thickBo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</row>
    <row r="622" spans="1:23" ht="13" thickBo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</row>
    <row r="623" spans="1:23" ht="13" thickBo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</row>
    <row r="624" spans="1:23" ht="13" thickBo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</row>
    <row r="625" spans="1:23" ht="13" thickBo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</row>
    <row r="626" spans="1:23" ht="13" thickBo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</row>
    <row r="627" spans="1:23" ht="13" thickBo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</row>
    <row r="628" spans="1:23" ht="13" thickBo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</row>
    <row r="629" spans="1:23" ht="13" thickBo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</row>
    <row r="630" spans="1:23" ht="13" thickBo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</row>
    <row r="631" spans="1:23" ht="13" thickBo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</row>
    <row r="632" spans="1:23" ht="13" thickBo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</row>
    <row r="633" spans="1:23" ht="13" thickBo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</row>
    <row r="634" spans="1:23" ht="13" thickBo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</row>
    <row r="635" spans="1:23" ht="13" thickBo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</row>
    <row r="636" spans="1:23" ht="13" thickBo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</row>
    <row r="637" spans="1:23" ht="13" thickBo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</row>
    <row r="638" spans="1:23" ht="13" thickBo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</row>
    <row r="639" spans="1:23" ht="13" thickBo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</row>
    <row r="640" spans="1:23" ht="13" thickBo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</row>
    <row r="641" spans="1:23" ht="13" thickBo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</row>
    <row r="642" spans="1:23" ht="13" thickBo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</row>
    <row r="643" spans="1:23" ht="13" thickBo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</row>
    <row r="644" spans="1:23" ht="13" thickBo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</row>
    <row r="645" spans="1:23" ht="13" thickBo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</row>
    <row r="646" spans="1:23" ht="13" thickBo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</row>
    <row r="647" spans="1:23" ht="13" thickBo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</row>
    <row r="648" spans="1:23" ht="13" thickBo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</row>
    <row r="649" spans="1:23" ht="13" thickBo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</row>
    <row r="650" spans="1:23" ht="13" thickBo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</row>
    <row r="651" spans="1:23" ht="13" thickBo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</row>
    <row r="652" spans="1:23" ht="13" thickBo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</row>
    <row r="653" spans="1:23" ht="13" thickBo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</row>
    <row r="654" spans="1:23" ht="13" thickBo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</row>
    <row r="655" spans="1:23" ht="13" thickBo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</row>
    <row r="656" spans="1:23" ht="13" thickBo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</row>
    <row r="657" spans="1:23" ht="13" thickBo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</row>
    <row r="658" spans="1:23" ht="13" thickBo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</row>
    <row r="659" spans="1:23" ht="13" thickBo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</row>
    <row r="660" spans="1:23" ht="13" thickBo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</row>
    <row r="661" spans="1:23" ht="13" thickBo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</row>
    <row r="662" spans="1:23" ht="13" thickBo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</row>
    <row r="663" spans="1:23" ht="13" thickBo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</row>
    <row r="664" spans="1:23" ht="13" thickBo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</row>
    <row r="665" spans="1:23" ht="13" thickBo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</row>
    <row r="666" spans="1:23" ht="13" thickBo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</row>
    <row r="667" spans="1:23" ht="13" thickBo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</row>
    <row r="668" spans="1:23" ht="13" thickBo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</row>
    <row r="669" spans="1:23" ht="13" thickBo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</row>
    <row r="670" spans="1:23" ht="13" thickBo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</row>
    <row r="671" spans="1:23" ht="13" thickBo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</row>
    <row r="672" spans="1:23" ht="13" thickBo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</row>
    <row r="673" spans="1:23" ht="13" thickBo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</row>
    <row r="674" spans="1:23" ht="13" thickBo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</row>
    <row r="675" spans="1:23" ht="13" thickBo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</row>
    <row r="676" spans="1:23" ht="13" thickBo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</row>
    <row r="677" spans="1:23" ht="13" thickBo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</row>
    <row r="678" spans="1:23" ht="13" thickBo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</row>
    <row r="679" spans="1:23" ht="13" thickBo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</row>
    <row r="680" spans="1:23" ht="13" thickBo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</row>
    <row r="681" spans="1:23" ht="13" thickBo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</row>
    <row r="682" spans="1:23" ht="13" thickBo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</row>
    <row r="683" spans="1:23" ht="13" thickBo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</row>
    <row r="684" spans="1:23" ht="13" thickBo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</row>
    <row r="685" spans="1:23" ht="13" thickBo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</row>
    <row r="686" spans="1:23" ht="13" thickBo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</row>
    <row r="687" spans="1:23" ht="13" thickBo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</row>
    <row r="688" spans="1:23" ht="13" thickBo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</row>
    <row r="689" spans="1:23" ht="13" thickBo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</row>
    <row r="690" spans="1:23" ht="13" thickBo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</row>
    <row r="691" spans="1:23" ht="13" thickBo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</row>
    <row r="692" spans="1:23" ht="13" thickBo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</row>
    <row r="693" spans="1:23" ht="13" thickBo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</row>
    <row r="694" spans="1:23" ht="13" thickBo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</row>
    <row r="695" spans="1:23" ht="13" thickBo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</row>
    <row r="696" spans="1:23" ht="13" thickBo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</row>
    <row r="697" spans="1:23" ht="13" thickBo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</row>
    <row r="698" spans="1:23" ht="13" thickBo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</row>
    <row r="699" spans="1:23" ht="13" thickBo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</row>
    <row r="700" spans="1:23" ht="13" thickBo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</row>
    <row r="701" spans="1:23" ht="13" thickBo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</row>
    <row r="702" spans="1:23" ht="13" thickBo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</row>
    <row r="703" spans="1:23" ht="13" thickBo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</row>
    <row r="704" spans="1:23" ht="13" thickBo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</row>
    <row r="705" spans="1:23" ht="13" thickBo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</row>
    <row r="706" spans="1:23" ht="13" thickBo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</row>
    <row r="707" spans="1:23" ht="13" thickBo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</row>
    <row r="708" spans="1:23" ht="13" thickBo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</row>
    <row r="709" spans="1:23" ht="13" thickBo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</row>
    <row r="710" spans="1:23" ht="13" thickBo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</row>
    <row r="711" spans="1:23" ht="13" thickBo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</row>
    <row r="712" spans="1:23" ht="13" thickBo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</row>
    <row r="713" spans="1:23" ht="13" thickBo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</row>
    <row r="714" spans="1:23" ht="13" thickBo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</row>
    <row r="715" spans="1:23" ht="13" thickBo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</row>
    <row r="716" spans="1:23" ht="13" thickBo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</row>
    <row r="717" spans="1:23" ht="13" thickBo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</row>
    <row r="718" spans="1:23" ht="13" thickBo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</row>
    <row r="719" spans="1:23" ht="13" thickBo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</row>
    <row r="720" spans="1:23" ht="13" thickBo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</row>
    <row r="721" spans="1:23" ht="13" thickBo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</row>
    <row r="722" spans="1:23" ht="13" thickBo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</row>
    <row r="723" spans="1:23" ht="13" thickBo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</row>
    <row r="724" spans="1:23" ht="13" thickBo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</row>
    <row r="725" spans="1:23" ht="13" thickBo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</row>
    <row r="726" spans="1:23" ht="13" thickBo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</row>
    <row r="727" spans="1:23" ht="13" thickBo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</row>
    <row r="728" spans="1:23" ht="13" thickBo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</row>
    <row r="729" spans="1:23" ht="13" thickBo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</row>
    <row r="730" spans="1:23" ht="13" thickBo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</row>
    <row r="731" spans="1:23" ht="13" thickBo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</row>
    <row r="732" spans="1:23" ht="13" thickBo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</row>
    <row r="733" spans="1:23" ht="13" thickBo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</row>
    <row r="734" spans="1:23" ht="13" thickBo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</row>
    <row r="735" spans="1:23" ht="13" thickBo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</row>
    <row r="736" spans="1:23" ht="13" thickBo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</row>
    <row r="737" spans="1:23" ht="13" thickBo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</row>
    <row r="738" spans="1:23" ht="13" thickBo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</row>
    <row r="739" spans="1:23" ht="13" thickBo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</row>
    <row r="740" spans="1:23" ht="13" thickBo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</row>
    <row r="741" spans="1:23" ht="13" thickBo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</row>
    <row r="742" spans="1:23" ht="13" thickBo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</row>
    <row r="743" spans="1:23" ht="13" thickBo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</row>
    <row r="744" spans="1:23" ht="13" thickBo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</row>
    <row r="745" spans="1:23" ht="13" thickBo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</row>
    <row r="746" spans="1:23" ht="13" thickBo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</row>
    <row r="747" spans="1:23" ht="13" thickBo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</row>
    <row r="748" spans="1:23" ht="13" thickBo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</row>
    <row r="749" spans="1:23" ht="13" thickBo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</row>
    <row r="750" spans="1:23" ht="13" thickBo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</row>
    <row r="751" spans="1:23" ht="13" thickBo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</row>
    <row r="752" spans="1:23" ht="13" thickBo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</row>
    <row r="753" spans="1:23" ht="13" thickBo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</row>
    <row r="754" spans="1:23" ht="13" thickBo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</row>
    <row r="755" spans="1:23" ht="13" thickBo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</row>
    <row r="756" spans="1:23" ht="13" thickBo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</row>
    <row r="757" spans="1:23" ht="13" thickBo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</row>
    <row r="758" spans="1:23" ht="13" thickBo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</row>
    <row r="759" spans="1:23" ht="13" thickBo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</row>
    <row r="760" spans="1:23" ht="13" thickBo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</row>
    <row r="761" spans="1:23" ht="13" thickBo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</row>
    <row r="762" spans="1:23" ht="13" thickBo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</row>
    <row r="763" spans="1:23" ht="13" thickBo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</row>
    <row r="764" spans="1:23" ht="13" thickBo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</row>
    <row r="765" spans="1:23" ht="13" thickBo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</row>
    <row r="766" spans="1:23" ht="13" thickBo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</row>
    <row r="767" spans="1:23" ht="13" thickBo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</row>
    <row r="768" spans="1:23" ht="13" thickBo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</row>
    <row r="769" spans="1:23" ht="13" thickBo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</row>
    <row r="770" spans="1:23" ht="13" thickBo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</row>
    <row r="771" spans="1:23" ht="13" thickBo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</row>
    <row r="772" spans="1:23" ht="13" thickBo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</row>
    <row r="773" spans="1:23" ht="13" thickBo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</row>
    <row r="774" spans="1:23" ht="13" thickBo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</row>
    <row r="775" spans="1:23" ht="13" thickBo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</row>
    <row r="776" spans="1:23" ht="13" thickBo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</row>
    <row r="777" spans="1:23" ht="13" thickBo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</row>
    <row r="778" spans="1:23" ht="13" thickBo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</row>
    <row r="779" spans="1:23" ht="13" thickBo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</row>
    <row r="780" spans="1:23" ht="13" thickBo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</row>
    <row r="781" spans="1:23" ht="13" thickBo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</row>
    <row r="782" spans="1:23" ht="13" thickBo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</row>
    <row r="783" spans="1:23" ht="13" thickBo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</row>
    <row r="784" spans="1:23" ht="13" thickBo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</row>
    <row r="785" spans="1:23" ht="13" thickBo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</row>
    <row r="786" spans="1:23" ht="13" thickBo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</row>
    <row r="787" spans="1:23" ht="13" thickBo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</row>
    <row r="788" spans="1:23" ht="13" thickBo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</row>
    <row r="789" spans="1:23" ht="13" thickBo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</row>
    <row r="790" spans="1:23" ht="13" thickBo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</row>
    <row r="791" spans="1:23" ht="13" thickBo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</row>
    <row r="792" spans="1:23" ht="13" thickBo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</row>
    <row r="793" spans="1:23" ht="13" thickBo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</row>
    <row r="794" spans="1:23" ht="13" thickBo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</row>
    <row r="795" spans="1:23" ht="13" thickBo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</row>
    <row r="796" spans="1:23" ht="13" thickBo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</row>
    <row r="797" spans="1:23" ht="13" thickBo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</row>
    <row r="798" spans="1:23" ht="13" thickBo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</row>
    <row r="799" spans="1:23" ht="13" thickBo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</row>
    <row r="800" spans="1:23" ht="13" thickBo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</row>
    <row r="801" spans="1:23" ht="13" thickBo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</row>
    <row r="802" spans="1:23" ht="13" thickBo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</row>
    <row r="803" spans="1:23" ht="13" thickBo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</row>
    <row r="804" spans="1:23" ht="13" thickBo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</row>
    <row r="805" spans="1:23" ht="13" thickBo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</row>
    <row r="806" spans="1:23" ht="13" thickBo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</row>
    <row r="807" spans="1:23" ht="13" thickBo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</row>
    <row r="808" spans="1:23" ht="13" thickBo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</row>
    <row r="809" spans="1:23" ht="13" thickBo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</row>
    <row r="810" spans="1:23" ht="13" thickBo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</row>
    <row r="811" spans="1:23" ht="13" thickBo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</row>
    <row r="812" spans="1:23" ht="13" thickBo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</row>
    <row r="813" spans="1:23" ht="13" thickBo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</row>
    <row r="814" spans="1:23" ht="13" thickBo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</row>
    <row r="815" spans="1:23" ht="13" thickBo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</row>
    <row r="816" spans="1:23" ht="13" thickBo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</row>
    <row r="817" spans="1:23" ht="13" thickBo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</row>
    <row r="818" spans="1:23" ht="13" thickBo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</row>
    <row r="819" spans="1:23" ht="13" thickBo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</row>
    <row r="820" spans="1:23" ht="13" thickBo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</row>
    <row r="821" spans="1:23" ht="13" thickBo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</row>
    <row r="822" spans="1:23" ht="13" thickBo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</row>
    <row r="823" spans="1:23" ht="13" thickBo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</row>
    <row r="824" spans="1:23" ht="13" thickBo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</row>
    <row r="825" spans="1:23" ht="13" thickBo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</row>
    <row r="826" spans="1:23" ht="13" thickBo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</row>
    <row r="827" spans="1:23" ht="13" thickBo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</row>
    <row r="828" spans="1:23" ht="13" thickBo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</row>
    <row r="829" spans="1:23" ht="13" thickBo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</row>
    <row r="830" spans="1:23" ht="13" thickBo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</row>
    <row r="831" spans="1:23" ht="13" thickBo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</row>
    <row r="832" spans="1:23" ht="13" thickBo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</row>
    <row r="833" spans="1:23" ht="13" thickBo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</row>
    <row r="834" spans="1:23" ht="13" thickBo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</row>
    <row r="835" spans="1:23" ht="13" thickBo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</row>
    <row r="836" spans="1:23" ht="13" thickBo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</row>
    <row r="837" spans="1:23" ht="13" thickBo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</row>
    <row r="838" spans="1:23" ht="13" thickBo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</row>
    <row r="839" spans="1:23" ht="13" thickBo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</row>
    <row r="840" spans="1:23" ht="13" thickBo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</row>
    <row r="841" spans="1:23" ht="13" thickBo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</row>
    <row r="842" spans="1:23" ht="13" thickBo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</row>
    <row r="843" spans="1:23" ht="13" thickBo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</row>
    <row r="844" spans="1:23" ht="13" thickBo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</row>
    <row r="845" spans="1:23" ht="13" thickBo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</row>
    <row r="846" spans="1:23" ht="13" thickBo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</row>
    <row r="847" spans="1:23" ht="13" thickBo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</row>
    <row r="848" spans="1:23" ht="13" thickBo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</row>
    <row r="849" spans="1:23" ht="13" thickBo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</row>
    <row r="850" spans="1:23" ht="13" thickBo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</row>
    <row r="851" spans="1:23" ht="13" thickBo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</row>
    <row r="852" spans="1:23" ht="13" thickBo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</row>
    <row r="853" spans="1:23" ht="13" thickBo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</row>
    <row r="854" spans="1:23" ht="13" thickBo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</row>
    <row r="855" spans="1:23" ht="13" thickBo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</row>
    <row r="856" spans="1:23" ht="13" thickBo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</row>
    <row r="857" spans="1:23" ht="13" thickBo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</row>
    <row r="858" spans="1:23" ht="13" thickBo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</row>
    <row r="859" spans="1:23" ht="13" thickBo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</row>
    <row r="860" spans="1:23" ht="13" thickBo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</row>
    <row r="861" spans="1:23" ht="13" thickBo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</row>
    <row r="862" spans="1:23" ht="13" thickBo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</row>
    <row r="863" spans="1:23" ht="13" thickBo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</row>
    <row r="864" spans="1:23" ht="13" thickBo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</row>
    <row r="865" spans="1:23" ht="13" thickBo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</row>
    <row r="866" spans="1:23" ht="13" thickBo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</row>
    <row r="867" spans="1:23" ht="13" thickBo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</row>
    <row r="868" spans="1:23" ht="13" thickBo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</row>
    <row r="869" spans="1:23" ht="13" thickBo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</row>
    <row r="870" spans="1:23" ht="13" thickBo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</row>
    <row r="871" spans="1:23" ht="13" thickBo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</row>
    <row r="872" spans="1:23" ht="13" thickBo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</row>
    <row r="873" spans="1:23" ht="13" thickBo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</row>
    <row r="874" spans="1:23" ht="13" thickBo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</row>
    <row r="875" spans="1:23" ht="13" thickBo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</row>
    <row r="876" spans="1:23" ht="13" thickBo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</row>
    <row r="877" spans="1:23" ht="13" thickBo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</row>
    <row r="878" spans="1:23" ht="13" thickBo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</row>
    <row r="879" spans="1:23" ht="13" thickBo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</row>
    <row r="880" spans="1:23" ht="13" thickBo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</row>
    <row r="881" spans="1:23" ht="13" thickBo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</row>
    <row r="882" spans="1:23" ht="13" thickBo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</row>
    <row r="883" spans="1:23" ht="13" thickBo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</row>
    <row r="884" spans="1:23" ht="13" thickBo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</row>
    <row r="885" spans="1:23" ht="13" thickBo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</row>
    <row r="886" spans="1:23" ht="13" thickBo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</row>
    <row r="887" spans="1:23" ht="13" thickBo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</row>
    <row r="888" spans="1:23" ht="13" thickBo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</row>
    <row r="889" spans="1:23" ht="13" thickBo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</row>
    <row r="890" spans="1:23" ht="13" thickBo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</row>
    <row r="891" spans="1:23" ht="13" thickBo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</row>
    <row r="892" spans="1:23" ht="13" thickBo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</row>
    <row r="893" spans="1:23" ht="13" thickBo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</row>
    <row r="894" spans="1:23" ht="13" thickBo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</row>
    <row r="895" spans="1:23" ht="13" thickBo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</row>
    <row r="896" spans="1:23" ht="13" thickBo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</row>
    <row r="897" spans="1:23" ht="13" thickBo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</row>
    <row r="898" spans="1:23" ht="13" thickBo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</row>
    <row r="899" spans="1:23" ht="13" thickBo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</row>
    <row r="900" spans="1:23" ht="13" thickBo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</row>
    <row r="901" spans="1:23" ht="13" thickBo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</row>
    <row r="902" spans="1:23" ht="13" thickBo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</row>
    <row r="903" spans="1:23" ht="13" thickBo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</row>
    <row r="904" spans="1:23" ht="13" thickBo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</row>
    <row r="905" spans="1:23" ht="13" thickBo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</row>
    <row r="906" spans="1:23" ht="13" thickBo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</row>
    <row r="907" spans="1:23" ht="13" thickBo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</row>
    <row r="908" spans="1:23" ht="13" thickBo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</row>
    <row r="909" spans="1:23" ht="13" thickBo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</row>
    <row r="910" spans="1:23" ht="13" thickBo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</row>
    <row r="911" spans="1:23" ht="13" thickBo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</row>
    <row r="912" spans="1:23" ht="13" thickBo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</row>
    <row r="913" spans="1:23" ht="13" thickBo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</row>
    <row r="914" spans="1:23" ht="13" thickBo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</row>
    <row r="915" spans="1:23" ht="13" thickBo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</row>
    <row r="916" spans="1:23" ht="13" thickBo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</row>
    <row r="917" spans="1:23" ht="13" thickBo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</row>
    <row r="918" spans="1:23" ht="13" thickBo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</row>
    <row r="919" spans="1:23" ht="13" thickBo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</row>
    <row r="920" spans="1:23" ht="13" thickBo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</row>
    <row r="921" spans="1:23" ht="13" thickBo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</row>
    <row r="922" spans="1:23" ht="13" thickBo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</row>
    <row r="923" spans="1:23" ht="13" thickBo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</row>
    <row r="924" spans="1:23" ht="13" thickBo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</row>
    <row r="925" spans="1:23" ht="13" thickBo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</row>
    <row r="926" spans="1:23" ht="13" thickBo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</row>
    <row r="927" spans="1:23" ht="13" thickBo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</row>
    <row r="928" spans="1:23" ht="13" thickBo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</row>
    <row r="929" spans="1:23" ht="13" thickBo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</row>
    <row r="930" spans="1:23" ht="13" thickBo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</row>
    <row r="931" spans="1:23" ht="13" thickBo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</row>
    <row r="932" spans="1:23" ht="13" thickBo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</row>
    <row r="933" spans="1:23" ht="13" thickBo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</row>
    <row r="934" spans="1:23" ht="13" thickBo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</row>
    <row r="935" spans="1:23" ht="13" thickBo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</row>
    <row r="936" spans="1:23" ht="13" thickBo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</row>
    <row r="937" spans="1:23" ht="13" thickBo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</row>
    <row r="938" spans="1:23" ht="13" thickBo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</row>
    <row r="939" spans="1:23" ht="13" thickBo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</row>
    <row r="940" spans="1:23" ht="13" thickBo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</row>
    <row r="941" spans="1:23" ht="13" thickBo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</row>
    <row r="942" spans="1:23" ht="13" thickBo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</row>
    <row r="943" spans="1:23" ht="13" thickBo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</row>
    <row r="944" spans="1:23" ht="13" thickBo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</row>
    <row r="945" spans="1:23" ht="13" thickBo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</row>
    <row r="946" spans="1:23" ht="13" thickBo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</row>
    <row r="947" spans="1:23" ht="13" thickBo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</row>
    <row r="948" spans="1:23" ht="13" thickBo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</row>
    <row r="949" spans="1:23" ht="13" thickBo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</row>
    <row r="950" spans="1:23" ht="13" thickBo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</row>
    <row r="951" spans="1:23" ht="13" thickBo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</row>
    <row r="952" spans="1:23" ht="13" thickBo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</row>
    <row r="953" spans="1:23" ht="13" thickBo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</row>
    <row r="954" spans="1:23" ht="13" thickBo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</row>
    <row r="955" spans="1:23" ht="13" thickBo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</row>
    <row r="956" spans="1:23" ht="13" thickBo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</row>
    <row r="957" spans="1:23" ht="13" thickBo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</row>
    <row r="958" spans="1:23" ht="13" thickBo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</row>
    <row r="959" spans="1:23" ht="13" thickBo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</row>
    <row r="960" spans="1:23" ht="13" thickBo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</row>
    <row r="961" spans="1:23" ht="13" thickBo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</row>
    <row r="962" spans="1:23" ht="13" thickBo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</row>
    <row r="963" spans="1:23" ht="13" thickBo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</row>
    <row r="964" spans="1:23" ht="13" thickBo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</row>
    <row r="965" spans="1:23" ht="13" thickBo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</row>
    <row r="966" spans="1:23" ht="13" thickBo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</row>
    <row r="967" spans="1:23" ht="13" thickBo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</row>
    <row r="968" spans="1:23" ht="13" thickBo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</row>
    <row r="969" spans="1:23" ht="13" thickBo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</row>
    <row r="970" spans="1:23" ht="13" thickBo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</row>
    <row r="971" spans="1:23" ht="13" thickBo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</row>
    <row r="972" spans="1:23" ht="13" thickBo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</row>
    <row r="973" spans="1:23" ht="13" thickBo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</row>
    <row r="974" spans="1:23" ht="13" thickBo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</row>
    <row r="975" spans="1:23" ht="13" thickBo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</row>
    <row r="976" spans="1:23" ht="13" thickBo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</row>
    <row r="977" spans="1:23" ht="13" thickBo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</row>
    <row r="978" spans="1:23" ht="13" thickBo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</row>
    <row r="979" spans="1:23" ht="13" thickBo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</row>
    <row r="980" spans="1:23" ht="13" thickBo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</row>
    <row r="981" spans="1:23" ht="13" thickBo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</row>
    <row r="982" spans="1:23" ht="13" thickBo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</row>
    <row r="983" spans="1:23" ht="13" thickBo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</row>
    <row r="984" spans="1:23" ht="13" thickBo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</row>
    <row r="985" spans="1:23" ht="13" thickBo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</row>
    <row r="986" spans="1:23" ht="13" thickBo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</row>
    <row r="987" spans="1:23" ht="13" thickBo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</row>
    <row r="988" spans="1:23" ht="13" thickBo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</row>
    <row r="989" spans="1:23" ht="13" thickBo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</row>
    <row r="990" spans="1:23" ht="13" thickBo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</row>
    <row r="991" spans="1:23" ht="13" thickBo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</row>
  </sheetData>
  <mergeCells count="4">
    <mergeCell ref="D2:O2"/>
    <mergeCell ref="A1:B1"/>
    <mergeCell ref="A39:B39"/>
    <mergeCell ref="A88:B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4"/>
  <sheetViews>
    <sheetView zoomScale="70" zoomScaleNormal="7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C22" sqref="C22"/>
    </sheetView>
  </sheetViews>
  <sheetFormatPr defaultColWidth="14.453125" defaultRowHeight="15.75" customHeight="1"/>
  <cols>
    <col min="1" max="1" width="16.08984375" customWidth="1"/>
    <col min="4" max="4" width="16.81640625" customWidth="1"/>
    <col min="6" max="6" width="16.08984375" customWidth="1"/>
    <col min="8" max="8" width="18.81640625" customWidth="1"/>
    <col min="9" max="9" width="30.81640625" customWidth="1"/>
    <col min="10" max="11" width="19.1796875" customWidth="1"/>
    <col min="12" max="12" width="19.81640625" customWidth="1"/>
    <col min="14" max="14" width="23.08984375" customWidth="1"/>
    <col min="15" max="15" width="19.08984375" customWidth="1"/>
    <col min="16" max="16" width="29.54296875" customWidth="1"/>
    <col min="18" max="18" width="15.453125" customWidth="1"/>
    <col min="20" max="20" width="15.08984375" customWidth="1"/>
    <col min="22" max="22" width="15.453125" customWidth="1"/>
  </cols>
  <sheetData>
    <row r="1" spans="1:23" ht="16.5">
      <c r="A1" s="48" t="s">
        <v>0</v>
      </c>
      <c r="B1" s="48"/>
      <c r="C1" s="49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6.5">
      <c r="A2" s="49"/>
      <c r="B2" s="49"/>
      <c r="C2" s="50"/>
      <c r="D2" s="176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3"/>
      <c r="Q2" s="3"/>
      <c r="R2" s="3"/>
      <c r="S2" s="3"/>
      <c r="T2" s="3"/>
      <c r="U2" s="3"/>
      <c r="V2" s="3"/>
      <c r="W2" s="3"/>
    </row>
    <row r="3" spans="1:23" ht="16.5">
      <c r="A3" s="51" t="s">
        <v>4</v>
      </c>
      <c r="B3" s="51" t="s">
        <v>5</v>
      </c>
      <c r="C3" s="52" t="s">
        <v>6</v>
      </c>
      <c r="D3" s="3" t="s">
        <v>356</v>
      </c>
      <c r="E3" s="3" t="s">
        <v>357</v>
      </c>
      <c r="F3" s="3" t="s">
        <v>358</v>
      </c>
      <c r="G3" s="3" t="s">
        <v>359</v>
      </c>
      <c r="H3" s="3" t="s">
        <v>360</v>
      </c>
      <c r="I3" s="3" t="s">
        <v>361</v>
      </c>
      <c r="J3" s="3" t="s">
        <v>362</v>
      </c>
      <c r="K3" s="53" t="s">
        <v>363</v>
      </c>
      <c r="L3" s="3" t="s">
        <v>364</v>
      </c>
      <c r="M3" s="3" t="s">
        <v>365</v>
      </c>
      <c r="N3" s="3" t="s">
        <v>366</v>
      </c>
      <c r="O3" s="3" t="s">
        <v>367</v>
      </c>
      <c r="P3" s="3" t="s">
        <v>19</v>
      </c>
      <c r="Q3" s="3" t="s">
        <v>20</v>
      </c>
      <c r="R3" s="3" t="s">
        <v>21</v>
      </c>
      <c r="S3" s="3"/>
      <c r="T3" s="3"/>
      <c r="U3" s="3"/>
      <c r="V3" s="3"/>
      <c r="W3" s="3"/>
    </row>
    <row r="4" spans="1:23" ht="15.5">
      <c r="A4" s="25" t="s">
        <v>34</v>
      </c>
      <c r="B4" s="25" t="s">
        <v>38</v>
      </c>
      <c r="C4" s="25">
        <v>9531097</v>
      </c>
      <c r="D4" s="54"/>
      <c r="E4" s="12"/>
      <c r="F4" s="12"/>
      <c r="G4" s="12"/>
      <c r="H4" s="12"/>
      <c r="I4" s="12"/>
      <c r="J4" s="12"/>
      <c r="K4" s="12"/>
      <c r="L4" s="11">
        <v>0</v>
      </c>
      <c r="M4" s="12"/>
      <c r="N4" s="12"/>
      <c r="O4" s="12"/>
      <c r="P4" s="12"/>
      <c r="Q4" s="14">
        <f t="shared" ref="Q4:Q142" si="0">D4*0.3+F4*0.1+H4*0.15+J4*0.3+L4*0.15</f>
        <v>0</v>
      </c>
      <c r="R4" s="23"/>
      <c r="S4" s="12"/>
      <c r="T4" s="12"/>
      <c r="U4" s="12"/>
      <c r="V4" s="12"/>
      <c r="W4" s="12"/>
    </row>
    <row r="5" spans="1:23" ht="17.5">
      <c r="A5" s="25" t="s">
        <v>50</v>
      </c>
      <c r="B5" s="25" t="s">
        <v>51</v>
      </c>
      <c r="C5" s="25">
        <v>9531433</v>
      </c>
      <c r="D5" s="55"/>
      <c r="E5" s="12"/>
      <c r="F5" s="12"/>
      <c r="G5" s="12"/>
      <c r="H5" s="12"/>
      <c r="I5" s="12"/>
      <c r="J5" s="12"/>
      <c r="K5" s="12"/>
      <c r="L5" s="11">
        <v>0</v>
      </c>
      <c r="M5" s="12"/>
      <c r="N5" s="12"/>
      <c r="O5" s="12"/>
      <c r="P5" s="12"/>
      <c r="Q5" s="14">
        <f t="shared" si="0"/>
        <v>0</v>
      </c>
      <c r="R5" s="23"/>
      <c r="S5" s="12"/>
      <c r="T5" s="12"/>
      <c r="U5" s="12"/>
      <c r="V5" s="12"/>
      <c r="W5" s="12"/>
    </row>
    <row r="6" spans="1:23" ht="16.5">
      <c r="A6" s="25" t="s">
        <v>54</v>
      </c>
      <c r="B6" s="25" t="s">
        <v>55</v>
      </c>
      <c r="C6" s="25">
        <v>9624016</v>
      </c>
      <c r="D6" s="56">
        <v>85</v>
      </c>
      <c r="E6" s="12"/>
      <c r="F6" s="11">
        <v>85</v>
      </c>
      <c r="G6" s="17" t="s">
        <v>368</v>
      </c>
      <c r="H6" s="11">
        <v>100</v>
      </c>
      <c r="I6" s="12"/>
      <c r="J6" s="11">
        <v>100</v>
      </c>
      <c r="K6" s="12"/>
      <c r="L6" s="11">
        <v>100</v>
      </c>
      <c r="M6" s="12"/>
      <c r="N6" s="11">
        <v>100</v>
      </c>
      <c r="O6" s="12"/>
      <c r="P6" s="12"/>
      <c r="Q6" s="14">
        <f t="shared" si="0"/>
        <v>94</v>
      </c>
      <c r="R6" s="15">
        <v>100</v>
      </c>
      <c r="S6" s="12"/>
      <c r="T6" s="12"/>
      <c r="U6" s="12"/>
      <c r="V6" s="12"/>
      <c r="W6" s="12"/>
    </row>
    <row r="7" spans="1:23" ht="16.5">
      <c r="A7" s="25" t="s">
        <v>57</v>
      </c>
      <c r="B7" s="25" t="s">
        <v>58</v>
      </c>
      <c r="C7" s="25">
        <v>9631007</v>
      </c>
      <c r="D7" s="56">
        <v>70</v>
      </c>
      <c r="E7" s="12"/>
      <c r="F7" s="11">
        <v>80</v>
      </c>
      <c r="G7" s="57" t="s">
        <v>369</v>
      </c>
      <c r="H7" s="11">
        <v>100</v>
      </c>
      <c r="I7" s="12"/>
      <c r="J7" s="11">
        <v>100</v>
      </c>
      <c r="K7" s="12"/>
      <c r="L7" s="11">
        <v>100</v>
      </c>
      <c r="M7" s="12"/>
      <c r="N7" s="11">
        <v>100</v>
      </c>
      <c r="O7" s="17"/>
      <c r="P7" s="12"/>
      <c r="Q7" s="14">
        <f t="shared" si="0"/>
        <v>89</v>
      </c>
      <c r="R7" s="15">
        <v>100</v>
      </c>
      <c r="S7" s="12"/>
      <c r="T7" s="12"/>
      <c r="U7" s="12"/>
      <c r="V7" s="12"/>
      <c r="W7" s="12"/>
    </row>
    <row r="8" spans="1:23" ht="17.5">
      <c r="A8" s="25" t="s">
        <v>59</v>
      </c>
      <c r="B8" s="25" t="s">
        <v>60</v>
      </c>
      <c r="C8" s="25">
        <v>9631027</v>
      </c>
      <c r="D8" s="43">
        <v>70</v>
      </c>
      <c r="F8" s="11">
        <v>45</v>
      </c>
      <c r="G8" s="57" t="s">
        <v>369</v>
      </c>
      <c r="H8" s="19">
        <v>80</v>
      </c>
      <c r="I8" s="17" t="s">
        <v>370</v>
      </c>
      <c r="J8" s="11">
        <v>70</v>
      </c>
      <c r="K8" s="12"/>
      <c r="L8" s="11">
        <v>100</v>
      </c>
      <c r="M8" s="12"/>
      <c r="N8" s="11">
        <v>100</v>
      </c>
      <c r="O8" s="12"/>
      <c r="P8" s="12"/>
      <c r="Q8" s="14">
        <f t="shared" si="0"/>
        <v>73.5</v>
      </c>
      <c r="R8" s="15">
        <v>100</v>
      </c>
      <c r="S8" s="12"/>
      <c r="T8" s="12"/>
      <c r="U8" s="12"/>
      <c r="V8" s="12"/>
      <c r="W8" s="12"/>
    </row>
    <row r="9" spans="1:23" ht="15.5">
      <c r="A9" s="25" t="s">
        <v>61</v>
      </c>
      <c r="B9" s="25" t="s">
        <v>62</v>
      </c>
      <c r="C9" s="25">
        <v>9631028</v>
      </c>
      <c r="D9" s="58">
        <v>70</v>
      </c>
      <c r="F9" s="11">
        <v>80</v>
      </c>
      <c r="G9" s="12"/>
      <c r="H9" s="19">
        <v>80</v>
      </c>
      <c r="I9" s="17" t="s">
        <v>371</v>
      </c>
      <c r="J9" s="11">
        <v>95</v>
      </c>
      <c r="K9" s="12"/>
      <c r="L9" s="11">
        <v>100</v>
      </c>
      <c r="M9" s="12"/>
      <c r="N9" s="11">
        <v>100</v>
      </c>
      <c r="O9" s="20"/>
      <c r="P9" s="12"/>
      <c r="Q9" s="14">
        <f t="shared" si="0"/>
        <v>84.5</v>
      </c>
      <c r="R9" s="15">
        <v>100</v>
      </c>
      <c r="S9" s="12"/>
      <c r="T9" s="12"/>
      <c r="U9" s="12"/>
      <c r="V9" s="12"/>
      <c r="W9" s="12"/>
    </row>
    <row r="10" spans="1:23" ht="15.5">
      <c r="A10" s="25" t="s">
        <v>63</v>
      </c>
      <c r="B10" s="25" t="s">
        <v>64</v>
      </c>
      <c r="C10" s="25">
        <v>9631029</v>
      </c>
      <c r="D10" s="59"/>
      <c r="E10" s="12"/>
      <c r="F10" s="12"/>
      <c r="G10" s="12"/>
      <c r="H10" s="12"/>
      <c r="I10" s="12"/>
      <c r="J10" s="12"/>
      <c r="K10" s="12"/>
      <c r="L10" s="11">
        <v>0</v>
      </c>
      <c r="M10" s="12"/>
      <c r="N10" s="12"/>
      <c r="O10" s="12"/>
      <c r="P10" s="12"/>
      <c r="Q10" s="14">
        <f t="shared" si="0"/>
        <v>0</v>
      </c>
      <c r="R10" s="23"/>
      <c r="S10" s="12"/>
      <c r="T10" s="12"/>
      <c r="U10" s="12"/>
      <c r="V10" s="12"/>
      <c r="W10" s="12"/>
    </row>
    <row r="11" spans="1:23" ht="15.5">
      <c r="A11" s="25" t="s">
        <v>65</v>
      </c>
      <c r="B11" s="25" t="s">
        <v>66</v>
      </c>
      <c r="C11" s="25">
        <v>9631030</v>
      </c>
      <c r="D11" s="58">
        <v>30</v>
      </c>
      <c r="E11" s="12"/>
      <c r="F11" s="11">
        <v>10</v>
      </c>
      <c r="G11" s="12"/>
      <c r="H11" s="11">
        <v>100</v>
      </c>
      <c r="I11" s="17"/>
      <c r="J11" s="11">
        <v>70</v>
      </c>
      <c r="K11" s="12"/>
      <c r="L11" s="11">
        <v>60</v>
      </c>
      <c r="M11" s="17" t="s">
        <v>372</v>
      </c>
      <c r="N11" s="11">
        <v>90</v>
      </c>
      <c r="O11" s="17" t="s">
        <v>373</v>
      </c>
      <c r="P11" s="12"/>
      <c r="Q11" s="14">
        <f t="shared" si="0"/>
        <v>55</v>
      </c>
      <c r="R11" s="15">
        <v>90</v>
      </c>
      <c r="S11" s="12"/>
      <c r="T11" s="12"/>
      <c r="U11" s="12"/>
      <c r="V11" s="12"/>
      <c r="W11" s="12"/>
    </row>
    <row r="12" spans="1:23" ht="15.5">
      <c r="A12" s="25" t="s">
        <v>69</v>
      </c>
      <c r="B12" s="25" t="s">
        <v>70</v>
      </c>
      <c r="C12" s="25">
        <v>9631034</v>
      </c>
      <c r="D12" s="58">
        <v>80</v>
      </c>
      <c r="E12" s="12"/>
      <c r="F12" s="11">
        <v>80</v>
      </c>
      <c r="G12" s="57" t="s">
        <v>369</v>
      </c>
      <c r="H12" s="19">
        <v>100</v>
      </c>
      <c r="I12" s="12"/>
      <c r="J12" s="11">
        <v>100</v>
      </c>
      <c r="K12" s="12"/>
      <c r="L12" s="11">
        <v>100</v>
      </c>
      <c r="M12" s="12"/>
      <c r="N12" s="12"/>
      <c r="O12" s="12"/>
      <c r="P12" s="12"/>
      <c r="Q12" s="14">
        <f t="shared" si="0"/>
        <v>92</v>
      </c>
      <c r="R12" s="23"/>
      <c r="S12" s="12"/>
      <c r="T12" s="12"/>
      <c r="U12" s="12"/>
      <c r="V12" s="12"/>
      <c r="W12" s="12"/>
    </row>
    <row r="13" spans="1:23" ht="15.5">
      <c r="A13" s="25" t="s">
        <v>72</v>
      </c>
      <c r="B13" s="25" t="s">
        <v>73</v>
      </c>
      <c r="C13" s="25">
        <v>9631041</v>
      </c>
      <c r="D13" s="58">
        <v>65</v>
      </c>
      <c r="E13" s="12"/>
      <c r="F13" s="11">
        <v>80</v>
      </c>
      <c r="G13" s="57" t="s">
        <v>369</v>
      </c>
      <c r="H13" s="19">
        <v>100</v>
      </c>
      <c r="I13" s="12"/>
      <c r="J13" s="11">
        <v>100</v>
      </c>
      <c r="K13" s="12"/>
      <c r="L13" s="11">
        <v>100</v>
      </c>
      <c r="M13" s="12"/>
      <c r="N13" s="11">
        <v>100</v>
      </c>
      <c r="O13" s="12"/>
      <c r="P13" s="12"/>
      <c r="Q13" s="14">
        <f t="shared" si="0"/>
        <v>87.5</v>
      </c>
      <c r="R13" s="15">
        <v>100</v>
      </c>
      <c r="S13" s="12"/>
      <c r="T13" s="12"/>
      <c r="U13" s="12"/>
      <c r="V13" s="12"/>
      <c r="W13" s="12"/>
    </row>
    <row r="14" spans="1:23" ht="15.5">
      <c r="A14" s="25" t="s">
        <v>77</v>
      </c>
      <c r="B14" s="25" t="s">
        <v>78</v>
      </c>
      <c r="C14" s="25">
        <v>9631042</v>
      </c>
      <c r="D14" s="60"/>
      <c r="E14" s="12"/>
      <c r="F14" s="12"/>
      <c r="G14" s="12"/>
      <c r="H14" s="12"/>
      <c r="I14" s="12"/>
      <c r="J14" s="12"/>
      <c r="K14" s="12"/>
      <c r="L14" s="11">
        <v>0</v>
      </c>
      <c r="M14" s="12"/>
      <c r="N14" s="12"/>
      <c r="O14" s="12"/>
      <c r="P14" s="12"/>
      <c r="Q14" s="14">
        <f t="shared" si="0"/>
        <v>0</v>
      </c>
      <c r="R14" s="23"/>
      <c r="S14" s="12"/>
      <c r="T14" s="12"/>
      <c r="U14" s="12"/>
      <c r="V14" s="12"/>
      <c r="W14" s="12"/>
    </row>
    <row r="15" spans="1:23" ht="15.5">
      <c r="A15" s="25" t="s">
        <v>80</v>
      </c>
      <c r="B15" s="25" t="s">
        <v>81</v>
      </c>
      <c r="C15" s="25">
        <v>9631048</v>
      </c>
      <c r="D15" s="58">
        <v>50</v>
      </c>
      <c r="E15" s="12"/>
      <c r="F15" s="11">
        <v>0</v>
      </c>
      <c r="G15" s="17"/>
      <c r="H15" s="11">
        <v>40</v>
      </c>
      <c r="I15" s="17" t="s">
        <v>374</v>
      </c>
      <c r="J15" s="11">
        <v>80</v>
      </c>
      <c r="K15" s="12"/>
      <c r="L15" s="11">
        <v>100</v>
      </c>
      <c r="M15" s="12"/>
      <c r="N15" s="12"/>
      <c r="O15" s="17"/>
      <c r="P15" s="12"/>
      <c r="Q15" s="14">
        <f t="shared" si="0"/>
        <v>60</v>
      </c>
      <c r="R15" s="23"/>
      <c r="S15" s="12"/>
      <c r="T15" s="12"/>
      <c r="U15" s="12"/>
      <c r="V15" s="12"/>
      <c r="W15" s="12"/>
    </row>
    <row r="16" spans="1:23" ht="15.5">
      <c r="A16" s="25" t="s">
        <v>83</v>
      </c>
      <c r="B16" s="25" t="s">
        <v>84</v>
      </c>
      <c r="C16" s="25">
        <v>9631058</v>
      </c>
      <c r="D16" s="60"/>
      <c r="E16" s="12"/>
      <c r="F16" s="12"/>
      <c r="G16" s="12"/>
      <c r="H16" s="12"/>
      <c r="I16" s="12"/>
      <c r="J16" s="12"/>
      <c r="K16" s="12"/>
      <c r="L16" s="11">
        <v>0</v>
      </c>
      <c r="M16" s="12"/>
      <c r="N16" s="12"/>
      <c r="O16" s="12"/>
      <c r="P16" s="12"/>
      <c r="Q16" s="14">
        <f t="shared" si="0"/>
        <v>0</v>
      </c>
      <c r="R16" s="23"/>
      <c r="S16" s="12"/>
      <c r="T16" s="12"/>
      <c r="U16" s="12"/>
      <c r="V16" s="12"/>
      <c r="W16" s="12"/>
    </row>
    <row r="17" spans="1:23" ht="15.5">
      <c r="A17" s="25" t="s">
        <v>89</v>
      </c>
      <c r="B17" s="25" t="s">
        <v>62</v>
      </c>
      <c r="C17" s="25">
        <v>9631060</v>
      </c>
      <c r="D17" s="58">
        <v>85</v>
      </c>
      <c r="E17" s="12"/>
      <c r="F17" s="11">
        <v>75</v>
      </c>
      <c r="G17" s="57" t="s">
        <v>369</v>
      </c>
      <c r="H17" s="11">
        <v>100</v>
      </c>
      <c r="I17" s="12"/>
      <c r="J17" s="12"/>
      <c r="K17" s="12"/>
      <c r="L17" s="11">
        <v>100</v>
      </c>
      <c r="M17" s="12"/>
      <c r="N17" s="11">
        <v>85</v>
      </c>
      <c r="O17" s="17" t="s">
        <v>375</v>
      </c>
      <c r="P17" s="12"/>
      <c r="Q17" s="14">
        <f t="shared" si="0"/>
        <v>63</v>
      </c>
      <c r="R17" s="15">
        <v>85</v>
      </c>
      <c r="S17" s="12"/>
      <c r="T17" s="12"/>
      <c r="U17" s="12"/>
      <c r="V17" s="12"/>
      <c r="W17" s="12"/>
    </row>
    <row r="18" spans="1:23" ht="15.5">
      <c r="A18" s="25" t="s">
        <v>92</v>
      </c>
      <c r="B18" s="25" t="s">
        <v>93</v>
      </c>
      <c r="C18" s="25">
        <v>9631073</v>
      </c>
      <c r="D18" s="58">
        <v>50</v>
      </c>
      <c r="E18" s="12"/>
      <c r="F18" s="11">
        <v>45</v>
      </c>
      <c r="G18" s="12"/>
      <c r="H18" s="11">
        <v>100</v>
      </c>
      <c r="I18" s="12"/>
      <c r="J18" s="12"/>
      <c r="K18" s="12"/>
      <c r="L18" s="11">
        <v>0</v>
      </c>
      <c r="M18" s="12"/>
      <c r="N18" s="12"/>
      <c r="O18" s="12"/>
      <c r="P18" s="12"/>
      <c r="Q18" s="14">
        <f t="shared" si="0"/>
        <v>34.5</v>
      </c>
      <c r="R18" s="23"/>
      <c r="S18" s="12"/>
      <c r="T18" s="12"/>
      <c r="U18" s="12"/>
      <c r="V18" s="12"/>
      <c r="W18" s="12"/>
    </row>
    <row r="19" spans="1:23" ht="15.5">
      <c r="A19" s="25" t="s">
        <v>95</v>
      </c>
      <c r="B19" s="25" t="s">
        <v>96</v>
      </c>
      <c r="C19" s="25">
        <v>9631082</v>
      </c>
      <c r="D19" s="58">
        <v>93</v>
      </c>
      <c r="E19" s="12"/>
      <c r="F19" s="11">
        <v>80</v>
      </c>
      <c r="G19" s="57" t="s">
        <v>369</v>
      </c>
      <c r="H19" s="11">
        <v>40</v>
      </c>
      <c r="I19" s="17" t="s">
        <v>374</v>
      </c>
      <c r="J19" s="11">
        <v>80</v>
      </c>
      <c r="K19" s="12"/>
      <c r="L19" s="11">
        <v>100</v>
      </c>
      <c r="M19" s="12"/>
      <c r="N19" s="11">
        <v>100</v>
      </c>
      <c r="O19" s="12"/>
      <c r="P19" s="12"/>
      <c r="Q19" s="14">
        <f t="shared" si="0"/>
        <v>80.900000000000006</v>
      </c>
      <c r="R19" s="15">
        <v>100</v>
      </c>
      <c r="S19" s="12"/>
      <c r="T19" s="12"/>
      <c r="U19" s="12"/>
      <c r="V19" s="12"/>
      <c r="W19" s="12"/>
    </row>
    <row r="20" spans="1:23" ht="15.5">
      <c r="A20" s="25" t="s">
        <v>100</v>
      </c>
      <c r="B20" s="25" t="s">
        <v>101</v>
      </c>
      <c r="C20" s="25">
        <v>9631403</v>
      </c>
      <c r="D20" s="58">
        <v>90</v>
      </c>
      <c r="E20" s="12"/>
      <c r="F20" s="11">
        <v>100</v>
      </c>
      <c r="G20" s="12"/>
      <c r="H20" s="11">
        <v>100</v>
      </c>
      <c r="I20" s="12"/>
      <c r="J20" s="11">
        <v>70</v>
      </c>
      <c r="K20" s="12"/>
      <c r="L20" s="11">
        <v>100</v>
      </c>
      <c r="M20" s="12"/>
      <c r="N20" s="11">
        <v>70</v>
      </c>
      <c r="O20" s="17" t="s">
        <v>376</v>
      </c>
      <c r="Q20" s="14">
        <f t="shared" si="0"/>
        <v>88</v>
      </c>
      <c r="R20" s="15">
        <v>70</v>
      </c>
      <c r="S20" s="12"/>
      <c r="T20" s="12"/>
      <c r="U20" s="12"/>
      <c r="V20" s="12"/>
      <c r="W20" s="12"/>
    </row>
    <row r="21" spans="1:23" ht="15.5">
      <c r="A21" s="25" t="s">
        <v>104</v>
      </c>
      <c r="B21" s="25" t="s">
        <v>105</v>
      </c>
      <c r="C21" s="25">
        <v>9631408</v>
      </c>
      <c r="D21" s="58">
        <v>70</v>
      </c>
      <c r="E21" s="12"/>
      <c r="F21" s="11">
        <v>75</v>
      </c>
      <c r="G21" s="57" t="s">
        <v>369</v>
      </c>
      <c r="H21" s="11">
        <v>0</v>
      </c>
      <c r="I21" s="12"/>
      <c r="J21" s="11">
        <v>100</v>
      </c>
      <c r="K21" s="12"/>
      <c r="L21" s="11">
        <v>100</v>
      </c>
      <c r="M21" s="12"/>
      <c r="N21" s="12"/>
      <c r="O21" s="12"/>
      <c r="P21" s="12"/>
      <c r="Q21" s="14">
        <f t="shared" si="0"/>
        <v>73.5</v>
      </c>
      <c r="R21" s="23"/>
      <c r="S21" s="12"/>
      <c r="T21" s="12"/>
      <c r="U21" s="12"/>
      <c r="V21" s="12"/>
      <c r="W21" s="12"/>
    </row>
    <row r="22" spans="1:23" ht="15.5">
      <c r="A22" s="25" t="s">
        <v>107</v>
      </c>
      <c r="B22" s="25" t="s">
        <v>108</v>
      </c>
      <c r="C22" s="25">
        <v>9631410</v>
      </c>
      <c r="D22" s="58">
        <v>65</v>
      </c>
      <c r="E22" s="12"/>
      <c r="F22" s="11">
        <v>80</v>
      </c>
      <c r="G22" s="57" t="s">
        <v>369</v>
      </c>
      <c r="H22" s="19">
        <v>100</v>
      </c>
      <c r="I22" s="12"/>
      <c r="J22" s="11">
        <v>80</v>
      </c>
      <c r="K22" s="12"/>
      <c r="L22" s="11">
        <v>100</v>
      </c>
      <c r="M22" s="12"/>
      <c r="N22" s="11">
        <v>70</v>
      </c>
      <c r="O22" s="17" t="s">
        <v>377</v>
      </c>
      <c r="P22" s="12"/>
      <c r="Q22" s="14">
        <f t="shared" si="0"/>
        <v>81.5</v>
      </c>
      <c r="R22" s="15">
        <v>70</v>
      </c>
      <c r="S22" s="12"/>
      <c r="T22" s="12"/>
      <c r="U22" s="12"/>
      <c r="V22" s="12"/>
      <c r="W22" s="12"/>
    </row>
    <row r="23" spans="1:23" ht="15.5">
      <c r="A23" s="25" t="s">
        <v>109</v>
      </c>
      <c r="B23" s="25" t="s">
        <v>110</v>
      </c>
      <c r="C23" s="25">
        <v>9631412</v>
      </c>
      <c r="D23" s="58">
        <v>70</v>
      </c>
      <c r="E23" s="12"/>
      <c r="F23" s="11">
        <v>100</v>
      </c>
      <c r="G23" s="12"/>
      <c r="H23" s="19">
        <v>100</v>
      </c>
      <c r="I23" s="12"/>
      <c r="J23" s="11">
        <v>100</v>
      </c>
      <c r="K23" s="12"/>
      <c r="L23" s="11">
        <v>0</v>
      </c>
      <c r="M23" s="12"/>
      <c r="N23" s="12"/>
      <c r="O23" s="12"/>
      <c r="P23" s="12"/>
      <c r="Q23" s="14">
        <f t="shared" si="0"/>
        <v>76</v>
      </c>
      <c r="R23" s="23"/>
      <c r="S23" s="12"/>
      <c r="T23" s="12"/>
      <c r="U23" s="12"/>
      <c r="V23" s="12"/>
      <c r="W23" s="12"/>
    </row>
    <row r="24" spans="1:23" ht="15.5">
      <c r="A24" s="25" t="s">
        <v>112</v>
      </c>
      <c r="B24" s="25" t="s">
        <v>113</v>
      </c>
      <c r="C24" s="25">
        <v>9631413</v>
      </c>
      <c r="D24" s="58">
        <v>65</v>
      </c>
      <c r="E24" s="12"/>
      <c r="F24" s="11">
        <v>80</v>
      </c>
      <c r="G24" s="57" t="s">
        <v>369</v>
      </c>
      <c r="H24" s="19">
        <v>0</v>
      </c>
      <c r="I24" s="12"/>
      <c r="J24" s="11">
        <v>100</v>
      </c>
      <c r="K24" s="12"/>
      <c r="L24" s="11">
        <v>100</v>
      </c>
      <c r="M24" s="12"/>
      <c r="N24" s="12"/>
      <c r="O24" s="12"/>
      <c r="P24" s="12"/>
      <c r="Q24" s="14">
        <f t="shared" si="0"/>
        <v>72.5</v>
      </c>
      <c r="R24" s="23"/>
      <c r="S24" s="12"/>
      <c r="T24" s="12"/>
      <c r="U24" s="12"/>
      <c r="V24" s="12"/>
      <c r="W24" s="12"/>
    </row>
    <row r="25" spans="1:23" ht="15.5">
      <c r="A25" s="25" t="s">
        <v>117</v>
      </c>
      <c r="B25" s="25" t="s">
        <v>55</v>
      </c>
      <c r="C25" s="25">
        <v>9631420</v>
      </c>
      <c r="D25" s="58">
        <v>60</v>
      </c>
      <c r="E25" s="12"/>
      <c r="F25" s="11">
        <v>100</v>
      </c>
      <c r="G25" s="12"/>
      <c r="H25" s="11">
        <v>80</v>
      </c>
      <c r="I25" s="17" t="s">
        <v>378</v>
      </c>
      <c r="J25" s="12"/>
      <c r="K25" s="12"/>
      <c r="L25" s="11">
        <v>75</v>
      </c>
      <c r="M25" s="17" t="s">
        <v>379</v>
      </c>
      <c r="N25" s="11">
        <v>70</v>
      </c>
      <c r="O25" s="17" t="s">
        <v>376</v>
      </c>
      <c r="P25" s="12"/>
      <c r="Q25" s="14">
        <f t="shared" si="0"/>
        <v>51.25</v>
      </c>
      <c r="R25" s="15">
        <v>70</v>
      </c>
      <c r="S25" s="12"/>
      <c r="T25" s="12"/>
      <c r="U25" s="12"/>
      <c r="V25" s="12"/>
      <c r="W25" s="12"/>
    </row>
    <row r="26" spans="1:23" ht="15.5">
      <c r="A26" s="25" t="s">
        <v>118</v>
      </c>
      <c r="B26" s="25" t="s">
        <v>75</v>
      </c>
      <c r="C26" s="25">
        <v>9631426</v>
      </c>
      <c r="D26" s="58">
        <v>50</v>
      </c>
      <c r="E26" s="12"/>
      <c r="F26" s="11">
        <v>75</v>
      </c>
      <c r="G26" s="17" t="s">
        <v>380</v>
      </c>
      <c r="H26" s="11">
        <v>0</v>
      </c>
      <c r="I26" s="17" t="s">
        <v>381</v>
      </c>
      <c r="J26" s="11">
        <v>100</v>
      </c>
      <c r="K26" s="12"/>
      <c r="L26" s="11">
        <v>60</v>
      </c>
      <c r="M26" s="17" t="s">
        <v>382</v>
      </c>
      <c r="N26" s="12"/>
      <c r="O26" s="12"/>
      <c r="P26" s="61" t="s">
        <v>383</v>
      </c>
      <c r="Q26" s="14">
        <f t="shared" si="0"/>
        <v>61.5</v>
      </c>
      <c r="R26" s="23"/>
      <c r="S26" s="12"/>
      <c r="T26" s="12"/>
      <c r="U26" s="12"/>
      <c r="V26" s="12"/>
      <c r="W26" s="12"/>
    </row>
    <row r="27" spans="1:23" ht="15.5">
      <c r="A27" s="25" t="s">
        <v>122</v>
      </c>
      <c r="B27" s="25" t="s">
        <v>123</v>
      </c>
      <c r="C27" s="25">
        <v>9631806</v>
      </c>
      <c r="D27" s="58">
        <v>80</v>
      </c>
      <c r="E27" s="12"/>
      <c r="F27" s="11">
        <v>0</v>
      </c>
      <c r="G27" s="12"/>
      <c r="H27" s="11">
        <v>100</v>
      </c>
      <c r="I27" s="12"/>
      <c r="J27" s="11">
        <v>100</v>
      </c>
      <c r="K27" s="12"/>
      <c r="L27" s="11">
        <v>100</v>
      </c>
      <c r="M27" s="12"/>
      <c r="N27" s="11">
        <v>60</v>
      </c>
      <c r="O27" s="17" t="s">
        <v>384</v>
      </c>
      <c r="P27" s="12"/>
      <c r="Q27" s="14">
        <f t="shared" si="0"/>
        <v>84</v>
      </c>
      <c r="R27" s="15">
        <v>60</v>
      </c>
      <c r="S27" s="12"/>
      <c r="T27" s="12"/>
      <c r="U27" s="12"/>
      <c r="V27" s="12"/>
      <c r="W27" s="12"/>
    </row>
    <row r="28" spans="1:23" ht="15.5">
      <c r="A28" s="25" t="s">
        <v>126</v>
      </c>
      <c r="B28" s="25" t="s">
        <v>127</v>
      </c>
      <c r="C28" s="25">
        <v>9631807</v>
      </c>
      <c r="D28" s="58">
        <v>90</v>
      </c>
      <c r="E28" s="12"/>
      <c r="F28" s="11">
        <v>95</v>
      </c>
      <c r="G28" s="12"/>
      <c r="H28" s="11">
        <v>100</v>
      </c>
      <c r="I28" s="12"/>
      <c r="J28" s="12"/>
      <c r="K28" s="12"/>
      <c r="L28" s="11">
        <v>100</v>
      </c>
      <c r="M28" s="12"/>
      <c r="N28" s="12"/>
      <c r="O28" s="17"/>
      <c r="P28" s="17" t="s">
        <v>385</v>
      </c>
      <c r="Q28" s="14">
        <f t="shared" si="0"/>
        <v>66.5</v>
      </c>
      <c r="R28" s="23"/>
      <c r="S28" s="12"/>
      <c r="T28" s="12"/>
      <c r="U28" s="12"/>
      <c r="V28" s="12"/>
      <c r="W28" s="12"/>
    </row>
    <row r="29" spans="1:23" ht="15.5">
      <c r="A29" s="25" t="s">
        <v>128</v>
      </c>
      <c r="B29" s="25" t="s">
        <v>129</v>
      </c>
      <c r="C29" s="25">
        <v>9631811</v>
      </c>
      <c r="D29" s="58">
        <v>55</v>
      </c>
      <c r="E29" s="12"/>
      <c r="F29" s="11">
        <v>80</v>
      </c>
      <c r="G29" s="57" t="s">
        <v>369</v>
      </c>
      <c r="H29" s="11">
        <v>100</v>
      </c>
      <c r="I29" s="12"/>
      <c r="J29" s="11">
        <v>95</v>
      </c>
      <c r="K29" s="12"/>
      <c r="L29" s="11">
        <v>100</v>
      </c>
      <c r="M29" s="12"/>
      <c r="N29" s="11">
        <v>30</v>
      </c>
      <c r="O29" s="17" t="s">
        <v>386</v>
      </c>
      <c r="P29" s="12"/>
      <c r="Q29" s="14">
        <f t="shared" si="0"/>
        <v>83</v>
      </c>
      <c r="R29" s="15">
        <v>30</v>
      </c>
      <c r="S29" s="12"/>
      <c r="T29" s="12"/>
      <c r="U29" s="12"/>
      <c r="V29" s="12"/>
      <c r="W29" s="12"/>
    </row>
    <row r="30" spans="1:23" ht="15.5">
      <c r="A30" s="25" t="s">
        <v>130</v>
      </c>
      <c r="B30" s="25" t="s">
        <v>131</v>
      </c>
      <c r="C30" s="25">
        <v>9631903</v>
      </c>
      <c r="D30" s="58">
        <v>70</v>
      </c>
      <c r="E30" s="12"/>
      <c r="F30" s="11">
        <v>80</v>
      </c>
      <c r="G30" s="57" t="s">
        <v>369</v>
      </c>
      <c r="H30" s="11">
        <v>100</v>
      </c>
      <c r="I30" s="12"/>
      <c r="J30" s="11">
        <v>100</v>
      </c>
      <c r="K30" s="12"/>
      <c r="L30" s="11">
        <v>100</v>
      </c>
      <c r="M30" s="12"/>
      <c r="N30" s="12"/>
      <c r="O30" s="12"/>
      <c r="P30" s="12"/>
      <c r="Q30" s="14">
        <f t="shared" si="0"/>
        <v>89</v>
      </c>
      <c r="R30" s="23"/>
      <c r="S30" s="12"/>
      <c r="T30" s="12"/>
      <c r="U30" s="12"/>
      <c r="V30" s="12"/>
      <c r="W30" s="12"/>
    </row>
    <row r="31" spans="1:23" ht="15.5">
      <c r="A31" s="25" t="s">
        <v>133</v>
      </c>
      <c r="B31" s="25" t="s">
        <v>134</v>
      </c>
      <c r="C31" s="25">
        <v>9731505</v>
      </c>
      <c r="D31" s="58">
        <v>100</v>
      </c>
      <c r="E31" s="12"/>
      <c r="F31" s="11">
        <v>45</v>
      </c>
      <c r="G31" s="12"/>
      <c r="H31" s="11">
        <v>0</v>
      </c>
      <c r="I31" s="12"/>
      <c r="J31" s="11">
        <v>80</v>
      </c>
      <c r="K31" s="12"/>
      <c r="L31" s="11">
        <v>100</v>
      </c>
      <c r="M31" s="12"/>
      <c r="N31" s="11">
        <v>95</v>
      </c>
      <c r="O31" s="17" t="s">
        <v>387</v>
      </c>
      <c r="P31" s="12"/>
      <c r="Q31" s="14">
        <f t="shared" si="0"/>
        <v>73.5</v>
      </c>
      <c r="R31" s="15">
        <v>95</v>
      </c>
      <c r="S31" s="12"/>
      <c r="T31" s="12"/>
      <c r="U31" s="12"/>
      <c r="V31" s="12"/>
      <c r="W31" s="12"/>
    </row>
    <row r="32" spans="1:23" ht="15.5">
      <c r="A32" s="7" t="s">
        <v>22</v>
      </c>
      <c r="B32" s="9" t="s">
        <v>23</v>
      </c>
      <c r="C32" s="9">
        <v>9223704</v>
      </c>
      <c r="D32" s="60"/>
      <c r="E32" s="12"/>
      <c r="F32" s="12"/>
      <c r="G32" s="12"/>
      <c r="H32" s="12"/>
      <c r="I32" s="12"/>
      <c r="J32" s="12"/>
      <c r="K32" s="12"/>
      <c r="L32" s="11">
        <v>0</v>
      </c>
      <c r="M32" s="12"/>
      <c r="N32" s="12"/>
      <c r="O32" s="12"/>
      <c r="P32" s="12"/>
      <c r="Q32" s="14">
        <f t="shared" si="0"/>
        <v>0</v>
      </c>
      <c r="R32" s="23"/>
      <c r="S32" s="12"/>
      <c r="T32" s="12"/>
      <c r="U32" s="12"/>
      <c r="V32" s="12"/>
      <c r="W32" s="12"/>
    </row>
    <row r="33" spans="1:23" ht="15.5">
      <c r="A33" s="9" t="s">
        <v>52</v>
      </c>
      <c r="B33" s="9" t="s">
        <v>53</v>
      </c>
      <c r="C33" s="9">
        <v>9323092</v>
      </c>
      <c r="D33" s="60"/>
      <c r="E33" s="12"/>
      <c r="F33" s="12"/>
      <c r="G33" s="12"/>
      <c r="H33" s="12"/>
      <c r="I33" s="12"/>
      <c r="J33" s="12"/>
      <c r="K33" s="12"/>
      <c r="L33" s="11">
        <v>0</v>
      </c>
      <c r="M33" s="12"/>
      <c r="N33" s="12"/>
      <c r="O33" s="12"/>
      <c r="P33" s="12"/>
      <c r="Q33" s="14">
        <f t="shared" si="0"/>
        <v>0</v>
      </c>
      <c r="R33" s="23"/>
      <c r="S33" s="12"/>
      <c r="T33" s="12"/>
      <c r="U33" s="12"/>
      <c r="V33" s="12"/>
      <c r="W33" s="12"/>
    </row>
    <row r="34" spans="1:23" ht="15.5">
      <c r="A34" s="25" t="s">
        <v>143</v>
      </c>
      <c r="B34" s="9" t="s">
        <v>144</v>
      </c>
      <c r="C34" s="9">
        <v>9612056</v>
      </c>
      <c r="D34" s="58">
        <v>100</v>
      </c>
      <c r="E34" s="12"/>
      <c r="F34" s="11">
        <v>100</v>
      </c>
      <c r="G34" s="12"/>
      <c r="H34" s="11">
        <v>100</v>
      </c>
      <c r="I34" s="12"/>
      <c r="J34" s="11">
        <v>100</v>
      </c>
      <c r="K34" s="12"/>
      <c r="L34" s="11">
        <v>90</v>
      </c>
      <c r="M34" s="12"/>
      <c r="N34" s="11">
        <v>100</v>
      </c>
      <c r="O34" s="12"/>
      <c r="P34" s="12"/>
      <c r="Q34" s="14">
        <f t="shared" si="0"/>
        <v>98.5</v>
      </c>
      <c r="R34" s="15">
        <v>100</v>
      </c>
      <c r="S34" s="12"/>
      <c r="T34" s="12"/>
      <c r="U34" s="12"/>
      <c r="V34" s="12"/>
      <c r="W34" s="12"/>
    </row>
    <row r="35" spans="1:23" ht="15.5">
      <c r="A35" s="9" t="s">
        <v>97</v>
      </c>
      <c r="B35" s="25" t="s">
        <v>98</v>
      </c>
      <c r="C35" s="25">
        <v>9531001</v>
      </c>
      <c r="D35" s="58">
        <v>40</v>
      </c>
      <c r="E35" s="12"/>
      <c r="F35" s="11">
        <v>80</v>
      </c>
      <c r="G35" s="57" t="s">
        <v>369</v>
      </c>
      <c r="H35" s="11">
        <v>0</v>
      </c>
      <c r="I35" s="12"/>
      <c r="J35" s="11">
        <v>80</v>
      </c>
      <c r="K35" s="12"/>
      <c r="L35" s="11">
        <v>20</v>
      </c>
      <c r="M35" s="11" t="s">
        <v>388</v>
      </c>
      <c r="N35" s="11">
        <v>10</v>
      </c>
      <c r="O35" s="17" t="s">
        <v>389</v>
      </c>
      <c r="P35" s="17"/>
      <c r="Q35" s="14">
        <f t="shared" si="0"/>
        <v>47</v>
      </c>
      <c r="R35" s="15">
        <v>10</v>
      </c>
      <c r="S35" s="12"/>
      <c r="T35" s="12"/>
      <c r="U35" s="12"/>
      <c r="V35" s="12"/>
      <c r="W35" s="12"/>
    </row>
    <row r="36" spans="1:23" ht="15.5">
      <c r="A36" s="25" t="s">
        <v>141</v>
      </c>
      <c r="B36" s="25" t="s">
        <v>142</v>
      </c>
      <c r="C36" s="25">
        <v>9612036</v>
      </c>
      <c r="D36" s="58">
        <v>90</v>
      </c>
      <c r="E36" s="12"/>
      <c r="F36" s="11">
        <v>85</v>
      </c>
      <c r="G36" s="57" t="s">
        <v>369</v>
      </c>
      <c r="H36" s="11">
        <v>100</v>
      </c>
      <c r="I36" s="12"/>
      <c r="J36" s="11">
        <v>100</v>
      </c>
      <c r="K36" s="12"/>
      <c r="L36" s="11">
        <v>95</v>
      </c>
      <c r="M36" s="11" t="s">
        <v>390</v>
      </c>
      <c r="N36" s="11">
        <v>100</v>
      </c>
      <c r="O36" s="12"/>
      <c r="P36" s="12"/>
      <c r="Q36" s="14">
        <f t="shared" si="0"/>
        <v>94.75</v>
      </c>
      <c r="R36" s="15">
        <v>100</v>
      </c>
      <c r="S36" s="12"/>
      <c r="T36" s="12"/>
      <c r="U36" s="12"/>
      <c r="V36" s="12"/>
      <c r="W36" s="12"/>
    </row>
    <row r="37" spans="1:23" ht="15.5">
      <c r="A37" s="25" t="s">
        <v>90</v>
      </c>
      <c r="B37" s="25" t="s">
        <v>91</v>
      </c>
      <c r="C37" s="25">
        <v>9523094</v>
      </c>
      <c r="D37" s="58">
        <v>60</v>
      </c>
      <c r="E37" s="12"/>
      <c r="F37" s="11">
        <v>100</v>
      </c>
      <c r="G37" s="12"/>
      <c r="H37" s="11">
        <v>0</v>
      </c>
      <c r="I37" s="12"/>
      <c r="J37" s="11">
        <v>100</v>
      </c>
      <c r="K37" s="12"/>
      <c r="L37" s="11">
        <v>100</v>
      </c>
      <c r="M37" s="12"/>
      <c r="N37" s="11">
        <v>85</v>
      </c>
      <c r="O37" s="17" t="s">
        <v>392</v>
      </c>
      <c r="P37" s="12"/>
      <c r="Q37" s="14">
        <f>D37*0.3+F37*0.1+H37*0.15+J37*0.3+L37*0.15</f>
        <v>73</v>
      </c>
      <c r="R37" s="15">
        <v>85</v>
      </c>
      <c r="S37" s="12"/>
      <c r="T37" s="12"/>
      <c r="U37" s="12"/>
      <c r="V37" s="12"/>
      <c r="W37" s="12"/>
    </row>
    <row r="38" spans="1:23" ht="15.5">
      <c r="A38" s="62" t="s">
        <v>67</v>
      </c>
      <c r="B38" s="25" t="s">
        <v>68</v>
      </c>
      <c r="C38" s="25">
        <v>9423702</v>
      </c>
      <c r="D38" s="58">
        <v>70</v>
      </c>
      <c r="E38" s="12"/>
      <c r="F38" s="11">
        <v>25</v>
      </c>
      <c r="G38" s="12"/>
      <c r="H38" s="11">
        <v>80</v>
      </c>
      <c r="I38" s="17" t="s">
        <v>393</v>
      </c>
      <c r="J38" s="11">
        <v>100</v>
      </c>
      <c r="K38" s="12"/>
      <c r="L38" s="11">
        <v>75</v>
      </c>
      <c r="M38" s="12"/>
      <c r="N38" s="11">
        <v>85</v>
      </c>
      <c r="O38" s="17" t="s">
        <v>375</v>
      </c>
      <c r="P38" s="12"/>
      <c r="Q38" s="14">
        <f t="shared" si="0"/>
        <v>76.75</v>
      </c>
      <c r="R38" s="15">
        <v>85</v>
      </c>
      <c r="S38" s="12"/>
      <c r="T38" s="12"/>
      <c r="U38" s="12"/>
      <c r="V38" s="12"/>
      <c r="W38" s="12"/>
    </row>
    <row r="39" spans="1:23" ht="16.5">
      <c r="A39" s="63" t="s">
        <v>149</v>
      </c>
      <c r="B39" s="63"/>
      <c r="C39" s="49"/>
      <c r="D39" s="59"/>
      <c r="E39" s="12"/>
      <c r="F39" s="12"/>
      <c r="G39" s="12"/>
      <c r="H39" s="12"/>
      <c r="I39" s="12"/>
      <c r="J39" s="12"/>
      <c r="K39" s="12"/>
      <c r="L39" s="11">
        <v>0</v>
      </c>
      <c r="M39" s="12"/>
      <c r="N39" s="12"/>
      <c r="O39" s="12"/>
      <c r="P39" s="12"/>
      <c r="Q39" s="14">
        <f t="shared" si="0"/>
        <v>0</v>
      </c>
      <c r="R39" s="23"/>
      <c r="S39" s="12"/>
      <c r="T39" s="12"/>
      <c r="U39" s="12"/>
      <c r="V39" s="12"/>
      <c r="W39" s="12"/>
    </row>
    <row r="40" spans="1:23" ht="15.5">
      <c r="A40" s="25" t="s">
        <v>74</v>
      </c>
      <c r="B40" s="25" t="s">
        <v>75</v>
      </c>
      <c r="C40" s="25">
        <v>9431069</v>
      </c>
      <c r="D40" s="58">
        <v>65</v>
      </c>
      <c r="E40" s="12"/>
      <c r="F40" s="11">
        <v>100</v>
      </c>
      <c r="G40" s="12"/>
      <c r="H40" s="11">
        <v>20</v>
      </c>
      <c r="I40" s="17" t="s">
        <v>394</v>
      </c>
      <c r="J40" s="11">
        <v>100</v>
      </c>
      <c r="K40" s="12"/>
      <c r="L40" s="11">
        <v>100</v>
      </c>
      <c r="M40" s="12"/>
      <c r="N40" s="12"/>
      <c r="O40" s="12"/>
      <c r="P40" s="12"/>
      <c r="Q40" s="14">
        <f t="shared" si="0"/>
        <v>77.5</v>
      </c>
      <c r="R40" s="23"/>
      <c r="S40" s="12"/>
      <c r="T40" s="12"/>
      <c r="U40" s="12"/>
      <c r="V40" s="12"/>
      <c r="W40" s="12"/>
    </row>
    <row r="41" spans="1:23" ht="15.5">
      <c r="A41" s="25" t="s">
        <v>79</v>
      </c>
      <c r="B41" s="25" t="s">
        <v>55</v>
      </c>
      <c r="C41" s="25">
        <v>9511023</v>
      </c>
      <c r="D41" s="58">
        <v>70</v>
      </c>
      <c r="E41" s="12"/>
      <c r="F41" s="11">
        <v>80</v>
      </c>
      <c r="G41" s="17" t="s">
        <v>369</v>
      </c>
      <c r="H41" s="11">
        <v>100</v>
      </c>
      <c r="I41" s="12"/>
      <c r="J41" s="11">
        <v>50</v>
      </c>
      <c r="K41" s="12"/>
      <c r="L41" s="11">
        <v>100</v>
      </c>
      <c r="M41" s="12"/>
      <c r="N41" s="12"/>
      <c r="O41" s="17"/>
      <c r="P41" s="12"/>
      <c r="Q41" s="14">
        <f t="shared" si="0"/>
        <v>74</v>
      </c>
      <c r="R41" s="23"/>
      <c r="S41" s="12"/>
      <c r="T41" s="12"/>
      <c r="U41" s="12"/>
      <c r="V41" s="12"/>
      <c r="W41" s="12"/>
    </row>
    <row r="42" spans="1:23" ht="15.5">
      <c r="A42" s="25" t="s">
        <v>86</v>
      </c>
      <c r="B42" s="25" t="s">
        <v>87</v>
      </c>
      <c r="C42" s="25">
        <v>9512034</v>
      </c>
      <c r="D42" s="58">
        <v>87</v>
      </c>
      <c r="E42" s="12"/>
      <c r="F42" s="11">
        <v>100</v>
      </c>
      <c r="G42" s="12"/>
      <c r="H42" s="11">
        <v>80</v>
      </c>
      <c r="I42" s="17" t="s">
        <v>395</v>
      </c>
      <c r="J42" s="11">
        <v>100</v>
      </c>
      <c r="K42" s="12"/>
      <c r="L42" s="11">
        <v>100</v>
      </c>
      <c r="M42" s="12"/>
      <c r="N42" s="12"/>
      <c r="O42" s="17"/>
      <c r="P42" s="12"/>
      <c r="Q42" s="14">
        <f t="shared" si="0"/>
        <v>93.1</v>
      </c>
      <c r="R42" s="23"/>
      <c r="S42" s="12"/>
      <c r="T42" s="12"/>
      <c r="U42" s="12"/>
      <c r="V42" s="12"/>
      <c r="W42" s="12"/>
    </row>
    <row r="43" spans="1:23" ht="15.5">
      <c r="A43" s="25" t="s">
        <v>102</v>
      </c>
      <c r="B43" s="25" t="s">
        <v>103</v>
      </c>
      <c r="C43" s="25">
        <v>9531023</v>
      </c>
      <c r="D43" s="60"/>
      <c r="E43" s="12"/>
      <c r="F43" s="12"/>
      <c r="G43" s="12"/>
      <c r="H43" s="12"/>
      <c r="I43" s="12"/>
      <c r="J43" s="12"/>
      <c r="K43" s="12"/>
      <c r="L43" s="11">
        <v>0</v>
      </c>
      <c r="M43" s="12"/>
      <c r="N43" s="12"/>
      <c r="O43" s="12"/>
      <c r="P43" s="12"/>
      <c r="Q43" s="14">
        <f t="shared" si="0"/>
        <v>0</v>
      </c>
      <c r="R43" s="23"/>
      <c r="S43" s="12"/>
      <c r="T43" s="12"/>
      <c r="U43" s="12"/>
      <c r="V43" s="12"/>
      <c r="W43" s="12"/>
    </row>
    <row r="44" spans="1:23" ht="15.5">
      <c r="A44" s="25" t="s">
        <v>135</v>
      </c>
      <c r="B44" s="25" t="s">
        <v>136</v>
      </c>
      <c r="C44" s="25">
        <v>9531706</v>
      </c>
      <c r="D44" s="58">
        <v>65</v>
      </c>
      <c r="E44" s="12"/>
      <c r="F44" s="11">
        <v>100</v>
      </c>
      <c r="G44" s="12"/>
      <c r="H44" s="11">
        <v>100</v>
      </c>
      <c r="I44" s="12"/>
      <c r="J44" s="11">
        <v>100</v>
      </c>
      <c r="K44" s="12"/>
      <c r="L44" s="11">
        <v>100</v>
      </c>
      <c r="M44" s="12"/>
      <c r="N44" s="11">
        <v>90</v>
      </c>
      <c r="O44" s="17" t="s">
        <v>410</v>
      </c>
      <c r="P44" s="12"/>
      <c r="Q44" s="14">
        <f t="shared" si="0"/>
        <v>89.5</v>
      </c>
      <c r="R44" s="15">
        <v>90</v>
      </c>
      <c r="S44" s="12"/>
      <c r="T44" s="12"/>
      <c r="U44" s="12"/>
      <c r="V44" s="12"/>
      <c r="W44" s="12"/>
    </row>
    <row r="45" spans="1:23" ht="15.5">
      <c r="A45" s="25" t="s">
        <v>137</v>
      </c>
      <c r="B45" s="25" t="s">
        <v>138</v>
      </c>
      <c r="C45" s="25">
        <v>9531707</v>
      </c>
      <c r="D45" s="58">
        <v>70</v>
      </c>
      <c r="E45" s="12"/>
      <c r="F45" s="11">
        <v>100</v>
      </c>
      <c r="G45" s="12"/>
      <c r="H45" s="11">
        <v>100</v>
      </c>
      <c r="I45" s="12"/>
      <c r="J45" s="11">
        <v>100</v>
      </c>
      <c r="K45" s="12"/>
      <c r="L45" s="11">
        <v>100</v>
      </c>
      <c r="M45" s="12"/>
      <c r="N45" s="11">
        <v>100</v>
      </c>
      <c r="O45" s="12"/>
      <c r="P45" s="12"/>
      <c r="Q45" s="14">
        <f t="shared" si="0"/>
        <v>91</v>
      </c>
      <c r="R45" s="15">
        <v>100</v>
      </c>
      <c r="S45" s="12"/>
      <c r="T45" s="12"/>
      <c r="U45" s="12"/>
      <c r="V45" s="12"/>
      <c r="W45" s="12"/>
    </row>
    <row r="46" spans="1:23" ht="15.5">
      <c r="A46" s="25" t="s">
        <v>169</v>
      </c>
      <c r="B46" s="25" t="s">
        <v>148</v>
      </c>
      <c r="C46" s="25">
        <v>9623068</v>
      </c>
      <c r="D46" s="58">
        <v>85</v>
      </c>
      <c r="E46" s="12"/>
      <c r="F46" s="11">
        <v>85</v>
      </c>
      <c r="G46" s="17" t="s">
        <v>369</v>
      </c>
      <c r="H46" s="11">
        <v>100</v>
      </c>
      <c r="I46" s="12"/>
      <c r="J46" s="11">
        <v>80</v>
      </c>
      <c r="K46" s="12"/>
      <c r="L46" s="11">
        <v>100</v>
      </c>
      <c r="M46" s="12"/>
      <c r="N46" s="11">
        <v>100</v>
      </c>
      <c r="O46" s="12"/>
      <c r="P46" s="12"/>
      <c r="Q46" s="14">
        <f t="shared" si="0"/>
        <v>88</v>
      </c>
      <c r="R46" s="15">
        <v>100</v>
      </c>
      <c r="S46" s="12"/>
      <c r="T46" s="12"/>
      <c r="U46" s="12"/>
      <c r="V46" s="12"/>
      <c r="W46" s="12"/>
    </row>
    <row r="47" spans="1:23" ht="15.5">
      <c r="A47" s="25" t="s">
        <v>147</v>
      </c>
      <c r="B47" s="25" t="s">
        <v>154</v>
      </c>
      <c r="C47" s="9">
        <v>9631001</v>
      </c>
      <c r="D47" s="58">
        <v>95</v>
      </c>
      <c r="E47" s="31"/>
      <c r="F47" s="68">
        <v>40</v>
      </c>
      <c r="G47" s="57" t="s">
        <v>369</v>
      </c>
      <c r="H47" s="68">
        <v>100</v>
      </c>
      <c r="I47" s="35"/>
      <c r="J47" s="68">
        <v>50</v>
      </c>
      <c r="K47" s="31"/>
      <c r="L47" s="68">
        <v>100</v>
      </c>
      <c r="M47" s="31"/>
      <c r="N47" s="11">
        <v>85</v>
      </c>
      <c r="O47" s="17" t="s">
        <v>375</v>
      </c>
      <c r="P47" s="31"/>
      <c r="Q47" s="14">
        <f t="shared" si="0"/>
        <v>77.5</v>
      </c>
      <c r="R47" s="15">
        <v>85</v>
      </c>
      <c r="S47" s="31"/>
      <c r="T47" s="31"/>
      <c r="U47" s="31"/>
      <c r="V47" s="31"/>
      <c r="W47" s="31"/>
    </row>
    <row r="48" spans="1:23" ht="15.5">
      <c r="A48" s="25" t="s">
        <v>163</v>
      </c>
      <c r="B48" s="25" t="s">
        <v>75</v>
      </c>
      <c r="C48" s="25">
        <v>9631006</v>
      </c>
      <c r="D48" s="58">
        <v>78</v>
      </c>
      <c r="E48" s="12"/>
      <c r="F48" s="11">
        <v>50</v>
      </c>
      <c r="G48" s="17" t="s">
        <v>411</v>
      </c>
      <c r="H48" s="11">
        <v>100</v>
      </c>
      <c r="I48" s="12"/>
      <c r="J48" s="11">
        <v>100</v>
      </c>
      <c r="K48" s="12"/>
      <c r="L48" s="11">
        <v>100</v>
      </c>
      <c r="M48" s="12"/>
      <c r="N48" s="12"/>
      <c r="O48" s="12"/>
      <c r="P48" s="12"/>
      <c r="Q48" s="14">
        <f t="shared" si="0"/>
        <v>88.4</v>
      </c>
      <c r="R48" s="23"/>
      <c r="S48" s="12"/>
      <c r="T48" s="12"/>
      <c r="U48" s="12"/>
      <c r="V48" s="12"/>
      <c r="W48" s="12"/>
    </row>
    <row r="49" spans="1:23" ht="15.5">
      <c r="A49" s="25" t="s">
        <v>164</v>
      </c>
      <c r="B49" s="25" t="s">
        <v>165</v>
      </c>
      <c r="C49" s="25">
        <v>9631008</v>
      </c>
      <c r="D49" s="58">
        <v>95</v>
      </c>
      <c r="E49" s="12"/>
      <c r="F49" s="11">
        <v>100</v>
      </c>
      <c r="G49" s="12"/>
      <c r="H49" s="11">
        <v>100</v>
      </c>
      <c r="I49" s="12"/>
      <c r="J49" s="11">
        <v>100</v>
      </c>
      <c r="K49" s="12"/>
      <c r="L49" s="11">
        <v>85</v>
      </c>
      <c r="M49" s="17" t="s">
        <v>412</v>
      </c>
      <c r="N49" s="11">
        <v>100</v>
      </c>
      <c r="O49" s="12"/>
      <c r="P49" s="12"/>
      <c r="Q49" s="14">
        <f t="shared" si="0"/>
        <v>96.25</v>
      </c>
      <c r="R49" s="15">
        <v>100</v>
      </c>
      <c r="S49" s="12"/>
      <c r="T49" s="12"/>
      <c r="U49" s="12"/>
      <c r="V49" s="12"/>
      <c r="W49" s="12"/>
    </row>
    <row r="50" spans="1:23" ht="15.5">
      <c r="A50" s="25" t="s">
        <v>167</v>
      </c>
      <c r="B50" s="25" t="s">
        <v>81</v>
      </c>
      <c r="C50" s="25">
        <v>9631009</v>
      </c>
      <c r="D50" s="58">
        <v>85</v>
      </c>
      <c r="E50" s="12"/>
      <c r="F50" s="11">
        <v>100</v>
      </c>
      <c r="G50" s="12"/>
      <c r="H50" s="11">
        <v>50</v>
      </c>
      <c r="I50" s="17" t="s">
        <v>371</v>
      </c>
      <c r="J50" s="11">
        <v>80</v>
      </c>
      <c r="K50" s="12"/>
      <c r="L50" s="11">
        <v>85</v>
      </c>
      <c r="M50" s="17" t="s">
        <v>413</v>
      </c>
      <c r="N50" s="11">
        <v>25</v>
      </c>
      <c r="O50" s="17" t="s">
        <v>414</v>
      </c>
      <c r="P50" s="12"/>
      <c r="Q50" s="14">
        <f t="shared" si="0"/>
        <v>79.75</v>
      </c>
      <c r="R50" s="15">
        <v>25</v>
      </c>
      <c r="S50" s="12"/>
      <c r="T50" s="12"/>
      <c r="U50" s="12"/>
      <c r="V50" s="12"/>
      <c r="W50" s="12"/>
    </row>
    <row r="51" spans="1:23" ht="15.5">
      <c r="A51" s="25" t="s">
        <v>170</v>
      </c>
      <c r="B51" s="25" t="s">
        <v>171</v>
      </c>
      <c r="C51" s="25">
        <v>9631010</v>
      </c>
      <c r="D51" s="58">
        <v>60</v>
      </c>
      <c r="E51" s="12"/>
      <c r="F51" s="11">
        <v>100</v>
      </c>
      <c r="G51" s="12"/>
      <c r="H51" s="11">
        <v>100</v>
      </c>
      <c r="I51" s="12"/>
      <c r="J51" s="11">
        <v>100</v>
      </c>
      <c r="K51" s="12"/>
      <c r="L51" s="11">
        <v>100</v>
      </c>
      <c r="M51" s="12"/>
      <c r="N51" s="11">
        <v>100</v>
      </c>
      <c r="O51" s="12"/>
      <c r="P51" s="12"/>
      <c r="Q51" s="14">
        <f t="shared" si="0"/>
        <v>88</v>
      </c>
      <c r="R51" s="15">
        <v>100</v>
      </c>
      <c r="S51" s="12"/>
      <c r="T51" s="12"/>
      <c r="U51" s="12"/>
      <c r="V51" s="12"/>
      <c r="W51" s="12"/>
    </row>
    <row r="52" spans="1:23" ht="17.5">
      <c r="A52" s="25" t="s">
        <v>174</v>
      </c>
      <c r="B52" s="25" t="s">
        <v>175</v>
      </c>
      <c r="C52" s="25">
        <v>9631012</v>
      </c>
      <c r="D52" s="43">
        <v>48</v>
      </c>
      <c r="E52" s="12"/>
      <c r="F52" s="11">
        <v>100</v>
      </c>
      <c r="G52" s="12"/>
      <c r="H52" s="11">
        <v>100</v>
      </c>
      <c r="I52" s="12"/>
      <c r="J52" s="11">
        <v>100</v>
      </c>
      <c r="K52" s="12"/>
      <c r="L52" s="11">
        <v>100</v>
      </c>
      <c r="M52" s="12"/>
      <c r="N52" s="11"/>
      <c r="O52" s="17"/>
      <c r="P52" s="12"/>
      <c r="Q52" s="14">
        <f t="shared" si="0"/>
        <v>84.4</v>
      </c>
      <c r="R52" s="15"/>
      <c r="S52" s="12"/>
      <c r="T52" s="12"/>
      <c r="U52" s="12"/>
      <c r="V52" s="12"/>
      <c r="W52" s="12"/>
    </row>
    <row r="53" spans="1:23" ht="15.5">
      <c r="A53" s="25" t="s">
        <v>180</v>
      </c>
      <c r="B53" s="25" t="s">
        <v>181</v>
      </c>
      <c r="C53" s="25">
        <v>9631016</v>
      </c>
      <c r="D53" s="58">
        <v>70</v>
      </c>
      <c r="E53" s="12"/>
      <c r="F53" s="11">
        <v>100</v>
      </c>
      <c r="G53" s="12"/>
      <c r="H53" s="11">
        <v>100</v>
      </c>
      <c r="I53" s="12"/>
      <c r="J53" s="11">
        <v>70</v>
      </c>
      <c r="K53" s="12"/>
      <c r="L53" s="11">
        <v>85</v>
      </c>
      <c r="M53" s="17" t="s">
        <v>415</v>
      </c>
      <c r="N53" s="11">
        <v>85</v>
      </c>
      <c r="O53" s="17" t="s">
        <v>375</v>
      </c>
      <c r="P53" s="12"/>
      <c r="Q53" s="14">
        <f t="shared" si="0"/>
        <v>79.75</v>
      </c>
      <c r="R53" s="15">
        <v>85</v>
      </c>
      <c r="S53" s="12"/>
      <c r="T53" s="12"/>
      <c r="U53" s="12"/>
      <c r="V53" s="12"/>
      <c r="W53" s="12"/>
    </row>
    <row r="54" spans="1:23" ht="15.5">
      <c r="A54" s="25" t="s">
        <v>186</v>
      </c>
      <c r="B54" s="25" t="s">
        <v>62</v>
      </c>
      <c r="C54" s="25">
        <v>9631023</v>
      </c>
      <c r="D54" s="58">
        <v>85</v>
      </c>
      <c r="E54" s="12"/>
      <c r="F54" s="11">
        <v>95</v>
      </c>
      <c r="G54" s="12"/>
      <c r="H54" s="11">
        <v>100</v>
      </c>
      <c r="I54" s="12"/>
      <c r="J54" s="11">
        <v>100</v>
      </c>
      <c r="K54" s="12"/>
      <c r="L54" s="11">
        <v>100</v>
      </c>
      <c r="M54" s="12"/>
      <c r="N54" s="11">
        <v>75</v>
      </c>
      <c r="O54" s="17" t="s">
        <v>416</v>
      </c>
      <c r="P54" s="12"/>
      <c r="Q54" s="14">
        <f t="shared" si="0"/>
        <v>95</v>
      </c>
      <c r="R54" s="15">
        <v>75</v>
      </c>
      <c r="S54" s="12"/>
      <c r="T54" s="12"/>
      <c r="U54" s="12"/>
      <c r="V54" s="12"/>
      <c r="W54" s="12"/>
    </row>
    <row r="55" spans="1:23" ht="15.5">
      <c r="A55" s="25" t="s">
        <v>189</v>
      </c>
      <c r="B55" s="25" t="s">
        <v>81</v>
      </c>
      <c r="C55" s="25">
        <v>9631033</v>
      </c>
      <c r="D55" s="58">
        <v>85</v>
      </c>
      <c r="E55" s="12"/>
      <c r="F55" s="11">
        <v>100</v>
      </c>
      <c r="G55" s="12"/>
      <c r="H55" s="11">
        <v>80</v>
      </c>
      <c r="I55" s="17" t="s">
        <v>417</v>
      </c>
      <c r="J55" s="11">
        <v>90</v>
      </c>
      <c r="K55" s="12"/>
      <c r="L55" s="11">
        <v>100</v>
      </c>
      <c r="M55" s="12"/>
      <c r="N55" s="11">
        <v>85</v>
      </c>
      <c r="O55" s="17" t="s">
        <v>392</v>
      </c>
      <c r="P55" s="12"/>
      <c r="Q55" s="14">
        <f t="shared" si="0"/>
        <v>89.5</v>
      </c>
      <c r="R55" s="15">
        <v>85</v>
      </c>
      <c r="S55" s="12"/>
      <c r="T55" s="12"/>
      <c r="U55" s="12"/>
      <c r="V55" s="12"/>
      <c r="W55" s="12"/>
    </row>
    <row r="56" spans="1:23" ht="15.5">
      <c r="A56" s="25" t="s">
        <v>192</v>
      </c>
      <c r="B56" s="25" t="s">
        <v>173</v>
      </c>
      <c r="C56" s="25">
        <v>9631035</v>
      </c>
      <c r="D56" s="58">
        <v>80</v>
      </c>
      <c r="E56" s="12"/>
      <c r="F56" s="11">
        <v>100</v>
      </c>
      <c r="G56" s="17" t="s">
        <v>418</v>
      </c>
      <c r="H56" s="19">
        <v>100</v>
      </c>
      <c r="I56" s="12"/>
      <c r="J56" s="11">
        <v>100</v>
      </c>
      <c r="K56" s="12"/>
      <c r="L56" s="11">
        <v>100</v>
      </c>
      <c r="M56" s="12"/>
      <c r="N56" s="11">
        <v>85</v>
      </c>
      <c r="O56" s="17" t="s">
        <v>375</v>
      </c>
      <c r="P56" s="12"/>
      <c r="Q56" s="14">
        <f t="shared" si="0"/>
        <v>94</v>
      </c>
      <c r="R56" s="15">
        <v>85</v>
      </c>
      <c r="S56" s="12"/>
      <c r="T56" s="12"/>
      <c r="U56" s="12"/>
      <c r="V56" s="12"/>
      <c r="W56" s="12"/>
    </row>
    <row r="57" spans="1:23" ht="15.5">
      <c r="A57" s="25" t="s">
        <v>196</v>
      </c>
      <c r="B57" s="25" t="s">
        <v>197</v>
      </c>
      <c r="C57" s="25">
        <v>9631039</v>
      </c>
      <c r="D57" s="58">
        <v>30</v>
      </c>
      <c r="E57" s="17"/>
      <c r="F57" s="11">
        <v>95</v>
      </c>
      <c r="G57" s="12"/>
      <c r="H57" s="19">
        <v>100</v>
      </c>
      <c r="I57" s="12"/>
      <c r="J57" s="11">
        <v>100</v>
      </c>
      <c r="K57" s="12"/>
      <c r="L57" s="11">
        <v>100</v>
      </c>
      <c r="M57" s="12"/>
      <c r="N57" s="11">
        <v>100</v>
      </c>
      <c r="O57" s="17"/>
      <c r="P57" s="12"/>
      <c r="Q57" s="14">
        <f t="shared" si="0"/>
        <v>78.5</v>
      </c>
      <c r="R57" s="15">
        <v>100</v>
      </c>
      <c r="S57" s="12"/>
      <c r="T57" s="12"/>
      <c r="U57" s="12"/>
      <c r="V57" s="12"/>
      <c r="W57" s="12"/>
    </row>
    <row r="58" spans="1:23" ht="15.5">
      <c r="A58" s="25" t="s">
        <v>199</v>
      </c>
      <c r="B58" s="25" t="s">
        <v>70</v>
      </c>
      <c r="C58" s="25">
        <v>9631043</v>
      </c>
      <c r="D58" s="59"/>
      <c r="E58" s="12"/>
      <c r="F58" s="12"/>
      <c r="G58" s="12"/>
      <c r="H58" s="12"/>
      <c r="I58" s="12"/>
      <c r="J58" s="12"/>
      <c r="K58" s="12"/>
      <c r="L58" s="11">
        <v>0</v>
      </c>
      <c r="M58" s="12"/>
      <c r="N58" s="12"/>
      <c r="O58" s="17"/>
      <c r="P58" s="12"/>
      <c r="Q58" s="14">
        <f t="shared" si="0"/>
        <v>0</v>
      </c>
      <c r="R58" s="23"/>
      <c r="S58" s="12"/>
      <c r="T58" s="12"/>
      <c r="U58" s="12"/>
      <c r="V58" s="12"/>
      <c r="W58" s="12"/>
    </row>
    <row r="59" spans="1:23" ht="15.5">
      <c r="A59" s="25" t="s">
        <v>201</v>
      </c>
      <c r="B59" s="25" t="s">
        <v>202</v>
      </c>
      <c r="C59" s="25">
        <v>9631046</v>
      </c>
      <c r="D59" s="58">
        <v>95</v>
      </c>
      <c r="E59" s="12"/>
      <c r="F59" s="11">
        <v>100</v>
      </c>
      <c r="G59" s="12"/>
      <c r="H59" s="11">
        <v>100</v>
      </c>
      <c r="I59" s="12"/>
      <c r="J59" s="11">
        <v>100</v>
      </c>
      <c r="K59" s="12"/>
      <c r="L59" s="11">
        <v>100</v>
      </c>
      <c r="M59" s="12"/>
      <c r="N59" s="11">
        <v>85</v>
      </c>
      <c r="O59" s="17" t="s">
        <v>375</v>
      </c>
      <c r="P59" s="12"/>
      <c r="Q59" s="14">
        <f t="shared" si="0"/>
        <v>98.5</v>
      </c>
      <c r="R59" s="15">
        <v>85</v>
      </c>
      <c r="S59" s="12"/>
      <c r="T59" s="12"/>
      <c r="U59" s="12"/>
      <c r="V59" s="12"/>
      <c r="W59" s="12"/>
    </row>
    <row r="60" spans="1:23" ht="15.5">
      <c r="A60" s="25" t="s">
        <v>205</v>
      </c>
      <c r="B60" s="25" t="s">
        <v>206</v>
      </c>
      <c r="C60" s="25">
        <v>9631052</v>
      </c>
      <c r="D60" s="58">
        <v>100</v>
      </c>
      <c r="E60" s="12"/>
      <c r="F60" s="11">
        <v>100</v>
      </c>
      <c r="G60" s="12"/>
      <c r="H60" s="11">
        <v>80</v>
      </c>
      <c r="I60" s="57" t="s">
        <v>419</v>
      </c>
      <c r="J60" s="11">
        <v>100</v>
      </c>
      <c r="K60" s="12"/>
      <c r="L60" s="11">
        <v>95</v>
      </c>
      <c r="M60" s="12"/>
      <c r="N60" s="12"/>
      <c r="O60" s="12"/>
      <c r="P60" s="12"/>
      <c r="Q60" s="14">
        <f t="shared" si="0"/>
        <v>96.25</v>
      </c>
      <c r="R60" s="23"/>
      <c r="S60" s="12"/>
      <c r="T60" s="12"/>
      <c r="U60" s="12"/>
      <c r="V60" s="12"/>
      <c r="W60" s="12"/>
    </row>
    <row r="61" spans="1:23" ht="15.5">
      <c r="A61" s="25" t="s">
        <v>207</v>
      </c>
      <c r="B61" s="25" t="s">
        <v>81</v>
      </c>
      <c r="C61" s="25">
        <v>9631054</v>
      </c>
      <c r="D61" s="58">
        <v>65</v>
      </c>
      <c r="E61" s="12"/>
      <c r="F61" s="11">
        <v>100</v>
      </c>
      <c r="G61" s="12"/>
      <c r="H61" s="11">
        <v>30</v>
      </c>
      <c r="I61" s="57" t="s">
        <v>374</v>
      </c>
      <c r="J61" s="11">
        <v>100</v>
      </c>
      <c r="K61" s="12"/>
      <c r="L61" s="11">
        <v>85</v>
      </c>
      <c r="M61" s="12"/>
      <c r="N61" s="12"/>
      <c r="O61" s="17"/>
      <c r="P61" s="12"/>
      <c r="Q61" s="14">
        <f t="shared" si="0"/>
        <v>76.75</v>
      </c>
      <c r="R61" s="23"/>
      <c r="S61" s="12"/>
      <c r="T61" s="12"/>
      <c r="U61" s="12"/>
      <c r="V61" s="12"/>
      <c r="W61" s="12"/>
    </row>
    <row r="62" spans="1:23" ht="15.5">
      <c r="A62" s="25" t="s">
        <v>209</v>
      </c>
      <c r="B62" s="25" t="s">
        <v>129</v>
      </c>
      <c r="C62" s="25">
        <v>9631055</v>
      </c>
      <c r="D62" s="59"/>
      <c r="E62" s="12"/>
      <c r="F62" s="12"/>
      <c r="G62" s="12"/>
      <c r="H62" s="12"/>
      <c r="I62" s="12"/>
      <c r="J62" s="12"/>
      <c r="K62" s="12"/>
      <c r="L62" s="11">
        <v>0</v>
      </c>
      <c r="M62" s="12"/>
      <c r="N62" s="12"/>
      <c r="O62" s="12"/>
      <c r="P62" s="12"/>
      <c r="Q62" s="14">
        <f t="shared" si="0"/>
        <v>0</v>
      </c>
      <c r="R62" s="23"/>
      <c r="S62" s="12"/>
      <c r="T62" s="12"/>
      <c r="U62" s="12"/>
      <c r="V62" s="12"/>
      <c r="W62" s="12"/>
    </row>
    <row r="63" spans="1:23" ht="15.5">
      <c r="A63" s="25" t="s">
        <v>210</v>
      </c>
      <c r="B63" s="25" t="s">
        <v>211</v>
      </c>
      <c r="C63" s="25">
        <v>9631062</v>
      </c>
      <c r="D63" s="58">
        <v>65</v>
      </c>
      <c r="E63" s="12"/>
      <c r="F63" s="11">
        <v>0</v>
      </c>
      <c r="G63" s="12"/>
      <c r="H63" s="11">
        <v>100</v>
      </c>
      <c r="I63" s="12"/>
      <c r="J63" s="12"/>
      <c r="K63" s="12"/>
      <c r="L63" s="11">
        <v>40</v>
      </c>
      <c r="M63" s="17" t="s">
        <v>421</v>
      </c>
      <c r="N63" s="12"/>
      <c r="O63" s="12"/>
      <c r="P63" s="12"/>
      <c r="Q63" s="14">
        <f t="shared" si="0"/>
        <v>40.5</v>
      </c>
      <c r="R63" s="23"/>
      <c r="S63" s="12"/>
      <c r="T63" s="12"/>
      <c r="U63" s="12"/>
      <c r="V63" s="12"/>
      <c r="W63" s="12"/>
    </row>
    <row r="64" spans="1:23" ht="15.5">
      <c r="A64" s="25" t="s">
        <v>212</v>
      </c>
      <c r="B64" s="25" t="s">
        <v>129</v>
      </c>
      <c r="C64" s="25">
        <v>9631066</v>
      </c>
      <c r="D64" s="58">
        <v>100</v>
      </c>
      <c r="E64" s="12"/>
      <c r="F64" s="11">
        <v>100</v>
      </c>
      <c r="G64" s="12"/>
      <c r="H64" s="11">
        <v>80</v>
      </c>
      <c r="I64" s="17" t="s">
        <v>419</v>
      </c>
      <c r="J64" s="11">
        <v>100</v>
      </c>
      <c r="K64" s="12"/>
      <c r="L64" s="11">
        <v>100</v>
      </c>
      <c r="M64" s="12"/>
      <c r="N64" s="11">
        <v>0</v>
      </c>
      <c r="O64" s="12"/>
      <c r="P64" s="12"/>
      <c r="Q64" s="14">
        <f t="shared" si="0"/>
        <v>97</v>
      </c>
      <c r="R64" s="15">
        <v>0</v>
      </c>
      <c r="S64" s="12"/>
      <c r="T64" s="12"/>
      <c r="U64" s="12"/>
      <c r="V64" s="12"/>
      <c r="W64" s="12"/>
    </row>
    <row r="65" spans="1:23" ht="15.5">
      <c r="A65" s="25" t="s">
        <v>213</v>
      </c>
      <c r="B65" s="25" t="s">
        <v>98</v>
      </c>
      <c r="C65" s="25">
        <v>9631067</v>
      </c>
      <c r="D65" s="58">
        <v>85</v>
      </c>
      <c r="E65" s="12"/>
      <c r="F65" s="11">
        <v>75</v>
      </c>
      <c r="G65" s="57" t="s">
        <v>369</v>
      </c>
      <c r="H65" s="11">
        <v>100</v>
      </c>
      <c r="I65" s="12"/>
      <c r="J65" s="11">
        <v>90</v>
      </c>
      <c r="K65" s="12"/>
      <c r="L65" s="11">
        <v>20</v>
      </c>
      <c r="M65" s="11" t="s">
        <v>388</v>
      </c>
      <c r="N65" s="12"/>
      <c r="O65" s="17"/>
      <c r="P65" s="67"/>
      <c r="Q65" s="14">
        <f t="shared" si="0"/>
        <v>78</v>
      </c>
      <c r="R65" s="23"/>
      <c r="S65" s="12"/>
      <c r="T65" s="12"/>
      <c r="U65" s="12"/>
      <c r="V65" s="12"/>
      <c r="W65" s="12"/>
    </row>
    <row r="66" spans="1:23" ht="15.5">
      <c r="A66" s="25" t="s">
        <v>214</v>
      </c>
      <c r="B66" s="25" t="s">
        <v>215</v>
      </c>
      <c r="C66" s="25">
        <v>9631068</v>
      </c>
      <c r="D66" s="58">
        <v>70</v>
      </c>
      <c r="E66" s="12"/>
      <c r="F66" s="11">
        <v>85</v>
      </c>
      <c r="G66" s="12"/>
      <c r="H66" s="11">
        <v>100</v>
      </c>
      <c r="I66" s="17"/>
      <c r="J66" s="12"/>
      <c r="K66" s="12"/>
      <c r="L66" s="11">
        <v>100</v>
      </c>
      <c r="M66" s="12"/>
      <c r="N66" s="11">
        <v>80</v>
      </c>
      <c r="O66" s="17" t="s">
        <v>422</v>
      </c>
      <c r="P66" s="12"/>
      <c r="Q66" s="14">
        <f t="shared" si="0"/>
        <v>59.5</v>
      </c>
      <c r="R66" s="15">
        <v>80</v>
      </c>
      <c r="S66" s="12"/>
      <c r="T66" s="12"/>
      <c r="U66" s="12"/>
      <c r="V66" s="12"/>
      <c r="W66" s="12"/>
    </row>
    <row r="67" spans="1:23" ht="15.5">
      <c r="A67" s="25" t="s">
        <v>218</v>
      </c>
      <c r="B67" s="25" t="s">
        <v>62</v>
      </c>
      <c r="C67" s="25">
        <v>9631069</v>
      </c>
      <c r="D67" s="58">
        <v>70</v>
      </c>
      <c r="E67" s="12"/>
      <c r="F67" s="11">
        <v>100</v>
      </c>
      <c r="G67" s="12"/>
      <c r="H67" s="11">
        <v>100</v>
      </c>
      <c r="I67" s="12"/>
      <c r="J67" s="11">
        <v>100</v>
      </c>
      <c r="K67" s="12"/>
      <c r="L67" s="11">
        <v>100</v>
      </c>
      <c r="M67" s="12"/>
      <c r="N67" s="11">
        <v>100</v>
      </c>
      <c r="O67" s="12"/>
      <c r="P67" s="12"/>
      <c r="Q67" s="14">
        <f t="shared" si="0"/>
        <v>91</v>
      </c>
      <c r="R67" s="15">
        <v>100</v>
      </c>
      <c r="S67" s="12"/>
      <c r="T67" s="12"/>
      <c r="U67" s="12"/>
      <c r="V67" s="12"/>
      <c r="W67" s="12"/>
    </row>
    <row r="68" spans="1:23" ht="15.5">
      <c r="A68" s="25" t="s">
        <v>220</v>
      </c>
      <c r="B68" s="25" t="s">
        <v>221</v>
      </c>
      <c r="C68" s="25">
        <v>9631070</v>
      </c>
      <c r="D68" s="58">
        <v>70</v>
      </c>
      <c r="E68" s="12"/>
      <c r="F68" s="11">
        <v>50</v>
      </c>
      <c r="G68" s="12"/>
      <c r="H68" s="11">
        <v>80</v>
      </c>
      <c r="I68" s="17" t="s">
        <v>419</v>
      </c>
      <c r="J68" s="11">
        <v>100</v>
      </c>
      <c r="K68" s="12"/>
      <c r="L68" s="11">
        <v>100</v>
      </c>
      <c r="M68" s="12"/>
      <c r="N68" s="11">
        <v>35</v>
      </c>
      <c r="O68" s="17" t="s">
        <v>425</v>
      </c>
      <c r="P68" s="12"/>
      <c r="Q68" s="14">
        <f t="shared" si="0"/>
        <v>83</v>
      </c>
      <c r="R68" s="15">
        <v>35</v>
      </c>
      <c r="S68" s="12"/>
      <c r="T68" s="12"/>
      <c r="U68" s="12"/>
      <c r="V68" s="12"/>
      <c r="W68" s="12"/>
    </row>
    <row r="69" spans="1:23" ht="15.5">
      <c r="A69" s="25" t="s">
        <v>222</v>
      </c>
      <c r="B69" s="25" t="s">
        <v>223</v>
      </c>
      <c r="C69" s="25">
        <v>9631074</v>
      </c>
      <c r="D69" s="58">
        <v>100</v>
      </c>
      <c r="E69" s="12"/>
      <c r="F69" s="11">
        <v>100</v>
      </c>
      <c r="G69" s="12"/>
      <c r="H69" s="11">
        <v>80</v>
      </c>
      <c r="I69" s="57" t="s">
        <v>426</v>
      </c>
      <c r="J69" s="11">
        <v>100</v>
      </c>
      <c r="K69" s="12"/>
      <c r="L69" s="11">
        <v>100</v>
      </c>
      <c r="M69" s="12"/>
      <c r="N69" s="11">
        <v>85</v>
      </c>
      <c r="O69" s="17" t="s">
        <v>375</v>
      </c>
      <c r="P69" s="12"/>
      <c r="Q69" s="14">
        <f t="shared" si="0"/>
        <v>97</v>
      </c>
      <c r="R69" s="15">
        <v>85</v>
      </c>
      <c r="S69" s="12"/>
      <c r="T69" s="12"/>
      <c r="U69" s="12"/>
      <c r="V69" s="12"/>
      <c r="W69" s="12"/>
    </row>
    <row r="70" spans="1:23" ht="15.5">
      <c r="A70" s="25" t="s">
        <v>225</v>
      </c>
      <c r="B70" s="25" t="s">
        <v>226</v>
      </c>
      <c r="C70" s="25">
        <v>9631077</v>
      </c>
      <c r="D70" s="58">
        <v>100</v>
      </c>
      <c r="E70" s="12"/>
      <c r="F70" s="11">
        <v>100</v>
      </c>
      <c r="G70" s="12"/>
      <c r="H70" s="11">
        <v>100</v>
      </c>
      <c r="I70" s="12"/>
      <c r="J70" s="11">
        <v>100</v>
      </c>
      <c r="K70" s="12"/>
      <c r="L70" s="11">
        <v>100</v>
      </c>
      <c r="M70" s="12"/>
      <c r="N70" s="11">
        <v>100</v>
      </c>
      <c r="O70" s="12"/>
      <c r="P70" s="12"/>
      <c r="Q70" s="14">
        <f t="shared" si="0"/>
        <v>100</v>
      </c>
      <c r="R70" s="15">
        <v>100</v>
      </c>
      <c r="S70" s="12"/>
      <c r="T70" s="12"/>
      <c r="U70" s="12"/>
      <c r="V70" s="12"/>
      <c r="W70" s="12"/>
    </row>
    <row r="71" spans="1:23" ht="15.5">
      <c r="A71" s="25" t="s">
        <v>229</v>
      </c>
      <c r="B71" s="25" t="s">
        <v>81</v>
      </c>
      <c r="C71" s="25">
        <v>9631078</v>
      </c>
      <c r="D71" s="58">
        <v>85</v>
      </c>
      <c r="E71" s="12"/>
      <c r="F71" s="11">
        <v>50</v>
      </c>
      <c r="G71" s="12"/>
      <c r="H71" s="11">
        <v>100</v>
      </c>
      <c r="I71" s="12"/>
      <c r="J71" s="11">
        <v>100</v>
      </c>
      <c r="K71" s="12"/>
      <c r="L71" s="11">
        <v>100</v>
      </c>
      <c r="M71" s="12"/>
      <c r="N71" s="11">
        <v>100</v>
      </c>
      <c r="O71" s="17"/>
      <c r="P71" s="12"/>
      <c r="Q71" s="14">
        <f t="shared" si="0"/>
        <v>90.5</v>
      </c>
      <c r="R71" s="15">
        <v>100</v>
      </c>
      <c r="S71" s="12"/>
      <c r="T71" s="12"/>
      <c r="U71" s="12"/>
      <c r="V71" s="12"/>
      <c r="W71" s="12"/>
    </row>
    <row r="72" spans="1:23" ht="15" customHeight="1">
      <c r="A72" s="25" t="s">
        <v>230</v>
      </c>
      <c r="B72" s="25" t="s">
        <v>231</v>
      </c>
      <c r="C72" s="25">
        <v>9631079</v>
      </c>
      <c r="D72" s="58">
        <v>70</v>
      </c>
      <c r="E72" s="12"/>
      <c r="F72" s="11">
        <v>90</v>
      </c>
      <c r="G72" s="12"/>
      <c r="H72" s="11">
        <v>30</v>
      </c>
      <c r="I72" s="17" t="s">
        <v>429</v>
      </c>
      <c r="J72" s="11">
        <v>100</v>
      </c>
      <c r="K72" s="12"/>
      <c r="L72" s="11">
        <v>70</v>
      </c>
      <c r="M72" s="17" t="s">
        <v>430</v>
      </c>
      <c r="N72" s="12"/>
      <c r="O72" s="12"/>
      <c r="P72" s="12"/>
      <c r="Q72" s="14">
        <f t="shared" si="0"/>
        <v>75</v>
      </c>
      <c r="R72" s="23"/>
      <c r="S72" s="12"/>
      <c r="T72" s="12"/>
      <c r="U72" s="12"/>
      <c r="V72" s="12"/>
      <c r="W72" s="12"/>
    </row>
    <row r="73" spans="1:23" ht="15.5">
      <c r="A73" s="25" t="s">
        <v>236</v>
      </c>
      <c r="B73" s="25" t="s">
        <v>70</v>
      </c>
      <c r="C73" s="25">
        <v>9631081</v>
      </c>
      <c r="D73" s="58">
        <v>100</v>
      </c>
      <c r="E73" s="12"/>
      <c r="F73" s="11">
        <v>100</v>
      </c>
      <c r="G73" s="12"/>
      <c r="H73" s="11">
        <v>100</v>
      </c>
      <c r="I73" s="17" t="s">
        <v>431</v>
      </c>
      <c r="J73" s="11">
        <v>80</v>
      </c>
      <c r="K73" s="12"/>
      <c r="L73" s="11">
        <v>0</v>
      </c>
      <c r="M73" s="12"/>
      <c r="N73" s="11">
        <v>35</v>
      </c>
      <c r="O73" s="17" t="s">
        <v>425</v>
      </c>
      <c r="P73" s="12"/>
      <c r="Q73" s="14">
        <f t="shared" si="0"/>
        <v>79</v>
      </c>
      <c r="R73" s="15">
        <v>35</v>
      </c>
      <c r="S73" s="12"/>
      <c r="T73" s="12"/>
      <c r="U73" s="12"/>
      <c r="V73" s="12"/>
      <c r="W73" s="12"/>
    </row>
    <row r="74" spans="1:23" ht="15.5">
      <c r="A74" s="25" t="s">
        <v>237</v>
      </c>
      <c r="B74" s="25" t="s">
        <v>55</v>
      </c>
      <c r="C74" s="25">
        <v>9631407</v>
      </c>
      <c r="D74" s="58">
        <v>35</v>
      </c>
      <c r="E74" s="12"/>
      <c r="F74" s="11">
        <v>70</v>
      </c>
      <c r="G74" s="17" t="s">
        <v>433</v>
      </c>
      <c r="H74" s="11">
        <v>0</v>
      </c>
      <c r="I74" s="17" t="s">
        <v>381</v>
      </c>
      <c r="J74" s="11">
        <v>100</v>
      </c>
      <c r="K74" s="12"/>
      <c r="L74" s="11">
        <v>60</v>
      </c>
      <c r="M74" s="17" t="s">
        <v>382</v>
      </c>
      <c r="N74" s="11">
        <v>100</v>
      </c>
      <c r="O74" s="17"/>
      <c r="P74" s="71" t="s">
        <v>383</v>
      </c>
      <c r="Q74" s="14">
        <f t="shared" si="0"/>
        <v>56.5</v>
      </c>
      <c r="R74" s="15">
        <v>100</v>
      </c>
      <c r="S74" s="12"/>
      <c r="T74" s="12"/>
      <c r="U74" s="12"/>
      <c r="V74" s="12"/>
      <c r="W74" s="12"/>
    </row>
    <row r="75" spans="1:23" ht="15.5">
      <c r="A75" s="25" t="s">
        <v>65</v>
      </c>
      <c r="B75" s="25" t="s">
        <v>240</v>
      </c>
      <c r="C75" s="25">
        <v>9631411</v>
      </c>
      <c r="D75" s="58">
        <v>60</v>
      </c>
      <c r="E75" s="12"/>
      <c r="F75" s="11">
        <v>50</v>
      </c>
      <c r="G75" s="17" t="s">
        <v>435</v>
      </c>
      <c r="H75" s="11">
        <v>80</v>
      </c>
      <c r="I75" s="17" t="s">
        <v>419</v>
      </c>
      <c r="J75" s="11">
        <v>90</v>
      </c>
      <c r="K75" s="12"/>
      <c r="L75" s="11">
        <v>100</v>
      </c>
      <c r="M75" s="12"/>
      <c r="N75" s="12"/>
      <c r="O75" s="12"/>
      <c r="P75" s="12"/>
      <c r="Q75" s="14">
        <f t="shared" si="0"/>
        <v>77</v>
      </c>
      <c r="R75" s="23"/>
      <c r="S75" s="12"/>
      <c r="T75" s="12"/>
      <c r="U75" s="12"/>
      <c r="V75" s="12"/>
      <c r="W75" s="12"/>
    </row>
    <row r="76" spans="1:23" ht="15.5">
      <c r="A76" s="25" t="s">
        <v>241</v>
      </c>
      <c r="B76" s="25" t="s">
        <v>242</v>
      </c>
      <c r="C76" s="25">
        <v>9631419</v>
      </c>
      <c r="D76" s="58">
        <v>90</v>
      </c>
      <c r="E76" s="12"/>
      <c r="F76" s="11">
        <v>85</v>
      </c>
      <c r="G76" s="12"/>
      <c r="H76" s="11">
        <v>100</v>
      </c>
      <c r="I76" s="12"/>
      <c r="J76" s="12"/>
      <c r="K76" s="12"/>
      <c r="L76" s="11">
        <v>90</v>
      </c>
      <c r="M76" s="72" t="s">
        <v>437</v>
      </c>
      <c r="N76" s="11">
        <v>100</v>
      </c>
      <c r="O76" s="12"/>
      <c r="P76" s="12"/>
      <c r="Q76" s="14">
        <f t="shared" si="0"/>
        <v>64</v>
      </c>
      <c r="R76" s="15">
        <v>100</v>
      </c>
      <c r="S76" s="12"/>
      <c r="T76" s="12"/>
      <c r="U76" s="12"/>
      <c r="V76" s="12"/>
      <c r="W76" s="12"/>
    </row>
    <row r="77" spans="1:23" ht="15.5">
      <c r="A77" s="25" t="s">
        <v>244</v>
      </c>
      <c r="B77" s="25" t="s">
        <v>98</v>
      </c>
      <c r="C77" s="25">
        <v>9631421</v>
      </c>
      <c r="D77" s="58">
        <v>50</v>
      </c>
      <c r="E77" s="12"/>
      <c r="F77" s="11">
        <v>95</v>
      </c>
      <c r="G77" s="12"/>
      <c r="H77" s="11">
        <v>80</v>
      </c>
      <c r="I77" s="17" t="s">
        <v>438</v>
      </c>
      <c r="J77" s="11">
        <v>90</v>
      </c>
      <c r="K77" s="12"/>
      <c r="L77" s="11">
        <v>100</v>
      </c>
      <c r="M77" s="12"/>
      <c r="N77" s="11">
        <v>0</v>
      </c>
      <c r="O77" s="12"/>
      <c r="P77" s="17"/>
      <c r="Q77" s="14">
        <f t="shared" si="0"/>
        <v>78.5</v>
      </c>
      <c r="R77" s="15">
        <v>0</v>
      </c>
      <c r="S77" s="12"/>
      <c r="T77" s="12"/>
      <c r="U77" s="12"/>
      <c r="V77" s="12"/>
      <c r="W77" s="12"/>
    </row>
    <row r="78" spans="1:23" ht="15.5">
      <c r="A78" s="25" t="s">
        <v>248</v>
      </c>
      <c r="B78" s="25" t="s">
        <v>98</v>
      </c>
      <c r="C78" s="25">
        <v>9631422</v>
      </c>
      <c r="D78" s="58">
        <v>100</v>
      </c>
      <c r="E78" s="12"/>
      <c r="F78" s="11">
        <v>100</v>
      </c>
      <c r="G78" s="12"/>
      <c r="H78" s="11">
        <v>80</v>
      </c>
      <c r="I78" s="17" t="s">
        <v>438</v>
      </c>
      <c r="J78" s="11">
        <v>100</v>
      </c>
      <c r="K78" s="12"/>
      <c r="L78" s="11">
        <v>100</v>
      </c>
      <c r="M78" s="12"/>
      <c r="N78" s="12"/>
      <c r="O78" s="12"/>
      <c r="P78" s="17"/>
      <c r="Q78" s="14">
        <f t="shared" si="0"/>
        <v>97</v>
      </c>
      <c r="R78" s="23"/>
      <c r="S78" s="12"/>
      <c r="T78" s="12"/>
      <c r="U78" s="12"/>
      <c r="V78" s="12"/>
      <c r="W78" s="12"/>
    </row>
    <row r="79" spans="1:23" ht="15.5">
      <c r="A79" s="25" t="s">
        <v>250</v>
      </c>
      <c r="B79" s="25" t="s">
        <v>58</v>
      </c>
      <c r="C79" s="25">
        <v>9631427</v>
      </c>
      <c r="D79" s="58">
        <v>30</v>
      </c>
      <c r="E79" s="12"/>
      <c r="F79" s="11">
        <v>60</v>
      </c>
      <c r="G79" s="12"/>
      <c r="H79" s="11">
        <v>80</v>
      </c>
      <c r="I79" s="17" t="s">
        <v>426</v>
      </c>
      <c r="J79" s="11">
        <v>90</v>
      </c>
      <c r="K79" s="12"/>
      <c r="L79" s="11">
        <v>100</v>
      </c>
      <c r="M79" s="12"/>
      <c r="N79" s="11">
        <v>85</v>
      </c>
      <c r="O79" s="17" t="s">
        <v>440</v>
      </c>
      <c r="P79" s="12"/>
      <c r="Q79" s="14">
        <f t="shared" si="0"/>
        <v>69</v>
      </c>
      <c r="R79" s="15">
        <v>85</v>
      </c>
      <c r="S79" s="12"/>
      <c r="T79" s="12"/>
      <c r="U79" s="12"/>
      <c r="V79" s="12"/>
      <c r="W79" s="12"/>
    </row>
    <row r="80" spans="1:23" ht="15.5">
      <c r="A80" s="25" t="s">
        <v>254</v>
      </c>
      <c r="B80" s="25" t="s">
        <v>255</v>
      </c>
      <c r="C80" s="25">
        <v>9631802</v>
      </c>
      <c r="D80" s="58">
        <v>85</v>
      </c>
      <c r="E80" s="12"/>
      <c r="F80" s="11">
        <v>100</v>
      </c>
      <c r="G80" s="12"/>
      <c r="H80" s="11">
        <v>0</v>
      </c>
      <c r="I80" s="12"/>
      <c r="J80" s="11">
        <v>100</v>
      </c>
      <c r="K80" s="12"/>
      <c r="L80" s="11">
        <v>100</v>
      </c>
      <c r="M80" s="12"/>
      <c r="N80" s="11">
        <v>85</v>
      </c>
      <c r="O80" s="17" t="s">
        <v>441</v>
      </c>
      <c r="P80" s="12"/>
      <c r="Q80" s="14">
        <f t="shared" si="0"/>
        <v>80.5</v>
      </c>
      <c r="R80" s="15">
        <v>85</v>
      </c>
      <c r="S80" s="12"/>
      <c r="T80" s="12"/>
      <c r="U80" s="12"/>
      <c r="V80" s="12"/>
      <c r="W80" s="12"/>
    </row>
    <row r="81" spans="1:23" ht="15.5">
      <c r="A81" s="25" t="s">
        <v>257</v>
      </c>
      <c r="B81" s="25" t="s">
        <v>258</v>
      </c>
      <c r="C81" s="25">
        <v>9631805</v>
      </c>
      <c r="D81" s="58">
        <v>70</v>
      </c>
      <c r="E81" s="12"/>
      <c r="F81" s="11">
        <v>50</v>
      </c>
      <c r="G81" s="12"/>
      <c r="H81" s="11">
        <v>100</v>
      </c>
      <c r="I81" s="12"/>
      <c r="J81" s="11">
        <v>100</v>
      </c>
      <c r="K81" s="12"/>
      <c r="L81" s="11">
        <v>100</v>
      </c>
      <c r="M81" s="12"/>
      <c r="N81" s="11">
        <v>100</v>
      </c>
      <c r="P81" s="12"/>
      <c r="Q81" s="14">
        <f t="shared" si="0"/>
        <v>86</v>
      </c>
      <c r="R81" s="15">
        <v>100</v>
      </c>
      <c r="S81" s="12"/>
      <c r="T81" s="12"/>
      <c r="U81" s="12"/>
      <c r="V81" s="12"/>
      <c r="W81" s="12"/>
    </row>
    <row r="82" spans="1:23" ht="15.5">
      <c r="A82" s="25" t="s">
        <v>262</v>
      </c>
      <c r="B82" s="25" t="s">
        <v>263</v>
      </c>
      <c r="C82" s="25">
        <v>9631808</v>
      </c>
      <c r="D82" s="58">
        <v>30</v>
      </c>
      <c r="E82" s="12"/>
      <c r="F82" s="11">
        <v>100</v>
      </c>
      <c r="G82" s="12"/>
      <c r="H82" s="11">
        <v>100</v>
      </c>
      <c r="I82" s="12"/>
      <c r="J82" s="11">
        <v>100</v>
      </c>
      <c r="K82" s="12"/>
      <c r="L82" s="11">
        <v>100</v>
      </c>
      <c r="M82" s="12"/>
      <c r="N82" s="11">
        <v>100</v>
      </c>
      <c r="O82" s="12"/>
      <c r="P82" s="12"/>
      <c r="Q82" s="14">
        <f t="shared" si="0"/>
        <v>79</v>
      </c>
      <c r="R82" s="15">
        <v>100</v>
      </c>
      <c r="S82" s="12"/>
      <c r="T82" s="12"/>
      <c r="U82" s="12"/>
      <c r="V82" s="12"/>
      <c r="W82" s="12"/>
    </row>
    <row r="83" spans="1:23" ht="15.5">
      <c r="A83" s="25" t="s">
        <v>267</v>
      </c>
      <c r="B83" s="25" t="s">
        <v>62</v>
      </c>
      <c r="C83" s="25">
        <v>9631809</v>
      </c>
      <c r="D83" s="58">
        <v>90</v>
      </c>
      <c r="E83" s="12"/>
      <c r="F83" s="11">
        <v>55</v>
      </c>
      <c r="G83" s="12"/>
      <c r="H83" s="11">
        <v>0</v>
      </c>
      <c r="I83" s="12"/>
      <c r="J83" s="11">
        <v>90</v>
      </c>
      <c r="K83" s="12"/>
      <c r="L83" s="11">
        <v>100</v>
      </c>
      <c r="M83" s="12"/>
      <c r="N83" s="11">
        <v>10</v>
      </c>
      <c r="O83" s="12"/>
      <c r="P83" s="12"/>
      <c r="Q83" s="14">
        <f t="shared" si="0"/>
        <v>74.5</v>
      </c>
      <c r="R83" s="15">
        <v>10</v>
      </c>
      <c r="S83" s="12"/>
      <c r="T83" s="12"/>
      <c r="U83" s="12"/>
      <c r="V83" s="12"/>
      <c r="W83" s="12"/>
    </row>
    <row r="84" spans="1:23" ht="15.5">
      <c r="A84" s="25" t="s">
        <v>270</v>
      </c>
      <c r="B84" s="25" t="s">
        <v>271</v>
      </c>
      <c r="C84" s="25">
        <v>9631901</v>
      </c>
      <c r="D84" s="58">
        <v>100</v>
      </c>
      <c r="E84" s="12"/>
      <c r="F84" s="11">
        <v>95</v>
      </c>
      <c r="G84" s="17" t="s">
        <v>443</v>
      </c>
      <c r="H84" s="11">
        <v>100</v>
      </c>
      <c r="I84" s="12"/>
      <c r="J84" s="11">
        <v>100</v>
      </c>
      <c r="K84" s="12"/>
      <c r="L84" s="11">
        <v>100</v>
      </c>
      <c r="M84" s="12"/>
      <c r="N84" s="11">
        <v>35</v>
      </c>
      <c r="O84" s="17" t="s">
        <v>425</v>
      </c>
      <c r="P84" s="12"/>
      <c r="Q84" s="14">
        <f t="shared" si="0"/>
        <v>99.5</v>
      </c>
      <c r="R84" s="15">
        <v>35</v>
      </c>
      <c r="S84" s="12"/>
      <c r="T84" s="12"/>
      <c r="U84" s="12"/>
      <c r="V84" s="12"/>
      <c r="W84" s="12"/>
    </row>
    <row r="85" spans="1:23" ht="15.5">
      <c r="A85" s="25" t="s">
        <v>272</v>
      </c>
      <c r="B85" s="25" t="s">
        <v>271</v>
      </c>
      <c r="C85" s="25">
        <v>9631904</v>
      </c>
      <c r="D85" s="58">
        <v>95</v>
      </c>
      <c r="E85" s="12"/>
      <c r="F85" s="11">
        <v>100</v>
      </c>
      <c r="G85" s="12"/>
      <c r="H85" s="11">
        <v>100</v>
      </c>
      <c r="I85" s="12"/>
      <c r="J85" s="11">
        <v>100</v>
      </c>
      <c r="K85" s="12"/>
      <c r="L85" s="11">
        <v>100</v>
      </c>
      <c r="M85" s="12"/>
      <c r="N85" s="11">
        <v>35</v>
      </c>
      <c r="O85" s="17" t="s">
        <v>425</v>
      </c>
      <c r="P85" s="12"/>
      <c r="Q85" s="14">
        <f t="shared" si="0"/>
        <v>98.5</v>
      </c>
      <c r="R85" s="15">
        <v>35</v>
      </c>
      <c r="S85" s="12"/>
      <c r="T85" s="12"/>
      <c r="U85" s="12"/>
      <c r="V85" s="12"/>
      <c r="W85" s="12"/>
    </row>
    <row r="86" spans="1:23" ht="15.5">
      <c r="A86" s="25" t="s">
        <v>145</v>
      </c>
      <c r="B86" s="25" t="s">
        <v>146</v>
      </c>
      <c r="C86" s="25">
        <v>9613007</v>
      </c>
      <c r="D86" s="58">
        <v>70</v>
      </c>
      <c r="E86" s="12"/>
      <c r="F86" s="11">
        <v>80</v>
      </c>
      <c r="G86" s="57" t="s">
        <v>369</v>
      </c>
      <c r="H86" s="11">
        <v>0</v>
      </c>
      <c r="I86" s="17" t="s">
        <v>444</v>
      </c>
      <c r="J86" s="11">
        <v>80</v>
      </c>
      <c r="K86" s="11"/>
      <c r="L86" s="11">
        <v>100</v>
      </c>
      <c r="M86" s="12"/>
      <c r="N86" s="12"/>
      <c r="O86" s="12"/>
      <c r="P86" s="12"/>
      <c r="Q86" s="14">
        <f t="shared" si="0"/>
        <v>68</v>
      </c>
      <c r="R86" s="23"/>
      <c r="S86" s="12"/>
      <c r="T86" s="12"/>
      <c r="U86" s="12"/>
      <c r="V86" s="12"/>
      <c r="W86" s="12"/>
    </row>
    <row r="87" spans="1:23" ht="15.5">
      <c r="A87" s="25" t="s">
        <v>155</v>
      </c>
      <c r="B87" s="25" t="s">
        <v>156</v>
      </c>
      <c r="C87" s="25">
        <v>9631002</v>
      </c>
      <c r="D87" s="58">
        <v>60</v>
      </c>
      <c r="E87" s="12"/>
      <c r="F87" s="11">
        <v>100</v>
      </c>
      <c r="G87" s="12"/>
      <c r="H87" s="11">
        <v>100</v>
      </c>
      <c r="I87" s="12"/>
      <c r="J87" s="11">
        <v>100</v>
      </c>
      <c r="K87" s="12"/>
      <c r="L87" s="11">
        <v>100</v>
      </c>
      <c r="M87" s="12"/>
      <c r="N87" s="12"/>
      <c r="O87" s="17"/>
      <c r="P87" s="12"/>
      <c r="Q87" s="14">
        <f t="shared" si="0"/>
        <v>88</v>
      </c>
      <c r="R87" s="23"/>
      <c r="S87" s="12"/>
      <c r="T87" s="12"/>
      <c r="U87" s="12"/>
      <c r="V87" s="12"/>
      <c r="W87" s="12"/>
    </row>
    <row r="88" spans="1:23" ht="16.5">
      <c r="A88" s="63" t="s">
        <v>278</v>
      </c>
      <c r="B88" s="63"/>
      <c r="C88" s="49"/>
      <c r="D88" s="5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>
        <f t="shared" si="0"/>
        <v>0</v>
      </c>
      <c r="R88" s="23"/>
      <c r="S88" s="12"/>
      <c r="T88" s="12"/>
      <c r="U88" s="12"/>
      <c r="V88" s="12"/>
      <c r="W88" s="12"/>
    </row>
    <row r="89" spans="1:23" ht="15.5">
      <c r="A89" s="25" t="s">
        <v>94</v>
      </c>
      <c r="B89" s="25" t="s">
        <v>55</v>
      </c>
      <c r="C89" s="25">
        <v>9527047</v>
      </c>
      <c r="D89" s="58">
        <v>85</v>
      </c>
      <c r="E89" s="12"/>
      <c r="F89" s="11">
        <v>75</v>
      </c>
      <c r="G89" s="17" t="s">
        <v>369</v>
      </c>
      <c r="H89" s="11">
        <v>0</v>
      </c>
      <c r="I89" s="12"/>
      <c r="J89" s="11">
        <v>0</v>
      </c>
      <c r="K89" s="12"/>
      <c r="L89" s="11">
        <v>0</v>
      </c>
      <c r="M89" s="12"/>
      <c r="N89" s="12"/>
      <c r="O89" s="12"/>
      <c r="P89" s="12"/>
      <c r="Q89" s="14">
        <f t="shared" si="0"/>
        <v>33</v>
      </c>
      <c r="R89" s="23"/>
      <c r="S89" s="12"/>
      <c r="T89" s="12"/>
      <c r="U89" s="12"/>
      <c r="V89" s="12"/>
      <c r="W89" s="12"/>
    </row>
    <row r="90" spans="1:23" ht="15.5">
      <c r="A90" s="25" t="s">
        <v>114</v>
      </c>
      <c r="B90" s="25" t="s">
        <v>115</v>
      </c>
      <c r="C90" s="25">
        <v>9531084</v>
      </c>
      <c r="D90" s="58">
        <v>60</v>
      </c>
      <c r="E90" s="12"/>
      <c r="F90" s="11">
        <v>100</v>
      </c>
      <c r="G90" s="12"/>
      <c r="H90" s="11">
        <v>100</v>
      </c>
      <c r="I90" s="12"/>
      <c r="J90" s="11">
        <v>100</v>
      </c>
      <c r="K90" s="12"/>
      <c r="L90" s="11">
        <v>75</v>
      </c>
      <c r="M90" s="17" t="s">
        <v>379</v>
      </c>
      <c r="N90" s="11">
        <v>70</v>
      </c>
      <c r="O90" s="17" t="s">
        <v>445</v>
      </c>
      <c r="P90" s="12"/>
      <c r="Q90" s="14">
        <f t="shared" si="0"/>
        <v>84.25</v>
      </c>
      <c r="R90" s="15">
        <v>70</v>
      </c>
      <c r="S90" s="12"/>
      <c r="T90" s="12"/>
      <c r="U90" s="12"/>
      <c r="V90" s="12"/>
      <c r="W90" s="12"/>
    </row>
    <row r="91" spans="1:23" ht="15.5">
      <c r="A91" s="25" t="s">
        <v>124</v>
      </c>
      <c r="B91" s="25" t="s">
        <v>125</v>
      </c>
      <c r="C91" s="25">
        <v>9531407</v>
      </c>
      <c r="D91" s="58">
        <v>95</v>
      </c>
      <c r="E91" s="12"/>
      <c r="F91" s="11">
        <v>100</v>
      </c>
      <c r="G91" s="12"/>
      <c r="H91" s="11">
        <v>100</v>
      </c>
      <c r="I91" s="12"/>
      <c r="J91" s="11">
        <v>80</v>
      </c>
      <c r="K91" s="12"/>
      <c r="L91" s="11">
        <v>100</v>
      </c>
      <c r="M91" s="12"/>
      <c r="N91" s="11">
        <v>35</v>
      </c>
      <c r="O91" s="17" t="s">
        <v>425</v>
      </c>
      <c r="P91" s="12"/>
      <c r="Q91" s="14">
        <f t="shared" si="0"/>
        <v>92.5</v>
      </c>
      <c r="R91" s="15">
        <v>35</v>
      </c>
      <c r="S91" s="12"/>
      <c r="T91" s="12"/>
      <c r="U91" s="12"/>
      <c r="V91" s="12"/>
      <c r="W91" s="12"/>
    </row>
    <row r="92" spans="1:23" ht="15.5">
      <c r="A92" s="25" t="s">
        <v>158</v>
      </c>
      <c r="B92" s="25" t="s">
        <v>159</v>
      </c>
      <c r="C92" s="25">
        <v>9631003</v>
      </c>
      <c r="D92" s="58">
        <v>70</v>
      </c>
      <c r="E92" s="12"/>
      <c r="F92" s="11">
        <v>100</v>
      </c>
      <c r="G92" s="12"/>
      <c r="H92" s="11">
        <v>100</v>
      </c>
      <c r="I92" s="12"/>
      <c r="J92" s="11">
        <v>100</v>
      </c>
      <c r="K92" s="12"/>
      <c r="L92" s="11">
        <v>100</v>
      </c>
      <c r="M92" s="12"/>
      <c r="N92" s="11">
        <v>100</v>
      </c>
      <c r="O92" s="12"/>
      <c r="P92" s="12"/>
      <c r="Q92" s="14">
        <f t="shared" si="0"/>
        <v>91</v>
      </c>
      <c r="R92" s="15">
        <v>100</v>
      </c>
      <c r="S92" s="12"/>
      <c r="T92" s="12"/>
      <c r="U92" s="12"/>
      <c r="V92" s="12"/>
      <c r="W92" s="12"/>
    </row>
    <row r="93" spans="1:23" ht="15.5">
      <c r="A93" s="25" t="s">
        <v>160</v>
      </c>
      <c r="B93" s="25" t="s">
        <v>62</v>
      </c>
      <c r="C93" s="25">
        <v>9631004</v>
      </c>
      <c r="D93" s="58">
        <v>70</v>
      </c>
      <c r="E93" s="12"/>
      <c r="F93" s="11">
        <v>75</v>
      </c>
      <c r="G93" s="57" t="s">
        <v>369</v>
      </c>
      <c r="H93" s="11">
        <v>100</v>
      </c>
      <c r="I93" s="12"/>
      <c r="J93" s="11">
        <v>100</v>
      </c>
      <c r="K93" s="12"/>
      <c r="L93" s="11">
        <v>100</v>
      </c>
      <c r="M93" s="12"/>
      <c r="N93" s="12"/>
      <c r="O93" s="17"/>
      <c r="P93" s="12"/>
      <c r="Q93" s="14">
        <f t="shared" si="0"/>
        <v>88.5</v>
      </c>
      <c r="R93" s="23"/>
      <c r="S93" s="12"/>
      <c r="T93" s="12"/>
      <c r="U93" s="12"/>
      <c r="V93" s="12"/>
      <c r="W93" s="12"/>
    </row>
    <row r="94" spans="1:23" ht="15.5">
      <c r="A94" s="25" t="s">
        <v>161</v>
      </c>
      <c r="B94" s="25" t="s">
        <v>75</v>
      </c>
      <c r="C94" s="9">
        <v>9631005</v>
      </c>
      <c r="D94" s="58">
        <v>70</v>
      </c>
      <c r="E94" s="12"/>
      <c r="F94" s="11">
        <v>100</v>
      </c>
      <c r="G94" s="12"/>
      <c r="H94" s="11">
        <v>100</v>
      </c>
      <c r="I94" s="12"/>
      <c r="J94" s="11">
        <v>100</v>
      </c>
      <c r="K94" s="12"/>
      <c r="L94" s="11">
        <v>100</v>
      </c>
      <c r="M94" s="12"/>
      <c r="N94" s="11">
        <v>85</v>
      </c>
      <c r="O94" s="17" t="s">
        <v>375</v>
      </c>
      <c r="P94" s="12"/>
      <c r="Q94" s="14">
        <f t="shared" si="0"/>
        <v>91</v>
      </c>
      <c r="R94" s="15">
        <v>85</v>
      </c>
      <c r="S94" s="12"/>
      <c r="T94" s="12"/>
      <c r="U94" s="12"/>
      <c r="V94" s="12"/>
      <c r="W94" s="12"/>
    </row>
    <row r="95" spans="1:23" ht="15.5">
      <c r="A95" s="25" t="s">
        <v>172</v>
      </c>
      <c r="B95" s="25" t="s">
        <v>173</v>
      </c>
      <c r="C95" s="25">
        <v>9631011</v>
      </c>
      <c r="D95" s="58">
        <v>70</v>
      </c>
      <c r="E95" s="12"/>
      <c r="F95" s="11">
        <v>100</v>
      </c>
      <c r="G95" s="12"/>
      <c r="H95" s="11">
        <v>100</v>
      </c>
      <c r="I95" s="12"/>
      <c r="J95" s="11">
        <v>90</v>
      </c>
      <c r="K95" s="12"/>
      <c r="L95" s="11">
        <v>100</v>
      </c>
      <c r="M95" s="12"/>
      <c r="N95" s="11">
        <v>100</v>
      </c>
      <c r="O95" s="12"/>
      <c r="P95" s="12"/>
      <c r="Q95" s="14">
        <f t="shared" si="0"/>
        <v>88</v>
      </c>
      <c r="R95" s="15">
        <v>100</v>
      </c>
      <c r="S95" s="12"/>
      <c r="T95" s="12"/>
      <c r="U95" s="12"/>
      <c r="V95" s="12"/>
      <c r="W95" s="12"/>
    </row>
    <row r="96" spans="1:23" ht="15.5">
      <c r="A96" s="25" t="s">
        <v>176</v>
      </c>
      <c r="B96" s="25" t="s">
        <v>75</v>
      </c>
      <c r="C96" s="25">
        <v>9631013</v>
      </c>
      <c r="D96" s="77" t="s">
        <v>447</v>
      </c>
      <c r="E96" s="12"/>
      <c r="F96" s="11">
        <v>100</v>
      </c>
      <c r="G96" s="12"/>
      <c r="H96" s="11">
        <v>100</v>
      </c>
      <c r="I96" s="12"/>
      <c r="J96" s="11">
        <v>100</v>
      </c>
      <c r="K96" s="12"/>
      <c r="L96" s="11">
        <v>100</v>
      </c>
      <c r="M96" s="12"/>
      <c r="N96" s="11">
        <v>100</v>
      </c>
      <c r="O96" s="12"/>
      <c r="P96" s="12"/>
      <c r="Q96" s="14">
        <f t="shared" si="0"/>
        <v>95.5</v>
      </c>
      <c r="R96" s="15">
        <v>100</v>
      </c>
      <c r="S96" s="12"/>
      <c r="T96" s="12"/>
      <c r="U96" s="12"/>
      <c r="V96" s="12"/>
      <c r="W96" s="12"/>
    </row>
    <row r="97" spans="1:23" ht="15.5">
      <c r="A97" s="25" t="s">
        <v>177</v>
      </c>
      <c r="B97" s="25" t="s">
        <v>70</v>
      </c>
      <c r="C97" s="25">
        <v>9631014</v>
      </c>
      <c r="D97" s="6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4">
        <f t="shared" si="0"/>
        <v>0</v>
      </c>
      <c r="R97" s="23"/>
      <c r="S97" s="12"/>
      <c r="T97" s="12"/>
      <c r="U97" s="12"/>
      <c r="V97" s="12"/>
      <c r="W97" s="12"/>
    </row>
    <row r="98" spans="1:23" ht="15.5">
      <c r="A98" s="25" t="s">
        <v>178</v>
      </c>
      <c r="B98" s="25" t="s">
        <v>62</v>
      </c>
      <c r="C98" s="25">
        <v>9631015</v>
      </c>
      <c r="D98" s="58">
        <v>48</v>
      </c>
      <c r="E98" s="12"/>
      <c r="F98" s="11">
        <v>90</v>
      </c>
      <c r="G98" s="12"/>
      <c r="H98" s="11">
        <v>100</v>
      </c>
      <c r="I98" s="12"/>
      <c r="J98" s="11">
        <v>90</v>
      </c>
      <c r="K98" s="12"/>
      <c r="L98" s="11">
        <v>100</v>
      </c>
      <c r="M98" s="12"/>
      <c r="N98" s="12"/>
      <c r="O98" s="12"/>
      <c r="P98" s="12"/>
      <c r="Q98" s="14">
        <f t="shared" si="0"/>
        <v>80.400000000000006</v>
      </c>
      <c r="R98" s="23"/>
      <c r="S98" s="12"/>
      <c r="T98" s="12"/>
      <c r="U98" s="12"/>
      <c r="V98" s="12"/>
      <c r="W98" s="12"/>
    </row>
    <row r="99" spans="1:23" ht="17.5">
      <c r="A99" s="25" t="s">
        <v>182</v>
      </c>
      <c r="B99" s="25" t="s">
        <v>62</v>
      </c>
      <c r="C99" s="25">
        <v>9631018</v>
      </c>
      <c r="D99" s="43">
        <v>60</v>
      </c>
      <c r="E99" s="12"/>
      <c r="F99" s="11">
        <v>100</v>
      </c>
      <c r="G99" s="12"/>
      <c r="H99" s="11">
        <v>80</v>
      </c>
      <c r="I99" s="57" t="s">
        <v>419</v>
      </c>
      <c r="J99" s="11">
        <v>100</v>
      </c>
      <c r="K99" s="12"/>
      <c r="L99" s="11">
        <v>100</v>
      </c>
      <c r="M99" s="12"/>
      <c r="N99" s="11">
        <v>100</v>
      </c>
      <c r="O99" s="17"/>
      <c r="P99" s="12"/>
      <c r="Q99" s="14">
        <f t="shared" si="0"/>
        <v>85</v>
      </c>
      <c r="R99" s="15">
        <v>100</v>
      </c>
      <c r="S99" s="12"/>
      <c r="T99" s="12"/>
      <c r="U99" s="12"/>
      <c r="V99" s="12"/>
      <c r="W99" s="12"/>
    </row>
    <row r="100" spans="1:23" ht="15.5">
      <c r="A100" s="25" t="s">
        <v>187</v>
      </c>
      <c r="B100" s="25" t="s">
        <v>188</v>
      </c>
      <c r="C100" s="25">
        <v>9631019</v>
      </c>
      <c r="D100" s="58">
        <v>85</v>
      </c>
      <c r="E100" s="12"/>
      <c r="F100" s="11">
        <v>0</v>
      </c>
      <c r="G100" s="12"/>
      <c r="H100" s="11">
        <v>100</v>
      </c>
      <c r="I100" s="12"/>
      <c r="J100" s="11">
        <v>100</v>
      </c>
      <c r="K100" s="12"/>
      <c r="L100" s="11">
        <v>100</v>
      </c>
      <c r="M100" s="12"/>
      <c r="N100" s="11">
        <v>100</v>
      </c>
      <c r="O100" s="12"/>
      <c r="P100" s="12"/>
      <c r="Q100" s="14">
        <f t="shared" si="0"/>
        <v>85.5</v>
      </c>
      <c r="R100" s="15">
        <v>100</v>
      </c>
      <c r="S100" s="12"/>
      <c r="T100" s="12"/>
      <c r="U100" s="12"/>
      <c r="V100" s="12"/>
      <c r="W100" s="12"/>
    </row>
    <row r="101" spans="1:23" ht="15.5">
      <c r="A101" s="25" t="s">
        <v>190</v>
      </c>
      <c r="B101" s="25" t="s">
        <v>191</v>
      </c>
      <c r="C101" s="25">
        <v>9631020</v>
      </c>
      <c r="D101" s="58">
        <v>85</v>
      </c>
      <c r="E101" s="12"/>
      <c r="F101" s="11">
        <v>100</v>
      </c>
      <c r="G101" s="12"/>
      <c r="H101" s="11">
        <v>100</v>
      </c>
      <c r="I101" s="12"/>
      <c r="J101" s="11">
        <v>100</v>
      </c>
      <c r="K101" s="12"/>
      <c r="L101" s="11">
        <v>100</v>
      </c>
      <c r="M101" s="12"/>
      <c r="N101" s="11">
        <v>100</v>
      </c>
      <c r="O101" s="12"/>
      <c r="P101" s="12"/>
      <c r="Q101" s="14">
        <f t="shared" si="0"/>
        <v>95.5</v>
      </c>
      <c r="R101" s="15">
        <v>100</v>
      </c>
      <c r="S101" s="12"/>
      <c r="T101" s="12"/>
      <c r="U101" s="12"/>
      <c r="V101" s="12"/>
      <c r="W101" s="12"/>
    </row>
    <row r="102" spans="1:23" ht="15.5">
      <c r="A102" s="25" t="s">
        <v>193</v>
      </c>
      <c r="B102" s="25" t="s">
        <v>131</v>
      </c>
      <c r="C102" s="25">
        <v>9631021</v>
      </c>
      <c r="D102" s="58">
        <v>90</v>
      </c>
      <c r="E102" s="12"/>
      <c r="F102" s="11">
        <v>95</v>
      </c>
      <c r="G102" s="12"/>
      <c r="H102" s="11">
        <v>100</v>
      </c>
      <c r="I102" s="12"/>
      <c r="J102" s="11">
        <v>100</v>
      </c>
      <c r="K102" s="12"/>
      <c r="L102" s="11">
        <v>100</v>
      </c>
      <c r="M102" s="12"/>
      <c r="N102" s="11">
        <v>85</v>
      </c>
      <c r="O102" s="17" t="s">
        <v>375</v>
      </c>
      <c r="P102" s="12"/>
      <c r="Q102" s="14">
        <f t="shared" si="0"/>
        <v>96.5</v>
      </c>
      <c r="R102" s="15">
        <v>85</v>
      </c>
      <c r="S102" s="12"/>
      <c r="T102" s="12"/>
      <c r="U102" s="12"/>
      <c r="V102" s="12"/>
      <c r="W102" s="12"/>
    </row>
    <row r="103" spans="1:23" ht="15.5">
      <c r="A103" s="25" t="s">
        <v>195</v>
      </c>
      <c r="B103" s="25" t="s">
        <v>75</v>
      </c>
      <c r="C103" s="25">
        <v>9631022</v>
      </c>
      <c r="D103" s="58">
        <v>85</v>
      </c>
      <c r="E103" s="12"/>
      <c r="F103" s="11">
        <v>100</v>
      </c>
      <c r="G103" s="12"/>
      <c r="H103" s="11">
        <v>100</v>
      </c>
      <c r="I103" s="12"/>
      <c r="J103" s="11">
        <v>100</v>
      </c>
      <c r="K103" s="12"/>
      <c r="L103" s="11">
        <v>100</v>
      </c>
      <c r="M103" s="12"/>
      <c r="P103" s="12"/>
      <c r="Q103" s="14">
        <f t="shared" si="0"/>
        <v>95.5</v>
      </c>
      <c r="R103" s="78"/>
      <c r="S103" s="12"/>
      <c r="T103" s="12"/>
      <c r="U103" s="12"/>
      <c r="V103" s="12"/>
      <c r="W103" s="12"/>
    </row>
    <row r="104" spans="1:23" ht="15.5">
      <c r="A104" s="25" t="s">
        <v>200</v>
      </c>
      <c r="B104" s="25" t="s">
        <v>81</v>
      </c>
      <c r="C104" s="25">
        <v>9631024</v>
      </c>
      <c r="D104" s="58">
        <v>60</v>
      </c>
      <c r="E104" s="12"/>
      <c r="F104" s="11">
        <v>100</v>
      </c>
      <c r="G104" s="12"/>
      <c r="H104" s="11">
        <v>100</v>
      </c>
      <c r="I104" s="12"/>
      <c r="J104" s="11">
        <v>100</v>
      </c>
      <c r="K104" s="12"/>
      <c r="L104" s="11">
        <v>100</v>
      </c>
      <c r="M104" s="12"/>
      <c r="N104" s="11">
        <v>80</v>
      </c>
      <c r="O104" s="17" t="s">
        <v>375</v>
      </c>
      <c r="P104" s="12"/>
      <c r="Q104" s="14">
        <f t="shared" si="0"/>
        <v>88</v>
      </c>
      <c r="R104" s="15">
        <v>80</v>
      </c>
      <c r="S104" s="12"/>
      <c r="T104" s="12"/>
      <c r="U104" s="12"/>
      <c r="V104" s="12"/>
      <c r="W104" s="12"/>
    </row>
    <row r="105" spans="1:23" ht="15.5">
      <c r="A105" s="25" t="s">
        <v>203</v>
      </c>
      <c r="B105" s="25" t="s">
        <v>204</v>
      </c>
      <c r="C105" s="25">
        <v>9631025</v>
      </c>
      <c r="D105" s="58">
        <v>60</v>
      </c>
      <c r="E105" s="12"/>
      <c r="F105" s="11">
        <v>100</v>
      </c>
      <c r="G105" s="12"/>
      <c r="H105" s="11">
        <v>100</v>
      </c>
      <c r="I105" s="12"/>
      <c r="J105" s="11">
        <v>70</v>
      </c>
      <c r="K105" s="12"/>
      <c r="L105" s="11">
        <v>100</v>
      </c>
      <c r="M105" s="12"/>
      <c r="N105" s="11">
        <v>80</v>
      </c>
      <c r="O105" s="17" t="s">
        <v>375</v>
      </c>
      <c r="P105" s="12"/>
      <c r="Q105" s="14">
        <f t="shared" si="0"/>
        <v>79</v>
      </c>
      <c r="R105" s="15">
        <v>80</v>
      </c>
      <c r="S105" s="12"/>
      <c r="T105" s="12"/>
      <c r="U105" s="12"/>
      <c r="V105" s="12"/>
      <c r="W105" s="12"/>
    </row>
    <row r="106" spans="1:23" ht="15.5">
      <c r="A106" s="25" t="s">
        <v>216</v>
      </c>
      <c r="B106" s="25" t="s">
        <v>217</v>
      </c>
      <c r="C106" s="25">
        <v>9631032</v>
      </c>
      <c r="D106" s="58">
        <v>70</v>
      </c>
      <c r="E106" s="12"/>
      <c r="F106" s="11">
        <v>55</v>
      </c>
      <c r="G106" s="57" t="s">
        <v>369</v>
      </c>
      <c r="H106" s="11">
        <v>100</v>
      </c>
      <c r="I106" s="12"/>
      <c r="J106" s="11">
        <v>50</v>
      </c>
      <c r="K106" s="12"/>
      <c r="L106" s="11">
        <v>75</v>
      </c>
      <c r="M106" s="17" t="s">
        <v>448</v>
      </c>
      <c r="N106" s="11">
        <v>100</v>
      </c>
      <c r="O106" s="12"/>
      <c r="P106" s="12"/>
      <c r="Q106" s="14">
        <f t="shared" si="0"/>
        <v>67.75</v>
      </c>
      <c r="R106" s="15">
        <v>100</v>
      </c>
      <c r="S106" s="12"/>
      <c r="T106" s="12"/>
      <c r="U106" s="12"/>
      <c r="V106" s="12"/>
      <c r="W106" s="12"/>
    </row>
    <row r="107" spans="1:23" ht="15.5">
      <c r="A107" s="25" t="s">
        <v>227</v>
      </c>
      <c r="B107" s="25" t="s">
        <v>228</v>
      </c>
      <c r="C107" s="25">
        <v>9631036</v>
      </c>
      <c r="D107" s="58">
        <v>70</v>
      </c>
      <c r="F107" s="11">
        <v>85</v>
      </c>
      <c r="G107" s="12"/>
      <c r="H107" s="19">
        <v>40</v>
      </c>
      <c r="I107" s="17" t="s">
        <v>449</v>
      </c>
      <c r="J107" s="11">
        <v>60</v>
      </c>
      <c r="K107" s="12"/>
      <c r="L107" s="11">
        <v>0</v>
      </c>
      <c r="M107" s="12"/>
      <c r="N107" s="12"/>
      <c r="O107" s="12"/>
      <c r="P107" s="12"/>
      <c r="Q107" s="14">
        <f t="shared" si="0"/>
        <v>53.5</v>
      </c>
      <c r="R107" s="23"/>
      <c r="S107" s="12"/>
      <c r="T107" s="12"/>
      <c r="U107" s="12"/>
      <c r="V107" s="12"/>
      <c r="W107" s="12"/>
    </row>
    <row r="108" spans="1:23" ht="15.5">
      <c r="A108" s="25" t="s">
        <v>233</v>
      </c>
      <c r="B108" s="25" t="s">
        <v>234</v>
      </c>
      <c r="C108" s="25">
        <v>9631040</v>
      </c>
      <c r="D108" s="58">
        <v>90</v>
      </c>
      <c r="F108" s="11">
        <v>95</v>
      </c>
      <c r="G108" s="12"/>
      <c r="H108" s="19">
        <v>0</v>
      </c>
      <c r="I108" s="17" t="s">
        <v>450</v>
      </c>
      <c r="J108" s="11">
        <v>90</v>
      </c>
      <c r="K108" s="12"/>
      <c r="L108" s="11">
        <v>95</v>
      </c>
      <c r="M108" s="12"/>
      <c r="N108" s="12"/>
      <c r="O108" s="12"/>
      <c r="P108" s="12"/>
      <c r="Q108" s="14">
        <f t="shared" si="0"/>
        <v>77.75</v>
      </c>
      <c r="R108" s="23"/>
      <c r="S108" s="12"/>
      <c r="T108" s="12"/>
      <c r="U108" s="12"/>
      <c r="V108" s="12"/>
      <c r="W108" s="12"/>
    </row>
    <row r="109" spans="1:23" ht="15.5">
      <c r="A109" s="25" t="s">
        <v>243</v>
      </c>
      <c r="B109" s="25" t="s">
        <v>93</v>
      </c>
      <c r="C109" s="25">
        <v>9631044</v>
      </c>
      <c r="D109" s="58">
        <v>63</v>
      </c>
      <c r="E109" s="12"/>
      <c r="F109" s="11">
        <v>85</v>
      </c>
      <c r="G109" s="12"/>
      <c r="H109" s="19">
        <v>100</v>
      </c>
      <c r="I109" s="12"/>
      <c r="J109" s="11">
        <v>100</v>
      </c>
      <c r="K109" s="12"/>
      <c r="L109" s="11">
        <v>100</v>
      </c>
      <c r="M109" s="12"/>
      <c r="N109" s="11">
        <v>100</v>
      </c>
      <c r="O109" s="12"/>
      <c r="P109" s="12"/>
      <c r="Q109" s="14">
        <f t="shared" si="0"/>
        <v>87.4</v>
      </c>
      <c r="R109" s="15">
        <v>100</v>
      </c>
      <c r="S109" s="12"/>
      <c r="T109" s="12"/>
      <c r="U109" s="12"/>
      <c r="V109" s="12"/>
      <c r="W109" s="12"/>
    </row>
    <row r="110" spans="1:23" ht="15.5">
      <c r="A110" s="25" t="s">
        <v>246</v>
      </c>
      <c r="B110" s="25" t="s">
        <v>247</v>
      </c>
      <c r="C110" s="25">
        <v>9631045</v>
      </c>
      <c r="D110" s="58">
        <v>70</v>
      </c>
      <c r="E110" s="12"/>
      <c r="F110" s="11">
        <v>75</v>
      </c>
      <c r="G110" s="57" t="s">
        <v>369</v>
      </c>
      <c r="H110" s="11">
        <v>60</v>
      </c>
      <c r="I110" s="57" t="s">
        <v>453</v>
      </c>
      <c r="J110" s="11">
        <v>100</v>
      </c>
      <c r="K110" s="12"/>
      <c r="L110" s="11">
        <v>100</v>
      </c>
      <c r="M110" s="12"/>
      <c r="N110" s="11">
        <v>100</v>
      </c>
      <c r="O110" s="17"/>
      <c r="P110" s="17"/>
      <c r="Q110" s="14">
        <f t="shared" si="0"/>
        <v>82.5</v>
      </c>
      <c r="R110" s="15">
        <v>100</v>
      </c>
      <c r="S110" s="12"/>
      <c r="T110" s="12"/>
      <c r="U110" s="12"/>
      <c r="V110" s="12"/>
      <c r="W110" s="12"/>
    </row>
    <row r="111" spans="1:23" ht="15.5">
      <c r="A111" s="25" t="s">
        <v>251</v>
      </c>
      <c r="B111" s="25" t="s">
        <v>252</v>
      </c>
      <c r="C111" s="25">
        <v>9631047</v>
      </c>
      <c r="D111" s="58">
        <v>63</v>
      </c>
      <c r="E111" s="12"/>
      <c r="F111" s="11">
        <v>75</v>
      </c>
      <c r="G111" s="17" t="s">
        <v>454</v>
      </c>
      <c r="H111" s="11">
        <v>100</v>
      </c>
      <c r="I111" s="12"/>
      <c r="J111" s="11">
        <v>80</v>
      </c>
      <c r="K111" s="12"/>
      <c r="L111" s="11">
        <v>100</v>
      </c>
      <c r="M111" s="12"/>
      <c r="N111" s="11">
        <v>50</v>
      </c>
      <c r="O111" s="17" t="s">
        <v>455</v>
      </c>
      <c r="P111" s="12"/>
      <c r="Q111" s="14">
        <f t="shared" si="0"/>
        <v>80.400000000000006</v>
      </c>
      <c r="R111" s="15">
        <v>50</v>
      </c>
      <c r="S111" s="12"/>
      <c r="T111" s="12"/>
      <c r="U111" s="12"/>
      <c r="V111" s="12"/>
      <c r="W111" s="12"/>
    </row>
    <row r="112" spans="1:23" ht="15.5">
      <c r="A112" s="25" t="s">
        <v>260</v>
      </c>
      <c r="B112" s="25" t="s">
        <v>261</v>
      </c>
      <c r="C112" s="25">
        <v>9631049</v>
      </c>
      <c r="D112" s="58">
        <v>80</v>
      </c>
      <c r="E112" s="12"/>
      <c r="F112" s="11">
        <v>60</v>
      </c>
      <c r="G112" s="57" t="s">
        <v>369</v>
      </c>
      <c r="H112" s="19">
        <v>100</v>
      </c>
      <c r="I112" s="12"/>
      <c r="J112" s="11">
        <v>100</v>
      </c>
      <c r="K112" s="12"/>
      <c r="L112" s="11">
        <v>100</v>
      </c>
      <c r="M112" s="12"/>
      <c r="N112" s="11">
        <v>100</v>
      </c>
      <c r="O112" s="17"/>
      <c r="P112" s="12"/>
      <c r="Q112" s="14">
        <f t="shared" si="0"/>
        <v>90</v>
      </c>
      <c r="R112" s="15">
        <v>100</v>
      </c>
      <c r="S112" s="12"/>
      <c r="T112" s="12"/>
      <c r="U112" s="12"/>
      <c r="V112" s="12"/>
      <c r="W112" s="12"/>
    </row>
    <row r="113" spans="1:23" ht="15.5">
      <c r="A113" s="25" t="s">
        <v>266</v>
      </c>
      <c r="B113" s="25" t="s">
        <v>75</v>
      </c>
      <c r="C113" s="25">
        <v>9631050</v>
      </c>
      <c r="D113" s="58">
        <v>58</v>
      </c>
      <c r="E113" s="12"/>
      <c r="F113" s="11">
        <v>90</v>
      </c>
      <c r="G113" s="12"/>
      <c r="H113" s="11">
        <v>0</v>
      </c>
      <c r="I113" s="12"/>
      <c r="J113" s="11">
        <v>100</v>
      </c>
      <c r="K113" s="12"/>
      <c r="L113" s="11">
        <v>100</v>
      </c>
      <c r="M113" s="12"/>
      <c r="N113" s="12"/>
      <c r="O113" s="17"/>
      <c r="P113" s="12"/>
      <c r="Q113" s="14">
        <f t="shared" si="0"/>
        <v>71.400000000000006</v>
      </c>
      <c r="R113" s="23"/>
      <c r="S113" s="12"/>
      <c r="T113" s="12"/>
      <c r="U113" s="12"/>
      <c r="V113" s="12"/>
      <c r="W113" s="12"/>
    </row>
    <row r="114" spans="1:23" ht="15.5">
      <c r="A114" s="25" t="s">
        <v>268</v>
      </c>
      <c r="B114" s="25" t="s">
        <v>269</v>
      </c>
      <c r="C114" s="25">
        <v>9631051</v>
      </c>
      <c r="D114" s="59"/>
      <c r="E114" s="12"/>
      <c r="F114" s="12"/>
      <c r="G114" s="12"/>
      <c r="H114" s="12"/>
      <c r="I114" s="12"/>
      <c r="J114" s="12"/>
      <c r="K114" s="12"/>
      <c r="L114" s="11">
        <v>0</v>
      </c>
      <c r="M114" s="12"/>
      <c r="N114" s="12"/>
      <c r="O114" s="12"/>
      <c r="P114" s="12"/>
      <c r="Q114" s="14">
        <f t="shared" si="0"/>
        <v>0</v>
      </c>
      <c r="R114" s="23"/>
      <c r="S114" s="12"/>
      <c r="T114" s="12"/>
      <c r="U114" s="12"/>
      <c r="V114" s="12"/>
      <c r="W114" s="12"/>
    </row>
    <row r="115" spans="1:23" ht="15.5">
      <c r="A115" s="25" t="s">
        <v>275</v>
      </c>
      <c r="B115" s="25" t="s">
        <v>154</v>
      </c>
      <c r="C115" s="25">
        <v>9631053</v>
      </c>
      <c r="D115" s="58">
        <v>70</v>
      </c>
      <c r="E115" s="12"/>
      <c r="F115" s="11">
        <v>50</v>
      </c>
      <c r="G115" s="12"/>
      <c r="H115" s="11">
        <v>100</v>
      </c>
      <c r="I115" s="12"/>
      <c r="J115" s="12"/>
      <c r="K115" s="12"/>
      <c r="L115" s="11">
        <v>100</v>
      </c>
      <c r="M115" s="12"/>
      <c r="N115" s="11">
        <v>100</v>
      </c>
      <c r="O115" s="12"/>
      <c r="P115" s="12"/>
      <c r="Q115" s="14">
        <f t="shared" si="0"/>
        <v>56</v>
      </c>
      <c r="R115" s="15">
        <v>100</v>
      </c>
      <c r="S115" s="12"/>
      <c r="T115" s="12"/>
      <c r="U115" s="12"/>
      <c r="V115" s="12"/>
      <c r="W115" s="12"/>
    </row>
    <row r="116" spans="1:23" ht="15.5">
      <c r="A116" s="25" t="s">
        <v>279</v>
      </c>
      <c r="B116" s="25" t="s">
        <v>93</v>
      </c>
      <c r="C116" s="25">
        <v>9631056</v>
      </c>
      <c r="D116" s="58">
        <v>70</v>
      </c>
      <c r="E116" s="12"/>
      <c r="F116" s="11">
        <v>100</v>
      </c>
      <c r="G116" s="12"/>
      <c r="H116" s="11">
        <v>30</v>
      </c>
      <c r="I116" s="57" t="s">
        <v>374</v>
      </c>
      <c r="J116" s="11">
        <v>100</v>
      </c>
      <c r="K116" s="12"/>
      <c r="L116" s="11">
        <v>100</v>
      </c>
      <c r="M116" s="12"/>
      <c r="N116" s="11">
        <v>100</v>
      </c>
      <c r="O116" s="12"/>
      <c r="P116" s="12"/>
      <c r="Q116" s="14">
        <f t="shared" si="0"/>
        <v>80.5</v>
      </c>
      <c r="R116" s="15">
        <v>100</v>
      </c>
      <c r="S116" s="12"/>
      <c r="T116" s="12"/>
      <c r="U116" s="12"/>
      <c r="V116" s="12"/>
      <c r="W116" s="12"/>
    </row>
    <row r="117" spans="1:23" ht="15.5">
      <c r="A117" s="25" t="s">
        <v>280</v>
      </c>
      <c r="B117" s="25" t="s">
        <v>281</v>
      </c>
      <c r="C117" s="25">
        <v>9631057</v>
      </c>
      <c r="D117" s="58">
        <v>60</v>
      </c>
      <c r="E117" s="12"/>
      <c r="F117" s="11">
        <v>95</v>
      </c>
      <c r="G117" s="12"/>
      <c r="H117" s="11">
        <v>80</v>
      </c>
      <c r="I117" s="17" t="s">
        <v>426</v>
      </c>
      <c r="J117" s="11">
        <v>70</v>
      </c>
      <c r="K117" s="12"/>
      <c r="L117" s="11">
        <v>75</v>
      </c>
      <c r="M117" s="17" t="s">
        <v>459</v>
      </c>
      <c r="N117" s="11">
        <v>100</v>
      </c>
      <c r="O117" s="12"/>
      <c r="P117" s="12"/>
      <c r="Q117" s="14">
        <f t="shared" si="0"/>
        <v>71.75</v>
      </c>
      <c r="R117" s="15">
        <v>100</v>
      </c>
      <c r="S117" s="12"/>
      <c r="T117" s="12"/>
      <c r="U117" s="12"/>
      <c r="V117" s="12"/>
      <c r="W117" s="12"/>
    </row>
    <row r="118" spans="1:23" ht="15.5">
      <c r="A118" s="25" t="s">
        <v>283</v>
      </c>
      <c r="B118" s="25" t="s">
        <v>81</v>
      </c>
      <c r="C118" s="25">
        <v>9631059</v>
      </c>
      <c r="D118" s="77" t="s">
        <v>460</v>
      </c>
      <c r="E118" s="12"/>
      <c r="F118" s="11">
        <v>100</v>
      </c>
      <c r="G118" s="12"/>
      <c r="H118" s="11">
        <v>100</v>
      </c>
      <c r="I118" s="12"/>
      <c r="J118" s="11">
        <v>100</v>
      </c>
      <c r="K118" s="12"/>
      <c r="L118" s="11">
        <v>100</v>
      </c>
      <c r="M118" s="12"/>
      <c r="N118" s="12"/>
      <c r="O118" s="12"/>
      <c r="P118" s="12"/>
      <c r="Q118" s="14">
        <f t="shared" si="0"/>
        <v>91</v>
      </c>
      <c r="R118" s="23"/>
      <c r="S118" s="12"/>
      <c r="T118" s="12"/>
      <c r="U118" s="12"/>
      <c r="V118" s="12"/>
      <c r="W118" s="12"/>
    </row>
    <row r="119" spans="1:23" ht="15.5">
      <c r="A119" s="25" t="s">
        <v>284</v>
      </c>
      <c r="B119" s="25" t="s">
        <v>285</v>
      </c>
      <c r="C119" s="25">
        <v>9631061</v>
      </c>
      <c r="D119" s="58">
        <v>100</v>
      </c>
      <c r="E119" s="12"/>
      <c r="F119" s="11">
        <v>90</v>
      </c>
      <c r="G119" s="12"/>
      <c r="H119" s="11">
        <v>100</v>
      </c>
      <c r="I119" s="12"/>
      <c r="J119" s="11">
        <v>90</v>
      </c>
      <c r="K119" s="12"/>
      <c r="L119" s="11">
        <v>100</v>
      </c>
      <c r="M119" s="12"/>
      <c r="N119" s="11">
        <v>85</v>
      </c>
      <c r="O119" s="17" t="s">
        <v>440</v>
      </c>
      <c r="P119" s="12"/>
      <c r="Q119" s="14">
        <f t="shared" si="0"/>
        <v>96</v>
      </c>
      <c r="R119" s="15">
        <v>85</v>
      </c>
      <c r="S119" s="12"/>
      <c r="T119" s="12"/>
      <c r="U119" s="12"/>
      <c r="V119" s="12"/>
      <c r="W119" s="12"/>
    </row>
    <row r="120" spans="1:23" ht="15.5">
      <c r="A120" s="25" t="s">
        <v>287</v>
      </c>
      <c r="B120" s="25" t="s">
        <v>288</v>
      </c>
      <c r="C120" s="25">
        <v>9631063</v>
      </c>
      <c r="D120" s="81">
        <v>50</v>
      </c>
      <c r="E120" s="12"/>
      <c r="F120" s="11">
        <v>0</v>
      </c>
      <c r="G120" s="12"/>
      <c r="H120" s="11">
        <v>0</v>
      </c>
      <c r="I120" s="12"/>
      <c r="J120" s="12"/>
      <c r="K120" s="12"/>
      <c r="L120" s="11">
        <v>0</v>
      </c>
      <c r="M120" s="12"/>
      <c r="N120" s="12"/>
      <c r="O120" s="12"/>
      <c r="P120" s="12"/>
      <c r="Q120" s="14">
        <f t="shared" si="0"/>
        <v>15</v>
      </c>
      <c r="R120" s="23"/>
      <c r="S120" s="12"/>
      <c r="T120" s="12"/>
      <c r="U120" s="12"/>
      <c r="V120" s="12"/>
      <c r="W120" s="12"/>
    </row>
    <row r="121" spans="1:23" ht="15.5">
      <c r="A121" s="25" t="s">
        <v>290</v>
      </c>
      <c r="B121" s="25" t="s">
        <v>75</v>
      </c>
      <c r="C121" s="25">
        <v>9631064</v>
      </c>
      <c r="D121" s="58">
        <v>84</v>
      </c>
      <c r="E121" s="12"/>
      <c r="F121" s="11">
        <v>100</v>
      </c>
      <c r="G121" s="12"/>
      <c r="H121" s="11">
        <v>100</v>
      </c>
      <c r="I121" s="12"/>
      <c r="J121" s="11">
        <v>100</v>
      </c>
      <c r="K121" s="12"/>
      <c r="L121" s="11">
        <v>100</v>
      </c>
      <c r="M121" s="12"/>
      <c r="N121" s="11">
        <v>100</v>
      </c>
      <c r="O121" s="17"/>
      <c r="P121" s="12"/>
      <c r="Q121" s="14">
        <f t="shared" si="0"/>
        <v>95.2</v>
      </c>
      <c r="R121" s="15">
        <v>100</v>
      </c>
      <c r="S121" s="12"/>
      <c r="T121" s="12"/>
      <c r="U121" s="12"/>
      <c r="V121" s="12"/>
      <c r="W121" s="12"/>
    </row>
    <row r="122" spans="1:23" ht="15.5">
      <c r="A122" s="25" t="s">
        <v>291</v>
      </c>
      <c r="B122" s="25" t="s">
        <v>292</v>
      </c>
      <c r="C122" s="25">
        <v>9631065</v>
      </c>
      <c r="D122" s="58">
        <v>70</v>
      </c>
      <c r="E122" s="12"/>
      <c r="F122" s="11">
        <v>65</v>
      </c>
      <c r="G122" s="57" t="s">
        <v>369</v>
      </c>
      <c r="H122" s="11">
        <v>80</v>
      </c>
      <c r="I122" s="17" t="s">
        <v>462</v>
      </c>
      <c r="J122" s="11">
        <v>100</v>
      </c>
      <c r="K122" s="12"/>
      <c r="L122" s="11">
        <v>100</v>
      </c>
      <c r="M122" s="12"/>
      <c r="N122" s="11">
        <v>35</v>
      </c>
      <c r="O122" s="17" t="s">
        <v>425</v>
      </c>
      <c r="P122" s="12"/>
      <c r="Q122" s="14">
        <f t="shared" si="0"/>
        <v>84.5</v>
      </c>
      <c r="R122" s="15">
        <v>35</v>
      </c>
      <c r="S122" s="12"/>
      <c r="T122" s="12"/>
      <c r="U122" s="12"/>
      <c r="V122" s="12"/>
      <c r="W122" s="12"/>
    </row>
    <row r="123" spans="1:23" ht="15.5">
      <c r="A123" s="25" t="s">
        <v>299</v>
      </c>
      <c r="B123" s="25" t="s">
        <v>129</v>
      </c>
      <c r="C123" s="25">
        <v>9631071</v>
      </c>
      <c r="D123" s="59"/>
      <c r="E123" s="12"/>
      <c r="F123" s="12"/>
      <c r="G123" s="12"/>
      <c r="H123" s="12"/>
      <c r="I123" s="12"/>
      <c r="J123" s="12"/>
      <c r="K123" s="12"/>
      <c r="L123" s="11">
        <v>0</v>
      </c>
      <c r="M123" s="12"/>
      <c r="N123" s="12"/>
      <c r="O123" s="17"/>
      <c r="P123" s="12"/>
      <c r="Q123" s="14">
        <f t="shared" si="0"/>
        <v>0</v>
      </c>
      <c r="R123" s="23"/>
      <c r="S123" s="12"/>
      <c r="T123" s="12"/>
      <c r="U123" s="12"/>
      <c r="V123" s="12"/>
      <c r="W123" s="12"/>
    </row>
    <row r="124" spans="1:23" ht="15.5">
      <c r="A124" s="25" t="s">
        <v>302</v>
      </c>
      <c r="B124" s="25" t="s">
        <v>62</v>
      </c>
      <c r="C124" s="25">
        <v>9631072</v>
      </c>
      <c r="D124" s="58">
        <v>70</v>
      </c>
      <c r="E124" s="12"/>
      <c r="F124" s="11">
        <v>100</v>
      </c>
      <c r="G124" s="12"/>
      <c r="H124" s="11">
        <v>100</v>
      </c>
      <c r="I124" s="12"/>
      <c r="J124" s="12"/>
      <c r="K124" s="12"/>
      <c r="L124" s="11">
        <v>100</v>
      </c>
      <c r="M124" s="12"/>
      <c r="N124" s="11">
        <v>100</v>
      </c>
      <c r="O124" s="17"/>
      <c r="P124" s="12"/>
      <c r="Q124" s="14">
        <f t="shared" si="0"/>
        <v>61</v>
      </c>
      <c r="R124" s="15">
        <v>100</v>
      </c>
      <c r="S124" s="12"/>
      <c r="T124" s="12"/>
      <c r="U124" s="12"/>
      <c r="V124" s="12"/>
      <c r="W124" s="12"/>
    </row>
    <row r="125" spans="1:23" ht="15.5">
      <c r="A125" s="25" t="s">
        <v>303</v>
      </c>
      <c r="B125" s="25" t="s">
        <v>55</v>
      </c>
      <c r="C125" s="25">
        <v>9631075</v>
      </c>
      <c r="D125" s="58">
        <v>65</v>
      </c>
      <c r="E125" s="12"/>
      <c r="F125" s="11">
        <v>100</v>
      </c>
      <c r="G125" s="12"/>
      <c r="H125" s="11">
        <v>100</v>
      </c>
      <c r="I125" s="12"/>
      <c r="J125" s="11">
        <v>100</v>
      </c>
      <c r="K125" s="12"/>
      <c r="L125" s="11">
        <v>100</v>
      </c>
      <c r="M125" s="12"/>
      <c r="N125" s="11">
        <v>100</v>
      </c>
      <c r="O125" s="12"/>
      <c r="P125" s="12"/>
      <c r="Q125" s="14">
        <f t="shared" si="0"/>
        <v>89.5</v>
      </c>
      <c r="R125" s="15">
        <v>100</v>
      </c>
      <c r="S125" s="12"/>
      <c r="T125" s="12"/>
      <c r="U125" s="12"/>
      <c r="V125" s="12"/>
      <c r="W125" s="12"/>
    </row>
    <row r="126" spans="1:23" ht="15.5">
      <c r="A126" s="25" t="s">
        <v>304</v>
      </c>
      <c r="B126" s="25" t="s">
        <v>62</v>
      </c>
      <c r="C126" s="25">
        <v>9631076</v>
      </c>
      <c r="D126" s="59"/>
      <c r="E126" s="12"/>
      <c r="F126" s="12"/>
      <c r="G126" s="12"/>
      <c r="H126" s="12"/>
      <c r="I126" s="12"/>
      <c r="J126" s="12"/>
      <c r="K126" s="12"/>
      <c r="L126" s="11">
        <v>0</v>
      </c>
      <c r="M126" s="12"/>
      <c r="N126" s="12"/>
      <c r="O126" s="12"/>
      <c r="P126" s="12"/>
      <c r="Q126" s="14">
        <f t="shared" si="0"/>
        <v>0</v>
      </c>
      <c r="R126" s="23"/>
      <c r="S126" s="12"/>
      <c r="T126" s="12"/>
      <c r="U126" s="12"/>
      <c r="V126" s="12"/>
      <c r="W126" s="12"/>
    </row>
    <row r="127" spans="1:23" ht="15.5">
      <c r="A127" s="25" t="s">
        <v>309</v>
      </c>
      <c r="B127" s="25" t="s">
        <v>55</v>
      </c>
      <c r="C127" s="25">
        <v>9631404</v>
      </c>
      <c r="D127" s="58">
        <v>30</v>
      </c>
      <c r="E127" s="12"/>
      <c r="F127" s="11">
        <v>90</v>
      </c>
      <c r="G127" s="11" t="s">
        <v>391</v>
      </c>
      <c r="H127" s="11">
        <v>80</v>
      </c>
      <c r="I127" s="17" t="s">
        <v>464</v>
      </c>
      <c r="J127" s="11">
        <v>100</v>
      </c>
      <c r="K127" s="12"/>
      <c r="L127" s="11">
        <v>100</v>
      </c>
      <c r="M127" s="12"/>
      <c r="N127" s="12"/>
      <c r="O127" s="12"/>
      <c r="P127" s="12"/>
      <c r="Q127" s="14">
        <f t="shared" si="0"/>
        <v>75</v>
      </c>
      <c r="R127" s="23"/>
      <c r="S127" s="12"/>
      <c r="T127" s="12"/>
      <c r="U127" s="12"/>
      <c r="V127" s="12"/>
      <c r="W127" s="12"/>
    </row>
    <row r="128" spans="1:23" ht="15.5">
      <c r="A128" s="25" t="s">
        <v>310</v>
      </c>
      <c r="B128" s="25" t="s">
        <v>228</v>
      </c>
      <c r="C128" s="25">
        <v>9631405</v>
      </c>
      <c r="D128" s="58">
        <v>88</v>
      </c>
      <c r="E128" s="12"/>
      <c r="F128" s="11">
        <v>65</v>
      </c>
      <c r="G128" s="57" t="s">
        <v>369</v>
      </c>
      <c r="H128" s="11">
        <v>60</v>
      </c>
      <c r="I128" s="17" t="s">
        <v>453</v>
      </c>
      <c r="J128" s="11">
        <v>70</v>
      </c>
      <c r="K128" s="12"/>
      <c r="L128" s="11">
        <v>100</v>
      </c>
      <c r="M128" s="12"/>
      <c r="N128" s="11">
        <v>100</v>
      </c>
      <c r="O128" s="12"/>
      <c r="P128" s="12"/>
      <c r="Q128" s="14">
        <f t="shared" si="0"/>
        <v>77.900000000000006</v>
      </c>
      <c r="R128" s="15">
        <v>100</v>
      </c>
      <c r="S128" s="12"/>
      <c r="T128" s="12"/>
      <c r="U128" s="12"/>
      <c r="V128" s="12"/>
      <c r="W128" s="12"/>
    </row>
    <row r="129" spans="1:23" ht="15.5">
      <c r="A129" s="25" t="s">
        <v>312</v>
      </c>
      <c r="B129" s="25" t="s">
        <v>81</v>
      </c>
      <c r="C129" s="25">
        <v>9631406</v>
      </c>
      <c r="D129" s="58">
        <v>70</v>
      </c>
      <c r="E129" s="12"/>
      <c r="F129" s="11">
        <v>80</v>
      </c>
      <c r="G129" s="57" t="s">
        <v>369</v>
      </c>
      <c r="H129" s="11">
        <v>80</v>
      </c>
      <c r="I129" s="17" t="s">
        <v>378</v>
      </c>
      <c r="J129" s="11">
        <v>80</v>
      </c>
      <c r="K129" s="12"/>
      <c r="L129" s="11">
        <v>100</v>
      </c>
      <c r="M129" s="12"/>
      <c r="N129" s="11">
        <v>100</v>
      </c>
      <c r="O129" s="12"/>
      <c r="P129" s="12"/>
      <c r="Q129" s="14">
        <f t="shared" si="0"/>
        <v>80</v>
      </c>
      <c r="R129" s="15">
        <v>100</v>
      </c>
      <c r="S129" s="12"/>
      <c r="T129" s="12"/>
      <c r="U129" s="12"/>
      <c r="V129" s="12"/>
      <c r="W129" s="12"/>
    </row>
    <row r="130" spans="1:23" ht="15.5">
      <c r="A130" s="25" t="s">
        <v>319</v>
      </c>
      <c r="B130" s="25" t="s">
        <v>320</v>
      </c>
      <c r="C130" s="25">
        <v>9631415</v>
      </c>
      <c r="D130" s="58">
        <v>70</v>
      </c>
      <c r="E130" s="12"/>
      <c r="F130" s="11">
        <v>100</v>
      </c>
      <c r="G130" s="12"/>
      <c r="H130" s="11">
        <v>100</v>
      </c>
      <c r="I130" s="12"/>
      <c r="J130" s="12"/>
      <c r="K130" s="12"/>
      <c r="L130" s="11">
        <v>100</v>
      </c>
      <c r="M130" s="12"/>
      <c r="N130" s="12"/>
      <c r="O130" s="12"/>
      <c r="P130" s="12"/>
      <c r="Q130" s="14">
        <f t="shared" si="0"/>
        <v>61</v>
      </c>
      <c r="R130" s="23"/>
      <c r="S130" s="12"/>
      <c r="T130" s="12"/>
      <c r="U130" s="12"/>
      <c r="V130" s="12"/>
      <c r="W130" s="12"/>
    </row>
    <row r="131" spans="1:23" ht="15.5">
      <c r="A131" s="25" t="s">
        <v>322</v>
      </c>
      <c r="B131" s="25" t="s">
        <v>323</v>
      </c>
      <c r="C131" s="25">
        <v>9631416</v>
      </c>
      <c r="D131" s="58">
        <v>100</v>
      </c>
      <c r="E131" s="12"/>
      <c r="F131" s="11">
        <v>100</v>
      </c>
      <c r="G131" s="12"/>
      <c r="H131" s="11">
        <v>100</v>
      </c>
      <c r="I131" s="12"/>
      <c r="J131" s="11">
        <v>100</v>
      </c>
      <c r="K131" s="12"/>
      <c r="L131" s="11">
        <v>100</v>
      </c>
      <c r="M131" s="12"/>
      <c r="N131" s="12"/>
      <c r="O131" s="17"/>
      <c r="P131" s="12"/>
      <c r="Q131" s="14">
        <f t="shared" si="0"/>
        <v>100</v>
      </c>
      <c r="R131" s="23"/>
      <c r="S131" s="12"/>
      <c r="T131" s="12"/>
      <c r="U131" s="12"/>
      <c r="V131" s="12"/>
      <c r="W131" s="12"/>
    </row>
    <row r="132" spans="1:23" ht="15.5">
      <c r="A132" s="25" t="s">
        <v>324</v>
      </c>
      <c r="B132" s="25" t="s">
        <v>325</v>
      </c>
      <c r="C132" s="25">
        <v>9631417</v>
      </c>
      <c r="D132" s="59"/>
      <c r="E132" s="12"/>
      <c r="F132" s="12"/>
      <c r="G132" s="12"/>
      <c r="H132" s="12"/>
      <c r="I132" s="12"/>
      <c r="J132" s="12"/>
      <c r="K132" s="12"/>
      <c r="L132" s="11">
        <v>0</v>
      </c>
      <c r="M132" s="12"/>
      <c r="N132" s="12"/>
      <c r="O132" s="12"/>
      <c r="P132" s="12"/>
      <c r="Q132" s="14">
        <f t="shared" si="0"/>
        <v>0</v>
      </c>
      <c r="R132" s="23"/>
      <c r="S132" s="12"/>
      <c r="T132" s="12"/>
      <c r="U132" s="12"/>
      <c r="V132" s="12"/>
      <c r="W132" s="12"/>
    </row>
    <row r="133" spans="1:23" ht="15.5">
      <c r="A133" s="25" t="s">
        <v>326</v>
      </c>
      <c r="B133" s="25" t="s">
        <v>327</v>
      </c>
      <c r="C133" s="25">
        <v>9631418</v>
      </c>
      <c r="D133" s="58">
        <v>63</v>
      </c>
      <c r="E133" s="12"/>
      <c r="F133" s="11">
        <v>100</v>
      </c>
      <c r="G133" s="17"/>
      <c r="H133" s="11">
        <v>0</v>
      </c>
      <c r="I133" s="17" t="s">
        <v>466</v>
      </c>
      <c r="J133" s="11">
        <v>100</v>
      </c>
      <c r="K133" s="12"/>
      <c r="L133" s="11">
        <v>100</v>
      </c>
      <c r="M133" s="12"/>
      <c r="N133" s="12"/>
      <c r="O133" s="12"/>
      <c r="P133" s="12"/>
      <c r="Q133" s="14">
        <f t="shared" si="0"/>
        <v>73.900000000000006</v>
      </c>
      <c r="R133" s="23"/>
      <c r="S133" s="12"/>
      <c r="T133" s="12"/>
      <c r="U133" s="12"/>
      <c r="V133" s="12"/>
      <c r="W133" s="12"/>
    </row>
    <row r="134" spans="1:23" ht="15.5">
      <c r="A134" s="25" t="s">
        <v>328</v>
      </c>
      <c r="B134" s="25" t="s">
        <v>329</v>
      </c>
      <c r="C134" s="25">
        <v>9631423</v>
      </c>
      <c r="D134" s="58">
        <v>60</v>
      </c>
      <c r="E134" s="12"/>
      <c r="F134" s="11">
        <v>50</v>
      </c>
      <c r="G134" s="12"/>
      <c r="H134" s="11">
        <v>100</v>
      </c>
      <c r="I134" s="12"/>
      <c r="J134" s="12"/>
      <c r="K134" s="12"/>
      <c r="L134" s="11">
        <v>100</v>
      </c>
      <c r="M134" s="12"/>
      <c r="N134" s="11">
        <v>85</v>
      </c>
      <c r="O134" s="17" t="s">
        <v>375</v>
      </c>
      <c r="P134" s="12"/>
      <c r="Q134" s="14">
        <f t="shared" si="0"/>
        <v>53</v>
      </c>
      <c r="R134" s="15">
        <v>85</v>
      </c>
      <c r="S134" s="12"/>
      <c r="T134" s="12"/>
      <c r="U134" s="12"/>
      <c r="V134" s="12"/>
      <c r="W134" s="12"/>
    </row>
    <row r="135" spans="1:23" ht="15.5">
      <c r="A135" s="25" t="s">
        <v>330</v>
      </c>
      <c r="B135" s="25" t="s">
        <v>331</v>
      </c>
      <c r="C135" s="25">
        <v>9631424</v>
      </c>
      <c r="D135" s="58">
        <v>50</v>
      </c>
      <c r="E135" s="12"/>
      <c r="F135" s="11">
        <v>90</v>
      </c>
      <c r="G135" s="12"/>
      <c r="H135" s="11">
        <v>80</v>
      </c>
      <c r="I135" s="17" t="s">
        <v>467</v>
      </c>
      <c r="J135" s="11">
        <v>100</v>
      </c>
      <c r="K135" s="12"/>
      <c r="L135" s="11">
        <v>100</v>
      </c>
      <c r="M135" s="12"/>
      <c r="N135" s="11">
        <v>60</v>
      </c>
      <c r="O135" s="17" t="s">
        <v>468</v>
      </c>
      <c r="P135" s="12"/>
      <c r="Q135" s="14">
        <f t="shared" si="0"/>
        <v>81</v>
      </c>
      <c r="R135" s="15">
        <v>60</v>
      </c>
      <c r="S135" s="12"/>
      <c r="T135" s="12"/>
      <c r="U135" s="12"/>
      <c r="V135" s="12"/>
      <c r="W135" s="12"/>
    </row>
    <row r="136" spans="1:23" ht="15.5">
      <c r="A136" s="25" t="s">
        <v>332</v>
      </c>
      <c r="B136" s="25" t="s">
        <v>333</v>
      </c>
      <c r="C136" s="25">
        <v>9631801</v>
      </c>
      <c r="D136" s="58">
        <v>70</v>
      </c>
      <c r="E136" s="12"/>
      <c r="F136" s="11">
        <v>80</v>
      </c>
      <c r="G136" s="57" t="s">
        <v>369</v>
      </c>
      <c r="H136" s="11">
        <v>0</v>
      </c>
      <c r="I136" s="17" t="s">
        <v>469</v>
      </c>
      <c r="J136" s="11">
        <v>100</v>
      </c>
      <c r="K136" s="12"/>
      <c r="L136" s="11">
        <v>0</v>
      </c>
      <c r="M136" s="12"/>
      <c r="N136" s="12"/>
      <c r="O136" s="17"/>
      <c r="P136" s="12"/>
      <c r="Q136" s="14">
        <f t="shared" si="0"/>
        <v>59</v>
      </c>
      <c r="R136" s="23"/>
      <c r="S136" s="12"/>
      <c r="T136" s="12"/>
      <c r="U136" s="12"/>
      <c r="V136" s="12"/>
      <c r="W136" s="12"/>
    </row>
    <row r="137" spans="1:23" ht="15.5">
      <c r="A137" s="25" t="s">
        <v>334</v>
      </c>
      <c r="B137" s="25" t="s">
        <v>51</v>
      </c>
      <c r="C137" s="25">
        <v>9631803</v>
      </c>
      <c r="D137" s="58">
        <v>65</v>
      </c>
      <c r="E137" s="12"/>
      <c r="F137" s="11">
        <v>75</v>
      </c>
      <c r="G137" s="17" t="s">
        <v>369</v>
      </c>
      <c r="H137" s="11">
        <v>80</v>
      </c>
      <c r="I137" s="17" t="s">
        <v>470</v>
      </c>
      <c r="J137" s="11">
        <v>80</v>
      </c>
      <c r="K137" s="12"/>
      <c r="L137" s="11">
        <v>100</v>
      </c>
      <c r="M137" s="12"/>
      <c r="N137" s="11">
        <v>100</v>
      </c>
      <c r="O137" s="17"/>
      <c r="P137" s="12"/>
      <c r="Q137" s="14">
        <f t="shared" si="0"/>
        <v>78</v>
      </c>
      <c r="R137" s="15">
        <v>100</v>
      </c>
      <c r="S137" s="12"/>
      <c r="T137" s="12"/>
      <c r="U137" s="12"/>
      <c r="V137" s="12"/>
      <c r="W137" s="12"/>
    </row>
    <row r="138" spans="1:23" ht="15.5">
      <c r="A138" s="25" t="s">
        <v>336</v>
      </c>
      <c r="B138" s="25" t="s">
        <v>51</v>
      </c>
      <c r="C138" s="25">
        <v>9631813</v>
      </c>
      <c r="D138" s="58">
        <v>100</v>
      </c>
      <c r="E138" s="12"/>
      <c r="F138" s="11">
        <v>100</v>
      </c>
      <c r="G138" s="12"/>
      <c r="H138" s="11">
        <v>100</v>
      </c>
      <c r="I138" s="12"/>
      <c r="J138" s="11">
        <v>90</v>
      </c>
      <c r="K138" s="12"/>
      <c r="L138" s="11">
        <v>70</v>
      </c>
      <c r="M138" s="17" t="s">
        <v>430</v>
      </c>
      <c r="N138" s="12"/>
      <c r="O138" s="12"/>
      <c r="P138" s="12"/>
      <c r="Q138" s="14">
        <f t="shared" si="0"/>
        <v>92.5</v>
      </c>
      <c r="R138" s="23"/>
      <c r="S138" s="12"/>
      <c r="T138" s="12"/>
      <c r="U138" s="12"/>
      <c r="V138" s="12"/>
      <c r="W138" s="12"/>
    </row>
    <row r="139" spans="1:23" ht="15.5">
      <c r="A139" s="25" t="s">
        <v>337</v>
      </c>
      <c r="B139" s="25" t="s">
        <v>129</v>
      </c>
      <c r="C139" s="25">
        <v>9631815</v>
      </c>
      <c r="D139" s="58">
        <v>85</v>
      </c>
      <c r="E139" s="12"/>
      <c r="F139" s="11">
        <v>100</v>
      </c>
      <c r="G139" s="12"/>
      <c r="H139" s="11">
        <v>60</v>
      </c>
      <c r="I139" s="57" t="s">
        <v>453</v>
      </c>
      <c r="J139" s="11">
        <v>100</v>
      </c>
      <c r="K139" s="12"/>
      <c r="L139" s="11">
        <v>100</v>
      </c>
      <c r="M139" s="12"/>
      <c r="N139" s="11">
        <v>85</v>
      </c>
      <c r="O139" s="17" t="s">
        <v>375</v>
      </c>
      <c r="P139" s="17"/>
      <c r="Q139" s="14">
        <f t="shared" si="0"/>
        <v>89.5</v>
      </c>
      <c r="R139" s="15">
        <v>85</v>
      </c>
      <c r="S139" s="12"/>
      <c r="T139" s="12"/>
      <c r="U139" s="12"/>
      <c r="V139" s="12"/>
      <c r="W139" s="12"/>
    </row>
    <row r="140" spans="1:23" ht="15.5">
      <c r="A140" s="25" t="s">
        <v>338</v>
      </c>
      <c r="B140" s="25" t="s">
        <v>58</v>
      </c>
      <c r="C140" s="25">
        <v>9633094</v>
      </c>
      <c r="D140" s="58">
        <v>83</v>
      </c>
      <c r="E140" s="12"/>
      <c r="F140" s="11">
        <v>100</v>
      </c>
      <c r="G140" s="12"/>
      <c r="H140" s="11">
        <v>100</v>
      </c>
      <c r="I140" s="12"/>
      <c r="J140" s="11">
        <v>100</v>
      </c>
      <c r="K140" s="12"/>
      <c r="L140" s="11">
        <v>100</v>
      </c>
      <c r="M140" s="12"/>
      <c r="N140" s="12"/>
      <c r="O140" s="12"/>
      <c r="P140" s="12"/>
      <c r="Q140" s="14">
        <f t="shared" si="0"/>
        <v>94.9</v>
      </c>
      <c r="R140" s="23"/>
      <c r="S140" s="12"/>
      <c r="T140" s="12"/>
      <c r="U140" s="12"/>
      <c r="V140" s="12"/>
      <c r="W140" s="12"/>
    </row>
    <row r="141" spans="1:23" ht="15.5">
      <c r="A141" s="25" t="s">
        <v>151</v>
      </c>
      <c r="B141" s="42" t="s">
        <v>152</v>
      </c>
      <c r="C141" s="42">
        <v>9627052</v>
      </c>
      <c r="D141" s="59"/>
      <c r="E141" s="12"/>
      <c r="F141" s="12"/>
      <c r="G141" s="12"/>
      <c r="H141" s="12"/>
      <c r="I141" s="12"/>
      <c r="J141" s="12"/>
      <c r="K141" s="12"/>
      <c r="L141" s="11">
        <v>0</v>
      </c>
      <c r="M141" s="12"/>
      <c r="N141" s="12"/>
      <c r="O141" s="12"/>
      <c r="P141" s="12"/>
      <c r="Q141" s="14">
        <f t="shared" si="0"/>
        <v>0</v>
      </c>
      <c r="R141" s="23"/>
      <c r="S141" s="12"/>
      <c r="T141" s="12"/>
      <c r="U141" s="12"/>
      <c r="V141" s="12"/>
      <c r="W141" s="12"/>
    </row>
    <row r="142" spans="1:23" ht="15.5">
      <c r="A142" s="42" t="s">
        <v>139</v>
      </c>
      <c r="B142" s="25" t="s">
        <v>98</v>
      </c>
      <c r="C142" s="25">
        <v>9533037</v>
      </c>
      <c r="D142" s="58">
        <v>75</v>
      </c>
      <c r="E142" s="12"/>
      <c r="F142" s="11">
        <v>45</v>
      </c>
      <c r="G142" s="12"/>
      <c r="H142" s="11">
        <v>0</v>
      </c>
      <c r="I142" s="12"/>
      <c r="J142" s="11">
        <v>60</v>
      </c>
      <c r="K142" s="12"/>
      <c r="L142" s="11">
        <v>70</v>
      </c>
      <c r="M142" s="12"/>
      <c r="N142" s="11">
        <v>35</v>
      </c>
      <c r="O142" s="17" t="s">
        <v>425</v>
      </c>
      <c r="P142" s="12"/>
      <c r="Q142" s="14">
        <f t="shared" si="0"/>
        <v>55.5</v>
      </c>
      <c r="R142" s="15">
        <v>35</v>
      </c>
      <c r="S142" s="12"/>
      <c r="T142" s="12"/>
      <c r="U142" s="12"/>
      <c r="V142" s="12"/>
      <c r="W142" s="12"/>
    </row>
    <row r="143" spans="1:23" ht="15.5">
      <c r="A143" s="49"/>
      <c r="B143" s="49"/>
      <c r="C143" s="4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7"/>
      <c r="P143" s="12"/>
      <c r="Q143" s="12"/>
      <c r="R143" s="12"/>
      <c r="S143" s="12"/>
      <c r="T143" s="12"/>
      <c r="U143" s="12"/>
      <c r="V143" s="12"/>
      <c r="W143" s="12"/>
    </row>
    <row r="144" spans="1:23" ht="15.5">
      <c r="A144" s="49"/>
      <c r="B144" s="49"/>
      <c r="C144" s="49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20"/>
      <c r="P144" s="12"/>
      <c r="Q144" s="12"/>
      <c r="R144" s="12"/>
      <c r="S144" s="12"/>
      <c r="T144" s="12"/>
      <c r="U144" s="12"/>
      <c r="V144" s="12"/>
      <c r="W144" s="12"/>
    </row>
    <row r="145" spans="1:23" ht="15.5">
      <c r="A145" s="49"/>
      <c r="B145" s="49"/>
      <c r="C145" s="49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7"/>
      <c r="P145" s="12"/>
      <c r="Q145" s="12"/>
      <c r="R145" s="12"/>
      <c r="S145" s="12"/>
      <c r="T145" s="12"/>
      <c r="U145" s="12"/>
      <c r="V145" s="12"/>
      <c r="W145" s="12"/>
    </row>
    <row r="146" spans="1:23" ht="15.5">
      <c r="A146" s="7"/>
      <c r="B146" s="7"/>
      <c r="C146" s="7"/>
      <c r="D146" s="3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.5">
      <c r="A147" s="7"/>
      <c r="B147" s="7"/>
      <c r="C147" s="7"/>
      <c r="D147" s="3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.5">
      <c r="A148" s="7"/>
      <c r="B148" s="7"/>
      <c r="C148" s="7"/>
      <c r="D148" s="3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.5">
      <c r="A149" s="7"/>
      <c r="B149" s="7"/>
      <c r="C149" s="7"/>
      <c r="D149" s="3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.5">
      <c r="A150" s="7"/>
      <c r="B150" s="7"/>
      <c r="C150" s="7"/>
      <c r="D150" s="3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.5">
      <c r="A151" s="7"/>
      <c r="B151" s="7"/>
      <c r="C151" s="7"/>
      <c r="D151" s="3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.5">
      <c r="A152" s="7"/>
      <c r="B152" s="7"/>
      <c r="C152" s="7"/>
      <c r="D152" s="3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.5">
      <c r="A153" s="7"/>
      <c r="B153" s="7"/>
      <c r="C153" s="7"/>
      <c r="D153" s="3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.5">
      <c r="A154" s="7"/>
      <c r="B154" s="7"/>
      <c r="C154" s="7"/>
      <c r="D154" s="3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5.5">
      <c r="A155" s="7"/>
      <c r="B155" s="7"/>
      <c r="C155" s="7"/>
      <c r="D155" s="3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5.5">
      <c r="A156" s="7"/>
      <c r="B156" s="7"/>
      <c r="C156" s="7"/>
      <c r="D156" s="3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5.5">
      <c r="A157" s="7"/>
      <c r="B157" s="7"/>
      <c r="C157" s="7"/>
      <c r="D157" s="3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5.5">
      <c r="A158" s="7"/>
      <c r="B158" s="7"/>
      <c r="C158" s="7"/>
      <c r="D158" s="3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5.5">
      <c r="A159" s="7"/>
      <c r="B159" s="7"/>
      <c r="C159" s="7"/>
      <c r="D159" s="3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.5">
      <c r="A160" s="7"/>
      <c r="B160" s="7"/>
      <c r="C160" s="7"/>
      <c r="D160" s="3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5.5">
      <c r="A161" s="7"/>
      <c r="B161" s="7"/>
      <c r="C161" s="7"/>
      <c r="D161" s="3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5.5">
      <c r="A162" s="7"/>
      <c r="B162" s="7"/>
      <c r="C162" s="7"/>
      <c r="D162" s="3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ht="15.5">
      <c r="A163" s="7"/>
      <c r="B163" s="7"/>
      <c r="C163" s="7"/>
      <c r="D163" s="3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ht="15.5">
      <c r="A164" s="7"/>
      <c r="B164" s="7"/>
      <c r="C164" s="7"/>
      <c r="D164" s="3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ht="15.5">
      <c r="A165" s="7"/>
      <c r="B165" s="7"/>
      <c r="C165" s="7"/>
      <c r="D165" s="3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5.5">
      <c r="A166" s="7"/>
      <c r="B166" s="7"/>
      <c r="C166" s="7"/>
      <c r="D166" s="3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ht="15.5">
      <c r="A167" s="7"/>
      <c r="B167" s="7"/>
      <c r="C167" s="7"/>
      <c r="D167" s="3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ht="15.5">
      <c r="A168" s="7"/>
      <c r="B168" s="7"/>
      <c r="C168" s="7"/>
      <c r="D168" s="3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ht="15.5">
      <c r="A169" s="7"/>
      <c r="B169" s="7"/>
      <c r="C169" s="7"/>
      <c r="D169" s="3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ht="15.5">
      <c r="A170" s="7"/>
      <c r="B170" s="7"/>
      <c r="C170" s="7"/>
      <c r="D170" s="3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ht="15.5">
      <c r="A171" s="7"/>
      <c r="B171" s="7"/>
      <c r="C171" s="7"/>
      <c r="D171" s="3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ht="15.5">
      <c r="A172" s="7"/>
      <c r="B172" s="7"/>
      <c r="C172" s="7"/>
      <c r="D172" s="3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ht="15.5">
      <c r="A173" s="7"/>
      <c r="B173" s="7"/>
      <c r="C173" s="7"/>
      <c r="D173" s="3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ht="15.5">
      <c r="A174" s="7"/>
      <c r="B174" s="7"/>
      <c r="C174" s="7"/>
      <c r="D174" s="3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ht="15.5">
      <c r="A175" s="7"/>
      <c r="B175" s="7"/>
      <c r="C175" s="7"/>
      <c r="D175" s="3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5.5">
      <c r="A176" s="7"/>
      <c r="B176" s="7"/>
      <c r="C176" s="7"/>
      <c r="D176" s="3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5.5">
      <c r="A177" s="7"/>
      <c r="B177" s="7"/>
      <c r="C177" s="7"/>
      <c r="D177" s="3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5.5">
      <c r="A178" s="7"/>
      <c r="B178" s="7"/>
      <c r="C178" s="7"/>
      <c r="D178" s="3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5.5">
      <c r="A179" s="7"/>
      <c r="B179" s="7"/>
      <c r="C179" s="7"/>
      <c r="D179" s="3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5.5">
      <c r="A180" s="7"/>
      <c r="B180" s="7"/>
      <c r="C180" s="7"/>
      <c r="D180" s="3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5.5">
      <c r="A181" s="7"/>
      <c r="B181" s="7"/>
      <c r="C181" s="7"/>
      <c r="D181" s="3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5.5">
      <c r="A182" s="7"/>
      <c r="B182" s="7"/>
      <c r="C182" s="7"/>
      <c r="D182" s="3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ht="15.5">
      <c r="A183" s="7"/>
      <c r="B183" s="7"/>
      <c r="C183" s="7"/>
      <c r="D183" s="3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ht="15.5">
      <c r="A184" s="7"/>
      <c r="B184" s="7"/>
      <c r="C184" s="7"/>
      <c r="D184" s="3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ht="15.5">
      <c r="A185" s="7"/>
      <c r="B185" s="7"/>
      <c r="C185" s="7"/>
      <c r="D185" s="3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ht="15.5">
      <c r="A186" s="7"/>
      <c r="B186" s="7"/>
      <c r="C186" s="7"/>
      <c r="D186" s="3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ht="15.5">
      <c r="A187" s="7"/>
      <c r="B187" s="7"/>
      <c r="C187" s="7"/>
      <c r="D187" s="3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ht="15.5">
      <c r="A188" s="7"/>
      <c r="B188" s="7"/>
      <c r="C188" s="7"/>
      <c r="D188" s="3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ht="15.5">
      <c r="A189" s="7"/>
      <c r="B189" s="7"/>
      <c r="C189" s="7"/>
      <c r="D189" s="3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ht="15.5">
      <c r="A190" s="7"/>
      <c r="B190" s="7"/>
      <c r="C190" s="7"/>
      <c r="D190" s="3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ht="15.5">
      <c r="A191" s="7"/>
      <c r="B191" s="7"/>
      <c r="C191" s="7"/>
      <c r="D191" s="3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ht="15.5">
      <c r="A192" s="7"/>
      <c r="B192" s="7"/>
      <c r="C192" s="7"/>
      <c r="D192" s="3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ht="15.5">
      <c r="A193" s="7"/>
      <c r="B193" s="7"/>
      <c r="C193" s="7"/>
      <c r="D193" s="3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5.5">
      <c r="A194" s="7"/>
      <c r="B194" s="7"/>
      <c r="C194" s="7"/>
      <c r="D194" s="3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ht="15.5">
      <c r="A195" s="7"/>
      <c r="B195" s="7"/>
      <c r="C195" s="7"/>
      <c r="D195" s="3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ht="15.5">
      <c r="A196" s="7"/>
      <c r="B196" s="7"/>
      <c r="C196" s="7"/>
      <c r="D196" s="3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ht="15.5">
      <c r="A197" s="7"/>
      <c r="B197" s="7"/>
      <c r="C197" s="7"/>
      <c r="D197" s="3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5.5">
      <c r="A198" s="7"/>
      <c r="B198" s="7"/>
      <c r="C198" s="7"/>
      <c r="D198" s="3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5.5">
      <c r="A199" s="7"/>
      <c r="B199" s="7"/>
      <c r="C199" s="7"/>
      <c r="D199" s="3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5.5">
      <c r="A200" s="7"/>
      <c r="B200" s="7"/>
      <c r="C200" s="7"/>
      <c r="D200" s="3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5.5">
      <c r="A201" s="7"/>
      <c r="B201" s="7"/>
      <c r="C201" s="7"/>
      <c r="D201" s="3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ht="15.5">
      <c r="A202" s="7"/>
      <c r="B202" s="7"/>
      <c r="C202" s="7"/>
      <c r="D202" s="3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ht="15.5">
      <c r="A203" s="7"/>
      <c r="B203" s="7"/>
      <c r="C203" s="7"/>
      <c r="D203" s="3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ht="15.5">
      <c r="A204" s="7"/>
      <c r="B204" s="7"/>
      <c r="C204" s="7"/>
      <c r="D204" s="3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ht="15.5">
      <c r="A205" s="7"/>
      <c r="B205" s="7"/>
      <c r="C205" s="7"/>
      <c r="D205" s="3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5.5">
      <c r="A206" s="7"/>
      <c r="B206" s="7"/>
      <c r="C206" s="7"/>
      <c r="D206" s="3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5.5">
      <c r="A207" s="7"/>
      <c r="B207" s="7"/>
      <c r="C207" s="7"/>
      <c r="D207" s="3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5.5">
      <c r="A208" s="7"/>
      <c r="B208" s="7"/>
      <c r="C208" s="7"/>
      <c r="D208" s="3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5.5">
      <c r="A209" s="7"/>
      <c r="B209" s="7"/>
      <c r="C209" s="7"/>
      <c r="D209" s="3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5.5">
      <c r="A210" s="7"/>
      <c r="B210" s="7"/>
      <c r="C210" s="7"/>
      <c r="D210" s="3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5.5">
      <c r="A211" s="7"/>
      <c r="B211" s="7"/>
      <c r="C211" s="7"/>
      <c r="D211" s="3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5.5">
      <c r="A212" s="7"/>
      <c r="B212" s="7"/>
      <c r="C212" s="7"/>
      <c r="D212" s="3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5.5">
      <c r="A213" s="7"/>
      <c r="B213" s="7"/>
      <c r="C213" s="7"/>
      <c r="D213" s="3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ht="15.5">
      <c r="A214" s="7"/>
      <c r="B214" s="7"/>
      <c r="C214" s="7"/>
      <c r="D214" s="3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ht="15.5">
      <c r="A215" s="7"/>
      <c r="B215" s="7"/>
      <c r="C215" s="7"/>
      <c r="D215" s="3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ht="15.5">
      <c r="A216" s="7"/>
      <c r="B216" s="7"/>
      <c r="C216" s="7"/>
      <c r="D216" s="3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ht="15.5">
      <c r="A217" s="7"/>
      <c r="B217" s="7"/>
      <c r="C217" s="7"/>
      <c r="D217" s="3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ht="15.5">
      <c r="A218" s="7"/>
      <c r="B218" s="7"/>
      <c r="C218" s="7"/>
      <c r="D218" s="3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ht="15.5">
      <c r="A219" s="7"/>
      <c r="B219" s="7"/>
      <c r="C219" s="7"/>
      <c r="D219" s="3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ht="15.5">
      <c r="A220" s="7"/>
      <c r="B220" s="7"/>
      <c r="C220" s="7"/>
      <c r="D220" s="3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ht="15.5">
      <c r="A221" s="7"/>
      <c r="B221" s="7"/>
      <c r="C221" s="7"/>
      <c r="D221" s="3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ht="15.5">
      <c r="A222" s="7"/>
      <c r="B222" s="7"/>
      <c r="C222" s="7"/>
      <c r="D222" s="3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ht="15.5">
      <c r="A223" s="7"/>
      <c r="B223" s="7"/>
      <c r="C223" s="7"/>
      <c r="D223" s="3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ht="15.5">
      <c r="A224" s="7"/>
      <c r="B224" s="7"/>
      <c r="C224" s="7"/>
      <c r="D224" s="3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ht="15.5">
      <c r="A225" s="7"/>
      <c r="B225" s="7"/>
      <c r="C225" s="7"/>
      <c r="D225" s="3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ht="15.5">
      <c r="A226" s="7"/>
      <c r="B226" s="7"/>
      <c r="C226" s="7"/>
      <c r="D226" s="3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ht="15.5">
      <c r="A227" s="7"/>
      <c r="B227" s="7"/>
      <c r="C227" s="7"/>
      <c r="D227" s="3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ht="15.5">
      <c r="A228" s="7"/>
      <c r="B228" s="7"/>
      <c r="C228" s="7"/>
      <c r="D228" s="3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ht="15.5">
      <c r="A229" s="7"/>
      <c r="B229" s="7"/>
      <c r="C229" s="7"/>
      <c r="D229" s="3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ht="15.5">
      <c r="A230" s="7"/>
      <c r="B230" s="7"/>
      <c r="C230" s="7"/>
      <c r="D230" s="3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ht="15.5">
      <c r="A231" s="7"/>
      <c r="B231" s="7"/>
      <c r="C231" s="7"/>
      <c r="D231" s="3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ht="15.5">
      <c r="A232" s="7"/>
      <c r="B232" s="7"/>
      <c r="C232" s="7"/>
      <c r="D232" s="3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ht="15.5">
      <c r="A233" s="7"/>
      <c r="B233" s="7"/>
      <c r="C233" s="7"/>
      <c r="D233" s="3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ht="15.5">
      <c r="A234" s="7"/>
      <c r="B234" s="7"/>
      <c r="C234" s="7"/>
      <c r="D234" s="3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ht="15.5">
      <c r="A235" s="7"/>
      <c r="B235" s="7"/>
      <c r="C235" s="7"/>
      <c r="D235" s="3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ht="15.5">
      <c r="A236" s="7"/>
      <c r="B236" s="7"/>
      <c r="C236" s="7"/>
      <c r="D236" s="3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ht="15.5">
      <c r="A237" s="7"/>
      <c r="B237" s="7"/>
      <c r="C237" s="7"/>
      <c r="D237" s="3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ht="15.5">
      <c r="A238" s="7"/>
      <c r="B238" s="7"/>
      <c r="C238" s="7"/>
      <c r="D238" s="3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ht="15.5">
      <c r="A239" s="7"/>
      <c r="B239" s="7"/>
      <c r="C239" s="7"/>
      <c r="D239" s="3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ht="15.5">
      <c r="A240" s="7"/>
      <c r="B240" s="7"/>
      <c r="C240" s="7"/>
      <c r="D240" s="3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ht="15.5">
      <c r="A241" s="7"/>
      <c r="B241" s="7"/>
      <c r="C241" s="7"/>
      <c r="D241" s="3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ht="15.5">
      <c r="A242" s="7"/>
      <c r="B242" s="7"/>
      <c r="C242" s="7"/>
      <c r="D242" s="3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ht="15.5">
      <c r="A243" s="7"/>
      <c r="B243" s="7"/>
      <c r="C243" s="7"/>
      <c r="D243" s="3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ht="15.5">
      <c r="A244" s="7"/>
      <c r="B244" s="7"/>
      <c r="C244" s="7"/>
      <c r="D244" s="3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ht="15.5">
      <c r="A245" s="7"/>
      <c r="B245" s="7"/>
      <c r="C245" s="7"/>
      <c r="D245" s="3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ht="15.5">
      <c r="A246" s="7"/>
      <c r="B246" s="7"/>
      <c r="C246" s="7"/>
      <c r="D246" s="3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ht="15.5">
      <c r="A247" s="7"/>
      <c r="B247" s="7"/>
      <c r="C247" s="7"/>
      <c r="D247" s="3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ht="15.5">
      <c r="A248" s="7"/>
      <c r="B248" s="7"/>
      <c r="C248" s="7"/>
      <c r="D248" s="3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ht="15.5">
      <c r="A249" s="7"/>
      <c r="B249" s="7"/>
      <c r="C249" s="7"/>
      <c r="D249" s="3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ht="15.5">
      <c r="A250" s="7"/>
      <c r="B250" s="7"/>
      <c r="C250" s="7"/>
      <c r="D250" s="3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ht="15.5">
      <c r="A251" s="7"/>
      <c r="B251" s="7"/>
      <c r="C251" s="7"/>
      <c r="D251" s="3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ht="15.5">
      <c r="A252" s="7"/>
      <c r="B252" s="7"/>
      <c r="C252" s="7"/>
      <c r="D252" s="3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ht="15.5">
      <c r="A253" s="7"/>
      <c r="B253" s="7"/>
      <c r="C253" s="7"/>
      <c r="D253" s="3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ht="15.5">
      <c r="A254" s="7"/>
      <c r="B254" s="7"/>
      <c r="C254" s="7"/>
      <c r="D254" s="3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ht="15.5">
      <c r="A255" s="7"/>
      <c r="B255" s="7"/>
      <c r="C255" s="7"/>
      <c r="D255" s="3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ht="15.5">
      <c r="A256" s="7"/>
      <c r="B256" s="7"/>
      <c r="C256" s="7"/>
      <c r="D256" s="3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ht="15.5">
      <c r="A257" s="7"/>
      <c r="B257" s="7"/>
      <c r="C257" s="7"/>
      <c r="D257" s="3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ht="15.5">
      <c r="A258" s="7"/>
      <c r="B258" s="7"/>
      <c r="C258" s="7"/>
      <c r="D258" s="3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ht="15.5">
      <c r="A259" s="7"/>
      <c r="B259" s="7"/>
      <c r="C259" s="7"/>
      <c r="D259" s="3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ht="15.5">
      <c r="A260" s="7"/>
      <c r="B260" s="7"/>
      <c r="C260" s="7"/>
      <c r="D260" s="3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ht="15.5">
      <c r="A261" s="7"/>
      <c r="B261" s="7"/>
      <c r="C261" s="7"/>
      <c r="D261" s="3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ht="15.5">
      <c r="A262" s="7"/>
      <c r="B262" s="7"/>
      <c r="C262" s="7"/>
      <c r="D262" s="3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ht="15.5">
      <c r="A263" s="7"/>
      <c r="B263" s="7"/>
      <c r="C263" s="7"/>
      <c r="D263" s="3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ht="15.5">
      <c r="A264" s="7"/>
      <c r="B264" s="7"/>
      <c r="C264" s="7"/>
      <c r="D264" s="3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ht="15.5">
      <c r="A265" s="7"/>
      <c r="B265" s="7"/>
      <c r="C265" s="7"/>
      <c r="D265" s="3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ht="15.5">
      <c r="A266" s="7"/>
      <c r="B266" s="7"/>
      <c r="C266" s="7"/>
      <c r="D266" s="3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ht="15.5">
      <c r="A267" s="7"/>
      <c r="B267" s="7"/>
      <c r="C267" s="7"/>
      <c r="D267" s="3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ht="15.5">
      <c r="A268" s="7"/>
      <c r="B268" s="7"/>
      <c r="C268" s="7"/>
      <c r="D268" s="3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ht="15.5">
      <c r="A269" s="7"/>
      <c r="B269" s="7"/>
      <c r="C269" s="7"/>
      <c r="D269" s="3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ht="15.5">
      <c r="A270" s="7"/>
      <c r="B270" s="7"/>
      <c r="C270" s="7"/>
      <c r="D270" s="3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ht="15.5">
      <c r="A271" s="7"/>
      <c r="B271" s="7"/>
      <c r="C271" s="7"/>
      <c r="D271" s="3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ht="15.5">
      <c r="A272" s="7"/>
      <c r="B272" s="7"/>
      <c r="C272" s="7"/>
      <c r="D272" s="3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ht="15.5">
      <c r="A273" s="7"/>
      <c r="B273" s="7"/>
      <c r="C273" s="7"/>
      <c r="D273" s="3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ht="15.5">
      <c r="A274" s="7"/>
      <c r="B274" s="7"/>
      <c r="C274" s="7"/>
      <c r="D274" s="3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ht="15.5">
      <c r="A275" s="7"/>
      <c r="B275" s="7"/>
      <c r="C275" s="7"/>
      <c r="D275" s="3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ht="15.5">
      <c r="A276" s="7"/>
      <c r="B276" s="7"/>
      <c r="C276" s="7"/>
      <c r="D276" s="3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ht="15.5">
      <c r="A277" s="7"/>
      <c r="B277" s="7"/>
      <c r="C277" s="7"/>
      <c r="D277" s="3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ht="15.5">
      <c r="A278" s="7"/>
      <c r="B278" s="7"/>
      <c r="C278" s="7"/>
      <c r="D278" s="3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ht="15.5">
      <c r="A279" s="7"/>
      <c r="B279" s="7"/>
      <c r="C279" s="7"/>
      <c r="D279" s="3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ht="15.5">
      <c r="A280" s="7"/>
      <c r="B280" s="7"/>
      <c r="C280" s="7"/>
      <c r="D280" s="3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ht="15.5">
      <c r="A281" s="7"/>
      <c r="B281" s="7"/>
      <c r="C281" s="7"/>
      <c r="D281" s="3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ht="15.5">
      <c r="A282" s="7"/>
      <c r="B282" s="7"/>
      <c r="C282" s="7"/>
      <c r="D282" s="3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ht="15.5">
      <c r="A283" s="7"/>
      <c r="B283" s="7"/>
      <c r="C283" s="7"/>
      <c r="D283" s="3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ht="15.5">
      <c r="A284" s="7"/>
      <c r="B284" s="7"/>
      <c r="C284" s="7"/>
      <c r="D284" s="3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ht="15.5">
      <c r="A285" s="7"/>
      <c r="B285" s="7"/>
      <c r="C285" s="7"/>
      <c r="D285" s="3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ht="15.5">
      <c r="A286" s="7"/>
      <c r="B286" s="7"/>
      <c r="C286" s="7"/>
      <c r="D286" s="3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ht="15.5">
      <c r="A287" s="7"/>
      <c r="B287" s="7"/>
      <c r="C287" s="7"/>
      <c r="D287" s="3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ht="15.5">
      <c r="A288" s="7"/>
      <c r="B288" s="7"/>
      <c r="C288" s="7"/>
      <c r="D288" s="3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ht="15.5">
      <c r="A289" s="7"/>
      <c r="B289" s="7"/>
      <c r="C289" s="7"/>
      <c r="D289" s="3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ht="15.5">
      <c r="A290" s="7"/>
      <c r="B290" s="7"/>
      <c r="C290" s="7"/>
      <c r="D290" s="3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ht="15.5">
      <c r="A291" s="7"/>
      <c r="B291" s="7"/>
      <c r="C291" s="7"/>
      <c r="D291" s="3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ht="15.5">
      <c r="A292" s="7"/>
      <c r="B292" s="7"/>
      <c r="C292" s="7"/>
      <c r="D292" s="3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ht="15.5">
      <c r="A293" s="7"/>
      <c r="B293" s="7"/>
      <c r="C293" s="7"/>
      <c r="D293" s="3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ht="15.5">
      <c r="A294" s="7"/>
      <c r="B294" s="7"/>
      <c r="C294" s="7"/>
      <c r="D294" s="3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ht="15.5">
      <c r="A295" s="7"/>
      <c r="B295" s="7"/>
      <c r="C295" s="7"/>
      <c r="D295" s="3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ht="15.5">
      <c r="A296" s="7"/>
      <c r="B296" s="7"/>
      <c r="C296" s="7"/>
      <c r="D296" s="3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ht="15.5">
      <c r="A297" s="7"/>
      <c r="B297" s="7"/>
      <c r="C297" s="7"/>
      <c r="D297" s="3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ht="15.5">
      <c r="A298" s="7"/>
      <c r="B298" s="7"/>
      <c r="C298" s="7"/>
      <c r="D298" s="3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ht="15.5">
      <c r="A299" s="7"/>
      <c r="B299" s="7"/>
      <c r="C299" s="7"/>
      <c r="D299" s="3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ht="15.5">
      <c r="A300" s="7"/>
      <c r="B300" s="7"/>
      <c r="C300" s="7"/>
      <c r="D300" s="3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ht="15.5">
      <c r="A301" s="7"/>
      <c r="B301" s="7"/>
      <c r="C301" s="7"/>
      <c r="D301" s="3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ht="15.5">
      <c r="A302" s="7"/>
      <c r="B302" s="7"/>
      <c r="C302" s="7"/>
      <c r="D302" s="3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ht="15.5">
      <c r="A303" s="7"/>
      <c r="B303" s="7"/>
      <c r="C303" s="7"/>
      <c r="D303" s="3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ht="15.5">
      <c r="A304" s="7"/>
      <c r="B304" s="7"/>
      <c r="C304" s="7"/>
      <c r="D304" s="3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ht="15.5">
      <c r="A305" s="7"/>
      <c r="B305" s="7"/>
      <c r="C305" s="7"/>
      <c r="D305" s="3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ht="15.5">
      <c r="A306" s="7"/>
      <c r="B306" s="7"/>
      <c r="C306" s="7"/>
      <c r="D306" s="3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ht="15.5">
      <c r="A307" s="7"/>
      <c r="B307" s="7"/>
      <c r="C307" s="7"/>
      <c r="D307" s="3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ht="15.5">
      <c r="A308" s="7"/>
      <c r="B308" s="7"/>
      <c r="C308" s="7"/>
      <c r="D308" s="3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ht="15.5">
      <c r="A309" s="7"/>
      <c r="B309" s="7"/>
      <c r="C309" s="7"/>
      <c r="D309" s="3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ht="15.5">
      <c r="A310" s="7"/>
      <c r="B310" s="7"/>
      <c r="C310" s="7"/>
      <c r="D310" s="3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ht="15.5">
      <c r="A311" s="7"/>
      <c r="B311" s="7"/>
      <c r="C311" s="7"/>
      <c r="D311" s="3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ht="15.5">
      <c r="A312" s="7"/>
      <c r="B312" s="7"/>
      <c r="C312" s="7"/>
      <c r="D312" s="3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ht="15.5">
      <c r="A313" s="7"/>
      <c r="B313" s="7"/>
      <c r="C313" s="7"/>
      <c r="D313" s="3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ht="15.5">
      <c r="A314" s="7"/>
      <c r="B314" s="7"/>
      <c r="C314" s="7"/>
      <c r="D314" s="3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ht="15.5">
      <c r="A315" s="7"/>
      <c r="B315" s="7"/>
      <c r="C315" s="7"/>
      <c r="D315" s="3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ht="15.5">
      <c r="A316" s="7"/>
      <c r="B316" s="7"/>
      <c r="C316" s="7"/>
      <c r="D316" s="3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ht="15.5">
      <c r="A317" s="7"/>
      <c r="B317" s="7"/>
      <c r="C317" s="7"/>
      <c r="D317" s="3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ht="15.5">
      <c r="A318" s="7"/>
      <c r="B318" s="7"/>
      <c r="C318" s="7"/>
      <c r="D318" s="3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ht="15.5">
      <c r="A319" s="7"/>
      <c r="B319" s="7"/>
      <c r="C319" s="7"/>
      <c r="D319" s="3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ht="15.5">
      <c r="A320" s="7"/>
      <c r="B320" s="7"/>
      <c r="C320" s="7"/>
      <c r="D320" s="3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ht="15.5">
      <c r="A321" s="7"/>
      <c r="B321" s="7"/>
      <c r="C321" s="7"/>
      <c r="D321" s="3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ht="15.5">
      <c r="A322" s="7"/>
      <c r="B322" s="7"/>
      <c r="C322" s="7"/>
      <c r="D322" s="3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ht="15.5">
      <c r="A323" s="7"/>
      <c r="B323" s="7"/>
      <c r="C323" s="7"/>
      <c r="D323" s="3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ht="15.5">
      <c r="A324" s="7"/>
      <c r="B324" s="7"/>
      <c r="C324" s="7"/>
      <c r="D324" s="3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ht="15.5">
      <c r="A325" s="7"/>
      <c r="B325" s="7"/>
      <c r="C325" s="7"/>
      <c r="D325" s="3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ht="15.5">
      <c r="A326" s="7"/>
      <c r="B326" s="7"/>
      <c r="C326" s="7"/>
      <c r="D326" s="3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ht="15.5">
      <c r="A327" s="7"/>
      <c r="B327" s="7"/>
      <c r="C327" s="7"/>
      <c r="D327" s="3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ht="15.5">
      <c r="A328" s="7"/>
      <c r="B328" s="7"/>
      <c r="C328" s="7"/>
      <c r="D328" s="3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ht="15.5">
      <c r="A329" s="7"/>
      <c r="B329" s="7"/>
      <c r="C329" s="7"/>
      <c r="D329" s="3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ht="15.5">
      <c r="A330" s="7"/>
      <c r="B330" s="7"/>
      <c r="C330" s="7"/>
      <c r="D330" s="3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ht="15.5">
      <c r="A331" s="7"/>
      <c r="B331" s="7"/>
      <c r="C331" s="7"/>
      <c r="D331" s="3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ht="15.5">
      <c r="A332" s="7"/>
      <c r="B332" s="7"/>
      <c r="C332" s="7"/>
      <c r="D332" s="3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ht="15.5">
      <c r="A333" s="7"/>
      <c r="B333" s="7"/>
      <c r="C333" s="7"/>
      <c r="D333" s="3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ht="15.5">
      <c r="A334" s="7"/>
      <c r="B334" s="7"/>
      <c r="C334" s="7"/>
      <c r="D334" s="3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ht="15.5">
      <c r="A335" s="7"/>
      <c r="B335" s="7"/>
      <c r="C335" s="7"/>
      <c r="D335" s="3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ht="15.5">
      <c r="A336" s="7"/>
      <c r="B336" s="7"/>
      <c r="C336" s="7"/>
      <c r="D336" s="3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5.5">
      <c r="A337" s="7"/>
      <c r="B337" s="7"/>
      <c r="C337" s="7"/>
      <c r="D337" s="3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5.5">
      <c r="A338" s="7"/>
      <c r="B338" s="7"/>
      <c r="C338" s="7"/>
      <c r="D338" s="3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5.5">
      <c r="A339" s="7"/>
      <c r="B339" s="7"/>
      <c r="C339" s="7"/>
      <c r="D339" s="3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5.5">
      <c r="A340" s="7"/>
      <c r="B340" s="7"/>
      <c r="C340" s="7"/>
      <c r="D340" s="3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5.5">
      <c r="A341" s="7"/>
      <c r="B341" s="7"/>
      <c r="C341" s="7"/>
      <c r="D341" s="3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5.5">
      <c r="A342" s="7"/>
      <c r="B342" s="7"/>
      <c r="C342" s="7"/>
      <c r="D342" s="3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5.5">
      <c r="A343" s="7"/>
      <c r="B343" s="7"/>
      <c r="C343" s="7"/>
      <c r="D343" s="3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5.5">
      <c r="A344" s="7"/>
      <c r="B344" s="7"/>
      <c r="C344" s="7"/>
      <c r="D344" s="3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5.5">
      <c r="A345" s="7"/>
      <c r="B345" s="7"/>
      <c r="C345" s="7"/>
      <c r="D345" s="3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ht="15.5">
      <c r="A346" s="7"/>
      <c r="B346" s="7"/>
      <c r="C346" s="7"/>
      <c r="D346" s="3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ht="15.5">
      <c r="A347" s="7"/>
      <c r="B347" s="7"/>
      <c r="C347" s="7"/>
      <c r="D347" s="3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ht="15.5">
      <c r="A348" s="7"/>
      <c r="B348" s="7"/>
      <c r="C348" s="7"/>
      <c r="D348" s="3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ht="15.5">
      <c r="A349" s="7"/>
      <c r="B349" s="7"/>
      <c r="C349" s="7"/>
      <c r="D349" s="3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ht="15.5">
      <c r="A350" s="7"/>
      <c r="B350" s="7"/>
      <c r="C350" s="7"/>
      <c r="D350" s="3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ht="15.5">
      <c r="A351" s="7"/>
      <c r="B351" s="7"/>
      <c r="C351" s="7"/>
      <c r="D351" s="3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5.5">
      <c r="A352" s="7"/>
      <c r="B352" s="7"/>
      <c r="C352" s="7"/>
      <c r="D352" s="3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ht="15.5">
      <c r="A353" s="7"/>
      <c r="B353" s="7"/>
      <c r="C353" s="7"/>
      <c r="D353" s="3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5.5">
      <c r="A354" s="7"/>
      <c r="B354" s="7"/>
      <c r="C354" s="7"/>
      <c r="D354" s="3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ht="15.5">
      <c r="A355" s="7"/>
      <c r="B355" s="7"/>
      <c r="C355" s="7"/>
      <c r="D355" s="3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ht="15.5">
      <c r="A356" s="7"/>
      <c r="B356" s="7"/>
      <c r="C356" s="7"/>
      <c r="D356" s="3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ht="15.5">
      <c r="A357" s="7"/>
      <c r="B357" s="7"/>
      <c r="C357" s="7"/>
      <c r="D357" s="3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5.5">
      <c r="A358" s="7"/>
      <c r="B358" s="7"/>
      <c r="C358" s="7"/>
      <c r="D358" s="3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5.5">
      <c r="A359" s="7"/>
      <c r="B359" s="7"/>
      <c r="C359" s="7"/>
      <c r="D359" s="3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ht="15.5">
      <c r="A360" s="7"/>
      <c r="B360" s="7"/>
      <c r="C360" s="7"/>
      <c r="D360" s="3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ht="15.5">
      <c r="A361" s="7"/>
      <c r="B361" s="7"/>
      <c r="C361" s="7"/>
      <c r="D361" s="3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5.5">
      <c r="A362" s="7"/>
      <c r="B362" s="7"/>
      <c r="C362" s="7"/>
      <c r="D362" s="3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ht="15.5">
      <c r="A363" s="7"/>
      <c r="B363" s="7"/>
      <c r="C363" s="7"/>
      <c r="D363" s="3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ht="15.5">
      <c r="A364" s="7"/>
      <c r="B364" s="7"/>
      <c r="C364" s="7"/>
      <c r="D364" s="3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ht="15.5">
      <c r="A365" s="7"/>
      <c r="B365" s="7"/>
      <c r="C365" s="7"/>
      <c r="D365" s="3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5.5">
      <c r="A366" s="7"/>
      <c r="B366" s="7"/>
      <c r="C366" s="7"/>
      <c r="D366" s="3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5.5">
      <c r="A367" s="7"/>
      <c r="B367" s="7"/>
      <c r="C367" s="7"/>
      <c r="D367" s="3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5.5">
      <c r="A368" s="7"/>
      <c r="B368" s="7"/>
      <c r="C368" s="7"/>
      <c r="D368" s="3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5.5">
      <c r="A369" s="7"/>
      <c r="B369" s="7"/>
      <c r="C369" s="7"/>
      <c r="D369" s="3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5.5">
      <c r="A370" s="7"/>
      <c r="B370" s="7"/>
      <c r="C370" s="7"/>
      <c r="D370" s="3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5.5">
      <c r="A371" s="7"/>
      <c r="B371" s="7"/>
      <c r="C371" s="7"/>
      <c r="D371" s="3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5.5">
      <c r="A372" s="7"/>
      <c r="B372" s="7"/>
      <c r="C372" s="7"/>
      <c r="D372" s="3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5.5">
      <c r="A373" s="7"/>
      <c r="B373" s="7"/>
      <c r="C373" s="7"/>
      <c r="D373" s="3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5.5">
      <c r="A374" s="7"/>
      <c r="B374" s="7"/>
      <c r="C374" s="7"/>
      <c r="D374" s="3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ht="15.5">
      <c r="A375" s="7"/>
      <c r="B375" s="7"/>
      <c r="C375" s="7"/>
      <c r="D375" s="3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ht="15.5">
      <c r="A376" s="7"/>
      <c r="B376" s="7"/>
      <c r="C376" s="7"/>
      <c r="D376" s="3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ht="15.5">
      <c r="A377" s="7"/>
      <c r="B377" s="7"/>
      <c r="C377" s="7"/>
      <c r="D377" s="3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ht="15.5">
      <c r="A378" s="7"/>
      <c r="B378" s="7"/>
      <c r="C378" s="7"/>
      <c r="D378" s="3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ht="15.5">
      <c r="A379" s="7"/>
      <c r="B379" s="7"/>
      <c r="C379" s="7"/>
      <c r="D379" s="3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5.5">
      <c r="A380" s="7"/>
      <c r="B380" s="7"/>
      <c r="C380" s="7"/>
      <c r="D380" s="3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5.5">
      <c r="A381" s="7"/>
      <c r="B381" s="7"/>
      <c r="C381" s="7"/>
      <c r="D381" s="3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5.5">
      <c r="A382" s="7"/>
      <c r="B382" s="7"/>
      <c r="C382" s="7"/>
      <c r="D382" s="3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5.5">
      <c r="A383" s="7"/>
      <c r="B383" s="7"/>
      <c r="C383" s="7"/>
      <c r="D383" s="3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5.5">
      <c r="A384" s="7"/>
      <c r="B384" s="7"/>
      <c r="C384" s="7"/>
      <c r="D384" s="3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5.5">
      <c r="A385" s="7"/>
      <c r="B385" s="7"/>
      <c r="C385" s="7"/>
      <c r="D385" s="3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5.5">
      <c r="A386" s="7"/>
      <c r="B386" s="7"/>
      <c r="C386" s="7"/>
      <c r="D386" s="3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5.5">
      <c r="A387" s="7"/>
      <c r="B387" s="7"/>
      <c r="C387" s="7"/>
      <c r="D387" s="3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5.5">
      <c r="A388" s="7"/>
      <c r="B388" s="7"/>
      <c r="C388" s="7"/>
      <c r="D388" s="3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5.5">
      <c r="A389" s="7"/>
      <c r="B389" s="7"/>
      <c r="C389" s="7"/>
      <c r="D389" s="3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5.5">
      <c r="A390" s="7"/>
      <c r="B390" s="7"/>
      <c r="C390" s="7"/>
      <c r="D390" s="3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5.5">
      <c r="A391" s="7"/>
      <c r="B391" s="7"/>
      <c r="C391" s="7"/>
      <c r="D391" s="3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ht="15.5">
      <c r="A392" s="7"/>
      <c r="B392" s="7"/>
      <c r="C392" s="7"/>
      <c r="D392" s="3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ht="15.5">
      <c r="A393" s="7"/>
      <c r="B393" s="7"/>
      <c r="C393" s="7"/>
      <c r="D393" s="3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ht="15.5">
      <c r="A394" s="7"/>
      <c r="B394" s="7"/>
      <c r="C394" s="7"/>
      <c r="D394" s="3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ht="15.5">
      <c r="A395" s="7"/>
      <c r="B395" s="7"/>
      <c r="C395" s="7"/>
      <c r="D395" s="3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ht="15.5">
      <c r="A396" s="7"/>
      <c r="B396" s="7"/>
      <c r="C396" s="7"/>
      <c r="D396" s="3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ht="15.5">
      <c r="A397" s="7"/>
      <c r="B397" s="7"/>
      <c r="C397" s="7"/>
      <c r="D397" s="3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ht="15.5">
      <c r="A398" s="7"/>
      <c r="B398" s="7"/>
      <c r="C398" s="7"/>
      <c r="D398" s="3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ht="15.5">
      <c r="A399" s="7"/>
      <c r="B399" s="7"/>
      <c r="C399" s="7"/>
      <c r="D399" s="3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ht="15.5">
      <c r="A400" s="7"/>
      <c r="B400" s="7"/>
      <c r="C400" s="7"/>
      <c r="D400" s="3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ht="15.5">
      <c r="A401" s="7"/>
      <c r="B401" s="7"/>
      <c r="C401" s="7"/>
      <c r="D401" s="3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ht="15.5">
      <c r="A402" s="7"/>
      <c r="B402" s="7"/>
      <c r="C402" s="7"/>
      <c r="D402" s="3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ht="15.5">
      <c r="A403" s="7"/>
      <c r="B403" s="7"/>
      <c r="C403" s="7"/>
      <c r="D403" s="3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ht="15.5">
      <c r="A404" s="7"/>
      <c r="B404" s="7"/>
      <c r="C404" s="7"/>
      <c r="D404" s="3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ht="15.5">
      <c r="A405" s="7"/>
      <c r="B405" s="7"/>
      <c r="C405" s="7"/>
      <c r="D405" s="3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ht="15.5">
      <c r="A406" s="7"/>
      <c r="B406" s="7"/>
      <c r="C406" s="7"/>
      <c r="D406" s="3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ht="15.5">
      <c r="A407" s="7"/>
      <c r="B407" s="7"/>
      <c r="C407" s="7"/>
      <c r="D407" s="3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ht="15.5">
      <c r="A408" s="7"/>
      <c r="B408" s="7"/>
      <c r="C408" s="7"/>
      <c r="D408" s="3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ht="15.5">
      <c r="A409" s="7"/>
      <c r="B409" s="7"/>
      <c r="C409" s="7"/>
      <c r="D409" s="3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ht="15.5">
      <c r="A410" s="7"/>
      <c r="B410" s="7"/>
      <c r="C410" s="7"/>
      <c r="D410" s="3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ht="15.5">
      <c r="A411" s="7"/>
      <c r="B411" s="7"/>
      <c r="C411" s="7"/>
      <c r="D411" s="3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ht="15.5">
      <c r="A412" s="7"/>
      <c r="B412" s="7"/>
      <c r="C412" s="7"/>
      <c r="D412" s="3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ht="15.5">
      <c r="A413" s="7"/>
      <c r="B413" s="7"/>
      <c r="C413" s="7"/>
      <c r="D413" s="3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ht="15.5">
      <c r="A414" s="7"/>
      <c r="B414" s="7"/>
      <c r="C414" s="7"/>
      <c r="D414" s="3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ht="15.5">
      <c r="A415" s="7"/>
      <c r="B415" s="7"/>
      <c r="C415" s="7"/>
      <c r="D415" s="3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ht="15.5">
      <c r="A416" s="7"/>
      <c r="B416" s="7"/>
      <c r="C416" s="7"/>
      <c r="D416" s="3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ht="15.5">
      <c r="A417" s="7"/>
      <c r="B417" s="7"/>
      <c r="C417" s="7"/>
      <c r="D417" s="3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ht="15.5">
      <c r="A418" s="7"/>
      <c r="B418" s="7"/>
      <c r="C418" s="7"/>
      <c r="D418" s="3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ht="15.5">
      <c r="A419" s="7"/>
      <c r="B419" s="7"/>
      <c r="C419" s="7"/>
      <c r="D419" s="3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ht="15.5">
      <c r="A420" s="7"/>
      <c r="B420" s="7"/>
      <c r="C420" s="7"/>
      <c r="D420" s="3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ht="15.5">
      <c r="A421" s="7"/>
      <c r="B421" s="7"/>
      <c r="C421" s="7"/>
      <c r="D421" s="3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ht="15.5">
      <c r="A422" s="7"/>
      <c r="B422" s="7"/>
      <c r="C422" s="7"/>
      <c r="D422" s="3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ht="15.5">
      <c r="A423" s="7"/>
      <c r="B423" s="7"/>
      <c r="C423" s="7"/>
      <c r="D423" s="3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ht="15.5">
      <c r="A424" s="7"/>
      <c r="B424" s="7"/>
      <c r="C424" s="7"/>
      <c r="D424" s="3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ht="15.5">
      <c r="A425" s="7"/>
      <c r="B425" s="7"/>
      <c r="C425" s="7"/>
      <c r="D425" s="3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ht="15.5">
      <c r="A426" s="7"/>
      <c r="B426" s="7"/>
      <c r="C426" s="7"/>
      <c r="D426" s="3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ht="15.5">
      <c r="A427" s="7"/>
      <c r="B427" s="7"/>
      <c r="C427" s="7"/>
      <c r="D427" s="3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ht="15.5">
      <c r="A428" s="7"/>
      <c r="B428" s="7"/>
      <c r="C428" s="7"/>
      <c r="D428" s="3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ht="15.5">
      <c r="A429" s="7"/>
      <c r="B429" s="7"/>
      <c r="C429" s="7"/>
      <c r="D429" s="3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ht="15.5">
      <c r="A430" s="7"/>
      <c r="B430" s="7"/>
      <c r="C430" s="7"/>
      <c r="D430" s="3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ht="15.5">
      <c r="A431" s="7"/>
      <c r="B431" s="7"/>
      <c r="C431" s="7"/>
      <c r="D431" s="3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ht="15.5">
      <c r="A432" s="7"/>
      <c r="B432" s="7"/>
      <c r="C432" s="7"/>
      <c r="D432" s="3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ht="15.5">
      <c r="A433" s="7"/>
      <c r="B433" s="7"/>
      <c r="C433" s="7"/>
      <c r="D433" s="3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ht="15.5">
      <c r="A434" s="7"/>
      <c r="B434" s="7"/>
      <c r="C434" s="7"/>
      <c r="D434" s="3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ht="15.5">
      <c r="A435" s="7"/>
      <c r="B435" s="7"/>
      <c r="C435" s="7"/>
      <c r="D435" s="3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ht="15.5">
      <c r="A436" s="7"/>
      <c r="B436" s="7"/>
      <c r="C436" s="7"/>
      <c r="D436" s="3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ht="15.5">
      <c r="A437" s="7"/>
      <c r="B437" s="7"/>
      <c r="C437" s="7"/>
      <c r="D437" s="3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ht="15.5">
      <c r="A438" s="7"/>
      <c r="B438" s="7"/>
      <c r="C438" s="7"/>
      <c r="D438" s="3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ht="15.5">
      <c r="A439" s="7"/>
      <c r="B439" s="7"/>
      <c r="C439" s="7"/>
      <c r="D439" s="3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ht="15.5">
      <c r="A440" s="7"/>
      <c r="B440" s="7"/>
      <c r="C440" s="7"/>
      <c r="D440" s="3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ht="15.5">
      <c r="A441" s="7"/>
      <c r="B441" s="7"/>
      <c r="C441" s="7"/>
      <c r="D441" s="3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ht="15.5">
      <c r="A442" s="7"/>
      <c r="B442" s="7"/>
      <c r="C442" s="7"/>
      <c r="D442" s="3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ht="15.5">
      <c r="A443" s="7"/>
      <c r="B443" s="7"/>
      <c r="C443" s="7"/>
      <c r="D443" s="3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ht="15.5">
      <c r="A444" s="7"/>
      <c r="B444" s="7"/>
      <c r="C444" s="7"/>
      <c r="D444" s="3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ht="15.5">
      <c r="A445" s="7"/>
      <c r="B445" s="7"/>
      <c r="C445" s="7"/>
      <c r="D445" s="3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ht="15.5">
      <c r="A446" s="7"/>
      <c r="B446" s="7"/>
      <c r="C446" s="7"/>
      <c r="D446" s="3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ht="15.5">
      <c r="A447" s="7"/>
      <c r="B447" s="7"/>
      <c r="C447" s="7"/>
      <c r="D447" s="3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ht="15.5">
      <c r="A448" s="7"/>
      <c r="B448" s="7"/>
      <c r="C448" s="7"/>
      <c r="D448" s="3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ht="15.5">
      <c r="A449" s="7"/>
      <c r="B449" s="7"/>
      <c r="C449" s="7"/>
      <c r="D449" s="3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ht="15.5">
      <c r="A450" s="7"/>
      <c r="B450" s="7"/>
      <c r="C450" s="7"/>
      <c r="D450" s="3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5.5">
      <c r="A451" s="7"/>
      <c r="B451" s="7"/>
      <c r="C451" s="7"/>
      <c r="D451" s="3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5.5">
      <c r="A452" s="7"/>
      <c r="B452" s="7"/>
      <c r="C452" s="7"/>
      <c r="D452" s="3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5.5">
      <c r="A453" s="7"/>
      <c r="B453" s="7"/>
      <c r="C453" s="7"/>
      <c r="D453" s="3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ht="15.5">
      <c r="A454" s="7"/>
      <c r="B454" s="7"/>
      <c r="C454" s="7"/>
      <c r="D454" s="3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ht="15.5">
      <c r="A455" s="7"/>
      <c r="B455" s="7"/>
      <c r="C455" s="7"/>
      <c r="D455" s="3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ht="15.5">
      <c r="A456" s="7"/>
      <c r="B456" s="7"/>
      <c r="C456" s="7"/>
      <c r="D456" s="3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ht="15.5">
      <c r="A457" s="7"/>
      <c r="B457" s="7"/>
      <c r="C457" s="7"/>
      <c r="D457" s="3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ht="15.5">
      <c r="A458" s="7"/>
      <c r="B458" s="7"/>
      <c r="C458" s="7"/>
      <c r="D458" s="3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ht="15.5">
      <c r="A459" s="7"/>
      <c r="B459" s="7"/>
      <c r="C459" s="7"/>
      <c r="D459" s="3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ht="15.5">
      <c r="A460" s="7"/>
      <c r="B460" s="7"/>
      <c r="C460" s="7"/>
      <c r="D460" s="3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ht="15.5">
      <c r="A461" s="7"/>
      <c r="B461" s="7"/>
      <c r="C461" s="7"/>
      <c r="D461" s="3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ht="15.5">
      <c r="A462" s="7"/>
      <c r="B462" s="7"/>
      <c r="C462" s="7"/>
      <c r="D462" s="3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ht="15.5">
      <c r="A463" s="7"/>
      <c r="B463" s="7"/>
      <c r="C463" s="7"/>
      <c r="D463" s="3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ht="15.5">
      <c r="A464" s="7"/>
      <c r="B464" s="7"/>
      <c r="C464" s="7"/>
      <c r="D464" s="3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ht="15.5">
      <c r="A465" s="7"/>
      <c r="B465" s="7"/>
      <c r="C465" s="7"/>
      <c r="D465" s="3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ht="15.5">
      <c r="A466" s="7"/>
      <c r="B466" s="7"/>
      <c r="C466" s="7"/>
      <c r="D466" s="3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ht="15.5">
      <c r="A467" s="7"/>
      <c r="B467" s="7"/>
      <c r="C467" s="7"/>
      <c r="D467" s="3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ht="15.5">
      <c r="A468" s="7"/>
      <c r="B468" s="7"/>
      <c r="C468" s="7"/>
      <c r="D468" s="3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ht="15.5">
      <c r="A469" s="7"/>
      <c r="B469" s="7"/>
      <c r="C469" s="7"/>
      <c r="D469" s="3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ht="15.5">
      <c r="A470" s="7"/>
      <c r="B470" s="7"/>
      <c r="C470" s="7"/>
      <c r="D470" s="3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ht="15.5">
      <c r="A471" s="7"/>
      <c r="B471" s="7"/>
      <c r="C471" s="7"/>
      <c r="D471" s="3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ht="15.5">
      <c r="A472" s="7"/>
      <c r="B472" s="7"/>
      <c r="C472" s="7"/>
      <c r="D472" s="3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ht="15.5">
      <c r="A473" s="7"/>
      <c r="B473" s="7"/>
      <c r="C473" s="7"/>
      <c r="D473" s="3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ht="15.5">
      <c r="A474" s="7"/>
      <c r="B474" s="7"/>
      <c r="C474" s="7"/>
      <c r="D474" s="3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ht="15.5">
      <c r="A475" s="7"/>
      <c r="B475" s="7"/>
      <c r="C475" s="7"/>
      <c r="D475" s="3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ht="15.5">
      <c r="A476" s="7"/>
      <c r="B476" s="7"/>
      <c r="C476" s="7"/>
      <c r="D476" s="3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ht="15.5">
      <c r="A477" s="7"/>
      <c r="B477" s="7"/>
      <c r="C477" s="7"/>
      <c r="D477" s="3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ht="15.5">
      <c r="A478" s="7"/>
      <c r="B478" s="7"/>
      <c r="C478" s="7"/>
      <c r="D478" s="3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ht="15.5">
      <c r="A479" s="7"/>
      <c r="B479" s="7"/>
      <c r="C479" s="7"/>
      <c r="D479" s="3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ht="15.5">
      <c r="A480" s="7"/>
      <c r="B480" s="7"/>
      <c r="C480" s="7"/>
      <c r="D480" s="3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ht="15.5">
      <c r="A481" s="7"/>
      <c r="B481" s="7"/>
      <c r="C481" s="7"/>
      <c r="D481" s="3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ht="15.5">
      <c r="A482" s="7"/>
      <c r="B482" s="7"/>
      <c r="C482" s="7"/>
      <c r="D482" s="3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ht="15.5">
      <c r="A483" s="7"/>
      <c r="B483" s="7"/>
      <c r="C483" s="7"/>
      <c r="D483" s="3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ht="15.5">
      <c r="A484" s="7"/>
      <c r="B484" s="7"/>
      <c r="C484" s="7"/>
      <c r="D484" s="3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ht="15.5">
      <c r="A485" s="7"/>
      <c r="B485" s="7"/>
      <c r="C485" s="7"/>
      <c r="D485" s="3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ht="15.5">
      <c r="A486" s="7"/>
      <c r="B486" s="7"/>
      <c r="C486" s="7"/>
      <c r="D486" s="3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ht="15.5">
      <c r="A487" s="7"/>
      <c r="B487" s="7"/>
      <c r="C487" s="7"/>
      <c r="D487" s="3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ht="15.5">
      <c r="A488" s="7"/>
      <c r="B488" s="7"/>
      <c r="C488" s="7"/>
      <c r="D488" s="3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ht="15.5">
      <c r="A489" s="7"/>
      <c r="B489" s="7"/>
      <c r="C489" s="7"/>
      <c r="D489" s="3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ht="15.5">
      <c r="A490" s="7"/>
      <c r="B490" s="7"/>
      <c r="C490" s="7"/>
      <c r="D490" s="3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ht="15.5">
      <c r="A491" s="7"/>
      <c r="B491" s="7"/>
      <c r="C491" s="7"/>
      <c r="D491" s="3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ht="15.5">
      <c r="A492" s="7"/>
      <c r="B492" s="7"/>
      <c r="C492" s="7"/>
      <c r="D492" s="3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ht="15.5">
      <c r="A493" s="7"/>
      <c r="B493" s="7"/>
      <c r="C493" s="7"/>
      <c r="D493" s="3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ht="15.5">
      <c r="A494" s="7"/>
      <c r="B494" s="7"/>
      <c r="C494" s="7"/>
      <c r="D494" s="3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ht="15.5">
      <c r="A495" s="7"/>
      <c r="B495" s="7"/>
      <c r="C495" s="7"/>
      <c r="D495" s="3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ht="15.5">
      <c r="A496" s="7"/>
      <c r="B496" s="7"/>
      <c r="C496" s="7"/>
      <c r="D496" s="3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ht="15.5">
      <c r="A497" s="7"/>
      <c r="B497" s="7"/>
      <c r="C497" s="7"/>
      <c r="D497" s="3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ht="15.5">
      <c r="A498" s="7"/>
      <c r="B498" s="7"/>
      <c r="C498" s="7"/>
      <c r="D498" s="3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ht="15.5">
      <c r="A499" s="7"/>
      <c r="B499" s="7"/>
      <c r="C499" s="7"/>
      <c r="D499" s="3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ht="15.5">
      <c r="A500" s="7"/>
      <c r="B500" s="7"/>
      <c r="C500" s="7"/>
      <c r="D500" s="3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ht="15.5">
      <c r="A501" s="7"/>
      <c r="B501" s="7"/>
      <c r="C501" s="7"/>
      <c r="D501" s="3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ht="15.5">
      <c r="A502" s="7"/>
      <c r="B502" s="7"/>
      <c r="C502" s="7"/>
      <c r="D502" s="3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ht="15.5">
      <c r="A503" s="7"/>
      <c r="B503" s="7"/>
      <c r="C503" s="7"/>
      <c r="D503" s="3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ht="15.5">
      <c r="A504" s="7"/>
      <c r="B504" s="7"/>
      <c r="C504" s="7"/>
      <c r="D504" s="3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ht="15.5">
      <c r="A505" s="7"/>
      <c r="B505" s="7"/>
      <c r="C505" s="7"/>
      <c r="D505" s="3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ht="15.5">
      <c r="A506" s="7"/>
      <c r="B506" s="7"/>
      <c r="C506" s="7"/>
      <c r="D506" s="3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ht="15.5">
      <c r="A507" s="7"/>
      <c r="B507" s="7"/>
      <c r="C507" s="7"/>
      <c r="D507" s="3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ht="15.5">
      <c r="A508" s="7"/>
      <c r="B508" s="7"/>
      <c r="C508" s="7"/>
      <c r="D508" s="3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ht="15.5">
      <c r="A509" s="7"/>
      <c r="B509" s="7"/>
      <c r="C509" s="7"/>
      <c r="D509" s="3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ht="15.5">
      <c r="A510" s="7"/>
      <c r="B510" s="7"/>
      <c r="C510" s="7"/>
      <c r="D510" s="3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ht="15.5">
      <c r="A511" s="7"/>
      <c r="B511" s="7"/>
      <c r="C511" s="7"/>
      <c r="D511" s="3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ht="15.5">
      <c r="A512" s="7"/>
      <c r="B512" s="7"/>
      <c r="C512" s="7"/>
      <c r="D512" s="3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ht="15.5">
      <c r="A513" s="7"/>
      <c r="B513" s="7"/>
      <c r="C513" s="7"/>
      <c r="D513" s="3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ht="15.5">
      <c r="A514" s="7"/>
      <c r="B514" s="7"/>
      <c r="C514" s="7"/>
      <c r="D514" s="3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ht="15.5">
      <c r="A515" s="7"/>
      <c r="B515" s="7"/>
      <c r="C515" s="7"/>
      <c r="D515" s="3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ht="15.5">
      <c r="A516" s="7"/>
      <c r="B516" s="7"/>
      <c r="C516" s="7"/>
      <c r="D516" s="3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ht="15.5">
      <c r="A517" s="7"/>
      <c r="B517" s="7"/>
      <c r="C517" s="7"/>
      <c r="D517" s="3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ht="15.5">
      <c r="A518" s="7"/>
      <c r="B518" s="7"/>
      <c r="C518" s="7"/>
      <c r="D518" s="3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ht="15.5">
      <c r="A519" s="7"/>
      <c r="B519" s="7"/>
      <c r="C519" s="7"/>
      <c r="D519" s="3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ht="15.5">
      <c r="A520" s="7"/>
      <c r="B520" s="7"/>
      <c r="C520" s="7"/>
      <c r="D520" s="3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ht="15.5">
      <c r="A521" s="7"/>
      <c r="B521" s="7"/>
      <c r="C521" s="7"/>
      <c r="D521" s="3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ht="15.5">
      <c r="A522" s="7"/>
      <c r="B522" s="7"/>
      <c r="C522" s="7"/>
      <c r="D522" s="3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ht="15.5">
      <c r="A523" s="7"/>
      <c r="B523" s="7"/>
      <c r="C523" s="7"/>
      <c r="D523" s="3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ht="15.5">
      <c r="A524" s="7"/>
      <c r="B524" s="7"/>
      <c r="C524" s="7"/>
      <c r="D524" s="3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ht="15.5">
      <c r="A525" s="7"/>
      <c r="B525" s="7"/>
      <c r="C525" s="7"/>
      <c r="D525" s="3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ht="15.5">
      <c r="A526" s="7"/>
      <c r="B526" s="7"/>
      <c r="C526" s="7"/>
      <c r="D526" s="3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ht="15.5">
      <c r="A527" s="7"/>
      <c r="B527" s="7"/>
      <c r="C527" s="7"/>
      <c r="D527" s="3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ht="15.5">
      <c r="A528" s="7"/>
      <c r="B528" s="7"/>
      <c r="C528" s="7"/>
      <c r="D528" s="3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ht="15.5">
      <c r="A529" s="7"/>
      <c r="B529" s="7"/>
      <c r="C529" s="7"/>
      <c r="D529" s="3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ht="15.5">
      <c r="A530" s="7"/>
      <c r="B530" s="7"/>
      <c r="C530" s="7"/>
      <c r="D530" s="3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ht="15.5">
      <c r="A531" s="7"/>
      <c r="B531" s="7"/>
      <c r="C531" s="7"/>
      <c r="D531" s="3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ht="15.5">
      <c r="A532" s="7"/>
      <c r="B532" s="7"/>
      <c r="C532" s="7"/>
      <c r="D532" s="3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ht="15.5">
      <c r="A533" s="7"/>
      <c r="B533" s="7"/>
      <c r="C533" s="7"/>
      <c r="D533" s="3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ht="15.5">
      <c r="A534" s="7"/>
      <c r="B534" s="7"/>
      <c r="C534" s="7"/>
      <c r="D534" s="3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ht="15.5">
      <c r="A535" s="7"/>
      <c r="B535" s="7"/>
      <c r="C535" s="7"/>
      <c r="D535" s="3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ht="15.5">
      <c r="A536" s="7"/>
      <c r="B536" s="7"/>
      <c r="C536" s="7"/>
      <c r="D536" s="3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ht="15.5">
      <c r="A537" s="7"/>
      <c r="B537" s="7"/>
      <c r="C537" s="7"/>
      <c r="D537" s="3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ht="15.5">
      <c r="A538" s="7"/>
      <c r="B538" s="7"/>
      <c r="C538" s="7"/>
      <c r="D538" s="3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ht="15.5">
      <c r="A539" s="7"/>
      <c r="B539" s="7"/>
      <c r="C539" s="7"/>
      <c r="D539" s="3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ht="15.5">
      <c r="A540" s="7"/>
      <c r="B540" s="7"/>
      <c r="C540" s="7"/>
      <c r="D540" s="3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ht="15.5">
      <c r="A541" s="7"/>
      <c r="B541" s="7"/>
      <c r="C541" s="7"/>
      <c r="D541" s="3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ht="15.5">
      <c r="A542" s="7"/>
      <c r="B542" s="7"/>
      <c r="C542" s="7"/>
      <c r="D542" s="3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ht="15.5">
      <c r="A543" s="7"/>
      <c r="B543" s="7"/>
      <c r="C543" s="7"/>
      <c r="D543" s="3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ht="15.5">
      <c r="A544" s="7"/>
      <c r="B544" s="7"/>
      <c r="C544" s="7"/>
      <c r="D544" s="3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ht="15.5">
      <c r="A545" s="7"/>
      <c r="B545" s="7"/>
      <c r="C545" s="7"/>
      <c r="D545" s="3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ht="15.5">
      <c r="A546" s="7"/>
      <c r="B546" s="7"/>
      <c r="C546" s="7"/>
      <c r="D546" s="3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ht="15.5">
      <c r="A547" s="7"/>
      <c r="B547" s="7"/>
      <c r="C547" s="7"/>
      <c r="D547" s="3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ht="15.5">
      <c r="A548" s="7"/>
      <c r="B548" s="7"/>
      <c r="C548" s="7"/>
      <c r="D548" s="3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ht="15.5">
      <c r="A549" s="7"/>
      <c r="B549" s="7"/>
      <c r="C549" s="7"/>
      <c r="D549" s="3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ht="15.5">
      <c r="A550" s="7"/>
      <c r="B550" s="7"/>
      <c r="C550" s="7"/>
      <c r="D550" s="3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ht="15.5">
      <c r="A551" s="7"/>
      <c r="B551" s="7"/>
      <c r="C551" s="7"/>
      <c r="D551" s="3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ht="15.5">
      <c r="A552" s="7"/>
      <c r="B552" s="7"/>
      <c r="C552" s="7"/>
      <c r="D552" s="3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ht="15.5">
      <c r="A553" s="7"/>
      <c r="B553" s="7"/>
      <c r="C553" s="7"/>
      <c r="D553" s="3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ht="15.5">
      <c r="A554" s="7"/>
      <c r="B554" s="7"/>
      <c r="C554" s="7"/>
      <c r="D554" s="3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ht="15.5">
      <c r="A555" s="7"/>
      <c r="B555" s="7"/>
      <c r="C555" s="7"/>
      <c r="D555" s="3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ht="15.5">
      <c r="A556" s="7"/>
      <c r="B556" s="7"/>
      <c r="C556" s="7"/>
      <c r="D556" s="3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ht="15.5">
      <c r="A557" s="7"/>
      <c r="B557" s="7"/>
      <c r="C557" s="7"/>
      <c r="D557" s="3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ht="15.5">
      <c r="A558" s="7"/>
      <c r="B558" s="7"/>
      <c r="C558" s="7"/>
      <c r="D558" s="3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ht="15.5">
      <c r="A559" s="7"/>
      <c r="B559" s="7"/>
      <c r="C559" s="7"/>
      <c r="D559" s="3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ht="15.5">
      <c r="A560" s="7"/>
      <c r="B560" s="7"/>
      <c r="C560" s="7"/>
      <c r="D560" s="3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ht="15.5">
      <c r="A561" s="7"/>
      <c r="B561" s="7"/>
      <c r="C561" s="7"/>
      <c r="D561" s="3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ht="15.5">
      <c r="A562" s="7"/>
      <c r="B562" s="7"/>
      <c r="C562" s="7"/>
      <c r="D562" s="3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ht="15.5">
      <c r="A563" s="7"/>
      <c r="B563" s="7"/>
      <c r="C563" s="7"/>
      <c r="D563" s="3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ht="15.5">
      <c r="A564" s="7"/>
      <c r="B564" s="7"/>
      <c r="C564" s="7"/>
      <c r="D564" s="3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ht="15.5">
      <c r="A565" s="7"/>
      <c r="B565" s="7"/>
      <c r="C565" s="7"/>
      <c r="D565" s="3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ht="15.5">
      <c r="A566" s="7"/>
      <c r="B566" s="7"/>
      <c r="C566" s="7"/>
      <c r="D566" s="3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ht="15.5">
      <c r="A567" s="7"/>
      <c r="B567" s="7"/>
      <c r="C567" s="7"/>
      <c r="D567" s="3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ht="15.5">
      <c r="A568" s="7"/>
      <c r="B568" s="7"/>
      <c r="C568" s="7"/>
      <c r="D568" s="3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ht="15.5">
      <c r="A569" s="7"/>
      <c r="B569" s="7"/>
      <c r="C569" s="7"/>
      <c r="D569" s="3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ht="15.5">
      <c r="A570" s="7"/>
      <c r="B570" s="7"/>
      <c r="C570" s="7"/>
      <c r="D570" s="3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ht="15.5">
      <c r="A571" s="7"/>
      <c r="B571" s="7"/>
      <c r="C571" s="7"/>
      <c r="D571" s="3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ht="15.5">
      <c r="A572" s="7"/>
      <c r="B572" s="7"/>
      <c r="C572" s="7"/>
      <c r="D572" s="3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ht="15.5">
      <c r="A573" s="7"/>
      <c r="B573" s="7"/>
      <c r="C573" s="7"/>
      <c r="D573" s="3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ht="15.5">
      <c r="A574" s="7"/>
      <c r="B574" s="7"/>
      <c r="C574" s="7"/>
      <c r="D574" s="3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ht="15.5">
      <c r="A575" s="7"/>
      <c r="B575" s="7"/>
      <c r="C575" s="7"/>
      <c r="D575" s="3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ht="15.5">
      <c r="A576" s="7"/>
      <c r="B576" s="7"/>
      <c r="C576" s="7"/>
      <c r="D576" s="3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ht="15.5">
      <c r="A577" s="7"/>
      <c r="B577" s="7"/>
      <c r="C577" s="7"/>
      <c r="D577" s="3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ht="15.5">
      <c r="A578" s="7"/>
      <c r="B578" s="7"/>
      <c r="C578" s="7"/>
      <c r="D578" s="3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ht="15.5">
      <c r="A579" s="7"/>
      <c r="B579" s="7"/>
      <c r="C579" s="7"/>
      <c r="D579" s="3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ht="15.5">
      <c r="A580" s="7"/>
      <c r="B580" s="7"/>
      <c r="C580" s="7"/>
      <c r="D580" s="3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ht="15.5">
      <c r="A581" s="7"/>
      <c r="B581" s="7"/>
      <c r="C581" s="7"/>
      <c r="D581" s="3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ht="15.5">
      <c r="A582" s="7"/>
      <c r="B582" s="7"/>
      <c r="C582" s="7"/>
      <c r="D582" s="3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ht="15.5">
      <c r="A583" s="7"/>
      <c r="B583" s="7"/>
      <c r="C583" s="7"/>
      <c r="D583" s="3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ht="15.5">
      <c r="A584" s="7"/>
      <c r="B584" s="7"/>
      <c r="C584" s="7"/>
      <c r="D584" s="3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ht="15.5">
      <c r="A585" s="7"/>
      <c r="B585" s="7"/>
      <c r="C585" s="7"/>
      <c r="D585" s="3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ht="15.5">
      <c r="A586" s="7"/>
      <c r="B586" s="7"/>
      <c r="C586" s="7"/>
      <c r="D586" s="3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ht="15.5">
      <c r="A587" s="7"/>
      <c r="B587" s="7"/>
      <c r="C587" s="7"/>
      <c r="D587" s="3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ht="15.5">
      <c r="A588" s="7"/>
      <c r="B588" s="7"/>
      <c r="C588" s="7"/>
      <c r="D588" s="3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ht="15.5">
      <c r="A589" s="7"/>
      <c r="B589" s="7"/>
      <c r="C589" s="7"/>
      <c r="D589" s="3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ht="15.5">
      <c r="A590" s="7"/>
      <c r="B590" s="7"/>
      <c r="C590" s="7"/>
      <c r="D590" s="3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ht="15.5">
      <c r="A591" s="7"/>
      <c r="B591" s="7"/>
      <c r="C591" s="7"/>
      <c r="D591" s="3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ht="15.5">
      <c r="A592" s="7"/>
      <c r="B592" s="7"/>
      <c r="C592" s="7"/>
      <c r="D592" s="3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ht="15.5">
      <c r="A593" s="7"/>
      <c r="B593" s="7"/>
      <c r="C593" s="7"/>
      <c r="D593" s="3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ht="15.5">
      <c r="A594" s="7"/>
      <c r="B594" s="7"/>
      <c r="C594" s="7"/>
      <c r="D594" s="3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ht="15.5">
      <c r="A595" s="7"/>
      <c r="B595" s="7"/>
      <c r="C595" s="7"/>
      <c r="D595" s="3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ht="15.5">
      <c r="A596" s="7"/>
      <c r="B596" s="7"/>
      <c r="C596" s="7"/>
      <c r="D596" s="3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ht="15.5">
      <c r="A597" s="7"/>
      <c r="B597" s="7"/>
      <c r="C597" s="7"/>
      <c r="D597" s="3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ht="15.5">
      <c r="A598" s="7"/>
      <c r="B598" s="7"/>
      <c r="C598" s="7"/>
      <c r="D598" s="3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ht="15.5">
      <c r="A599" s="7"/>
      <c r="B599" s="7"/>
      <c r="C599" s="7"/>
      <c r="D599" s="3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ht="15.5">
      <c r="A600" s="7"/>
      <c r="B600" s="7"/>
      <c r="C600" s="7"/>
      <c r="D600" s="3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ht="15.5">
      <c r="A601" s="7"/>
      <c r="B601" s="7"/>
      <c r="C601" s="7"/>
      <c r="D601" s="3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ht="15.5">
      <c r="A602" s="7"/>
      <c r="B602" s="7"/>
      <c r="C602" s="7"/>
      <c r="D602" s="3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ht="15.5">
      <c r="A603" s="7"/>
      <c r="B603" s="7"/>
      <c r="C603" s="7"/>
      <c r="D603" s="3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ht="15.5">
      <c r="A604" s="7"/>
      <c r="B604" s="7"/>
      <c r="C604" s="7"/>
      <c r="D604" s="3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ht="15.5">
      <c r="A605" s="7"/>
      <c r="B605" s="7"/>
      <c r="C605" s="7"/>
      <c r="D605" s="3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ht="15.5">
      <c r="A606" s="7"/>
      <c r="B606" s="7"/>
      <c r="C606" s="7"/>
      <c r="D606" s="3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ht="15.5">
      <c r="A607" s="7"/>
      <c r="B607" s="7"/>
      <c r="C607" s="7"/>
      <c r="D607" s="3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ht="15.5">
      <c r="A608" s="7"/>
      <c r="B608" s="7"/>
      <c r="C608" s="7"/>
      <c r="D608" s="3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ht="15.5">
      <c r="A609" s="7"/>
      <c r="B609" s="7"/>
      <c r="C609" s="7"/>
      <c r="D609" s="3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ht="15.5">
      <c r="A610" s="7"/>
      <c r="B610" s="7"/>
      <c r="C610" s="7"/>
      <c r="D610" s="3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5.5">
      <c r="A611" s="7"/>
      <c r="B611" s="7"/>
      <c r="C611" s="7"/>
      <c r="D611" s="3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5.5">
      <c r="A612" s="7"/>
      <c r="B612" s="7"/>
      <c r="C612" s="7"/>
      <c r="D612" s="3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5.5">
      <c r="A613" s="7"/>
      <c r="B613" s="7"/>
      <c r="C613" s="7"/>
      <c r="D613" s="3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5.5">
      <c r="A614" s="7"/>
      <c r="B614" s="7"/>
      <c r="C614" s="7"/>
      <c r="D614" s="3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ht="15.5">
      <c r="A615" s="7"/>
      <c r="B615" s="7"/>
      <c r="C615" s="7"/>
      <c r="D615" s="3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ht="15.5">
      <c r="A616" s="7"/>
      <c r="B616" s="7"/>
      <c r="C616" s="7"/>
      <c r="D616" s="3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ht="15.5">
      <c r="A617" s="7"/>
      <c r="B617" s="7"/>
      <c r="C617" s="7"/>
      <c r="D617" s="3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ht="15.5">
      <c r="A618" s="7"/>
      <c r="B618" s="7"/>
      <c r="C618" s="7"/>
      <c r="D618" s="3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ht="15.5">
      <c r="A619" s="7"/>
      <c r="B619" s="7"/>
      <c r="C619" s="7"/>
      <c r="D619" s="3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ht="15.5">
      <c r="A620" s="7"/>
      <c r="B620" s="7"/>
      <c r="C620" s="7"/>
      <c r="D620" s="3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ht="15.5">
      <c r="A621" s="7"/>
      <c r="B621" s="7"/>
      <c r="C621" s="7"/>
      <c r="D621" s="3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ht="15.5">
      <c r="A622" s="7"/>
      <c r="B622" s="7"/>
      <c r="C622" s="7"/>
      <c r="D622" s="3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ht="15.5">
      <c r="A623" s="7"/>
      <c r="B623" s="7"/>
      <c r="C623" s="7"/>
      <c r="D623" s="3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ht="15.5">
      <c r="A624" s="7"/>
      <c r="B624" s="7"/>
      <c r="C624" s="7"/>
      <c r="D624" s="3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ht="15.5">
      <c r="A625" s="7"/>
      <c r="B625" s="7"/>
      <c r="C625" s="7"/>
      <c r="D625" s="3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ht="15.5">
      <c r="A626" s="7"/>
      <c r="B626" s="7"/>
      <c r="C626" s="7"/>
      <c r="D626" s="3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ht="15.5">
      <c r="A627" s="7"/>
      <c r="B627" s="7"/>
      <c r="C627" s="7"/>
      <c r="D627" s="3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ht="15.5">
      <c r="A628" s="7"/>
      <c r="B628" s="7"/>
      <c r="C628" s="7"/>
      <c r="D628" s="3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ht="15.5">
      <c r="A629" s="7"/>
      <c r="B629" s="7"/>
      <c r="C629" s="7"/>
      <c r="D629" s="3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ht="15.5">
      <c r="A630" s="7"/>
      <c r="B630" s="7"/>
      <c r="C630" s="7"/>
      <c r="D630" s="3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ht="15.5">
      <c r="A631" s="7"/>
      <c r="B631" s="7"/>
      <c r="C631" s="7"/>
      <c r="D631" s="3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ht="15.5">
      <c r="A632" s="7"/>
      <c r="B632" s="7"/>
      <c r="C632" s="7"/>
      <c r="D632" s="3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ht="15.5">
      <c r="A633" s="7"/>
      <c r="B633" s="7"/>
      <c r="C633" s="7"/>
      <c r="D633" s="3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ht="15.5">
      <c r="A634" s="7"/>
      <c r="B634" s="7"/>
      <c r="C634" s="7"/>
      <c r="D634" s="3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ht="15.5">
      <c r="A635" s="7"/>
      <c r="B635" s="7"/>
      <c r="C635" s="7"/>
      <c r="D635" s="3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ht="15.5">
      <c r="A636" s="7"/>
      <c r="B636" s="7"/>
      <c r="C636" s="7"/>
      <c r="D636" s="3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ht="15.5">
      <c r="A637" s="7"/>
      <c r="B637" s="7"/>
      <c r="C637" s="7"/>
      <c r="D637" s="3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ht="15.5">
      <c r="A638" s="7"/>
      <c r="B638" s="7"/>
      <c r="C638" s="7"/>
      <c r="D638" s="3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ht="15.5">
      <c r="A639" s="7"/>
      <c r="B639" s="7"/>
      <c r="C639" s="7"/>
      <c r="D639" s="3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15.5">
      <c r="A640" s="7"/>
      <c r="B640" s="7"/>
      <c r="C640" s="7"/>
      <c r="D640" s="3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ht="15.5">
      <c r="A641" s="7"/>
      <c r="B641" s="7"/>
      <c r="C641" s="7"/>
      <c r="D641" s="3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ht="15.5">
      <c r="A642" s="7"/>
      <c r="B642" s="7"/>
      <c r="C642" s="7"/>
      <c r="D642" s="3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ht="15.5">
      <c r="A643" s="7"/>
      <c r="B643" s="7"/>
      <c r="C643" s="7"/>
      <c r="D643" s="3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ht="15.5">
      <c r="A644" s="7"/>
      <c r="B644" s="7"/>
      <c r="C644" s="7"/>
      <c r="D644" s="3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ht="15.5">
      <c r="A645" s="7"/>
      <c r="B645" s="7"/>
      <c r="C645" s="7"/>
      <c r="D645" s="3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ht="15.5">
      <c r="A646" s="7"/>
      <c r="B646" s="7"/>
      <c r="C646" s="7"/>
      <c r="D646" s="3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ht="15.5">
      <c r="A647" s="7"/>
      <c r="B647" s="7"/>
      <c r="C647" s="7"/>
      <c r="D647" s="3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ht="15.5">
      <c r="A648" s="7"/>
      <c r="B648" s="7"/>
      <c r="C648" s="7"/>
      <c r="D648" s="3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ht="15.5">
      <c r="A649" s="7"/>
      <c r="B649" s="7"/>
      <c r="C649" s="7"/>
      <c r="D649" s="3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ht="15.5">
      <c r="A650" s="7"/>
      <c r="B650" s="7"/>
      <c r="C650" s="7"/>
      <c r="D650" s="3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ht="15.5">
      <c r="A651" s="7"/>
      <c r="B651" s="7"/>
      <c r="C651" s="7"/>
      <c r="D651" s="3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ht="15.5">
      <c r="A652" s="7"/>
      <c r="B652" s="7"/>
      <c r="C652" s="7"/>
      <c r="D652" s="3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ht="15.5">
      <c r="A653" s="7"/>
      <c r="B653" s="7"/>
      <c r="C653" s="7"/>
      <c r="D653" s="3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ht="15.5">
      <c r="A654" s="7"/>
      <c r="B654" s="7"/>
      <c r="C654" s="7"/>
      <c r="D654" s="3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ht="15.5">
      <c r="A655" s="7"/>
      <c r="B655" s="7"/>
      <c r="C655" s="7"/>
      <c r="D655" s="3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ht="15.5">
      <c r="A656" s="7"/>
      <c r="B656" s="7"/>
      <c r="C656" s="7"/>
      <c r="D656" s="3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ht="15.5">
      <c r="A657" s="7"/>
      <c r="B657" s="7"/>
      <c r="C657" s="7"/>
      <c r="D657" s="3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ht="15.5">
      <c r="A658" s="7"/>
      <c r="B658" s="7"/>
      <c r="C658" s="7"/>
      <c r="D658" s="3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ht="15.5">
      <c r="A659" s="7"/>
      <c r="B659" s="7"/>
      <c r="C659" s="7"/>
      <c r="D659" s="3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ht="15.5">
      <c r="A660" s="7"/>
      <c r="B660" s="7"/>
      <c r="C660" s="7"/>
      <c r="D660" s="3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ht="15.5">
      <c r="A661" s="7"/>
      <c r="B661" s="7"/>
      <c r="C661" s="7"/>
      <c r="D661" s="3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ht="15.5">
      <c r="A662" s="7"/>
      <c r="B662" s="7"/>
      <c r="C662" s="7"/>
      <c r="D662" s="3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ht="15.5">
      <c r="A663" s="7"/>
      <c r="B663" s="7"/>
      <c r="C663" s="7"/>
      <c r="D663" s="3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ht="15.5">
      <c r="A664" s="7"/>
      <c r="B664" s="7"/>
      <c r="C664" s="7"/>
      <c r="D664" s="3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ht="15.5">
      <c r="A665" s="7"/>
      <c r="B665" s="7"/>
      <c r="C665" s="7"/>
      <c r="D665" s="3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ht="15.5">
      <c r="A666" s="7"/>
      <c r="B666" s="7"/>
      <c r="C666" s="7"/>
      <c r="D666" s="3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ht="15.5">
      <c r="A667" s="7"/>
      <c r="B667" s="7"/>
      <c r="C667" s="7"/>
      <c r="D667" s="3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ht="15.5">
      <c r="A668" s="7"/>
      <c r="B668" s="7"/>
      <c r="C668" s="7"/>
      <c r="D668" s="3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ht="15.5">
      <c r="A669" s="7"/>
      <c r="B669" s="7"/>
      <c r="C669" s="7"/>
      <c r="D669" s="3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ht="15.5">
      <c r="A670" s="7"/>
      <c r="B670" s="7"/>
      <c r="C670" s="7"/>
      <c r="D670" s="3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ht="15.5">
      <c r="A671" s="7"/>
      <c r="B671" s="7"/>
      <c r="C671" s="7"/>
      <c r="D671" s="3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ht="15.5">
      <c r="A672" s="7"/>
      <c r="B672" s="7"/>
      <c r="C672" s="7"/>
      <c r="D672" s="3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ht="15.5">
      <c r="A673" s="7"/>
      <c r="B673" s="7"/>
      <c r="C673" s="7"/>
      <c r="D673" s="3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ht="15.5">
      <c r="A674" s="7"/>
      <c r="B674" s="7"/>
      <c r="C674" s="7"/>
      <c r="D674" s="3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ht="15.5">
      <c r="A675" s="7"/>
      <c r="B675" s="7"/>
      <c r="C675" s="7"/>
      <c r="D675" s="3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ht="15.5">
      <c r="A676" s="7"/>
      <c r="B676" s="7"/>
      <c r="C676" s="7"/>
      <c r="D676" s="3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ht="15.5">
      <c r="A677" s="7"/>
      <c r="B677" s="7"/>
      <c r="C677" s="7"/>
      <c r="D677" s="3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ht="15.5">
      <c r="A678" s="7"/>
      <c r="B678" s="7"/>
      <c r="C678" s="7"/>
      <c r="D678" s="3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ht="15.5">
      <c r="A679" s="7"/>
      <c r="B679" s="7"/>
      <c r="C679" s="7"/>
      <c r="D679" s="3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ht="15.5">
      <c r="A680" s="7"/>
      <c r="B680" s="7"/>
      <c r="C680" s="7"/>
      <c r="D680" s="3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ht="15.5">
      <c r="A681" s="7"/>
      <c r="B681" s="7"/>
      <c r="C681" s="7"/>
      <c r="D681" s="3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ht="15.5">
      <c r="A682" s="7"/>
      <c r="B682" s="7"/>
      <c r="C682" s="7"/>
      <c r="D682" s="3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ht="15.5">
      <c r="A683" s="7"/>
      <c r="B683" s="7"/>
      <c r="C683" s="7"/>
      <c r="D683" s="3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ht="15.5">
      <c r="A684" s="7"/>
      <c r="B684" s="7"/>
      <c r="C684" s="7"/>
      <c r="D684" s="3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ht="15.5">
      <c r="A685" s="7"/>
      <c r="B685" s="7"/>
      <c r="C685" s="7"/>
      <c r="D685" s="3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ht="15.5">
      <c r="A686" s="7"/>
      <c r="B686" s="7"/>
      <c r="C686" s="7"/>
      <c r="D686" s="3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ht="15.5">
      <c r="A687" s="7"/>
      <c r="B687" s="7"/>
      <c r="C687" s="7"/>
      <c r="D687" s="3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ht="15.5">
      <c r="A688" s="7"/>
      <c r="B688" s="7"/>
      <c r="C688" s="7"/>
      <c r="D688" s="3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ht="15.5">
      <c r="A689" s="7"/>
      <c r="B689" s="7"/>
      <c r="C689" s="7"/>
      <c r="D689" s="3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ht="15.5">
      <c r="A690" s="7"/>
      <c r="B690" s="7"/>
      <c r="C690" s="7"/>
      <c r="D690" s="3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ht="15.5">
      <c r="A691" s="7"/>
      <c r="B691" s="7"/>
      <c r="C691" s="7"/>
      <c r="D691" s="3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ht="15.5">
      <c r="A692" s="7"/>
      <c r="B692" s="7"/>
      <c r="C692" s="7"/>
      <c r="D692" s="3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ht="15.5">
      <c r="A693" s="7"/>
      <c r="B693" s="7"/>
      <c r="C693" s="7"/>
      <c r="D693" s="3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ht="15.5">
      <c r="A694" s="7"/>
      <c r="B694" s="7"/>
      <c r="C694" s="7"/>
      <c r="D694" s="3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ht="15.5">
      <c r="A695" s="7"/>
      <c r="B695" s="7"/>
      <c r="C695" s="7"/>
      <c r="D695" s="3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ht="15.5">
      <c r="A696" s="7"/>
      <c r="B696" s="7"/>
      <c r="C696" s="7"/>
      <c r="D696" s="3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ht="15.5">
      <c r="A697" s="7"/>
      <c r="B697" s="7"/>
      <c r="C697" s="7"/>
      <c r="D697" s="3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ht="15.5">
      <c r="A698" s="7"/>
      <c r="B698" s="7"/>
      <c r="C698" s="7"/>
      <c r="D698" s="3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ht="15.5">
      <c r="A699" s="7"/>
      <c r="B699" s="7"/>
      <c r="C699" s="7"/>
      <c r="D699" s="3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ht="15.5">
      <c r="A700" s="7"/>
      <c r="B700" s="7"/>
      <c r="C700" s="7"/>
      <c r="D700" s="3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ht="15.5">
      <c r="A701" s="7"/>
      <c r="B701" s="7"/>
      <c r="C701" s="7"/>
      <c r="D701" s="3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ht="15.5">
      <c r="A702" s="7"/>
      <c r="B702" s="7"/>
      <c r="C702" s="7"/>
      <c r="D702" s="3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ht="15.5">
      <c r="A703" s="7"/>
      <c r="B703" s="7"/>
      <c r="C703" s="7"/>
      <c r="D703" s="3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ht="15.5">
      <c r="A704" s="7"/>
      <c r="B704" s="7"/>
      <c r="C704" s="7"/>
      <c r="D704" s="3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ht="15.5">
      <c r="A705" s="7"/>
      <c r="B705" s="7"/>
      <c r="C705" s="7"/>
      <c r="D705" s="3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ht="15.5">
      <c r="A706" s="7"/>
      <c r="B706" s="7"/>
      <c r="C706" s="7"/>
      <c r="D706" s="3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ht="15.5">
      <c r="A707" s="7"/>
      <c r="B707" s="7"/>
      <c r="C707" s="7"/>
      <c r="D707" s="3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ht="15.5">
      <c r="A708" s="7"/>
      <c r="B708" s="7"/>
      <c r="C708" s="7"/>
      <c r="D708" s="3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ht="15.5">
      <c r="A709" s="7"/>
      <c r="B709" s="7"/>
      <c r="C709" s="7"/>
      <c r="D709" s="3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ht="15.5">
      <c r="A710" s="7"/>
      <c r="B710" s="7"/>
      <c r="C710" s="7"/>
      <c r="D710" s="3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ht="15.5">
      <c r="A711" s="7"/>
      <c r="B711" s="7"/>
      <c r="C711" s="7"/>
      <c r="D711" s="3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ht="15.5">
      <c r="A712" s="7"/>
      <c r="B712" s="7"/>
      <c r="C712" s="7"/>
      <c r="D712" s="3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ht="15.5">
      <c r="A713" s="7"/>
      <c r="B713" s="7"/>
      <c r="C713" s="7"/>
      <c r="D713" s="3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ht="15.5">
      <c r="A714" s="7"/>
      <c r="B714" s="7"/>
      <c r="C714" s="7"/>
      <c r="D714" s="3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ht="15.5">
      <c r="A715" s="7"/>
      <c r="B715" s="7"/>
      <c r="C715" s="7"/>
      <c r="D715" s="3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ht="15.5">
      <c r="A716" s="7"/>
      <c r="B716" s="7"/>
      <c r="C716" s="7"/>
      <c r="D716" s="3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ht="15.5">
      <c r="A717" s="7"/>
      <c r="B717" s="7"/>
      <c r="C717" s="7"/>
      <c r="D717" s="3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ht="15.5">
      <c r="A718" s="7"/>
      <c r="B718" s="7"/>
      <c r="C718" s="7"/>
      <c r="D718" s="3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ht="15.5">
      <c r="A719" s="7"/>
      <c r="B719" s="7"/>
      <c r="C719" s="7"/>
      <c r="D719" s="3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ht="15.5">
      <c r="A720" s="7"/>
      <c r="B720" s="7"/>
      <c r="C720" s="7"/>
      <c r="D720" s="3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ht="15.5">
      <c r="A721" s="7"/>
      <c r="B721" s="7"/>
      <c r="C721" s="7"/>
      <c r="D721" s="3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ht="15.5">
      <c r="A722" s="7"/>
      <c r="B722" s="7"/>
      <c r="C722" s="7"/>
      <c r="D722" s="3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ht="15.5">
      <c r="A723" s="7"/>
      <c r="B723" s="7"/>
      <c r="C723" s="7"/>
      <c r="D723" s="3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ht="15.5">
      <c r="A724" s="7"/>
      <c r="B724" s="7"/>
      <c r="C724" s="7"/>
      <c r="D724" s="3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ht="15.5">
      <c r="A725" s="7"/>
      <c r="B725" s="7"/>
      <c r="C725" s="7"/>
      <c r="D725" s="3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ht="15.5">
      <c r="A726" s="7"/>
      <c r="B726" s="7"/>
      <c r="C726" s="7"/>
      <c r="D726" s="3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ht="15.5">
      <c r="A727" s="7"/>
      <c r="B727" s="7"/>
      <c r="C727" s="7"/>
      <c r="D727" s="3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ht="15.5">
      <c r="A728" s="7"/>
      <c r="B728" s="7"/>
      <c r="C728" s="7"/>
      <c r="D728" s="3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ht="15.5">
      <c r="A729" s="7"/>
      <c r="B729" s="7"/>
      <c r="C729" s="7"/>
      <c r="D729" s="3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ht="15.5">
      <c r="A730" s="7"/>
      <c r="B730" s="7"/>
      <c r="C730" s="7"/>
      <c r="D730" s="3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ht="15.5">
      <c r="A731" s="7"/>
      <c r="B731" s="7"/>
      <c r="C731" s="7"/>
      <c r="D731" s="3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ht="15.5">
      <c r="A732" s="7"/>
      <c r="B732" s="7"/>
      <c r="C732" s="7"/>
      <c r="D732" s="3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ht="15.5">
      <c r="A733" s="7"/>
      <c r="B733" s="7"/>
      <c r="C733" s="7"/>
      <c r="D733" s="3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ht="15.5">
      <c r="A734" s="7"/>
      <c r="B734" s="7"/>
      <c r="C734" s="7"/>
      <c r="D734" s="3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ht="15.5">
      <c r="A735" s="7"/>
      <c r="B735" s="7"/>
      <c r="C735" s="7"/>
      <c r="D735" s="3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ht="15.5">
      <c r="A736" s="7"/>
      <c r="B736" s="7"/>
      <c r="C736" s="7"/>
      <c r="D736" s="3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ht="15.5">
      <c r="A737" s="7"/>
      <c r="B737" s="7"/>
      <c r="C737" s="7"/>
      <c r="D737" s="3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ht="15.5">
      <c r="A738" s="7"/>
      <c r="B738" s="7"/>
      <c r="C738" s="7"/>
      <c r="D738" s="3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ht="15.5">
      <c r="A739" s="7"/>
      <c r="B739" s="7"/>
      <c r="C739" s="7"/>
      <c r="D739" s="3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ht="15.5">
      <c r="A740" s="7"/>
      <c r="B740" s="7"/>
      <c r="C740" s="7"/>
      <c r="D740" s="3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ht="15.5">
      <c r="A741" s="7"/>
      <c r="B741" s="7"/>
      <c r="C741" s="7"/>
      <c r="D741" s="3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ht="15.5">
      <c r="A742" s="7"/>
      <c r="B742" s="7"/>
      <c r="C742" s="7"/>
      <c r="D742" s="3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ht="15.5">
      <c r="A743" s="7"/>
      <c r="B743" s="7"/>
      <c r="C743" s="7"/>
      <c r="D743" s="3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ht="15.5">
      <c r="A744" s="7"/>
      <c r="B744" s="7"/>
      <c r="C744" s="7"/>
      <c r="D744" s="3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ht="15.5">
      <c r="A745" s="7"/>
      <c r="B745" s="7"/>
      <c r="C745" s="7"/>
      <c r="D745" s="3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ht="15.5">
      <c r="A746" s="7"/>
      <c r="B746" s="7"/>
      <c r="C746" s="7"/>
      <c r="D746" s="3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ht="15.5">
      <c r="A747" s="7"/>
      <c r="B747" s="7"/>
      <c r="C747" s="7"/>
      <c r="D747" s="3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ht="15.5">
      <c r="A748" s="7"/>
      <c r="B748" s="7"/>
      <c r="C748" s="7"/>
      <c r="D748" s="3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ht="15.5">
      <c r="A749" s="7"/>
      <c r="B749" s="7"/>
      <c r="C749" s="7"/>
      <c r="D749" s="3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ht="15.5">
      <c r="A750" s="7"/>
      <c r="B750" s="7"/>
      <c r="C750" s="7"/>
      <c r="D750" s="3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ht="15.5">
      <c r="A751" s="7"/>
      <c r="B751" s="7"/>
      <c r="C751" s="7"/>
      <c r="D751" s="3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ht="15.5">
      <c r="A752" s="7"/>
      <c r="B752" s="7"/>
      <c r="C752" s="7"/>
      <c r="D752" s="3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ht="15.5">
      <c r="A753" s="7"/>
      <c r="B753" s="7"/>
      <c r="C753" s="7"/>
      <c r="D753" s="3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ht="15.5">
      <c r="A754" s="7"/>
      <c r="B754" s="7"/>
      <c r="C754" s="7"/>
      <c r="D754" s="3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ht="15.5">
      <c r="A755" s="7"/>
      <c r="B755" s="7"/>
      <c r="C755" s="7"/>
      <c r="D755" s="3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ht="15.5">
      <c r="A756" s="7"/>
      <c r="B756" s="7"/>
      <c r="C756" s="7"/>
      <c r="D756" s="3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ht="15.5">
      <c r="A757" s="7"/>
      <c r="B757" s="7"/>
      <c r="C757" s="7"/>
      <c r="D757" s="3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ht="15.5">
      <c r="A758" s="7"/>
      <c r="B758" s="7"/>
      <c r="C758" s="7"/>
      <c r="D758" s="3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ht="15.5">
      <c r="A759" s="7"/>
      <c r="B759" s="7"/>
      <c r="C759" s="7"/>
      <c r="D759" s="3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ht="15.5">
      <c r="A760" s="7"/>
      <c r="B760" s="7"/>
      <c r="C760" s="7"/>
      <c r="D760" s="3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ht="15.5">
      <c r="A761" s="7"/>
      <c r="B761" s="7"/>
      <c r="C761" s="7"/>
      <c r="D761" s="3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ht="15.5">
      <c r="A762" s="7"/>
      <c r="B762" s="7"/>
      <c r="C762" s="7"/>
      <c r="D762" s="3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ht="15.5">
      <c r="A763" s="7"/>
      <c r="B763" s="7"/>
      <c r="C763" s="7"/>
      <c r="D763" s="3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ht="15.5">
      <c r="A764" s="7"/>
      <c r="B764" s="7"/>
      <c r="C764" s="7"/>
      <c r="D764" s="3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ht="15.5">
      <c r="A765" s="7"/>
      <c r="B765" s="7"/>
      <c r="C765" s="7"/>
      <c r="D765" s="3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ht="15.5">
      <c r="A766" s="7"/>
      <c r="B766" s="7"/>
      <c r="C766" s="7"/>
      <c r="D766" s="3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ht="15.5">
      <c r="A767" s="7"/>
      <c r="B767" s="7"/>
      <c r="C767" s="7"/>
      <c r="D767" s="3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ht="15.5">
      <c r="A768" s="7"/>
      <c r="B768" s="7"/>
      <c r="C768" s="7"/>
      <c r="D768" s="3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ht="15.5">
      <c r="A769" s="7"/>
      <c r="B769" s="7"/>
      <c r="C769" s="7"/>
      <c r="D769" s="3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ht="15.5">
      <c r="A770" s="7"/>
      <c r="B770" s="7"/>
      <c r="C770" s="7"/>
      <c r="D770" s="3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ht="15.5">
      <c r="A771" s="7"/>
      <c r="B771" s="7"/>
      <c r="C771" s="7"/>
      <c r="D771" s="3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ht="15.5">
      <c r="A772" s="7"/>
      <c r="B772" s="7"/>
      <c r="C772" s="7"/>
      <c r="D772" s="3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ht="15.5">
      <c r="A773" s="7"/>
      <c r="B773" s="7"/>
      <c r="C773" s="7"/>
      <c r="D773" s="3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ht="15.5">
      <c r="A774" s="7"/>
      <c r="B774" s="7"/>
      <c r="C774" s="7"/>
      <c r="D774" s="3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ht="15.5">
      <c r="A775" s="7"/>
      <c r="B775" s="7"/>
      <c r="C775" s="7"/>
      <c r="D775" s="3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ht="15.5">
      <c r="A776" s="7"/>
      <c r="B776" s="7"/>
      <c r="C776" s="7"/>
      <c r="D776" s="3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ht="15.5">
      <c r="A777" s="7"/>
      <c r="B777" s="7"/>
      <c r="C777" s="7"/>
      <c r="D777" s="3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ht="15.5">
      <c r="A778" s="7"/>
      <c r="B778" s="7"/>
      <c r="C778" s="7"/>
      <c r="D778" s="3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ht="15.5">
      <c r="A779" s="7"/>
      <c r="B779" s="7"/>
      <c r="C779" s="7"/>
      <c r="D779" s="3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ht="15.5">
      <c r="A780" s="7"/>
      <c r="B780" s="7"/>
      <c r="C780" s="7"/>
      <c r="D780" s="3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ht="15.5">
      <c r="A781" s="7"/>
      <c r="B781" s="7"/>
      <c r="C781" s="7"/>
      <c r="D781" s="3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ht="15.5">
      <c r="A782" s="7"/>
      <c r="B782" s="7"/>
      <c r="C782" s="7"/>
      <c r="D782" s="3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ht="15.5">
      <c r="A783" s="7"/>
      <c r="B783" s="7"/>
      <c r="C783" s="7"/>
      <c r="D783" s="3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ht="15.5">
      <c r="A784" s="7"/>
      <c r="B784" s="7"/>
      <c r="C784" s="7"/>
      <c r="D784" s="3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ht="15.5">
      <c r="A785" s="7"/>
      <c r="B785" s="7"/>
      <c r="C785" s="7"/>
      <c r="D785" s="3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ht="15.5">
      <c r="A786" s="7"/>
      <c r="B786" s="7"/>
      <c r="C786" s="7"/>
      <c r="D786" s="3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ht="15.5">
      <c r="A787" s="7"/>
      <c r="B787" s="7"/>
      <c r="C787" s="7"/>
      <c r="D787" s="3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ht="15.5">
      <c r="A788" s="7"/>
      <c r="B788" s="7"/>
      <c r="C788" s="7"/>
      <c r="D788" s="3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ht="15.5">
      <c r="A789" s="7"/>
      <c r="B789" s="7"/>
      <c r="C789" s="7"/>
      <c r="D789" s="3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ht="15.5">
      <c r="A790" s="7"/>
      <c r="B790" s="7"/>
      <c r="C790" s="7"/>
      <c r="D790" s="3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ht="15.5">
      <c r="A791" s="7"/>
      <c r="B791" s="7"/>
      <c r="C791" s="7"/>
      <c r="D791" s="3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ht="15.5">
      <c r="A792" s="7"/>
      <c r="B792" s="7"/>
      <c r="C792" s="7"/>
      <c r="D792" s="3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ht="15.5">
      <c r="A793" s="7"/>
      <c r="B793" s="7"/>
      <c r="C793" s="7"/>
      <c r="D793" s="3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ht="15.5">
      <c r="A794" s="7"/>
      <c r="B794" s="7"/>
      <c r="C794" s="7"/>
      <c r="D794" s="3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ht="15.5">
      <c r="A795" s="7"/>
      <c r="B795" s="7"/>
      <c r="C795" s="7"/>
      <c r="D795" s="3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ht="15.5">
      <c r="A796" s="7"/>
      <c r="B796" s="7"/>
      <c r="C796" s="7"/>
      <c r="D796" s="3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ht="15.5">
      <c r="A797" s="7"/>
      <c r="B797" s="7"/>
      <c r="C797" s="7"/>
      <c r="D797" s="3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ht="15.5">
      <c r="A798" s="7"/>
      <c r="B798" s="7"/>
      <c r="C798" s="7"/>
      <c r="D798" s="3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ht="15.5">
      <c r="A799" s="7"/>
      <c r="B799" s="7"/>
      <c r="C799" s="7"/>
      <c r="D799" s="3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ht="15.5">
      <c r="A800" s="7"/>
      <c r="B800" s="7"/>
      <c r="C800" s="7"/>
      <c r="D800" s="3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ht="15.5">
      <c r="A801" s="7"/>
      <c r="B801" s="7"/>
      <c r="C801" s="7"/>
      <c r="D801" s="3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ht="15.5">
      <c r="A802" s="7"/>
      <c r="B802" s="7"/>
      <c r="C802" s="7"/>
      <c r="D802" s="3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ht="15.5">
      <c r="A803" s="7"/>
      <c r="B803" s="7"/>
      <c r="C803" s="7"/>
      <c r="D803" s="3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ht="15.5">
      <c r="A804" s="7"/>
      <c r="B804" s="7"/>
      <c r="C804" s="7"/>
      <c r="D804" s="3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ht="15.5">
      <c r="A805" s="7"/>
      <c r="B805" s="7"/>
      <c r="C805" s="7"/>
      <c r="D805" s="3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ht="15.5">
      <c r="A806" s="7"/>
      <c r="B806" s="7"/>
      <c r="C806" s="7"/>
      <c r="D806" s="3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ht="15.5">
      <c r="A807" s="7"/>
      <c r="B807" s="7"/>
      <c r="C807" s="7"/>
      <c r="D807" s="3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ht="15.5">
      <c r="A808" s="7"/>
      <c r="B808" s="7"/>
      <c r="C808" s="7"/>
      <c r="D808" s="3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ht="15.5">
      <c r="A809" s="7"/>
      <c r="B809" s="7"/>
      <c r="C809" s="7"/>
      <c r="D809" s="3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ht="15.5">
      <c r="A810" s="7"/>
      <c r="B810" s="7"/>
      <c r="C810" s="7"/>
      <c r="D810" s="3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ht="15.5">
      <c r="A811" s="7"/>
      <c r="B811" s="7"/>
      <c r="C811" s="7"/>
      <c r="D811" s="3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ht="15.5">
      <c r="A812" s="7"/>
      <c r="B812" s="7"/>
      <c r="C812" s="7"/>
      <c r="D812" s="3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ht="15.5">
      <c r="A813" s="7"/>
      <c r="B813" s="7"/>
      <c r="C813" s="7"/>
      <c r="D813" s="3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ht="15.5">
      <c r="A814" s="7"/>
      <c r="B814" s="7"/>
      <c r="C814" s="7"/>
      <c r="D814" s="3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ht="15.5">
      <c r="A815" s="7"/>
      <c r="B815" s="7"/>
      <c r="C815" s="7"/>
      <c r="D815" s="3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ht="15.5">
      <c r="A816" s="7"/>
      <c r="B816" s="7"/>
      <c r="C816" s="7"/>
      <c r="D816" s="3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ht="15.5">
      <c r="A817" s="7"/>
      <c r="B817" s="7"/>
      <c r="C817" s="7"/>
      <c r="D817" s="3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ht="15.5">
      <c r="A818" s="7"/>
      <c r="B818" s="7"/>
      <c r="C818" s="7"/>
      <c r="D818" s="3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ht="15.5">
      <c r="A819" s="7"/>
      <c r="B819" s="7"/>
      <c r="C819" s="7"/>
      <c r="D819" s="3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ht="15.5">
      <c r="A820" s="7"/>
      <c r="B820" s="7"/>
      <c r="C820" s="7"/>
      <c r="D820" s="3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ht="15.5">
      <c r="A821" s="7"/>
      <c r="B821" s="7"/>
      <c r="C821" s="7"/>
      <c r="D821" s="3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ht="15.5">
      <c r="A822" s="7"/>
      <c r="B822" s="7"/>
      <c r="C822" s="7"/>
      <c r="D822" s="3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ht="15.5">
      <c r="A823" s="7"/>
      <c r="B823" s="7"/>
      <c r="C823" s="7"/>
      <c r="D823" s="3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ht="15.5">
      <c r="A824" s="7"/>
      <c r="B824" s="7"/>
      <c r="C824" s="7"/>
      <c r="D824" s="3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ht="15.5">
      <c r="A825" s="7"/>
      <c r="B825" s="7"/>
      <c r="C825" s="7"/>
      <c r="D825" s="3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ht="15.5">
      <c r="A826" s="7"/>
      <c r="B826" s="7"/>
      <c r="C826" s="7"/>
      <c r="D826" s="3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ht="15.5">
      <c r="A827" s="7"/>
      <c r="B827" s="7"/>
      <c r="C827" s="7"/>
      <c r="D827" s="3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ht="15.5">
      <c r="A828" s="7"/>
      <c r="B828" s="7"/>
      <c r="C828" s="7"/>
      <c r="D828" s="3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ht="15.5">
      <c r="A829" s="7"/>
      <c r="B829" s="7"/>
      <c r="C829" s="7"/>
      <c r="D829" s="3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ht="15.5">
      <c r="A830" s="7"/>
      <c r="B830" s="7"/>
      <c r="C830" s="7"/>
      <c r="D830" s="3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ht="15.5">
      <c r="A831" s="7"/>
      <c r="B831" s="7"/>
      <c r="C831" s="7"/>
      <c r="D831" s="3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ht="15.5">
      <c r="A832" s="7"/>
      <c r="B832" s="7"/>
      <c r="C832" s="7"/>
      <c r="D832" s="3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ht="15.5">
      <c r="A833" s="7"/>
      <c r="B833" s="7"/>
      <c r="C833" s="7"/>
      <c r="D833" s="3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ht="15.5">
      <c r="A834" s="7"/>
      <c r="B834" s="7"/>
      <c r="C834" s="7"/>
      <c r="D834" s="3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ht="15.5">
      <c r="A835" s="7"/>
      <c r="B835" s="7"/>
      <c r="C835" s="7"/>
      <c r="D835" s="3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ht="15.5">
      <c r="A836" s="7"/>
      <c r="B836" s="7"/>
      <c r="C836" s="7"/>
      <c r="D836" s="3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ht="15.5">
      <c r="A837" s="7"/>
      <c r="B837" s="7"/>
      <c r="C837" s="7"/>
      <c r="D837" s="3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ht="15.5">
      <c r="A838" s="7"/>
      <c r="B838" s="7"/>
      <c r="C838" s="7"/>
      <c r="D838" s="3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ht="15.5">
      <c r="A839" s="7"/>
      <c r="B839" s="7"/>
      <c r="C839" s="7"/>
      <c r="D839" s="3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ht="15.5">
      <c r="A840" s="7"/>
      <c r="B840" s="7"/>
      <c r="C840" s="7"/>
      <c r="D840" s="3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ht="15.5">
      <c r="A841" s="7"/>
      <c r="B841" s="7"/>
      <c r="C841" s="7"/>
      <c r="D841" s="3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ht="15.5">
      <c r="A842" s="7"/>
      <c r="B842" s="7"/>
      <c r="C842" s="7"/>
      <c r="D842" s="3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ht="15.5">
      <c r="A843" s="7"/>
      <c r="B843" s="7"/>
      <c r="C843" s="7"/>
      <c r="D843" s="3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ht="15.5">
      <c r="A844" s="7"/>
      <c r="B844" s="7"/>
      <c r="C844" s="7"/>
      <c r="D844" s="3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ht="15.5">
      <c r="A845" s="7"/>
      <c r="B845" s="7"/>
      <c r="C845" s="7"/>
      <c r="D845" s="3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ht="15.5">
      <c r="A846" s="7"/>
      <c r="B846" s="7"/>
      <c r="C846" s="7"/>
      <c r="D846" s="3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ht="15.5">
      <c r="A847" s="7"/>
      <c r="B847" s="7"/>
      <c r="C847" s="7"/>
      <c r="D847" s="3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ht="15.5">
      <c r="A848" s="7"/>
      <c r="B848" s="7"/>
      <c r="C848" s="7"/>
      <c r="D848" s="3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ht="15.5">
      <c r="A849" s="7"/>
      <c r="B849" s="7"/>
      <c r="C849" s="7"/>
      <c r="D849" s="3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ht="15.5">
      <c r="A850" s="7"/>
      <c r="B850" s="7"/>
      <c r="C850" s="7"/>
      <c r="D850" s="3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ht="15.5">
      <c r="A851" s="7"/>
      <c r="B851" s="7"/>
      <c r="C851" s="7"/>
      <c r="D851" s="3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ht="15.5">
      <c r="A852" s="7"/>
      <c r="B852" s="7"/>
      <c r="C852" s="7"/>
      <c r="D852" s="3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ht="15.5">
      <c r="A853" s="7"/>
      <c r="B853" s="7"/>
      <c r="C853" s="7"/>
      <c r="D853" s="3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ht="15.5">
      <c r="A854" s="7"/>
      <c r="B854" s="7"/>
      <c r="C854" s="7"/>
      <c r="D854" s="3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ht="15.5">
      <c r="A855" s="7"/>
      <c r="B855" s="7"/>
      <c r="C855" s="7"/>
      <c r="D855" s="3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ht="15.5">
      <c r="A856" s="7"/>
      <c r="B856" s="7"/>
      <c r="C856" s="7"/>
      <c r="D856" s="3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ht="15.5">
      <c r="A857" s="7"/>
      <c r="B857" s="7"/>
      <c r="C857" s="7"/>
      <c r="D857" s="3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ht="15.5">
      <c r="A858" s="7"/>
      <c r="B858" s="7"/>
      <c r="C858" s="7"/>
      <c r="D858" s="3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15.5">
      <c r="A859" s="7"/>
      <c r="B859" s="7"/>
      <c r="C859" s="7"/>
      <c r="D859" s="3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15.5">
      <c r="A860" s="7"/>
      <c r="B860" s="7"/>
      <c r="C860" s="7"/>
      <c r="D860" s="3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5.5">
      <c r="A861" s="7"/>
      <c r="B861" s="7"/>
      <c r="C861" s="7"/>
      <c r="D861" s="3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5.5">
      <c r="A862" s="7"/>
      <c r="B862" s="7"/>
      <c r="C862" s="7"/>
      <c r="D862" s="3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15.5">
      <c r="A863" s="7"/>
      <c r="B863" s="7"/>
      <c r="C863" s="7"/>
      <c r="D863" s="3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15.5">
      <c r="A864" s="7"/>
      <c r="B864" s="7"/>
      <c r="C864" s="7"/>
      <c r="D864" s="3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5.5">
      <c r="A865" s="7"/>
      <c r="B865" s="7"/>
      <c r="C865" s="7"/>
      <c r="D865" s="3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15.5">
      <c r="A866" s="7"/>
      <c r="B866" s="7"/>
      <c r="C866" s="7"/>
      <c r="D866" s="3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5.5">
      <c r="A867" s="7"/>
      <c r="B867" s="7"/>
      <c r="C867" s="7"/>
      <c r="D867" s="3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5.5">
      <c r="A868" s="7"/>
      <c r="B868" s="7"/>
      <c r="C868" s="7"/>
      <c r="D868" s="3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5.5">
      <c r="A869" s="7"/>
      <c r="B869" s="7"/>
      <c r="C869" s="7"/>
      <c r="D869" s="3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15.5">
      <c r="A870" s="7"/>
      <c r="B870" s="7"/>
      <c r="C870" s="7"/>
      <c r="D870" s="3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5.5">
      <c r="A871" s="7"/>
      <c r="B871" s="7"/>
      <c r="C871" s="7"/>
      <c r="D871" s="3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15.5">
      <c r="A872" s="7"/>
      <c r="B872" s="7"/>
      <c r="C872" s="7"/>
      <c r="D872" s="3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15.5">
      <c r="A873" s="7"/>
      <c r="B873" s="7"/>
      <c r="C873" s="7"/>
      <c r="D873" s="3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5.5">
      <c r="A874" s="7"/>
      <c r="B874" s="7"/>
      <c r="C874" s="7"/>
      <c r="D874" s="3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5.5">
      <c r="A875" s="7"/>
      <c r="B875" s="7"/>
      <c r="C875" s="7"/>
      <c r="D875" s="3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5.5">
      <c r="A876" s="7"/>
      <c r="B876" s="7"/>
      <c r="C876" s="7"/>
      <c r="D876" s="3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15.5">
      <c r="A877" s="7"/>
      <c r="B877" s="7"/>
      <c r="C877" s="7"/>
      <c r="D877" s="3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5.5">
      <c r="A878" s="7"/>
      <c r="B878" s="7"/>
      <c r="C878" s="7"/>
      <c r="D878" s="3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15.5">
      <c r="A879" s="7"/>
      <c r="B879" s="7"/>
      <c r="C879" s="7"/>
      <c r="D879" s="3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5.5">
      <c r="A880" s="7"/>
      <c r="B880" s="7"/>
      <c r="C880" s="7"/>
      <c r="D880" s="3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5.5">
      <c r="A881" s="7"/>
      <c r="B881" s="7"/>
      <c r="C881" s="7"/>
      <c r="D881" s="3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15.5">
      <c r="A882" s="7"/>
      <c r="B882" s="7"/>
      <c r="C882" s="7"/>
      <c r="D882" s="3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ht="15.5">
      <c r="A883" s="7"/>
      <c r="B883" s="7"/>
      <c r="C883" s="7"/>
      <c r="D883" s="3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ht="15.5">
      <c r="A884" s="7"/>
      <c r="B884" s="7"/>
      <c r="C884" s="7"/>
      <c r="D884" s="3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ht="15.5">
      <c r="A885" s="7"/>
      <c r="B885" s="7"/>
      <c r="C885" s="7"/>
      <c r="D885" s="3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ht="15.5">
      <c r="A886" s="7"/>
      <c r="B886" s="7"/>
      <c r="C886" s="7"/>
      <c r="D886" s="3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ht="15.5">
      <c r="A887" s="7"/>
      <c r="B887" s="7"/>
      <c r="C887" s="7"/>
      <c r="D887" s="3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ht="15.5">
      <c r="A888" s="7"/>
      <c r="B888" s="7"/>
      <c r="C888" s="7"/>
      <c r="D888" s="3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ht="15.5">
      <c r="A889" s="7"/>
      <c r="B889" s="7"/>
      <c r="C889" s="7"/>
      <c r="D889" s="3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ht="15.5">
      <c r="A890" s="7"/>
      <c r="B890" s="7"/>
      <c r="C890" s="7"/>
      <c r="D890" s="3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ht="15.5">
      <c r="A891" s="7"/>
      <c r="B891" s="7"/>
      <c r="C891" s="7"/>
      <c r="D891" s="3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ht="15.5">
      <c r="A892" s="7"/>
      <c r="B892" s="7"/>
      <c r="C892" s="7"/>
      <c r="D892" s="3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ht="15.5">
      <c r="A893" s="7"/>
      <c r="B893" s="7"/>
      <c r="C893" s="7"/>
      <c r="D893" s="3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ht="15.5">
      <c r="A894" s="7"/>
      <c r="B894" s="7"/>
      <c r="C894" s="7"/>
      <c r="D894" s="3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ht="15.5">
      <c r="A895" s="7"/>
      <c r="B895" s="7"/>
      <c r="C895" s="7"/>
      <c r="D895" s="3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ht="15.5">
      <c r="A896" s="7"/>
      <c r="B896" s="7"/>
      <c r="C896" s="7"/>
      <c r="D896" s="3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ht="15.5">
      <c r="A897" s="7"/>
      <c r="B897" s="7"/>
      <c r="C897" s="7"/>
      <c r="D897" s="3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ht="15.5">
      <c r="A898" s="7"/>
      <c r="B898" s="7"/>
      <c r="C898" s="7"/>
      <c r="D898" s="3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ht="15.5">
      <c r="A899" s="7"/>
      <c r="B899" s="7"/>
      <c r="C899" s="7"/>
      <c r="D899" s="3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ht="15.5">
      <c r="A900" s="7"/>
      <c r="B900" s="7"/>
      <c r="C900" s="7"/>
      <c r="D900" s="3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ht="15.5">
      <c r="A901" s="7"/>
      <c r="B901" s="7"/>
      <c r="C901" s="7"/>
      <c r="D901" s="3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ht="15.5">
      <c r="A902" s="7"/>
      <c r="B902" s="7"/>
      <c r="C902" s="7"/>
      <c r="D902" s="3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ht="15.5">
      <c r="A903" s="7"/>
      <c r="B903" s="7"/>
      <c r="C903" s="7"/>
      <c r="D903" s="3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ht="15.5">
      <c r="A904" s="7"/>
      <c r="B904" s="7"/>
      <c r="C904" s="7"/>
      <c r="D904" s="3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ht="15.5">
      <c r="A905" s="7"/>
      <c r="B905" s="7"/>
      <c r="C905" s="7"/>
      <c r="D905" s="3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ht="15.5">
      <c r="A906" s="7"/>
      <c r="B906" s="7"/>
      <c r="C906" s="7"/>
      <c r="D906" s="3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ht="15.5">
      <c r="A907" s="7"/>
      <c r="B907" s="7"/>
      <c r="C907" s="7"/>
      <c r="D907" s="3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ht="15.5">
      <c r="A908" s="7"/>
      <c r="B908" s="7"/>
      <c r="C908" s="7"/>
      <c r="D908" s="3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ht="15.5">
      <c r="A909" s="7"/>
      <c r="B909" s="7"/>
      <c r="C909" s="7"/>
      <c r="D909" s="3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ht="15.5">
      <c r="A910" s="7"/>
      <c r="B910" s="7"/>
      <c r="C910" s="7"/>
      <c r="D910" s="3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ht="15.5">
      <c r="A911" s="7"/>
      <c r="B911" s="7"/>
      <c r="C911" s="7"/>
      <c r="D911" s="3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ht="15.5">
      <c r="A912" s="7"/>
      <c r="B912" s="7"/>
      <c r="C912" s="7"/>
      <c r="D912" s="3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ht="15.5">
      <c r="A913" s="7"/>
      <c r="B913" s="7"/>
      <c r="C913" s="7"/>
      <c r="D913" s="3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ht="15.5">
      <c r="A914" s="7"/>
      <c r="B914" s="7"/>
      <c r="C914" s="7"/>
      <c r="D914" s="3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ht="15.5">
      <c r="A915" s="7"/>
      <c r="B915" s="7"/>
      <c r="C915" s="7"/>
      <c r="D915" s="3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ht="15.5">
      <c r="A916" s="7"/>
      <c r="B916" s="7"/>
      <c r="C916" s="7"/>
      <c r="D916" s="3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ht="15.5">
      <c r="A917" s="7"/>
      <c r="B917" s="7"/>
      <c r="C917" s="7"/>
      <c r="D917" s="3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ht="15.5">
      <c r="A918" s="7"/>
      <c r="B918" s="7"/>
      <c r="C918" s="7"/>
      <c r="D918" s="3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ht="15.5">
      <c r="A919" s="7"/>
      <c r="B919" s="7"/>
      <c r="C919" s="7"/>
      <c r="D919" s="3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ht="15.5">
      <c r="A920" s="7"/>
      <c r="B920" s="7"/>
      <c r="C920" s="7"/>
      <c r="D920" s="3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ht="15.5">
      <c r="A921" s="7"/>
      <c r="B921" s="7"/>
      <c r="C921" s="7"/>
      <c r="D921" s="3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ht="15.5">
      <c r="A922" s="7"/>
      <c r="B922" s="7"/>
      <c r="C922" s="7"/>
      <c r="D922" s="3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ht="15.5">
      <c r="A923" s="7"/>
      <c r="B923" s="7"/>
      <c r="C923" s="7"/>
      <c r="D923" s="3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ht="15.5">
      <c r="A924" s="7"/>
      <c r="B924" s="7"/>
      <c r="C924" s="7"/>
      <c r="D924" s="3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ht="15.5">
      <c r="A925" s="7"/>
      <c r="B925" s="7"/>
      <c r="C925" s="7"/>
      <c r="D925" s="3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ht="15.5">
      <c r="A926" s="7"/>
      <c r="B926" s="7"/>
      <c r="C926" s="7"/>
      <c r="D926" s="3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ht="15.5">
      <c r="A927" s="7"/>
      <c r="B927" s="7"/>
      <c r="C927" s="7"/>
      <c r="D927" s="3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ht="15.5">
      <c r="A928" s="7"/>
      <c r="B928" s="7"/>
      <c r="C928" s="7"/>
      <c r="D928" s="3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ht="15.5">
      <c r="A929" s="7"/>
      <c r="B929" s="7"/>
      <c r="C929" s="7"/>
      <c r="D929" s="3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ht="15.5">
      <c r="A930" s="7"/>
      <c r="B930" s="7"/>
      <c r="C930" s="7"/>
      <c r="D930" s="3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ht="15.5">
      <c r="A931" s="7"/>
      <c r="B931" s="7"/>
      <c r="C931" s="7"/>
      <c r="D931" s="3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ht="15.5">
      <c r="A932" s="7"/>
      <c r="B932" s="7"/>
      <c r="C932" s="7"/>
      <c r="D932" s="3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ht="15.5">
      <c r="A933" s="7"/>
      <c r="B933" s="7"/>
      <c r="C933" s="7"/>
      <c r="D933" s="3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ht="15.5">
      <c r="A934" s="7"/>
      <c r="B934" s="7"/>
      <c r="C934" s="7"/>
      <c r="D934" s="3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ht="15.5">
      <c r="A935" s="7"/>
      <c r="B935" s="7"/>
      <c r="C935" s="7"/>
      <c r="D935" s="3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ht="15.5">
      <c r="A936" s="7"/>
      <c r="B936" s="7"/>
      <c r="C936" s="7"/>
      <c r="D936" s="3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ht="15.5">
      <c r="A937" s="7"/>
      <c r="B937" s="7"/>
      <c r="C937" s="7"/>
      <c r="D937" s="3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1:23" ht="15.5">
      <c r="A938" s="7"/>
      <c r="B938" s="7"/>
      <c r="C938" s="7"/>
      <c r="D938" s="3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1:23" ht="15.5">
      <c r="A939" s="7"/>
      <c r="B939" s="7"/>
      <c r="C939" s="7"/>
      <c r="D939" s="3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1:23" ht="15.5">
      <c r="A940" s="7"/>
      <c r="B940" s="7"/>
      <c r="C940" s="7"/>
      <c r="D940" s="3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1:23" ht="15.5">
      <c r="A941" s="7"/>
      <c r="B941" s="7"/>
      <c r="C941" s="7"/>
      <c r="D941" s="3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1:23" ht="15.5">
      <c r="A942" s="7"/>
      <c r="B942" s="7"/>
      <c r="C942" s="7"/>
      <c r="D942" s="3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1:23" ht="15.5">
      <c r="A943" s="7"/>
      <c r="B943" s="7"/>
      <c r="C943" s="7"/>
      <c r="D943" s="3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1:23" ht="15.5">
      <c r="A944" s="7"/>
      <c r="B944" s="7"/>
      <c r="C944" s="7"/>
      <c r="D944" s="3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1:23" ht="15.5">
      <c r="A945" s="7"/>
      <c r="B945" s="7"/>
      <c r="C945" s="7"/>
      <c r="D945" s="3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1:23" ht="15.5">
      <c r="A946" s="7"/>
      <c r="B946" s="7"/>
      <c r="C946" s="7"/>
      <c r="D946" s="3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1:23" ht="15.5">
      <c r="A947" s="7"/>
      <c r="B947" s="7"/>
      <c r="C947" s="7"/>
      <c r="D947" s="3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1:23" ht="15.5">
      <c r="A948" s="7"/>
      <c r="B948" s="7"/>
      <c r="C948" s="7"/>
      <c r="D948" s="3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1:23" ht="15.5">
      <c r="A949" s="7"/>
      <c r="B949" s="7"/>
      <c r="C949" s="7"/>
      <c r="D949" s="3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1:23" ht="15.5">
      <c r="A950" s="7"/>
      <c r="B950" s="7"/>
      <c r="C950" s="7"/>
      <c r="D950" s="3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1:23" ht="15.5">
      <c r="A951" s="7"/>
      <c r="B951" s="7"/>
      <c r="C951" s="7"/>
      <c r="D951" s="3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1:23" ht="15.5">
      <c r="A952" s="7"/>
      <c r="B952" s="7"/>
      <c r="C952" s="7"/>
      <c r="D952" s="3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1:23" ht="15.5">
      <c r="A953" s="7"/>
      <c r="B953" s="7"/>
      <c r="C953" s="7"/>
      <c r="D953" s="3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1:23" ht="15.5">
      <c r="A954" s="7"/>
      <c r="B954" s="7"/>
      <c r="C954" s="7"/>
      <c r="D954" s="3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1:23" ht="15.5">
      <c r="A955" s="7"/>
      <c r="B955" s="7"/>
      <c r="C955" s="7"/>
      <c r="D955" s="3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ht="15.5">
      <c r="A956" s="7"/>
      <c r="B956" s="7"/>
      <c r="C956" s="7"/>
      <c r="D956" s="3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1:23" ht="15.5">
      <c r="A957" s="7"/>
      <c r="B957" s="7"/>
      <c r="C957" s="7"/>
      <c r="D957" s="3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1:23" ht="15.5">
      <c r="A958" s="7"/>
      <c r="B958" s="7"/>
      <c r="C958" s="7"/>
      <c r="D958" s="3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 spans="1:23" ht="15.5">
      <c r="A959" s="7"/>
      <c r="B959" s="7"/>
      <c r="C959" s="7"/>
      <c r="D959" s="3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1:23" ht="15.5">
      <c r="A960" s="7"/>
      <c r="B960" s="7"/>
      <c r="C960" s="7"/>
      <c r="D960" s="3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 spans="1:23" ht="15.5">
      <c r="A961" s="7"/>
      <c r="B961" s="7"/>
      <c r="C961" s="7"/>
      <c r="D961" s="3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1:23" ht="15.5">
      <c r="A962" s="7"/>
      <c r="B962" s="7"/>
      <c r="C962" s="7"/>
      <c r="D962" s="3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1:23" ht="15.5">
      <c r="A963" s="7"/>
      <c r="B963" s="7"/>
      <c r="C963" s="7"/>
      <c r="D963" s="3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1:23" ht="15.5">
      <c r="A964" s="7"/>
      <c r="B964" s="7"/>
      <c r="C964" s="7"/>
      <c r="D964" s="3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1:23" ht="15.5">
      <c r="A965" s="7"/>
      <c r="B965" s="7"/>
      <c r="C965" s="7"/>
      <c r="D965" s="3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ht="15.5">
      <c r="A966" s="7"/>
      <c r="B966" s="7"/>
      <c r="C966" s="7"/>
      <c r="D966" s="3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1:23" ht="15.5">
      <c r="A967" s="7"/>
      <c r="B967" s="7"/>
      <c r="C967" s="7"/>
      <c r="D967" s="3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1:23" ht="15.5">
      <c r="A968" s="7"/>
      <c r="B968" s="7"/>
      <c r="C968" s="7"/>
      <c r="D968" s="3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1:23" ht="15.5">
      <c r="A969" s="7"/>
      <c r="B969" s="7"/>
      <c r="C969" s="7"/>
      <c r="D969" s="3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1:23" ht="15.5">
      <c r="A970" s="7"/>
      <c r="B970" s="7"/>
      <c r="C970" s="7"/>
      <c r="D970" s="3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1:23" ht="15.5">
      <c r="A971" s="7"/>
      <c r="B971" s="7"/>
      <c r="C971" s="7"/>
      <c r="D971" s="3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1:23" ht="15.5">
      <c r="A972" s="7"/>
      <c r="B972" s="7"/>
      <c r="C972" s="7"/>
      <c r="D972" s="3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1:23" ht="15.5">
      <c r="A973" s="7"/>
      <c r="B973" s="7"/>
      <c r="C973" s="7"/>
      <c r="D973" s="3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1:23" ht="15.5">
      <c r="A974" s="7"/>
      <c r="B974" s="7"/>
      <c r="C974" s="7"/>
      <c r="D974" s="3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1:23" ht="15.5">
      <c r="A975" s="7"/>
      <c r="B975" s="7"/>
      <c r="C975" s="7"/>
      <c r="D975" s="3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1:23" ht="15.5">
      <c r="A976" s="7"/>
      <c r="B976" s="7"/>
      <c r="C976" s="7"/>
      <c r="D976" s="3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1:23" ht="15.5">
      <c r="A977" s="7"/>
      <c r="B977" s="7"/>
      <c r="C977" s="7"/>
      <c r="D977" s="3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1:23" ht="15.5">
      <c r="A978" s="7"/>
      <c r="B978" s="7"/>
      <c r="C978" s="7"/>
      <c r="D978" s="3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ht="15.5">
      <c r="A979" s="7"/>
      <c r="B979" s="7"/>
      <c r="C979" s="7"/>
      <c r="D979" s="3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ht="15.5">
      <c r="A980" s="7"/>
      <c r="B980" s="7"/>
      <c r="C980" s="7"/>
      <c r="D980" s="3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1:23" ht="15.5">
      <c r="A981" s="7"/>
      <c r="B981" s="7"/>
      <c r="C981" s="7"/>
      <c r="D981" s="3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ht="15.5">
      <c r="A982" s="7"/>
      <c r="B982" s="7"/>
      <c r="C982" s="7"/>
      <c r="D982" s="3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1:23" ht="15.5">
      <c r="A983" s="7"/>
      <c r="B983" s="7"/>
      <c r="C983" s="7"/>
      <c r="D983" s="3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ht="15.5">
      <c r="A984" s="7"/>
      <c r="B984" s="7"/>
      <c r="C984" s="7"/>
      <c r="D984" s="3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1:23" ht="15.5">
      <c r="A985" s="7"/>
      <c r="B985" s="7"/>
      <c r="C985" s="7"/>
      <c r="D985" s="3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1:23" ht="15.5">
      <c r="A986" s="7"/>
      <c r="B986" s="7"/>
      <c r="C986" s="7"/>
      <c r="D986" s="3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1:23" ht="15.5">
      <c r="A987" s="7"/>
      <c r="B987" s="7"/>
      <c r="C987" s="7"/>
      <c r="D987" s="3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1:23" ht="15.5">
      <c r="A988" s="7"/>
      <c r="B988" s="7"/>
      <c r="C988" s="7"/>
      <c r="D988" s="3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 spans="1:23" ht="15.5">
      <c r="A989" s="7"/>
      <c r="B989" s="7"/>
      <c r="C989" s="7"/>
      <c r="D989" s="3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 spans="1:23" ht="15.5">
      <c r="A990" s="7"/>
      <c r="B990" s="7"/>
      <c r="C990" s="7"/>
      <c r="D990" s="3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ht="15.5">
      <c r="A991" s="7"/>
      <c r="B991" s="7"/>
      <c r="C991" s="7"/>
      <c r="D991" s="3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 spans="1:23" ht="15.5">
      <c r="A992" s="7"/>
      <c r="B992" s="7"/>
      <c r="C992" s="7"/>
      <c r="D992" s="3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 spans="1:23" ht="15.5">
      <c r="A993" s="7"/>
      <c r="B993" s="7"/>
      <c r="C993" s="7"/>
      <c r="D993" s="3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 spans="1:23" ht="15.5">
      <c r="A994" s="7"/>
      <c r="B994" s="7"/>
      <c r="C994" s="7"/>
      <c r="D994" s="3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 spans="1:23" ht="15.5">
      <c r="A995" s="7"/>
      <c r="B995" s="7"/>
      <c r="C995" s="7"/>
      <c r="D995" s="3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 spans="1:23" ht="15.5">
      <c r="A996" s="7"/>
      <c r="B996" s="7"/>
      <c r="C996" s="7"/>
      <c r="D996" s="3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 spans="1:23" ht="15.5">
      <c r="A997" s="7"/>
      <c r="B997" s="7"/>
      <c r="C997" s="7"/>
      <c r="D997" s="3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ht="15.5">
      <c r="A998" s="7"/>
      <c r="B998" s="7"/>
      <c r="C998" s="7"/>
      <c r="D998" s="3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 spans="1:23" ht="15.5">
      <c r="A999" s="7"/>
      <c r="B999" s="7"/>
      <c r="C999" s="7"/>
      <c r="D999" s="3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 spans="1:23" ht="15.5">
      <c r="A1000" s="7"/>
      <c r="B1000" s="7"/>
      <c r="C1000" s="7"/>
      <c r="D1000" s="3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 spans="1:23" ht="15.5">
      <c r="A1001" s="37"/>
      <c r="B1001" s="37"/>
      <c r="C1001" s="37"/>
      <c r="D1001" s="33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 spans="1:23" ht="15.5">
      <c r="A1002" s="37"/>
      <c r="B1002" s="37"/>
      <c r="C1002" s="37"/>
      <c r="D1002" s="33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 spans="1:23" ht="15.5">
      <c r="A1003" s="37"/>
      <c r="B1003" s="37"/>
      <c r="C1003" s="37"/>
      <c r="D1003" s="33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 spans="1:23" ht="15.5">
      <c r="A1004" s="37"/>
      <c r="B1004" s="37"/>
      <c r="C1004" s="37"/>
      <c r="D1004" s="33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</sheetData>
  <mergeCells count="1">
    <mergeCell ref="D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42"/>
  <sheetViews>
    <sheetView zoomScale="115" zoomScaleNormal="115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A2" sqref="A1:A1048576"/>
    </sheetView>
  </sheetViews>
  <sheetFormatPr defaultColWidth="14.453125" defaultRowHeight="15.75" customHeight="1"/>
  <cols>
    <col min="4" max="4" width="28.81640625" customWidth="1"/>
    <col min="5" max="5" width="15.08984375" customWidth="1"/>
    <col min="6" max="6" width="24.08984375" customWidth="1"/>
    <col min="8" max="8" width="22" customWidth="1"/>
    <col min="9" max="9" width="21.453125" customWidth="1"/>
    <col min="10" max="10" width="29.81640625" customWidth="1"/>
    <col min="12" max="12" width="20.81640625" customWidth="1"/>
    <col min="14" max="14" width="18.81640625" customWidth="1"/>
  </cols>
  <sheetData>
    <row r="1" spans="1:20" ht="15.75" customHeight="1">
      <c r="A1" s="168" t="s">
        <v>0</v>
      </c>
      <c r="B1" s="167"/>
      <c r="C1" s="1"/>
    </row>
    <row r="2" spans="1:20" ht="15.75" customHeight="1">
      <c r="A2" s="3"/>
      <c r="B2" s="3"/>
      <c r="C2" s="5"/>
      <c r="D2" s="6"/>
      <c r="E2" s="6"/>
      <c r="F2" s="166" t="s">
        <v>396</v>
      </c>
      <c r="G2" s="167"/>
      <c r="H2" s="167"/>
      <c r="I2" s="167"/>
      <c r="J2" s="167"/>
      <c r="K2" s="167"/>
      <c r="L2" s="167"/>
      <c r="M2" s="167"/>
      <c r="N2" s="167"/>
      <c r="O2" s="167"/>
    </row>
    <row r="3" spans="1:20" ht="15.75" customHeight="1">
      <c r="A3" s="3" t="s">
        <v>4</v>
      </c>
      <c r="B3" s="3" t="s">
        <v>5</v>
      </c>
      <c r="C3" s="5" t="s">
        <v>6</v>
      </c>
      <c r="D3" s="3" t="s">
        <v>397</v>
      </c>
      <c r="E3" s="3" t="s">
        <v>398</v>
      </c>
      <c r="F3" s="3" t="s">
        <v>399</v>
      </c>
      <c r="G3" s="3" t="s">
        <v>398</v>
      </c>
      <c r="H3" s="3" t="s">
        <v>400</v>
      </c>
      <c r="I3" s="3" t="s">
        <v>401</v>
      </c>
      <c r="J3" s="3" t="s">
        <v>402</v>
      </c>
      <c r="K3" s="3" t="s">
        <v>403</v>
      </c>
      <c r="L3" s="3" t="s">
        <v>404</v>
      </c>
      <c r="M3" s="3" t="s">
        <v>405</v>
      </c>
      <c r="N3" s="3" t="s">
        <v>406</v>
      </c>
      <c r="O3" s="3" t="s">
        <v>407</v>
      </c>
      <c r="P3" s="3" t="s">
        <v>408</v>
      </c>
      <c r="Q3" s="3" t="s">
        <v>409</v>
      </c>
      <c r="R3" s="3" t="s">
        <v>19</v>
      </c>
      <c r="S3" s="64" t="s">
        <v>20</v>
      </c>
      <c r="T3" s="3" t="s">
        <v>21</v>
      </c>
    </row>
    <row r="4" spans="1:20" ht="15.75" customHeight="1">
      <c r="A4" s="8" t="s">
        <v>34</v>
      </c>
      <c r="B4" s="8" t="s">
        <v>38</v>
      </c>
      <c r="C4" s="10">
        <v>9531097</v>
      </c>
      <c r="F4" s="65"/>
      <c r="H4" s="66">
        <v>0</v>
      </c>
      <c r="J4" s="66">
        <v>0</v>
      </c>
      <c r="K4" s="67"/>
      <c r="N4" s="66">
        <v>0</v>
      </c>
      <c r="P4" s="66">
        <v>0</v>
      </c>
      <c r="S4" s="69">
        <f t="shared" ref="S4:S142" si="0">0.15*D4+0.15*F4+0.3*H4+0.1*J4+0.1*L4+0.1*N4</f>
        <v>0</v>
      </c>
      <c r="T4" s="70">
        <v>0</v>
      </c>
    </row>
    <row r="5" spans="1:20" ht="15.75" customHeight="1">
      <c r="A5" s="8" t="s">
        <v>50</v>
      </c>
      <c r="B5" s="8" t="s">
        <v>51</v>
      </c>
      <c r="C5" s="10">
        <v>9531433</v>
      </c>
      <c r="F5" s="55"/>
      <c r="H5" s="66">
        <v>0</v>
      </c>
      <c r="J5" s="66">
        <v>0</v>
      </c>
      <c r="N5" s="66">
        <v>0</v>
      </c>
      <c r="P5" s="66">
        <v>0</v>
      </c>
      <c r="S5" s="69">
        <f t="shared" si="0"/>
        <v>0</v>
      </c>
      <c r="T5" s="70">
        <v>0</v>
      </c>
    </row>
    <row r="6" spans="1:20" ht="15.75" customHeight="1">
      <c r="A6" s="8" t="s">
        <v>54</v>
      </c>
      <c r="B6" s="8" t="s">
        <v>55</v>
      </c>
      <c r="C6" s="10">
        <v>9624016</v>
      </c>
      <c r="D6" s="66">
        <v>50</v>
      </c>
      <c r="F6" s="58">
        <v>50</v>
      </c>
      <c r="H6" s="66">
        <v>100</v>
      </c>
      <c r="J6" s="66">
        <v>100</v>
      </c>
      <c r="L6" s="66">
        <v>100</v>
      </c>
      <c r="N6" s="66">
        <v>100</v>
      </c>
      <c r="P6" s="66">
        <v>100</v>
      </c>
      <c r="S6" s="69">
        <f t="shared" si="0"/>
        <v>75</v>
      </c>
      <c r="T6" s="70">
        <v>100</v>
      </c>
    </row>
    <row r="7" spans="1:20" ht="15.75" customHeight="1">
      <c r="A7" s="8" t="s">
        <v>57</v>
      </c>
      <c r="B7" s="8" t="s">
        <v>58</v>
      </c>
      <c r="C7" s="10">
        <v>9631007</v>
      </c>
      <c r="D7" s="66">
        <v>50</v>
      </c>
      <c r="F7" s="58">
        <v>50</v>
      </c>
      <c r="H7" s="66">
        <v>100</v>
      </c>
      <c r="J7" s="66">
        <v>100</v>
      </c>
      <c r="L7" s="66">
        <v>100</v>
      </c>
      <c r="N7" s="66">
        <v>100</v>
      </c>
      <c r="P7" s="66">
        <v>100</v>
      </c>
      <c r="S7" s="69">
        <f t="shared" si="0"/>
        <v>75</v>
      </c>
      <c r="T7" s="70">
        <v>100</v>
      </c>
    </row>
    <row r="8" spans="1:20" ht="15.75" customHeight="1">
      <c r="A8" s="8" t="s">
        <v>59</v>
      </c>
      <c r="B8" s="8" t="s">
        <v>60</v>
      </c>
      <c r="C8" s="10">
        <v>9631027</v>
      </c>
      <c r="D8" s="66">
        <v>50</v>
      </c>
      <c r="F8" s="58">
        <v>43</v>
      </c>
      <c r="H8" s="66">
        <v>100</v>
      </c>
      <c r="J8" s="66">
        <v>80</v>
      </c>
      <c r="L8" s="66">
        <v>100</v>
      </c>
      <c r="N8" s="66">
        <v>100</v>
      </c>
      <c r="P8" s="66">
        <v>0</v>
      </c>
      <c r="S8" s="69">
        <f t="shared" si="0"/>
        <v>71.95</v>
      </c>
      <c r="T8" s="70">
        <v>0</v>
      </c>
    </row>
    <row r="9" spans="1:20" ht="15.75" customHeight="1">
      <c r="A9" s="8" t="s">
        <v>61</v>
      </c>
      <c r="B9" s="8" t="s">
        <v>62</v>
      </c>
      <c r="C9" s="10">
        <v>9631028</v>
      </c>
      <c r="D9" s="66">
        <v>50</v>
      </c>
      <c r="F9" s="58">
        <v>40</v>
      </c>
      <c r="H9" s="66">
        <v>100</v>
      </c>
      <c r="J9" s="66">
        <v>100</v>
      </c>
      <c r="L9" s="66">
        <v>90</v>
      </c>
      <c r="N9" s="66">
        <v>100</v>
      </c>
      <c r="P9" s="66">
        <v>100</v>
      </c>
      <c r="S9" s="69">
        <f t="shared" si="0"/>
        <v>72.5</v>
      </c>
      <c r="T9" s="70">
        <v>100</v>
      </c>
    </row>
    <row r="10" spans="1:20" ht="15.75" customHeight="1">
      <c r="A10" s="8" t="s">
        <v>63</v>
      </c>
      <c r="B10" s="8" t="s">
        <v>64</v>
      </c>
      <c r="C10" s="10">
        <v>9631029</v>
      </c>
      <c r="D10" s="66">
        <v>50</v>
      </c>
      <c r="F10" s="58">
        <v>50</v>
      </c>
      <c r="H10" s="66">
        <v>60</v>
      </c>
      <c r="J10" s="66">
        <v>100</v>
      </c>
      <c r="L10" s="66">
        <v>90</v>
      </c>
      <c r="N10" s="66">
        <v>100</v>
      </c>
      <c r="P10" s="66">
        <v>0</v>
      </c>
      <c r="S10" s="69">
        <f t="shared" si="0"/>
        <v>62</v>
      </c>
      <c r="T10" s="70">
        <v>0</v>
      </c>
    </row>
    <row r="11" spans="1:20" ht="15.75" customHeight="1">
      <c r="A11" s="8" t="s">
        <v>65</v>
      </c>
      <c r="B11" s="8" t="s">
        <v>66</v>
      </c>
      <c r="C11" s="10">
        <v>9631030</v>
      </c>
      <c r="F11" s="60"/>
      <c r="H11" s="66">
        <v>0</v>
      </c>
      <c r="J11" s="66">
        <v>0</v>
      </c>
      <c r="N11" s="66">
        <v>0</v>
      </c>
      <c r="P11" s="66">
        <v>0</v>
      </c>
      <c r="S11" s="69">
        <f t="shared" si="0"/>
        <v>0</v>
      </c>
      <c r="T11" s="70">
        <v>0</v>
      </c>
    </row>
    <row r="12" spans="1:20" ht="15.75" customHeight="1">
      <c r="A12" s="8" t="s">
        <v>69</v>
      </c>
      <c r="B12" s="8" t="s">
        <v>70</v>
      </c>
      <c r="C12" s="10">
        <v>9631034</v>
      </c>
      <c r="F12" s="60"/>
      <c r="H12" s="66">
        <v>0</v>
      </c>
      <c r="J12" s="66">
        <v>0</v>
      </c>
      <c r="N12" s="66">
        <v>0</v>
      </c>
      <c r="P12" s="66">
        <v>0</v>
      </c>
      <c r="S12" s="69">
        <f t="shared" si="0"/>
        <v>0</v>
      </c>
      <c r="T12" s="70">
        <v>0</v>
      </c>
    </row>
    <row r="13" spans="1:20" ht="15.75" customHeight="1">
      <c r="A13" s="8" t="s">
        <v>72</v>
      </c>
      <c r="B13" s="8" t="s">
        <v>73</v>
      </c>
      <c r="C13" s="10">
        <v>9631041</v>
      </c>
      <c r="D13" s="66">
        <v>50</v>
      </c>
      <c r="F13" s="58">
        <v>50</v>
      </c>
      <c r="H13" s="66">
        <v>100</v>
      </c>
      <c r="J13" s="66">
        <v>100</v>
      </c>
      <c r="L13" s="66">
        <v>100</v>
      </c>
      <c r="N13" s="66">
        <v>100</v>
      </c>
      <c r="P13" s="66">
        <v>50</v>
      </c>
      <c r="Q13" s="67" t="s">
        <v>420</v>
      </c>
      <c r="S13" s="69">
        <f t="shared" si="0"/>
        <v>75</v>
      </c>
      <c r="T13" s="70">
        <v>50</v>
      </c>
    </row>
    <row r="14" spans="1:20" ht="15.75" customHeight="1">
      <c r="A14" s="8" t="s">
        <v>77</v>
      </c>
      <c r="B14" s="8" t="s">
        <v>78</v>
      </c>
      <c r="C14" s="10">
        <v>9631042</v>
      </c>
      <c r="F14" s="60"/>
      <c r="H14" s="66">
        <v>0</v>
      </c>
      <c r="J14" s="66">
        <v>0</v>
      </c>
      <c r="N14" s="66">
        <v>0</v>
      </c>
      <c r="P14" s="66">
        <v>0</v>
      </c>
      <c r="S14" s="69">
        <f t="shared" si="0"/>
        <v>0</v>
      </c>
      <c r="T14" s="70">
        <v>0</v>
      </c>
    </row>
    <row r="15" spans="1:20" ht="15.75" customHeight="1">
      <c r="A15" s="8" t="s">
        <v>80</v>
      </c>
      <c r="B15" s="8" t="s">
        <v>81</v>
      </c>
      <c r="C15" s="10">
        <v>9631048</v>
      </c>
      <c r="D15" s="66">
        <v>50</v>
      </c>
      <c r="F15" s="58">
        <v>50</v>
      </c>
      <c r="H15" s="66">
        <v>60</v>
      </c>
      <c r="J15" s="66">
        <v>100</v>
      </c>
      <c r="L15" s="66">
        <v>95</v>
      </c>
      <c r="N15" s="66">
        <v>100</v>
      </c>
      <c r="P15" s="66">
        <v>100</v>
      </c>
      <c r="S15" s="69">
        <f t="shared" si="0"/>
        <v>62.5</v>
      </c>
      <c r="T15" s="70">
        <v>100</v>
      </c>
    </row>
    <row r="16" spans="1:20" ht="15.75" customHeight="1">
      <c r="A16" s="8" t="s">
        <v>83</v>
      </c>
      <c r="B16" s="8" t="s">
        <v>84</v>
      </c>
      <c r="C16" s="10">
        <v>9631058</v>
      </c>
      <c r="F16" s="60"/>
      <c r="H16" s="66">
        <v>0</v>
      </c>
      <c r="J16" s="66">
        <v>0</v>
      </c>
      <c r="N16" s="66">
        <v>0</v>
      </c>
      <c r="P16" s="66">
        <v>0</v>
      </c>
      <c r="S16" s="69">
        <f t="shared" si="0"/>
        <v>0</v>
      </c>
      <c r="T16" s="70">
        <v>0</v>
      </c>
    </row>
    <row r="17" spans="1:20" ht="15.75" customHeight="1">
      <c r="A17" s="8" t="s">
        <v>89</v>
      </c>
      <c r="B17" s="8" t="s">
        <v>62</v>
      </c>
      <c r="C17" s="10">
        <v>9631060</v>
      </c>
      <c r="D17" s="66">
        <v>50</v>
      </c>
      <c r="F17" s="58">
        <v>35</v>
      </c>
      <c r="H17" s="66">
        <v>100</v>
      </c>
      <c r="J17" s="66">
        <v>100</v>
      </c>
      <c r="L17" s="66">
        <v>100</v>
      </c>
      <c r="N17" s="66">
        <v>100</v>
      </c>
      <c r="P17" s="66">
        <v>100</v>
      </c>
      <c r="S17" s="69">
        <f t="shared" si="0"/>
        <v>72.75</v>
      </c>
      <c r="T17" s="70">
        <v>100</v>
      </c>
    </row>
    <row r="18" spans="1:20" ht="15.75" customHeight="1">
      <c r="A18" s="8" t="s">
        <v>92</v>
      </c>
      <c r="B18" s="8" t="s">
        <v>93</v>
      </c>
      <c r="C18" s="10">
        <v>9631073</v>
      </c>
      <c r="F18" s="60"/>
      <c r="H18" s="66">
        <v>0</v>
      </c>
      <c r="J18" s="66">
        <v>0</v>
      </c>
      <c r="N18" s="66">
        <v>0</v>
      </c>
      <c r="P18" s="66">
        <v>0</v>
      </c>
      <c r="S18" s="69">
        <f t="shared" si="0"/>
        <v>0</v>
      </c>
      <c r="T18" s="70">
        <v>0</v>
      </c>
    </row>
    <row r="19" spans="1:20" ht="15.75" customHeight="1">
      <c r="A19" s="8" t="s">
        <v>95</v>
      </c>
      <c r="B19" s="8" t="s">
        <v>96</v>
      </c>
      <c r="C19" s="10">
        <v>9631082</v>
      </c>
      <c r="D19" s="66">
        <v>50</v>
      </c>
      <c r="F19" s="58">
        <v>50</v>
      </c>
      <c r="H19" s="66">
        <v>90</v>
      </c>
      <c r="I19" s="67" t="s">
        <v>423</v>
      </c>
      <c r="J19" s="66">
        <v>50</v>
      </c>
      <c r="L19" s="66">
        <v>100</v>
      </c>
      <c r="N19" s="66">
        <v>80</v>
      </c>
      <c r="O19" s="66" t="s">
        <v>424</v>
      </c>
      <c r="P19" s="66">
        <v>0</v>
      </c>
      <c r="S19" s="69">
        <f t="shared" si="0"/>
        <v>65</v>
      </c>
      <c r="T19" s="70">
        <v>0</v>
      </c>
    </row>
    <row r="20" spans="1:20" ht="15.75" customHeight="1">
      <c r="A20" s="8" t="s">
        <v>100</v>
      </c>
      <c r="B20" s="8" t="s">
        <v>101</v>
      </c>
      <c r="C20" s="10">
        <v>9631403</v>
      </c>
      <c r="D20" s="66">
        <v>50</v>
      </c>
      <c r="F20" s="58">
        <v>40</v>
      </c>
      <c r="H20" s="66">
        <v>100</v>
      </c>
      <c r="J20" s="66">
        <v>100</v>
      </c>
      <c r="L20" s="66">
        <v>60</v>
      </c>
      <c r="N20" s="66">
        <v>100</v>
      </c>
      <c r="P20" s="66">
        <v>0</v>
      </c>
      <c r="S20" s="69">
        <f t="shared" si="0"/>
        <v>69.5</v>
      </c>
      <c r="T20" s="70">
        <v>0</v>
      </c>
    </row>
    <row r="21" spans="1:20" ht="15.75" customHeight="1">
      <c r="A21" s="8" t="s">
        <v>104</v>
      </c>
      <c r="B21" s="8" t="s">
        <v>105</v>
      </c>
      <c r="C21" s="10">
        <v>9631408</v>
      </c>
      <c r="D21" s="66">
        <v>50</v>
      </c>
      <c r="F21" s="58">
        <v>50</v>
      </c>
      <c r="H21" s="66">
        <v>100</v>
      </c>
      <c r="J21" s="66">
        <v>100</v>
      </c>
      <c r="L21" s="66">
        <v>100</v>
      </c>
      <c r="N21" s="66">
        <v>25</v>
      </c>
      <c r="P21" s="66">
        <v>0</v>
      </c>
      <c r="S21" s="69">
        <f t="shared" si="0"/>
        <v>67.5</v>
      </c>
      <c r="T21" s="70">
        <v>0</v>
      </c>
    </row>
    <row r="22" spans="1:20" ht="15.75" customHeight="1">
      <c r="A22" s="8" t="s">
        <v>107</v>
      </c>
      <c r="B22" s="8" t="s">
        <v>108</v>
      </c>
      <c r="C22" s="10">
        <v>9631410</v>
      </c>
      <c r="D22" s="66">
        <v>30</v>
      </c>
      <c r="E22" s="67" t="s">
        <v>427</v>
      </c>
      <c r="F22" s="58">
        <v>25</v>
      </c>
      <c r="H22" s="66">
        <v>100</v>
      </c>
      <c r="J22" s="66">
        <v>100</v>
      </c>
      <c r="L22" s="66">
        <v>100</v>
      </c>
      <c r="N22" s="66">
        <v>100</v>
      </c>
      <c r="P22" s="66">
        <v>0</v>
      </c>
      <c r="S22" s="69">
        <f t="shared" si="0"/>
        <v>68.25</v>
      </c>
      <c r="T22" s="70">
        <v>0</v>
      </c>
    </row>
    <row r="23" spans="1:20" ht="15.75" customHeight="1">
      <c r="A23" s="8" t="s">
        <v>109</v>
      </c>
      <c r="B23" s="8" t="s">
        <v>110</v>
      </c>
      <c r="C23" s="10">
        <v>9631412</v>
      </c>
      <c r="F23" s="60"/>
      <c r="H23" s="66">
        <v>0</v>
      </c>
      <c r="J23" s="66">
        <v>0</v>
      </c>
      <c r="N23" s="66">
        <v>0</v>
      </c>
      <c r="P23" s="66">
        <v>0</v>
      </c>
      <c r="S23" s="69">
        <f t="shared" si="0"/>
        <v>0</v>
      </c>
      <c r="T23" s="70">
        <v>0</v>
      </c>
    </row>
    <row r="24" spans="1:20" ht="15.75" customHeight="1">
      <c r="A24" s="8" t="s">
        <v>112</v>
      </c>
      <c r="B24" s="8" t="s">
        <v>113</v>
      </c>
      <c r="C24" s="10">
        <v>9631413</v>
      </c>
      <c r="D24" s="66">
        <v>50</v>
      </c>
      <c r="F24" s="58">
        <v>35</v>
      </c>
      <c r="H24" s="66">
        <v>30</v>
      </c>
      <c r="I24" s="67" t="s">
        <v>428</v>
      </c>
      <c r="J24" s="66">
        <v>100</v>
      </c>
      <c r="L24" s="66">
        <v>100</v>
      </c>
      <c r="N24" s="66">
        <v>20</v>
      </c>
      <c r="P24" s="66">
        <v>0</v>
      </c>
      <c r="S24" s="69">
        <f t="shared" si="0"/>
        <v>43.75</v>
      </c>
      <c r="T24" s="70">
        <v>0</v>
      </c>
    </row>
    <row r="25" spans="1:20" ht="15.75" customHeight="1">
      <c r="A25" s="8" t="s">
        <v>117</v>
      </c>
      <c r="B25" s="8" t="s">
        <v>55</v>
      </c>
      <c r="C25" s="10">
        <v>9631420</v>
      </c>
      <c r="D25" s="66">
        <v>50</v>
      </c>
      <c r="F25" s="58">
        <v>40</v>
      </c>
      <c r="H25" s="66">
        <v>30</v>
      </c>
      <c r="J25" s="66">
        <v>100</v>
      </c>
      <c r="L25" s="66">
        <v>100</v>
      </c>
      <c r="N25" s="66">
        <v>20</v>
      </c>
      <c r="P25" s="66">
        <v>0</v>
      </c>
      <c r="S25" s="69">
        <f t="shared" si="0"/>
        <v>44.5</v>
      </c>
      <c r="T25" s="70">
        <v>0</v>
      </c>
    </row>
    <row r="26" spans="1:20" ht="15.75" customHeight="1">
      <c r="A26" s="8" t="s">
        <v>118</v>
      </c>
      <c r="B26" s="8" t="s">
        <v>75</v>
      </c>
      <c r="C26" s="10">
        <v>9631426</v>
      </c>
      <c r="F26" s="60"/>
      <c r="H26" s="66">
        <v>0</v>
      </c>
      <c r="J26" s="66">
        <v>0</v>
      </c>
      <c r="N26" s="66">
        <v>0</v>
      </c>
      <c r="P26" s="66">
        <v>0</v>
      </c>
      <c r="S26" s="69">
        <f t="shared" si="0"/>
        <v>0</v>
      </c>
      <c r="T26" s="70">
        <v>0</v>
      </c>
    </row>
    <row r="27" spans="1:20" ht="15.5">
      <c r="A27" s="8" t="s">
        <v>122</v>
      </c>
      <c r="B27" s="8" t="s">
        <v>123</v>
      </c>
      <c r="C27" s="10">
        <v>9631806</v>
      </c>
      <c r="F27" s="60"/>
      <c r="H27" s="66">
        <v>80</v>
      </c>
      <c r="J27" s="66">
        <v>60</v>
      </c>
      <c r="L27" s="66">
        <v>100</v>
      </c>
      <c r="N27" s="66">
        <v>100</v>
      </c>
      <c r="P27" s="66">
        <v>0</v>
      </c>
      <c r="S27" s="69">
        <f t="shared" si="0"/>
        <v>50</v>
      </c>
      <c r="T27" s="70">
        <v>0</v>
      </c>
    </row>
    <row r="28" spans="1:20" ht="15.5">
      <c r="A28" s="8" t="s">
        <v>126</v>
      </c>
      <c r="B28" s="8" t="s">
        <v>127</v>
      </c>
      <c r="C28" s="10">
        <v>9631807</v>
      </c>
      <c r="D28" s="66">
        <v>50</v>
      </c>
      <c r="F28" s="58">
        <v>35</v>
      </c>
      <c r="H28" s="66">
        <v>0</v>
      </c>
      <c r="J28" s="66">
        <v>0</v>
      </c>
      <c r="L28" s="66">
        <v>70</v>
      </c>
      <c r="N28" s="66">
        <v>100</v>
      </c>
      <c r="P28" s="66">
        <v>0</v>
      </c>
      <c r="R28" s="67" t="s">
        <v>432</v>
      </c>
      <c r="S28" s="69">
        <f t="shared" si="0"/>
        <v>29.75</v>
      </c>
      <c r="T28" s="70">
        <v>0</v>
      </c>
    </row>
    <row r="29" spans="1:20" ht="15.5">
      <c r="A29" s="8" t="s">
        <v>128</v>
      </c>
      <c r="B29" s="8" t="s">
        <v>129</v>
      </c>
      <c r="C29" s="10">
        <v>9631811</v>
      </c>
      <c r="D29" s="66">
        <v>50</v>
      </c>
      <c r="F29" s="58">
        <v>50</v>
      </c>
      <c r="H29" s="66">
        <v>100</v>
      </c>
      <c r="J29" s="66">
        <v>100</v>
      </c>
      <c r="L29" s="66">
        <v>100</v>
      </c>
      <c r="N29" s="66">
        <v>100</v>
      </c>
      <c r="P29" s="66">
        <v>100</v>
      </c>
      <c r="S29" s="69">
        <f t="shared" si="0"/>
        <v>75</v>
      </c>
      <c r="T29" s="70">
        <v>100</v>
      </c>
    </row>
    <row r="30" spans="1:20" ht="15.5">
      <c r="A30" s="8" t="s">
        <v>130</v>
      </c>
      <c r="B30" s="8" t="s">
        <v>131</v>
      </c>
      <c r="C30" s="10">
        <v>9631903</v>
      </c>
      <c r="D30" s="66">
        <v>50</v>
      </c>
      <c r="F30" s="58">
        <v>45</v>
      </c>
      <c r="H30" s="66">
        <v>100</v>
      </c>
      <c r="J30" s="66">
        <v>20</v>
      </c>
      <c r="L30" s="66">
        <v>97</v>
      </c>
      <c r="N30" s="66">
        <v>80</v>
      </c>
      <c r="P30" s="66">
        <v>50</v>
      </c>
      <c r="Q30" s="67" t="s">
        <v>434</v>
      </c>
      <c r="S30" s="69">
        <f t="shared" si="0"/>
        <v>63.95</v>
      </c>
      <c r="T30" s="70">
        <v>50</v>
      </c>
    </row>
    <row r="31" spans="1:20" ht="15.5">
      <c r="A31" s="8" t="s">
        <v>133</v>
      </c>
      <c r="B31" s="8" t="s">
        <v>134</v>
      </c>
      <c r="C31" s="10">
        <v>9731505</v>
      </c>
      <c r="D31" s="66">
        <v>50</v>
      </c>
      <c r="F31" s="58">
        <v>50</v>
      </c>
      <c r="H31" s="66">
        <v>40</v>
      </c>
      <c r="I31" s="67" t="s">
        <v>436</v>
      </c>
      <c r="J31" s="66">
        <v>100</v>
      </c>
      <c r="L31" s="66">
        <v>100</v>
      </c>
      <c r="N31" s="66">
        <v>100</v>
      </c>
      <c r="P31" s="66">
        <v>0</v>
      </c>
      <c r="S31" s="69">
        <f t="shared" si="0"/>
        <v>57</v>
      </c>
      <c r="T31" s="70">
        <v>0</v>
      </c>
    </row>
    <row r="32" spans="1:20" ht="15.5">
      <c r="A32" s="24" t="s">
        <v>22</v>
      </c>
      <c r="B32" s="25" t="s">
        <v>23</v>
      </c>
      <c r="C32" s="9">
        <v>9223704</v>
      </c>
      <c r="F32" s="60"/>
      <c r="H32" s="66">
        <v>0</v>
      </c>
      <c r="J32" s="66">
        <v>0</v>
      </c>
      <c r="N32" s="66">
        <v>0</v>
      </c>
      <c r="P32" s="66">
        <v>0</v>
      </c>
      <c r="S32" s="69">
        <f t="shared" si="0"/>
        <v>0</v>
      </c>
      <c r="T32" s="70">
        <v>0</v>
      </c>
    </row>
    <row r="33" spans="1:28" ht="15.5">
      <c r="A33" s="27" t="s">
        <v>52</v>
      </c>
      <c r="B33" s="27" t="s">
        <v>53</v>
      </c>
      <c r="C33" s="28">
        <v>9323092</v>
      </c>
      <c r="D33" s="66">
        <v>50</v>
      </c>
      <c r="F33" s="58">
        <v>50</v>
      </c>
      <c r="H33" s="66">
        <v>60</v>
      </c>
      <c r="I33" s="67"/>
      <c r="J33" s="66">
        <v>40</v>
      </c>
      <c r="L33" s="66">
        <v>100</v>
      </c>
      <c r="N33" s="66">
        <v>100</v>
      </c>
      <c r="P33" s="66">
        <v>100</v>
      </c>
      <c r="S33" s="69">
        <f t="shared" si="0"/>
        <v>57</v>
      </c>
      <c r="T33" s="70">
        <v>100</v>
      </c>
    </row>
    <row r="34" spans="1:28" ht="15.5">
      <c r="A34" s="27" t="s">
        <v>143</v>
      </c>
      <c r="B34" s="27" t="s">
        <v>144</v>
      </c>
      <c r="C34" s="28">
        <v>9612056</v>
      </c>
      <c r="D34" s="66">
        <v>50</v>
      </c>
      <c r="F34" s="58">
        <v>35</v>
      </c>
      <c r="H34" s="66">
        <v>100</v>
      </c>
      <c r="J34" s="66">
        <v>100</v>
      </c>
      <c r="L34" s="66">
        <v>100</v>
      </c>
      <c r="N34" s="66">
        <v>80</v>
      </c>
      <c r="P34" s="66">
        <v>100</v>
      </c>
      <c r="S34" s="69">
        <f t="shared" si="0"/>
        <v>70.75</v>
      </c>
      <c r="T34" s="70">
        <v>100</v>
      </c>
    </row>
    <row r="35" spans="1:28" ht="15.5">
      <c r="A35" s="27" t="s">
        <v>97</v>
      </c>
      <c r="B35" s="27" t="s">
        <v>98</v>
      </c>
      <c r="C35" s="28">
        <v>9531001</v>
      </c>
      <c r="D35" s="66">
        <v>50</v>
      </c>
      <c r="F35" s="58">
        <v>50</v>
      </c>
      <c r="H35" s="66">
        <v>60</v>
      </c>
      <c r="I35" s="67" t="s">
        <v>439</v>
      </c>
      <c r="J35" s="66">
        <v>100</v>
      </c>
      <c r="L35" s="66">
        <v>0</v>
      </c>
      <c r="N35" s="66">
        <v>100</v>
      </c>
      <c r="P35" s="66">
        <v>0</v>
      </c>
      <c r="S35" s="69">
        <f t="shared" si="0"/>
        <v>53</v>
      </c>
      <c r="T35" s="70">
        <v>0</v>
      </c>
    </row>
    <row r="36" spans="1:28" ht="15.5">
      <c r="A36" s="27" t="s">
        <v>141</v>
      </c>
      <c r="B36" s="27" t="s">
        <v>142</v>
      </c>
      <c r="C36" s="28">
        <v>9612036</v>
      </c>
      <c r="D36" s="66">
        <v>50</v>
      </c>
      <c r="F36" s="58">
        <v>50</v>
      </c>
      <c r="H36" s="66">
        <v>100</v>
      </c>
      <c r="J36" s="66">
        <v>40</v>
      </c>
      <c r="L36" s="66">
        <v>100</v>
      </c>
      <c r="N36" s="66">
        <v>100</v>
      </c>
      <c r="P36" s="66">
        <v>0</v>
      </c>
      <c r="S36" s="69">
        <f t="shared" si="0"/>
        <v>69</v>
      </c>
      <c r="T36" s="70">
        <v>0</v>
      </c>
    </row>
    <row r="37" spans="1:28" ht="15.5">
      <c r="A37" s="27" t="s">
        <v>90</v>
      </c>
      <c r="B37" s="27" t="s">
        <v>91</v>
      </c>
      <c r="C37" s="28">
        <v>9523094</v>
      </c>
      <c r="D37" s="66">
        <v>50</v>
      </c>
      <c r="F37" s="58">
        <v>50</v>
      </c>
      <c r="H37" s="66">
        <v>60</v>
      </c>
      <c r="J37" s="66">
        <v>100</v>
      </c>
      <c r="L37" s="66">
        <v>100</v>
      </c>
      <c r="N37" s="66">
        <v>100</v>
      </c>
      <c r="P37" s="66">
        <v>0</v>
      </c>
      <c r="S37" s="69">
        <f t="shared" si="0"/>
        <v>63</v>
      </c>
      <c r="T37" s="70">
        <v>0</v>
      </c>
    </row>
    <row r="38" spans="1:28" ht="15.5">
      <c r="A38" s="27" t="s">
        <v>67</v>
      </c>
      <c r="B38" s="9" t="s">
        <v>68</v>
      </c>
      <c r="C38" s="9">
        <v>9423702</v>
      </c>
      <c r="D38" s="66">
        <v>50</v>
      </c>
      <c r="F38" s="58">
        <v>50</v>
      </c>
      <c r="H38" s="66">
        <v>50</v>
      </c>
      <c r="J38" s="66">
        <v>60</v>
      </c>
      <c r="L38" s="66">
        <v>0</v>
      </c>
      <c r="N38" s="66">
        <v>90</v>
      </c>
      <c r="O38" s="67" t="s">
        <v>442</v>
      </c>
      <c r="P38" s="66">
        <v>0</v>
      </c>
      <c r="S38" s="69">
        <f t="shared" si="0"/>
        <v>45</v>
      </c>
      <c r="T38" s="70">
        <v>0</v>
      </c>
    </row>
    <row r="39" spans="1:28" ht="16.5">
      <c r="A39" s="169" t="s">
        <v>149</v>
      </c>
      <c r="B39" s="167"/>
      <c r="C39" s="73"/>
      <c r="D39" s="74"/>
      <c r="E39" s="74"/>
      <c r="F39" s="75"/>
      <c r="G39" s="74"/>
      <c r="H39" s="76"/>
      <c r="I39" s="74"/>
      <c r="J39" s="76"/>
      <c r="K39" s="74"/>
      <c r="L39" s="74"/>
      <c r="M39" s="74"/>
      <c r="N39" s="76"/>
      <c r="O39" s="74"/>
      <c r="P39" s="76"/>
      <c r="Q39" s="74"/>
      <c r="R39" s="74"/>
      <c r="S39" s="69">
        <f t="shared" si="0"/>
        <v>0</v>
      </c>
      <c r="T39" s="70"/>
      <c r="U39" s="74"/>
      <c r="V39" s="74"/>
      <c r="W39" s="74"/>
      <c r="X39" s="74"/>
      <c r="Y39" s="74"/>
      <c r="Z39" s="74"/>
      <c r="AA39" s="74"/>
      <c r="AB39" s="74"/>
    </row>
    <row r="40" spans="1:28" ht="15.5">
      <c r="A40" s="8" t="s">
        <v>74</v>
      </c>
      <c r="B40" s="8" t="s">
        <v>75</v>
      </c>
      <c r="C40" s="10">
        <v>9431069</v>
      </c>
      <c r="D40" s="66">
        <v>50</v>
      </c>
      <c r="F40" s="58">
        <v>50</v>
      </c>
      <c r="H40" s="66">
        <v>60</v>
      </c>
      <c r="J40" s="66">
        <v>0</v>
      </c>
      <c r="L40" s="66">
        <v>0</v>
      </c>
      <c r="N40" s="66">
        <v>0</v>
      </c>
      <c r="P40" s="66">
        <v>0</v>
      </c>
      <c r="S40" s="69">
        <f t="shared" si="0"/>
        <v>33</v>
      </c>
      <c r="T40" s="70">
        <v>0</v>
      </c>
    </row>
    <row r="41" spans="1:28" ht="15.5">
      <c r="A41" s="8" t="s">
        <v>79</v>
      </c>
      <c r="B41" s="8" t="s">
        <v>55</v>
      </c>
      <c r="C41" s="10">
        <v>9511023</v>
      </c>
      <c r="F41" s="60"/>
      <c r="H41" s="66">
        <v>0</v>
      </c>
      <c r="J41" s="66">
        <v>0</v>
      </c>
      <c r="N41" s="66">
        <v>0</v>
      </c>
      <c r="P41" s="66">
        <v>0</v>
      </c>
      <c r="S41" s="69">
        <f t="shared" si="0"/>
        <v>0</v>
      </c>
      <c r="T41" s="70">
        <v>0</v>
      </c>
    </row>
    <row r="42" spans="1:28" ht="15.5">
      <c r="A42" s="8" t="s">
        <v>86</v>
      </c>
      <c r="B42" s="8" t="s">
        <v>87</v>
      </c>
      <c r="C42" s="10">
        <v>9512034</v>
      </c>
      <c r="D42" s="66">
        <v>50</v>
      </c>
      <c r="F42" s="58">
        <v>40</v>
      </c>
      <c r="H42" s="66">
        <v>0</v>
      </c>
      <c r="J42" s="66">
        <v>40</v>
      </c>
      <c r="L42" s="66">
        <v>100</v>
      </c>
      <c r="N42" s="66">
        <v>80</v>
      </c>
      <c r="P42" s="66">
        <v>0</v>
      </c>
      <c r="S42" s="69">
        <f t="shared" si="0"/>
        <v>35.5</v>
      </c>
      <c r="T42" s="70">
        <v>0</v>
      </c>
    </row>
    <row r="43" spans="1:28" ht="15.5">
      <c r="A43" s="8" t="s">
        <v>102</v>
      </c>
      <c r="B43" s="8" t="s">
        <v>103</v>
      </c>
      <c r="C43" s="10">
        <v>9531023</v>
      </c>
      <c r="F43" s="60"/>
      <c r="H43" s="66">
        <v>0</v>
      </c>
      <c r="J43" s="66">
        <v>0</v>
      </c>
      <c r="N43" s="66">
        <v>0</v>
      </c>
      <c r="P43" s="66">
        <v>0</v>
      </c>
      <c r="S43" s="69">
        <f t="shared" si="0"/>
        <v>0</v>
      </c>
      <c r="T43" s="70">
        <v>0</v>
      </c>
    </row>
    <row r="44" spans="1:28" ht="15.5">
      <c r="A44" s="8" t="s">
        <v>135</v>
      </c>
      <c r="B44" s="8" t="s">
        <v>136</v>
      </c>
      <c r="C44" s="10">
        <v>9531706</v>
      </c>
      <c r="D44" s="66">
        <v>50</v>
      </c>
      <c r="F44" s="58">
        <v>50</v>
      </c>
      <c r="H44" s="66">
        <v>60</v>
      </c>
      <c r="J44" s="66">
        <v>100</v>
      </c>
      <c r="L44" s="66">
        <v>90</v>
      </c>
      <c r="N44" s="66">
        <v>80</v>
      </c>
      <c r="P44" s="66">
        <v>0</v>
      </c>
      <c r="S44" s="69">
        <f t="shared" si="0"/>
        <v>60</v>
      </c>
      <c r="T44" s="70">
        <v>0</v>
      </c>
    </row>
    <row r="45" spans="1:28" ht="15.5">
      <c r="A45" s="8" t="s">
        <v>137</v>
      </c>
      <c r="B45" s="8" t="s">
        <v>138</v>
      </c>
      <c r="C45" s="10">
        <v>9531707</v>
      </c>
      <c r="D45" s="66">
        <v>50</v>
      </c>
      <c r="F45" s="58">
        <v>50</v>
      </c>
      <c r="H45" s="66">
        <v>60</v>
      </c>
      <c r="J45" s="66">
        <v>100</v>
      </c>
      <c r="L45" s="66">
        <v>100</v>
      </c>
      <c r="N45" s="66">
        <v>80</v>
      </c>
      <c r="P45" s="66">
        <v>0</v>
      </c>
      <c r="S45" s="69">
        <f t="shared" si="0"/>
        <v>61</v>
      </c>
      <c r="T45" s="70">
        <v>0</v>
      </c>
    </row>
    <row r="46" spans="1:28" ht="15.5">
      <c r="A46" s="8" t="s">
        <v>169</v>
      </c>
      <c r="B46" s="8" t="s">
        <v>148</v>
      </c>
      <c r="C46" s="10">
        <v>9623068</v>
      </c>
      <c r="D46" s="66">
        <v>50</v>
      </c>
      <c r="F46" s="58">
        <v>50</v>
      </c>
      <c r="H46" s="66">
        <v>100</v>
      </c>
      <c r="J46" s="66">
        <v>60</v>
      </c>
      <c r="L46" s="66">
        <v>80</v>
      </c>
      <c r="N46" s="66">
        <v>100</v>
      </c>
      <c r="P46" s="66">
        <v>50</v>
      </c>
      <c r="Q46" s="67" t="s">
        <v>434</v>
      </c>
      <c r="S46" s="69">
        <f t="shared" si="0"/>
        <v>69</v>
      </c>
      <c r="T46" s="70">
        <v>50</v>
      </c>
    </row>
    <row r="47" spans="1:28" ht="15.5">
      <c r="A47" s="8" t="s">
        <v>147</v>
      </c>
      <c r="B47" s="8" t="s">
        <v>154</v>
      </c>
      <c r="C47" s="10">
        <v>9631001</v>
      </c>
      <c r="D47" s="66">
        <v>50</v>
      </c>
      <c r="F47" s="58">
        <v>50</v>
      </c>
      <c r="H47" s="66">
        <v>100</v>
      </c>
      <c r="J47" s="66">
        <v>100</v>
      </c>
      <c r="L47" s="66">
        <v>100</v>
      </c>
      <c r="N47" s="66">
        <v>100</v>
      </c>
      <c r="P47" s="66">
        <v>100</v>
      </c>
      <c r="S47" s="69">
        <f t="shared" si="0"/>
        <v>75</v>
      </c>
      <c r="T47" s="70">
        <v>100</v>
      </c>
    </row>
    <row r="48" spans="1:28" ht="15.5">
      <c r="A48" s="8" t="s">
        <v>163</v>
      </c>
      <c r="B48" s="8" t="s">
        <v>75</v>
      </c>
      <c r="C48" s="10">
        <v>9631006</v>
      </c>
      <c r="D48" s="66">
        <v>50</v>
      </c>
      <c r="F48" s="58">
        <v>50</v>
      </c>
      <c r="H48" s="66">
        <v>100</v>
      </c>
      <c r="J48" s="66">
        <v>100</v>
      </c>
      <c r="L48" s="66">
        <v>100</v>
      </c>
      <c r="N48" s="66">
        <v>100</v>
      </c>
      <c r="P48" s="66">
        <v>0</v>
      </c>
      <c r="S48" s="69">
        <f t="shared" si="0"/>
        <v>75</v>
      </c>
      <c r="T48" s="70">
        <v>0</v>
      </c>
    </row>
    <row r="49" spans="1:20" ht="17.5">
      <c r="A49" s="8" t="s">
        <v>164</v>
      </c>
      <c r="B49" s="8" t="s">
        <v>165</v>
      </c>
      <c r="C49" s="10">
        <v>9631008</v>
      </c>
      <c r="D49" s="66">
        <v>50</v>
      </c>
      <c r="F49" s="43">
        <v>50</v>
      </c>
      <c r="H49" s="66">
        <v>100</v>
      </c>
      <c r="J49" s="66">
        <v>100</v>
      </c>
      <c r="L49" s="66">
        <v>100</v>
      </c>
      <c r="M49" s="67" t="s">
        <v>446</v>
      </c>
      <c r="N49" s="66">
        <v>100</v>
      </c>
      <c r="P49" s="66">
        <v>100</v>
      </c>
      <c r="S49" s="69">
        <f t="shared" si="0"/>
        <v>75</v>
      </c>
      <c r="T49" s="70">
        <v>100</v>
      </c>
    </row>
    <row r="50" spans="1:20" ht="15.5">
      <c r="A50" s="8" t="s">
        <v>167</v>
      </c>
      <c r="B50" s="8" t="s">
        <v>81</v>
      </c>
      <c r="C50" s="10">
        <v>9631009</v>
      </c>
      <c r="D50" s="66">
        <v>50</v>
      </c>
      <c r="F50" s="58">
        <v>50</v>
      </c>
      <c r="H50" s="66">
        <v>100</v>
      </c>
      <c r="J50" s="66">
        <v>90</v>
      </c>
      <c r="L50" s="66">
        <v>50</v>
      </c>
      <c r="N50" s="66">
        <v>80</v>
      </c>
      <c r="P50" s="66">
        <v>30</v>
      </c>
      <c r="S50" s="69">
        <f t="shared" si="0"/>
        <v>67</v>
      </c>
      <c r="T50" s="70">
        <v>30</v>
      </c>
    </row>
    <row r="51" spans="1:20" ht="15.5">
      <c r="A51" s="8" t="s">
        <v>170</v>
      </c>
      <c r="B51" s="8" t="s">
        <v>171</v>
      </c>
      <c r="C51" s="10">
        <v>9631010</v>
      </c>
      <c r="D51" s="66">
        <v>50</v>
      </c>
      <c r="F51" s="58">
        <v>40</v>
      </c>
      <c r="H51" s="66">
        <v>100</v>
      </c>
      <c r="J51" s="66">
        <v>100</v>
      </c>
      <c r="L51" s="66">
        <v>100</v>
      </c>
      <c r="N51" s="66">
        <v>100</v>
      </c>
      <c r="P51" s="66">
        <v>100</v>
      </c>
      <c r="S51" s="69">
        <f t="shared" si="0"/>
        <v>73.5</v>
      </c>
      <c r="T51" s="70">
        <v>100</v>
      </c>
    </row>
    <row r="52" spans="1:20" ht="15.5">
      <c r="A52" s="8" t="s">
        <v>174</v>
      </c>
      <c r="B52" s="8" t="s">
        <v>175</v>
      </c>
      <c r="C52" s="10">
        <v>9631012</v>
      </c>
      <c r="D52" s="66">
        <v>50</v>
      </c>
      <c r="F52" s="58">
        <v>50</v>
      </c>
      <c r="H52" s="66">
        <v>100</v>
      </c>
      <c r="J52" s="66">
        <v>100</v>
      </c>
      <c r="L52" s="66">
        <v>0</v>
      </c>
      <c r="N52" s="66">
        <v>100</v>
      </c>
      <c r="P52" s="66">
        <v>0</v>
      </c>
      <c r="S52" s="69">
        <f t="shared" si="0"/>
        <v>65</v>
      </c>
      <c r="T52" s="70">
        <v>0</v>
      </c>
    </row>
    <row r="53" spans="1:20" ht="15.5">
      <c r="A53" s="8" t="s">
        <v>180</v>
      </c>
      <c r="B53" s="8" t="s">
        <v>181</v>
      </c>
      <c r="C53" s="10">
        <v>9631016</v>
      </c>
      <c r="D53" s="66">
        <v>50</v>
      </c>
      <c r="F53" s="58">
        <v>40</v>
      </c>
      <c r="H53" s="66">
        <v>100</v>
      </c>
      <c r="J53" s="66">
        <v>100</v>
      </c>
      <c r="L53" s="66">
        <v>95</v>
      </c>
      <c r="N53" s="66">
        <v>100</v>
      </c>
      <c r="P53" s="66">
        <v>0</v>
      </c>
      <c r="S53" s="69">
        <f t="shared" si="0"/>
        <v>73</v>
      </c>
      <c r="T53" s="70">
        <v>0</v>
      </c>
    </row>
    <row r="54" spans="1:20" ht="15.5">
      <c r="A54" s="8" t="s">
        <v>186</v>
      </c>
      <c r="B54" s="8" t="s">
        <v>62</v>
      </c>
      <c r="C54" s="10">
        <v>9631023</v>
      </c>
      <c r="D54" s="66">
        <v>50</v>
      </c>
      <c r="F54" s="58">
        <v>50</v>
      </c>
      <c r="H54" s="66">
        <v>60</v>
      </c>
      <c r="J54" s="66">
        <v>60</v>
      </c>
      <c r="L54" s="66">
        <v>100</v>
      </c>
      <c r="N54" s="66">
        <v>100</v>
      </c>
      <c r="P54" s="66">
        <v>0</v>
      </c>
      <c r="S54" s="69">
        <f t="shared" si="0"/>
        <v>59</v>
      </c>
      <c r="T54" s="70">
        <v>0</v>
      </c>
    </row>
    <row r="55" spans="1:20" ht="15.5">
      <c r="A55" s="8" t="s">
        <v>189</v>
      </c>
      <c r="B55" s="8" t="s">
        <v>81</v>
      </c>
      <c r="C55" s="10">
        <v>9631033</v>
      </c>
      <c r="D55" s="66">
        <v>50</v>
      </c>
      <c r="F55" s="58">
        <v>50</v>
      </c>
      <c r="H55" s="66">
        <v>100</v>
      </c>
      <c r="J55" s="66">
        <v>80</v>
      </c>
      <c r="L55" s="66">
        <v>100</v>
      </c>
      <c r="N55" s="66">
        <v>100</v>
      </c>
      <c r="P55" s="66">
        <v>100</v>
      </c>
      <c r="S55" s="69">
        <f t="shared" si="0"/>
        <v>73</v>
      </c>
      <c r="T55" s="70">
        <v>100</v>
      </c>
    </row>
    <row r="56" spans="1:20" ht="15.5">
      <c r="A56" s="8" t="s">
        <v>192</v>
      </c>
      <c r="B56" s="8" t="s">
        <v>173</v>
      </c>
      <c r="C56" s="10">
        <v>9631035</v>
      </c>
      <c r="D56" s="66">
        <v>50</v>
      </c>
      <c r="F56" s="58">
        <v>50</v>
      </c>
      <c r="H56" s="66">
        <v>100</v>
      </c>
      <c r="J56" s="66">
        <v>0</v>
      </c>
      <c r="L56" s="66">
        <v>100</v>
      </c>
      <c r="N56" s="66">
        <v>80</v>
      </c>
      <c r="O56" s="66" t="s">
        <v>424</v>
      </c>
      <c r="P56" s="66">
        <v>0</v>
      </c>
      <c r="S56" s="69">
        <f t="shared" si="0"/>
        <v>63</v>
      </c>
      <c r="T56" s="70">
        <v>0</v>
      </c>
    </row>
    <row r="57" spans="1:20" ht="15.5">
      <c r="A57" s="8" t="s">
        <v>196</v>
      </c>
      <c r="B57" s="8" t="s">
        <v>197</v>
      </c>
      <c r="C57" s="10">
        <v>9631039</v>
      </c>
      <c r="D57" s="66">
        <v>50</v>
      </c>
      <c r="F57" s="58">
        <v>50</v>
      </c>
      <c r="H57" s="66">
        <v>100</v>
      </c>
      <c r="J57" s="66">
        <v>100</v>
      </c>
      <c r="L57" s="66">
        <v>100</v>
      </c>
      <c r="N57" s="66">
        <v>100</v>
      </c>
      <c r="P57" s="66">
        <v>0</v>
      </c>
      <c r="S57" s="69">
        <f t="shared" si="0"/>
        <v>75</v>
      </c>
      <c r="T57" s="70">
        <v>0</v>
      </c>
    </row>
    <row r="58" spans="1:20" ht="15.5">
      <c r="A58" s="8" t="s">
        <v>199</v>
      </c>
      <c r="B58" s="8" t="s">
        <v>70</v>
      </c>
      <c r="C58" s="10">
        <v>9631043</v>
      </c>
      <c r="F58" s="60"/>
      <c r="H58" s="66">
        <v>0</v>
      </c>
      <c r="J58" s="66">
        <v>0</v>
      </c>
      <c r="N58" s="66">
        <v>0</v>
      </c>
      <c r="P58" s="66">
        <v>0</v>
      </c>
      <c r="S58" s="69">
        <f t="shared" si="0"/>
        <v>0</v>
      </c>
      <c r="T58" s="70">
        <v>0</v>
      </c>
    </row>
    <row r="59" spans="1:20" ht="15.5">
      <c r="A59" s="8" t="s">
        <v>201</v>
      </c>
      <c r="B59" s="8" t="s">
        <v>202</v>
      </c>
      <c r="C59" s="10">
        <v>9631046</v>
      </c>
      <c r="D59" s="66">
        <v>50</v>
      </c>
      <c r="F59" s="58">
        <v>50</v>
      </c>
      <c r="H59" s="66">
        <v>100</v>
      </c>
      <c r="J59" s="66">
        <v>100</v>
      </c>
      <c r="L59" s="66">
        <v>100</v>
      </c>
      <c r="N59" s="66">
        <v>100</v>
      </c>
      <c r="P59" s="66">
        <v>0</v>
      </c>
      <c r="S59" s="69">
        <f t="shared" si="0"/>
        <v>75</v>
      </c>
      <c r="T59" s="70">
        <v>0</v>
      </c>
    </row>
    <row r="60" spans="1:20" ht="15.5">
      <c r="A60" s="8" t="s">
        <v>205</v>
      </c>
      <c r="B60" s="8" t="s">
        <v>206</v>
      </c>
      <c r="C60" s="10">
        <v>9631052</v>
      </c>
      <c r="D60" s="66">
        <v>50</v>
      </c>
      <c r="F60" s="58">
        <v>50</v>
      </c>
      <c r="H60" s="66">
        <v>30</v>
      </c>
      <c r="I60" s="67" t="s">
        <v>439</v>
      </c>
      <c r="J60" s="66">
        <v>0</v>
      </c>
      <c r="L60" s="66">
        <v>0</v>
      </c>
      <c r="N60" s="66">
        <v>100</v>
      </c>
      <c r="P60" s="66">
        <v>0</v>
      </c>
      <c r="S60" s="69">
        <f t="shared" si="0"/>
        <v>34</v>
      </c>
      <c r="T60" s="70">
        <v>0</v>
      </c>
    </row>
    <row r="61" spans="1:20" ht="15.5">
      <c r="A61" s="8" t="s">
        <v>207</v>
      </c>
      <c r="B61" s="8" t="s">
        <v>81</v>
      </c>
      <c r="C61" s="10">
        <v>9631054</v>
      </c>
      <c r="F61" s="60"/>
      <c r="H61" s="66">
        <v>0</v>
      </c>
      <c r="J61" s="66">
        <v>0</v>
      </c>
      <c r="N61" s="66">
        <v>0</v>
      </c>
      <c r="P61" s="66">
        <v>0</v>
      </c>
      <c r="S61" s="69">
        <f t="shared" si="0"/>
        <v>0</v>
      </c>
      <c r="T61" s="70">
        <v>0</v>
      </c>
    </row>
    <row r="62" spans="1:20" ht="15.5">
      <c r="A62" s="8" t="s">
        <v>209</v>
      </c>
      <c r="B62" s="8" t="s">
        <v>129</v>
      </c>
      <c r="C62" s="10">
        <v>9631055</v>
      </c>
      <c r="F62" s="60"/>
      <c r="H62" s="66">
        <v>0</v>
      </c>
      <c r="J62" s="66">
        <v>0</v>
      </c>
      <c r="N62" s="66">
        <v>0</v>
      </c>
      <c r="P62" s="66">
        <v>0</v>
      </c>
      <c r="S62" s="69">
        <f t="shared" si="0"/>
        <v>0</v>
      </c>
      <c r="T62" s="70">
        <v>0</v>
      </c>
    </row>
    <row r="63" spans="1:20" ht="15.5">
      <c r="A63" s="8" t="s">
        <v>210</v>
      </c>
      <c r="B63" s="8" t="s">
        <v>211</v>
      </c>
      <c r="C63" s="10">
        <v>9631062</v>
      </c>
      <c r="D63" s="66">
        <v>50</v>
      </c>
      <c r="F63" s="58">
        <v>50</v>
      </c>
      <c r="H63" s="66">
        <v>100</v>
      </c>
      <c r="J63" s="66">
        <v>60</v>
      </c>
      <c r="K63" s="67"/>
      <c r="L63" s="66">
        <v>80</v>
      </c>
      <c r="N63" s="66">
        <v>100</v>
      </c>
      <c r="P63" s="66">
        <v>60</v>
      </c>
      <c r="S63" s="69">
        <f t="shared" si="0"/>
        <v>69</v>
      </c>
      <c r="T63" s="70">
        <v>60</v>
      </c>
    </row>
    <row r="64" spans="1:20" ht="15.5">
      <c r="A64" s="8" t="s">
        <v>212</v>
      </c>
      <c r="B64" s="8" t="s">
        <v>129</v>
      </c>
      <c r="C64" s="10">
        <v>9631066</v>
      </c>
      <c r="D64" s="66">
        <v>50</v>
      </c>
      <c r="F64" s="58">
        <v>50</v>
      </c>
      <c r="H64" s="66">
        <v>60</v>
      </c>
      <c r="I64" s="67" t="s">
        <v>439</v>
      </c>
      <c r="J64" s="66">
        <v>80</v>
      </c>
      <c r="L64" s="66">
        <v>100</v>
      </c>
      <c r="N64" s="66">
        <v>0</v>
      </c>
      <c r="P64" s="66">
        <v>0</v>
      </c>
      <c r="S64" s="69">
        <f t="shared" si="0"/>
        <v>51</v>
      </c>
      <c r="T64" s="70">
        <v>0</v>
      </c>
    </row>
    <row r="65" spans="1:20" ht="15.5">
      <c r="A65" s="8" t="s">
        <v>213</v>
      </c>
      <c r="B65" s="8" t="s">
        <v>98</v>
      </c>
      <c r="C65" s="10">
        <v>9631067</v>
      </c>
      <c r="F65" s="60"/>
      <c r="H65" s="66">
        <v>0</v>
      </c>
      <c r="J65" s="66">
        <v>0</v>
      </c>
      <c r="N65" s="66">
        <v>0</v>
      </c>
      <c r="P65" s="66">
        <v>0</v>
      </c>
      <c r="S65" s="69">
        <f t="shared" si="0"/>
        <v>0</v>
      </c>
      <c r="T65" s="70">
        <v>0</v>
      </c>
    </row>
    <row r="66" spans="1:20" ht="15.5">
      <c r="A66" s="8" t="s">
        <v>214</v>
      </c>
      <c r="B66" s="8" t="s">
        <v>215</v>
      </c>
      <c r="C66" s="10">
        <v>9631068</v>
      </c>
      <c r="F66" s="58">
        <v>50</v>
      </c>
      <c r="H66" s="66">
        <v>100</v>
      </c>
      <c r="J66" s="66">
        <v>60</v>
      </c>
      <c r="L66" s="66">
        <v>100</v>
      </c>
      <c r="N66" s="66">
        <v>100</v>
      </c>
      <c r="P66" s="66">
        <v>60</v>
      </c>
      <c r="S66" s="69">
        <f t="shared" si="0"/>
        <v>63.5</v>
      </c>
      <c r="T66" s="70">
        <v>60</v>
      </c>
    </row>
    <row r="67" spans="1:20" ht="15.5">
      <c r="A67" s="8" t="s">
        <v>218</v>
      </c>
      <c r="B67" s="8" t="s">
        <v>62</v>
      </c>
      <c r="C67" s="10">
        <v>9631069</v>
      </c>
      <c r="D67" s="66">
        <v>50</v>
      </c>
      <c r="F67" s="58">
        <v>50</v>
      </c>
      <c r="H67" s="66">
        <v>100</v>
      </c>
      <c r="J67" s="66">
        <v>100</v>
      </c>
      <c r="L67" s="66">
        <v>90</v>
      </c>
      <c r="N67" s="66">
        <v>100</v>
      </c>
      <c r="P67" s="66">
        <v>70</v>
      </c>
      <c r="S67" s="69">
        <f t="shared" si="0"/>
        <v>74</v>
      </c>
      <c r="T67" s="70">
        <v>70</v>
      </c>
    </row>
    <row r="68" spans="1:20" ht="15.5">
      <c r="A68" s="8" t="s">
        <v>220</v>
      </c>
      <c r="B68" s="8" t="s">
        <v>221</v>
      </c>
      <c r="C68" s="10">
        <v>9631070</v>
      </c>
      <c r="D68" s="66">
        <v>50</v>
      </c>
      <c r="F68" s="58">
        <v>50</v>
      </c>
      <c r="H68" s="66">
        <v>100</v>
      </c>
      <c r="J68" s="66">
        <v>100</v>
      </c>
      <c r="L68" s="66">
        <v>100</v>
      </c>
      <c r="N68" s="66">
        <v>100</v>
      </c>
      <c r="P68" s="66">
        <v>75</v>
      </c>
      <c r="Q68" s="67" t="s">
        <v>451</v>
      </c>
      <c r="S68" s="69">
        <f t="shared" si="0"/>
        <v>75</v>
      </c>
      <c r="T68" s="70">
        <v>75</v>
      </c>
    </row>
    <row r="69" spans="1:20" ht="15.5">
      <c r="A69" s="8" t="s">
        <v>222</v>
      </c>
      <c r="B69" s="8" t="s">
        <v>223</v>
      </c>
      <c r="C69" s="10">
        <v>9631074</v>
      </c>
      <c r="D69" s="66">
        <v>50</v>
      </c>
      <c r="F69" s="58">
        <v>40</v>
      </c>
      <c r="H69" s="66">
        <v>100</v>
      </c>
      <c r="J69" s="66">
        <v>60</v>
      </c>
      <c r="K69" s="67" t="s">
        <v>452</v>
      </c>
      <c r="L69" s="66">
        <v>100</v>
      </c>
      <c r="N69" s="66">
        <v>100</v>
      </c>
      <c r="P69" s="66">
        <v>30</v>
      </c>
      <c r="S69" s="69">
        <f t="shared" si="0"/>
        <v>69.5</v>
      </c>
      <c r="T69" s="70">
        <v>30</v>
      </c>
    </row>
    <row r="70" spans="1:20" ht="15.5">
      <c r="A70" s="8" t="s">
        <v>225</v>
      </c>
      <c r="B70" s="8" t="s">
        <v>226</v>
      </c>
      <c r="C70" s="10">
        <v>9631077</v>
      </c>
      <c r="D70" s="66">
        <v>50</v>
      </c>
      <c r="F70" s="58">
        <v>50</v>
      </c>
      <c r="H70" s="66">
        <v>100</v>
      </c>
      <c r="J70" s="66">
        <v>100</v>
      </c>
      <c r="L70" s="66">
        <v>100</v>
      </c>
      <c r="N70" s="66">
        <v>100</v>
      </c>
      <c r="P70" s="66">
        <v>0</v>
      </c>
      <c r="S70" s="69">
        <f t="shared" si="0"/>
        <v>75</v>
      </c>
      <c r="T70" s="70">
        <v>0</v>
      </c>
    </row>
    <row r="71" spans="1:20" ht="15.5">
      <c r="A71" s="8" t="s">
        <v>229</v>
      </c>
      <c r="B71" s="8" t="s">
        <v>81</v>
      </c>
      <c r="C71" s="10">
        <v>9631078</v>
      </c>
      <c r="D71" s="66">
        <v>50</v>
      </c>
      <c r="F71" s="58">
        <v>50</v>
      </c>
      <c r="H71" s="66">
        <v>100</v>
      </c>
      <c r="J71" s="66">
        <v>100</v>
      </c>
      <c r="L71" s="66">
        <v>100</v>
      </c>
      <c r="N71" s="66">
        <v>100</v>
      </c>
      <c r="P71" s="66">
        <v>50</v>
      </c>
      <c r="S71" s="69">
        <f t="shared" si="0"/>
        <v>75</v>
      </c>
      <c r="T71" s="70">
        <v>50</v>
      </c>
    </row>
    <row r="72" spans="1:20" ht="15.5">
      <c r="A72" s="8" t="s">
        <v>230</v>
      </c>
      <c r="B72" s="8" t="s">
        <v>231</v>
      </c>
      <c r="C72" s="10">
        <v>9631079</v>
      </c>
      <c r="D72" s="66">
        <v>50</v>
      </c>
      <c r="F72" s="58">
        <v>47</v>
      </c>
      <c r="H72" s="66">
        <v>80</v>
      </c>
      <c r="I72" s="79" t="s">
        <v>456</v>
      </c>
      <c r="J72" s="66">
        <v>0</v>
      </c>
      <c r="L72" s="66">
        <v>100</v>
      </c>
      <c r="N72" s="66">
        <v>100</v>
      </c>
      <c r="P72" s="66">
        <v>0</v>
      </c>
      <c r="S72" s="69">
        <f t="shared" si="0"/>
        <v>58.55</v>
      </c>
      <c r="T72" s="70">
        <v>0</v>
      </c>
    </row>
    <row r="73" spans="1:20" ht="15.5">
      <c r="A73" s="8" t="s">
        <v>236</v>
      </c>
      <c r="B73" s="8" t="s">
        <v>70</v>
      </c>
      <c r="C73" s="10">
        <v>9631081</v>
      </c>
      <c r="D73" s="66">
        <v>50</v>
      </c>
      <c r="F73" s="58">
        <v>50</v>
      </c>
      <c r="H73" s="66">
        <v>100</v>
      </c>
      <c r="J73" s="66">
        <v>70</v>
      </c>
      <c r="L73" s="66">
        <v>100</v>
      </c>
      <c r="N73" s="66">
        <v>60</v>
      </c>
      <c r="P73" s="66">
        <v>0</v>
      </c>
      <c r="R73" s="80" t="s">
        <v>457</v>
      </c>
      <c r="S73" s="69">
        <f t="shared" si="0"/>
        <v>68</v>
      </c>
      <c r="T73" s="70">
        <v>0</v>
      </c>
    </row>
    <row r="74" spans="1:20" ht="15.5">
      <c r="A74" s="8" t="s">
        <v>237</v>
      </c>
      <c r="B74" s="8" t="s">
        <v>55</v>
      </c>
      <c r="C74" s="10">
        <v>9631407</v>
      </c>
      <c r="D74" s="66">
        <v>50</v>
      </c>
      <c r="F74" s="58">
        <v>50</v>
      </c>
      <c r="H74" s="66">
        <v>100</v>
      </c>
      <c r="J74" s="66">
        <v>100</v>
      </c>
      <c r="L74" s="66">
        <v>100</v>
      </c>
      <c r="N74" s="66">
        <v>100</v>
      </c>
      <c r="P74" s="66">
        <v>0</v>
      </c>
      <c r="S74" s="69">
        <f t="shared" si="0"/>
        <v>75</v>
      </c>
      <c r="T74" s="70">
        <v>0</v>
      </c>
    </row>
    <row r="75" spans="1:20" ht="15.5">
      <c r="A75" s="8" t="s">
        <v>65</v>
      </c>
      <c r="B75" s="8" t="s">
        <v>240</v>
      </c>
      <c r="C75" s="10">
        <v>9631411</v>
      </c>
      <c r="D75" s="66">
        <v>50</v>
      </c>
      <c r="F75" s="58">
        <v>25</v>
      </c>
      <c r="H75" s="66">
        <v>30</v>
      </c>
      <c r="I75" s="67" t="s">
        <v>458</v>
      </c>
      <c r="J75" s="66">
        <v>100</v>
      </c>
      <c r="L75" s="66">
        <v>100</v>
      </c>
      <c r="N75" s="66">
        <v>100</v>
      </c>
      <c r="P75" s="66">
        <v>0</v>
      </c>
      <c r="S75" s="69">
        <f t="shared" si="0"/>
        <v>50.25</v>
      </c>
      <c r="T75" s="70">
        <v>0</v>
      </c>
    </row>
    <row r="76" spans="1:20" ht="15.5">
      <c r="A76" s="8" t="s">
        <v>241</v>
      </c>
      <c r="B76" s="8" t="s">
        <v>242</v>
      </c>
      <c r="C76" s="10">
        <v>9631419</v>
      </c>
      <c r="D76" s="66">
        <v>50</v>
      </c>
      <c r="F76" s="58">
        <v>47</v>
      </c>
      <c r="H76" s="66">
        <v>100</v>
      </c>
      <c r="J76" s="66">
        <v>60</v>
      </c>
      <c r="L76" s="66">
        <v>100</v>
      </c>
      <c r="N76" s="66">
        <v>100</v>
      </c>
      <c r="P76" s="66">
        <v>0</v>
      </c>
      <c r="S76" s="69">
        <f t="shared" si="0"/>
        <v>70.55</v>
      </c>
      <c r="T76" s="70">
        <v>0</v>
      </c>
    </row>
    <row r="77" spans="1:20" ht="15.5">
      <c r="A77" s="8" t="s">
        <v>244</v>
      </c>
      <c r="B77" s="8" t="s">
        <v>98</v>
      </c>
      <c r="C77" s="10">
        <v>9631421</v>
      </c>
      <c r="F77" s="60"/>
      <c r="H77" s="66">
        <v>0</v>
      </c>
      <c r="J77" s="66">
        <v>0</v>
      </c>
      <c r="L77" s="66">
        <v>50</v>
      </c>
      <c r="N77" s="66">
        <v>30</v>
      </c>
      <c r="P77" s="66">
        <v>0</v>
      </c>
      <c r="S77" s="69">
        <f t="shared" si="0"/>
        <v>8</v>
      </c>
      <c r="T77" s="70">
        <v>0</v>
      </c>
    </row>
    <row r="78" spans="1:20" ht="15.5">
      <c r="A78" s="8" t="s">
        <v>248</v>
      </c>
      <c r="B78" s="8" t="s">
        <v>98</v>
      </c>
      <c r="C78" s="10">
        <v>9631422</v>
      </c>
      <c r="D78" s="66">
        <v>50</v>
      </c>
      <c r="F78" s="58">
        <v>50</v>
      </c>
      <c r="H78" s="66">
        <v>100</v>
      </c>
      <c r="J78" s="66">
        <v>100</v>
      </c>
      <c r="L78" s="66">
        <v>90</v>
      </c>
      <c r="N78" s="66">
        <v>100</v>
      </c>
      <c r="P78" s="66">
        <v>0</v>
      </c>
      <c r="S78" s="69">
        <f t="shared" si="0"/>
        <v>74</v>
      </c>
      <c r="T78" s="70">
        <v>0</v>
      </c>
    </row>
    <row r="79" spans="1:20" ht="15.5">
      <c r="A79" s="8" t="s">
        <v>250</v>
      </c>
      <c r="B79" s="8" t="s">
        <v>58</v>
      </c>
      <c r="C79" s="10">
        <v>9631427</v>
      </c>
      <c r="D79" s="66">
        <v>50</v>
      </c>
      <c r="F79" s="58">
        <v>20</v>
      </c>
      <c r="H79" s="66">
        <v>100</v>
      </c>
      <c r="J79" s="66">
        <v>60</v>
      </c>
      <c r="K79" s="67"/>
      <c r="L79" s="66">
        <v>50</v>
      </c>
      <c r="N79" s="66">
        <v>100</v>
      </c>
      <c r="P79" s="66">
        <v>0</v>
      </c>
      <c r="S79" s="69">
        <f t="shared" si="0"/>
        <v>61.5</v>
      </c>
      <c r="T79" s="70">
        <v>0</v>
      </c>
    </row>
    <row r="80" spans="1:20" ht="15.5">
      <c r="A80" s="8" t="s">
        <v>254</v>
      </c>
      <c r="B80" s="8" t="s">
        <v>255</v>
      </c>
      <c r="C80" s="10">
        <v>9631802</v>
      </c>
      <c r="D80" s="66">
        <v>50</v>
      </c>
      <c r="F80" s="58">
        <v>50</v>
      </c>
      <c r="H80" s="66">
        <v>0</v>
      </c>
      <c r="J80" s="66">
        <v>80</v>
      </c>
      <c r="L80" s="66">
        <v>100</v>
      </c>
      <c r="N80" s="66">
        <v>60</v>
      </c>
      <c r="P80" s="66">
        <v>0</v>
      </c>
      <c r="R80" s="82" t="s">
        <v>461</v>
      </c>
      <c r="S80" s="69">
        <f t="shared" si="0"/>
        <v>39</v>
      </c>
      <c r="T80" s="70">
        <v>0</v>
      </c>
    </row>
    <row r="81" spans="1:28" ht="15.5">
      <c r="A81" s="8" t="s">
        <v>257</v>
      </c>
      <c r="B81" s="8" t="s">
        <v>258</v>
      </c>
      <c r="C81" s="10">
        <v>9631805</v>
      </c>
      <c r="D81" s="66">
        <v>50</v>
      </c>
      <c r="F81" s="58">
        <v>50</v>
      </c>
      <c r="H81" s="66">
        <v>100</v>
      </c>
      <c r="J81" s="66">
        <v>60</v>
      </c>
      <c r="L81" s="66">
        <v>100</v>
      </c>
      <c r="N81" s="66">
        <v>100</v>
      </c>
      <c r="P81" s="66">
        <v>50</v>
      </c>
      <c r="Q81" s="67" t="s">
        <v>434</v>
      </c>
      <c r="S81" s="69">
        <f t="shared" si="0"/>
        <v>71</v>
      </c>
      <c r="T81" s="70">
        <v>50</v>
      </c>
    </row>
    <row r="82" spans="1:28" ht="15.5">
      <c r="A82" s="8" t="s">
        <v>262</v>
      </c>
      <c r="B82" s="8" t="s">
        <v>263</v>
      </c>
      <c r="C82" s="10">
        <v>9631808</v>
      </c>
      <c r="D82" s="66">
        <v>50</v>
      </c>
      <c r="F82" s="58">
        <v>45</v>
      </c>
      <c r="H82" s="66">
        <v>100</v>
      </c>
      <c r="J82" s="66">
        <v>100</v>
      </c>
      <c r="L82" s="66">
        <v>100</v>
      </c>
      <c r="N82" s="66">
        <v>100</v>
      </c>
      <c r="P82" s="66">
        <v>100</v>
      </c>
      <c r="S82" s="69">
        <f t="shared" si="0"/>
        <v>74.25</v>
      </c>
      <c r="T82" s="70">
        <v>100</v>
      </c>
    </row>
    <row r="83" spans="1:28" ht="15.5">
      <c r="A83" s="8" t="s">
        <v>267</v>
      </c>
      <c r="B83" s="8" t="s">
        <v>62</v>
      </c>
      <c r="C83" s="10">
        <v>9631809</v>
      </c>
      <c r="F83" s="60"/>
      <c r="H83" s="66">
        <v>0</v>
      </c>
      <c r="J83" s="66">
        <v>0</v>
      </c>
      <c r="N83" s="66">
        <v>0</v>
      </c>
      <c r="P83" s="66">
        <v>0</v>
      </c>
      <c r="S83" s="69">
        <f t="shared" si="0"/>
        <v>0</v>
      </c>
      <c r="T83" s="70">
        <v>0</v>
      </c>
    </row>
    <row r="84" spans="1:28" ht="15.5">
      <c r="A84" s="8" t="s">
        <v>270</v>
      </c>
      <c r="B84" s="8" t="s">
        <v>271</v>
      </c>
      <c r="C84" s="10">
        <v>9631901</v>
      </c>
      <c r="D84" s="66">
        <v>50</v>
      </c>
      <c r="F84" s="58">
        <v>50</v>
      </c>
      <c r="H84" s="66">
        <v>100</v>
      </c>
      <c r="J84" s="66">
        <v>100</v>
      </c>
      <c r="L84" s="66">
        <v>100</v>
      </c>
      <c r="N84" s="66">
        <v>100</v>
      </c>
      <c r="P84" s="66">
        <v>75</v>
      </c>
      <c r="Q84" s="67" t="s">
        <v>463</v>
      </c>
      <c r="S84" s="69">
        <f t="shared" si="0"/>
        <v>75</v>
      </c>
      <c r="T84" s="70">
        <v>75</v>
      </c>
    </row>
    <row r="85" spans="1:28" ht="15.5">
      <c r="A85" s="8" t="s">
        <v>272</v>
      </c>
      <c r="B85" s="8" t="s">
        <v>271</v>
      </c>
      <c r="C85" s="10">
        <v>9631904</v>
      </c>
      <c r="D85" s="66">
        <v>50</v>
      </c>
      <c r="F85" s="58">
        <v>50</v>
      </c>
      <c r="H85" s="66">
        <v>100</v>
      </c>
      <c r="J85" s="66">
        <v>100</v>
      </c>
      <c r="L85" s="66">
        <v>97</v>
      </c>
      <c r="N85" s="66">
        <v>100</v>
      </c>
      <c r="P85" s="66">
        <v>100</v>
      </c>
      <c r="S85" s="69">
        <f t="shared" si="0"/>
        <v>74.7</v>
      </c>
      <c r="T85" s="70">
        <v>100</v>
      </c>
    </row>
    <row r="86" spans="1:28" ht="15.5">
      <c r="A86" s="27" t="s">
        <v>145</v>
      </c>
      <c r="B86" s="27" t="s">
        <v>146</v>
      </c>
      <c r="C86" s="28">
        <v>9613007</v>
      </c>
      <c r="D86" s="66">
        <v>50</v>
      </c>
      <c r="F86" s="58">
        <v>50</v>
      </c>
      <c r="H86" s="66">
        <v>100</v>
      </c>
      <c r="J86" s="66">
        <v>100</v>
      </c>
      <c r="L86" s="66">
        <v>100</v>
      </c>
      <c r="N86" s="66">
        <v>100</v>
      </c>
      <c r="P86" s="66">
        <v>0</v>
      </c>
      <c r="S86" s="69">
        <f t="shared" si="0"/>
        <v>75</v>
      </c>
      <c r="T86" s="70">
        <v>0</v>
      </c>
    </row>
    <row r="87" spans="1:28" ht="15.5">
      <c r="A87" s="27" t="s">
        <v>155</v>
      </c>
      <c r="B87" s="27" t="s">
        <v>156</v>
      </c>
      <c r="C87" s="28">
        <v>9631002</v>
      </c>
      <c r="D87" s="66">
        <v>50</v>
      </c>
      <c r="F87" s="58">
        <v>50</v>
      </c>
      <c r="H87" s="66">
        <v>100</v>
      </c>
      <c r="J87" s="66">
        <v>100</v>
      </c>
      <c r="L87" s="66">
        <v>100</v>
      </c>
      <c r="N87" s="66">
        <v>100</v>
      </c>
      <c r="P87" s="66">
        <v>90</v>
      </c>
      <c r="S87" s="69">
        <f t="shared" si="0"/>
        <v>75</v>
      </c>
      <c r="T87" s="70">
        <v>90</v>
      </c>
    </row>
    <row r="88" spans="1:28" ht="16.5">
      <c r="A88" s="169" t="s">
        <v>278</v>
      </c>
      <c r="B88" s="167"/>
      <c r="C88" s="83"/>
      <c r="D88" s="74"/>
      <c r="E88" s="74"/>
      <c r="F88" s="75"/>
      <c r="G88" s="74"/>
      <c r="H88" s="76"/>
      <c r="I88" s="74"/>
      <c r="J88" s="76"/>
      <c r="K88" s="74"/>
      <c r="L88" s="74"/>
      <c r="M88" s="74"/>
      <c r="N88" s="76"/>
      <c r="O88" s="74"/>
      <c r="P88" s="76"/>
      <c r="Q88" s="74"/>
      <c r="R88" s="74"/>
      <c r="S88" s="69">
        <f t="shared" si="0"/>
        <v>0</v>
      </c>
      <c r="T88" s="70"/>
      <c r="U88" s="74"/>
      <c r="V88" s="74"/>
      <c r="W88" s="74"/>
      <c r="X88" s="74"/>
      <c r="Y88" s="74"/>
      <c r="Z88" s="74"/>
      <c r="AA88" s="74"/>
      <c r="AB88" s="74"/>
    </row>
    <row r="89" spans="1:28" ht="15.5">
      <c r="A89" s="8" t="s">
        <v>94</v>
      </c>
      <c r="B89" s="8" t="s">
        <v>55</v>
      </c>
      <c r="C89" s="10">
        <v>9527047</v>
      </c>
      <c r="D89" s="66">
        <v>50</v>
      </c>
      <c r="F89" s="58">
        <v>50</v>
      </c>
      <c r="H89" s="66">
        <v>100</v>
      </c>
      <c r="J89" s="66">
        <v>100</v>
      </c>
      <c r="L89" s="66">
        <v>100</v>
      </c>
      <c r="N89" s="66">
        <v>100</v>
      </c>
      <c r="P89" s="66">
        <v>0</v>
      </c>
      <c r="S89" s="69">
        <f t="shared" si="0"/>
        <v>75</v>
      </c>
      <c r="T89" s="70">
        <v>0</v>
      </c>
    </row>
    <row r="90" spans="1:28" ht="15.5">
      <c r="A90" s="8" t="s">
        <v>114</v>
      </c>
      <c r="B90" s="8" t="s">
        <v>115</v>
      </c>
      <c r="C90" s="10">
        <v>9531084</v>
      </c>
      <c r="D90" s="66">
        <v>50</v>
      </c>
      <c r="F90" s="58">
        <v>50</v>
      </c>
      <c r="H90" s="66">
        <v>80</v>
      </c>
      <c r="I90" s="67" t="s">
        <v>456</v>
      </c>
      <c r="J90" s="66">
        <v>100</v>
      </c>
      <c r="L90" s="66">
        <v>100</v>
      </c>
      <c r="N90" s="66">
        <v>100</v>
      </c>
      <c r="P90" s="66">
        <v>0</v>
      </c>
      <c r="S90" s="69">
        <f t="shared" si="0"/>
        <v>69</v>
      </c>
      <c r="T90" s="70">
        <v>0</v>
      </c>
    </row>
    <row r="91" spans="1:28" ht="15.5">
      <c r="A91" s="8" t="s">
        <v>124</v>
      </c>
      <c r="B91" s="8" t="s">
        <v>125</v>
      </c>
      <c r="C91" s="10">
        <v>9531407</v>
      </c>
      <c r="D91" s="66">
        <v>50</v>
      </c>
      <c r="F91" s="58">
        <v>50</v>
      </c>
      <c r="H91" s="66">
        <v>100</v>
      </c>
      <c r="I91" s="66">
        <v>50</v>
      </c>
      <c r="J91" s="66">
        <v>0</v>
      </c>
      <c r="L91" s="66">
        <v>100</v>
      </c>
      <c r="N91" s="66">
        <v>0</v>
      </c>
      <c r="P91" s="66">
        <v>0</v>
      </c>
      <c r="S91" s="69">
        <f t="shared" si="0"/>
        <v>55</v>
      </c>
      <c r="T91" s="70">
        <v>0</v>
      </c>
    </row>
    <row r="92" spans="1:28" ht="15.5">
      <c r="A92" s="8" t="s">
        <v>158</v>
      </c>
      <c r="B92" s="8" t="s">
        <v>159</v>
      </c>
      <c r="C92" s="10">
        <v>9631003</v>
      </c>
      <c r="D92" s="66">
        <v>50</v>
      </c>
      <c r="F92" s="58">
        <v>50</v>
      </c>
      <c r="H92" s="66">
        <v>100</v>
      </c>
      <c r="J92" s="66">
        <v>100</v>
      </c>
      <c r="L92" s="66">
        <v>100</v>
      </c>
      <c r="N92" s="66">
        <v>100</v>
      </c>
      <c r="P92" s="66">
        <v>100</v>
      </c>
      <c r="R92" s="84" t="s">
        <v>465</v>
      </c>
      <c r="S92" s="69">
        <f t="shared" si="0"/>
        <v>75</v>
      </c>
      <c r="T92" s="70">
        <v>100</v>
      </c>
    </row>
    <row r="93" spans="1:28" ht="15.5">
      <c r="A93" s="8" t="s">
        <v>160</v>
      </c>
      <c r="B93" s="8" t="s">
        <v>62</v>
      </c>
      <c r="C93" s="10">
        <v>9631004</v>
      </c>
      <c r="D93" s="66">
        <v>50</v>
      </c>
      <c r="F93" s="58">
        <v>50</v>
      </c>
      <c r="H93" s="66">
        <v>100</v>
      </c>
      <c r="J93" s="66">
        <v>100</v>
      </c>
      <c r="L93" s="66">
        <v>100</v>
      </c>
      <c r="N93" s="66">
        <v>100</v>
      </c>
      <c r="P93" s="66">
        <v>100</v>
      </c>
      <c r="S93" s="69">
        <f t="shared" si="0"/>
        <v>75</v>
      </c>
      <c r="T93" s="70">
        <v>100</v>
      </c>
    </row>
    <row r="94" spans="1:28" ht="15.5">
      <c r="A94" s="8" t="s">
        <v>161</v>
      </c>
      <c r="B94" s="8" t="s">
        <v>75</v>
      </c>
      <c r="C94" s="10">
        <v>9631005</v>
      </c>
      <c r="D94" s="66">
        <v>50</v>
      </c>
      <c r="F94" s="58">
        <v>50</v>
      </c>
      <c r="H94" s="66">
        <v>80</v>
      </c>
      <c r="I94" s="67" t="s">
        <v>456</v>
      </c>
      <c r="J94" s="66">
        <v>60</v>
      </c>
      <c r="L94" s="66">
        <v>100</v>
      </c>
      <c r="N94" s="66">
        <v>100</v>
      </c>
      <c r="P94" s="66">
        <v>0</v>
      </c>
      <c r="S94" s="69">
        <f t="shared" si="0"/>
        <v>65</v>
      </c>
      <c r="T94" s="70">
        <v>0</v>
      </c>
    </row>
    <row r="95" spans="1:28" ht="15.5">
      <c r="A95" s="8" t="s">
        <v>172</v>
      </c>
      <c r="B95" s="8" t="s">
        <v>173</v>
      </c>
      <c r="C95" s="10">
        <v>9631011</v>
      </c>
      <c r="D95" s="66">
        <v>50</v>
      </c>
      <c r="F95" s="58">
        <v>50</v>
      </c>
      <c r="H95" s="66">
        <v>100</v>
      </c>
      <c r="J95" s="66">
        <v>60</v>
      </c>
      <c r="L95" s="66">
        <v>100</v>
      </c>
      <c r="N95" s="66">
        <v>100</v>
      </c>
      <c r="P95" s="66">
        <v>50</v>
      </c>
      <c r="Q95" s="67" t="s">
        <v>434</v>
      </c>
      <c r="S95" s="69">
        <f t="shared" si="0"/>
        <v>71</v>
      </c>
      <c r="T95" s="70">
        <v>50</v>
      </c>
    </row>
    <row r="96" spans="1:28" ht="17.5">
      <c r="A96" s="8" t="s">
        <v>176</v>
      </c>
      <c r="B96" s="8" t="s">
        <v>75</v>
      </c>
      <c r="C96" s="10">
        <v>9631013</v>
      </c>
      <c r="D96" s="66">
        <v>50</v>
      </c>
      <c r="F96" s="43">
        <v>50</v>
      </c>
      <c r="H96" s="66">
        <v>100</v>
      </c>
      <c r="J96" s="66">
        <v>100</v>
      </c>
      <c r="L96" s="66">
        <v>100</v>
      </c>
      <c r="N96" s="66">
        <v>100</v>
      </c>
      <c r="P96" s="66">
        <v>100</v>
      </c>
      <c r="S96" s="69">
        <f t="shared" si="0"/>
        <v>75</v>
      </c>
      <c r="T96" s="70">
        <v>100</v>
      </c>
    </row>
    <row r="97" spans="1:20" ht="15.5">
      <c r="A97" s="8" t="s">
        <v>177</v>
      </c>
      <c r="B97" s="8" t="s">
        <v>70</v>
      </c>
      <c r="C97" s="10">
        <v>9631014</v>
      </c>
      <c r="F97" s="60"/>
      <c r="H97" s="66">
        <v>0</v>
      </c>
      <c r="J97" s="66">
        <v>0</v>
      </c>
      <c r="N97" s="66">
        <v>0</v>
      </c>
      <c r="P97" s="66">
        <v>0</v>
      </c>
      <c r="S97" s="69">
        <f t="shared" si="0"/>
        <v>0</v>
      </c>
      <c r="T97" s="70">
        <v>0</v>
      </c>
    </row>
    <row r="98" spans="1:20" ht="15.5">
      <c r="A98" s="8" t="s">
        <v>178</v>
      </c>
      <c r="B98" s="8" t="s">
        <v>62</v>
      </c>
      <c r="C98" s="10">
        <v>9631015</v>
      </c>
      <c r="D98" s="66">
        <v>50</v>
      </c>
      <c r="F98" s="58">
        <v>50</v>
      </c>
      <c r="H98" s="66">
        <v>100</v>
      </c>
      <c r="J98" s="66">
        <v>60</v>
      </c>
      <c r="L98" s="66">
        <v>90</v>
      </c>
      <c r="N98" s="66">
        <v>100</v>
      </c>
      <c r="P98" s="66">
        <v>0</v>
      </c>
      <c r="S98" s="69">
        <f t="shared" si="0"/>
        <v>70</v>
      </c>
      <c r="T98" s="70">
        <v>0</v>
      </c>
    </row>
    <row r="99" spans="1:20" ht="15.5">
      <c r="A99" s="8" t="s">
        <v>182</v>
      </c>
      <c r="B99" s="8" t="s">
        <v>62</v>
      </c>
      <c r="C99" s="10">
        <v>9631018</v>
      </c>
      <c r="D99" s="66">
        <v>50</v>
      </c>
      <c r="F99" s="58">
        <v>50</v>
      </c>
      <c r="H99" s="66">
        <v>100</v>
      </c>
      <c r="J99" s="66">
        <v>100</v>
      </c>
      <c r="L99" s="66">
        <v>100</v>
      </c>
      <c r="N99" s="66">
        <v>100</v>
      </c>
      <c r="P99" s="66">
        <v>100</v>
      </c>
      <c r="S99" s="69">
        <f t="shared" si="0"/>
        <v>75</v>
      </c>
      <c r="T99" s="70">
        <v>100</v>
      </c>
    </row>
    <row r="100" spans="1:20" ht="15.5">
      <c r="A100" s="8" t="s">
        <v>187</v>
      </c>
      <c r="B100" s="8" t="s">
        <v>188</v>
      </c>
      <c r="C100" s="10">
        <v>9631019</v>
      </c>
      <c r="D100" s="66">
        <v>50</v>
      </c>
      <c r="F100" s="58">
        <v>50</v>
      </c>
      <c r="H100" s="66">
        <v>100</v>
      </c>
      <c r="J100" s="66">
        <v>100</v>
      </c>
      <c r="L100" s="66">
        <v>100</v>
      </c>
      <c r="N100" s="66">
        <v>100</v>
      </c>
      <c r="P100" s="66">
        <v>40</v>
      </c>
      <c r="Q100" s="67" t="s">
        <v>471</v>
      </c>
      <c r="S100" s="69">
        <f t="shared" si="0"/>
        <v>75</v>
      </c>
      <c r="T100" s="70">
        <v>40</v>
      </c>
    </row>
    <row r="101" spans="1:20" ht="15.5">
      <c r="A101" s="8" t="s">
        <v>190</v>
      </c>
      <c r="B101" s="8" t="s">
        <v>191</v>
      </c>
      <c r="C101" s="10">
        <v>9631020</v>
      </c>
      <c r="F101" s="60"/>
      <c r="H101" s="66">
        <v>0</v>
      </c>
      <c r="J101" s="66">
        <v>0</v>
      </c>
      <c r="N101" s="66">
        <v>0</v>
      </c>
      <c r="P101" s="66">
        <v>0</v>
      </c>
      <c r="S101" s="69">
        <f t="shared" si="0"/>
        <v>0</v>
      </c>
      <c r="T101" s="70">
        <v>0</v>
      </c>
    </row>
    <row r="102" spans="1:20" ht="15.5">
      <c r="A102" s="8" t="s">
        <v>193</v>
      </c>
      <c r="B102" s="8" t="s">
        <v>131</v>
      </c>
      <c r="C102" s="10">
        <v>9631021</v>
      </c>
      <c r="D102" s="66">
        <v>50</v>
      </c>
      <c r="F102" s="58">
        <v>50</v>
      </c>
      <c r="H102" s="66">
        <v>100</v>
      </c>
      <c r="J102" s="66">
        <v>60</v>
      </c>
      <c r="L102" s="66">
        <v>100</v>
      </c>
      <c r="N102" s="66">
        <v>100</v>
      </c>
      <c r="P102" s="66">
        <v>100</v>
      </c>
      <c r="S102" s="69">
        <f t="shared" si="0"/>
        <v>71</v>
      </c>
      <c r="T102" s="70">
        <v>100</v>
      </c>
    </row>
    <row r="103" spans="1:20" ht="15.5">
      <c r="A103" s="8" t="s">
        <v>195</v>
      </c>
      <c r="B103" s="8" t="s">
        <v>75</v>
      </c>
      <c r="C103" s="10">
        <v>9631022</v>
      </c>
      <c r="D103" s="66">
        <v>50</v>
      </c>
      <c r="F103" s="58">
        <v>40</v>
      </c>
      <c r="H103" s="66">
        <v>100</v>
      </c>
      <c r="J103" s="66">
        <v>100</v>
      </c>
      <c r="L103" s="66">
        <v>100</v>
      </c>
      <c r="N103" s="66">
        <v>100</v>
      </c>
      <c r="P103" s="66">
        <v>80</v>
      </c>
      <c r="S103" s="69">
        <f t="shared" si="0"/>
        <v>73.5</v>
      </c>
      <c r="T103" s="70">
        <v>80</v>
      </c>
    </row>
    <row r="104" spans="1:20" ht="15.5">
      <c r="A104" s="8" t="s">
        <v>200</v>
      </c>
      <c r="B104" s="8" t="s">
        <v>81</v>
      </c>
      <c r="C104" s="10">
        <v>9631024</v>
      </c>
      <c r="D104" s="66">
        <v>50</v>
      </c>
      <c r="F104" s="58">
        <v>50</v>
      </c>
      <c r="H104" s="66">
        <v>100</v>
      </c>
      <c r="J104" s="66">
        <v>40</v>
      </c>
      <c r="L104" s="66">
        <v>100</v>
      </c>
      <c r="N104" s="66">
        <v>80</v>
      </c>
      <c r="P104" s="66">
        <v>0</v>
      </c>
      <c r="S104" s="69">
        <f t="shared" si="0"/>
        <v>67</v>
      </c>
      <c r="T104" s="70">
        <v>0</v>
      </c>
    </row>
    <row r="105" spans="1:20" ht="15.5">
      <c r="A105" s="8" t="s">
        <v>203</v>
      </c>
      <c r="B105" s="8" t="s">
        <v>204</v>
      </c>
      <c r="C105" s="10">
        <v>9631025</v>
      </c>
      <c r="D105" s="66">
        <v>50</v>
      </c>
      <c r="F105" s="58">
        <v>50</v>
      </c>
      <c r="H105" s="66">
        <v>100</v>
      </c>
      <c r="J105" s="66">
        <v>100</v>
      </c>
      <c r="L105" s="66">
        <v>100</v>
      </c>
      <c r="N105" s="66">
        <v>100</v>
      </c>
      <c r="P105" s="66">
        <v>100</v>
      </c>
      <c r="S105" s="69">
        <f t="shared" si="0"/>
        <v>75</v>
      </c>
      <c r="T105" s="70">
        <v>100</v>
      </c>
    </row>
    <row r="106" spans="1:20" ht="15.5">
      <c r="A106" s="8" t="s">
        <v>216</v>
      </c>
      <c r="B106" s="8" t="s">
        <v>217</v>
      </c>
      <c r="C106" s="10">
        <v>9631032</v>
      </c>
      <c r="D106" s="66">
        <v>50</v>
      </c>
      <c r="F106" s="58">
        <v>44</v>
      </c>
      <c r="H106" s="66">
        <v>100</v>
      </c>
      <c r="J106" s="66">
        <v>60</v>
      </c>
      <c r="L106" s="66">
        <v>70</v>
      </c>
      <c r="N106" s="66">
        <v>100</v>
      </c>
      <c r="P106" s="66">
        <v>50</v>
      </c>
      <c r="Q106" s="67" t="s">
        <v>434</v>
      </c>
      <c r="S106" s="69">
        <f t="shared" si="0"/>
        <v>67.099999999999994</v>
      </c>
      <c r="T106" s="70">
        <v>50</v>
      </c>
    </row>
    <row r="107" spans="1:20" ht="15.5">
      <c r="A107" s="8" t="s">
        <v>227</v>
      </c>
      <c r="B107" s="8" t="s">
        <v>228</v>
      </c>
      <c r="C107" s="10">
        <v>9631036</v>
      </c>
      <c r="D107" s="66">
        <v>50</v>
      </c>
      <c r="F107" s="58">
        <v>50</v>
      </c>
      <c r="H107" s="66">
        <v>60</v>
      </c>
      <c r="J107" s="66">
        <v>70</v>
      </c>
      <c r="L107" s="66">
        <v>80</v>
      </c>
      <c r="N107" s="66">
        <v>0</v>
      </c>
      <c r="P107" s="66">
        <v>0</v>
      </c>
      <c r="S107" s="69">
        <f t="shared" si="0"/>
        <v>48</v>
      </c>
      <c r="T107" s="70">
        <v>0</v>
      </c>
    </row>
    <row r="108" spans="1:20" ht="15.5">
      <c r="A108" s="8" t="s">
        <v>233</v>
      </c>
      <c r="B108" s="8" t="s">
        <v>234</v>
      </c>
      <c r="C108" s="10">
        <v>9631040</v>
      </c>
      <c r="D108" s="66">
        <v>50</v>
      </c>
      <c r="F108" s="58">
        <v>47</v>
      </c>
      <c r="H108" s="66">
        <v>100</v>
      </c>
      <c r="J108" s="66">
        <v>100</v>
      </c>
      <c r="L108" s="66">
        <v>100</v>
      </c>
      <c r="N108" s="66">
        <v>90</v>
      </c>
      <c r="O108" s="67" t="s">
        <v>442</v>
      </c>
      <c r="P108" s="66">
        <v>100</v>
      </c>
      <c r="S108" s="69">
        <f t="shared" si="0"/>
        <v>73.55</v>
      </c>
      <c r="T108" s="70">
        <v>100</v>
      </c>
    </row>
    <row r="109" spans="1:20" ht="15.5">
      <c r="A109" s="8" t="s">
        <v>243</v>
      </c>
      <c r="B109" s="8" t="s">
        <v>93</v>
      </c>
      <c r="C109" s="10">
        <v>9631044</v>
      </c>
      <c r="D109" s="66">
        <v>50</v>
      </c>
      <c r="F109" s="58">
        <v>40</v>
      </c>
      <c r="H109" s="66">
        <v>60</v>
      </c>
      <c r="J109" s="66">
        <v>100</v>
      </c>
      <c r="L109" s="66">
        <v>100</v>
      </c>
      <c r="N109" s="66">
        <v>100</v>
      </c>
      <c r="P109" s="66">
        <v>0</v>
      </c>
      <c r="S109" s="69">
        <f t="shared" si="0"/>
        <v>61.5</v>
      </c>
      <c r="T109" s="70">
        <v>0</v>
      </c>
    </row>
    <row r="110" spans="1:20" ht="15.5">
      <c r="A110" s="8" t="s">
        <v>246</v>
      </c>
      <c r="B110" s="8" t="s">
        <v>247</v>
      </c>
      <c r="C110" s="10">
        <v>9631045</v>
      </c>
      <c r="D110" s="66">
        <v>50</v>
      </c>
      <c r="F110" s="58">
        <v>50</v>
      </c>
      <c r="H110" s="66">
        <v>100</v>
      </c>
      <c r="J110" s="66">
        <v>50</v>
      </c>
      <c r="L110" s="66">
        <v>100</v>
      </c>
      <c r="N110" s="66">
        <v>100</v>
      </c>
      <c r="P110" s="66">
        <v>0</v>
      </c>
      <c r="S110" s="69">
        <f t="shared" si="0"/>
        <v>70</v>
      </c>
      <c r="T110" s="70">
        <v>0</v>
      </c>
    </row>
    <row r="111" spans="1:20" ht="15.5">
      <c r="A111" s="8" t="s">
        <v>251</v>
      </c>
      <c r="B111" s="8" t="s">
        <v>252</v>
      </c>
      <c r="C111" s="10">
        <v>9631047</v>
      </c>
      <c r="D111" s="66">
        <v>50</v>
      </c>
      <c r="F111" s="58">
        <v>50</v>
      </c>
      <c r="H111" s="66">
        <v>100</v>
      </c>
      <c r="J111" s="66">
        <v>100</v>
      </c>
      <c r="L111" s="66">
        <v>100</v>
      </c>
      <c r="N111" s="66">
        <v>100</v>
      </c>
      <c r="P111" s="66">
        <v>0</v>
      </c>
      <c r="S111" s="69">
        <f t="shared" si="0"/>
        <v>75</v>
      </c>
      <c r="T111" s="70">
        <v>0</v>
      </c>
    </row>
    <row r="112" spans="1:20" ht="15.5">
      <c r="A112" s="8" t="s">
        <v>260</v>
      </c>
      <c r="B112" s="8" t="s">
        <v>261</v>
      </c>
      <c r="C112" s="10">
        <v>9631049</v>
      </c>
      <c r="D112" s="66">
        <v>50</v>
      </c>
      <c r="F112" s="58">
        <v>50</v>
      </c>
      <c r="H112" s="66">
        <v>100</v>
      </c>
      <c r="J112" s="66">
        <v>60</v>
      </c>
      <c r="L112" s="66">
        <v>100</v>
      </c>
      <c r="N112" s="66">
        <v>100</v>
      </c>
      <c r="P112" s="66">
        <v>0</v>
      </c>
      <c r="S112" s="69">
        <f t="shared" si="0"/>
        <v>71</v>
      </c>
      <c r="T112" s="70">
        <v>0</v>
      </c>
    </row>
    <row r="113" spans="1:20" ht="15.5">
      <c r="A113" s="8" t="s">
        <v>266</v>
      </c>
      <c r="B113" s="8" t="s">
        <v>75</v>
      </c>
      <c r="C113" s="10">
        <v>9631050</v>
      </c>
      <c r="D113" s="66">
        <v>50</v>
      </c>
      <c r="F113" s="58">
        <v>50</v>
      </c>
      <c r="H113" s="66">
        <v>100</v>
      </c>
      <c r="J113" s="66">
        <v>100</v>
      </c>
      <c r="L113" s="66">
        <v>100</v>
      </c>
      <c r="N113" s="66">
        <v>100</v>
      </c>
      <c r="P113" s="66">
        <v>100</v>
      </c>
      <c r="S113" s="69">
        <f t="shared" si="0"/>
        <v>75</v>
      </c>
      <c r="T113" s="70">
        <v>100</v>
      </c>
    </row>
    <row r="114" spans="1:20" ht="15.5">
      <c r="A114" s="8" t="s">
        <v>268</v>
      </c>
      <c r="B114" s="8" t="s">
        <v>269</v>
      </c>
      <c r="C114" s="10">
        <v>9631051</v>
      </c>
      <c r="D114" s="66">
        <v>50</v>
      </c>
      <c r="F114" s="58">
        <v>47</v>
      </c>
      <c r="H114" s="66">
        <v>100</v>
      </c>
      <c r="J114" s="66">
        <v>0</v>
      </c>
      <c r="L114" s="66">
        <v>100</v>
      </c>
      <c r="N114" s="66">
        <v>80</v>
      </c>
      <c r="P114" s="66">
        <v>0</v>
      </c>
      <c r="S114" s="69">
        <f t="shared" si="0"/>
        <v>62.55</v>
      </c>
      <c r="T114" s="70">
        <v>0</v>
      </c>
    </row>
    <row r="115" spans="1:20" ht="15.5">
      <c r="A115" s="8" t="s">
        <v>275</v>
      </c>
      <c r="B115" s="8" t="s">
        <v>154</v>
      </c>
      <c r="C115" s="10">
        <v>9631053</v>
      </c>
      <c r="D115" s="66">
        <v>50</v>
      </c>
      <c r="F115" s="58">
        <v>50</v>
      </c>
      <c r="H115" s="66">
        <v>100</v>
      </c>
      <c r="J115" s="66">
        <v>100</v>
      </c>
      <c r="L115" s="66">
        <v>100</v>
      </c>
      <c r="N115" s="66">
        <v>100</v>
      </c>
      <c r="P115" s="66">
        <v>50</v>
      </c>
      <c r="Q115" s="67" t="s">
        <v>420</v>
      </c>
      <c r="S115" s="69">
        <f t="shared" si="0"/>
        <v>75</v>
      </c>
      <c r="T115" s="70">
        <v>50</v>
      </c>
    </row>
    <row r="116" spans="1:20" ht="15.5">
      <c r="A116" s="8" t="s">
        <v>279</v>
      </c>
      <c r="B116" s="8" t="s">
        <v>93</v>
      </c>
      <c r="C116" s="10">
        <v>9631056</v>
      </c>
      <c r="D116" s="66">
        <v>50</v>
      </c>
      <c r="F116" s="58">
        <v>50</v>
      </c>
      <c r="H116" s="66">
        <v>100</v>
      </c>
      <c r="J116" s="66">
        <v>0</v>
      </c>
      <c r="L116" s="66">
        <v>100</v>
      </c>
      <c r="N116" s="66">
        <v>50</v>
      </c>
      <c r="P116" s="66">
        <v>0</v>
      </c>
      <c r="S116" s="69">
        <f t="shared" si="0"/>
        <v>60</v>
      </c>
      <c r="T116" s="70">
        <v>0</v>
      </c>
    </row>
    <row r="117" spans="1:20" ht="15.5">
      <c r="A117" s="8" t="s">
        <v>280</v>
      </c>
      <c r="B117" s="8" t="s">
        <v>281</v>
      </c>
      <c r="C117" s="10">
        <v>9631057</v>
      </c>
      <c r="D117" s="66">
        <v>50</v>
      </c>
      <c r="F117" s="58">
        <v>45</v>
      </c>
      <c r="H117" s="66">
        <v>100</v>
      </c>
      <c r="J117" s="66">
        <v>100</v>
      </c>
      <c r="L117" s="66">
        <v>100</v>
      </c>
      <c r="N117" s="66">
        <v>100</v>
      </c>
      <c r="P117" s="66">
        <v>20</v>
      </c>
      <c r="S117" s="69">
        <f t="shared" si="0"/>
        <v>74.25</v>
      </c>
      <c r="T117" s="70">
        <v>20</v>
      </c>
    </row>
    <row r="118" spans="1:20" ht="15.5">
      <c r="A118" s="8" t="s">
        <v>283</v>
      </c>
      <c r="B118" s="8" t="s">
        <v>81</v>
      </c>
      <c r="C118" s="10">
        <v>9631059</v>
      </c>
      <c r="D118" s="66">
        <v>50</v>
      </c>
      <c r="F118" s="58">
        <v>50</v>
      </c>
      <c r="H118" s="66">
        <v>100</v>
      </c>
      <c r="J118" s="66">
        <v>100</v>
      </c>
      <c r="L118" s="66">
        <v>100</v>
      </c>
      <c r="N118" s="66">
        <v>100</v>
      </c>
      <c r="P118" s="66">
        <v>80</v>
      </c>
      <c r="S118" s="69">
        <f t="shared" si="0"/>
        <v>75</v>
      </c>
      <c r="T118" s="70">
        <v>80</v>
      </c>
    </row>
    <row r="119" spans="1:20" ht="15.5">
      <c r="A119" s="8" t="s">
        <v>284</v>
      </c>
      <c r="B119" s="8" t="s">
        <v>285</v>
      </c>
      <c r="C119" s="10">
        <v>9631061</v>
      </c>
      <c r="F119" s="60"/>
      <c r="H119" s="66">
        <v>0</v>
      </c>
      <c r="J119" s="66">
        <v>0</v>
      </c>
      <c r="N119" s="66">
        <v>0</v>
      </c>
      <c r="P119" s="66">
        <v>0</v>
      </c>
      <c r="S119" s="69">
        <f t="shared" si="0"/>
        <v>0</v>
      </c>
      <c r="T119" s="70">
        <v>0</v>
      </c>
    </row>
    <row r="120" spans="1:20" ht="15.5">
      <c r="A120" s="8" t="s">
        <v>287</v>
      </c>
      <c r="B120" s="8" t="s">
        <v>288</v>
      </c>
      <c r="C120" s="10">
        <v>9631063</v>
      </c>
      <c r="F120" s="60"/>
      <c r="H120" s="66">
        <v>0</v>
      </c>
      <c r="J120" s="66">
        <v>0</v>
      </c>
      <c r="N120" s="66">
        <v>0</v>
      </c>
      <c r="P120" s="66">
        <v>0</v>
      </c>
      <c r="S120" s="69">
        <f t="shared" si="0"/>
        <v>0</v>
      </c>
      <c r="T120" s="70">
        <v>0</v>
      </c>
    </row>
    <row r="121" spans="1:20" ht="15.5">
      <c r="A121" s="8" t="s">
        <v>290</v>
      </c>
      <c r="B121" s="8" t="s">
        <v>75</v>
      </c>
      <c r="C121" s="10">
        <v>9631064</v>
      </c>
      <c r="D121" s="66">
        <v>50</v>
      </c>
      <c r="F121" s="58">
        <v>50</v>
      </c>
      <c r="H121" s="66">
        <v>100</v>
      </c>
      <c r="J121" s="66">
        <v>100</v>
      </c>
      <c r="L121" s="66">
        <v>100</v>
      </c>
      <c r="N121" s="66">
        <v>100</v>
      </c>
      <c r="P121" s="66">
        <v>100</v>
      </c>
      <c r="S121" s="69">
        <f t="shared" si="0"/>
        <v>75</v>
      </c>
      <c r="T121" s="70">
        <v>100</v>
      </c>
    </row>
    <row r="122" spans="1:20" ht="15.5">
      <c r="A122" s="8" t="s">
        <v>291</v>
      </c>
      <c r="B122" s="8" t="s">
        <v>292</v>
      </c>
      <c r="C122" s="10">
        <v>9631065</v>
      </c>
      <c r="D122" s="66">
        <v>50</v>
      </c>
      <c r="F122" s="58">
        <v>50</v>
      </c>
      <c r="H122" s="66">
        <v>80</v>
      </c>
      <c r="I122" s="67" t="s">
        <v>487</v>
      </c>
      <c r="J122" s="66">
        <v>60</v>
      </c>
      <c r="L122" s="66">
        <v>100</v>
      </c>
      <c r="N122" s="66">
        <v>100</v>
      </c>
      <c r="P122" s="66">
        <v>10</v>
      </c>
      <c r="S122" s="69">
        <f t="shared" si="0"/>
        <v>65</v>
      </c>
      <c r="T122" s="70">
        <v>10</v>
      </c>
    </row>
    <row r="123" spans="1:20" ht="15.5">
      <c r="A123" s="8" t="s">
        <v>299</v>
      </c>
      <c r="B123" s="8" t="s">
        <v>129</v>
      </c>
      <c r="C123" s="10">
        <v>9631071</v>
      </c>
      <c r="F123" s="60"/>
      <c r="H123" s="66">
        <v>0</v>
      </c>
      <c r="J123" s="66">
        <v>0</v>
      </c>
      <c r="N123" s="66">
        <v>0</v>
      </c>
      <c r="P123" s="66">
        <v>0</v>
      </c>
      <c r="S123" s="69">
        <f t="shared" si="0"/>
        <v>0</v>
      </c>
      <c r="T123" s="70">
        <v>0</v>
      </c>
    </row>
    <row r="124" spans="1:20" ht="15.5">
      <c r="A124" s="8" t="s">
        <v>302</v>
      </c>
      <c r="B124" s="8" t="s">
        <v>62</v>
      </c>
      <c r="C124" s="10">
        <v>9631072</v>
      </c>
      <c r="D124" s="66">
        <v>50</v>
      </c>
      <c r="F124" s="58">
        <v>50</v>
      </c>
      <c r="H124" s="66">
        <v>100</v>
      </c>
      <c r="J124" s="66">
        <v>60</v>
      </c>
      <c r="L124" s="66">
        <v>95</v>
      </c>
      <c r="N124" s="66">
        <v>100</v>
      </c>
      <c r="P124" s="66">
        <v>100</v>
      </c>
      <c r="S124" s="69">
        <f t="shared" si="0"/>
        <v>70.5</v>
      </c>
      <c r="T124" s="70">
        <v>100</v>
      </c>
    </row>
    <row r="125" spans="1:20" ht="15.5">
      <c r="A125" s="8" t="s">
        <v>303</v>
      </c>
      <c r="B125" s="8" t="s">
        <v>55</v>
      </c>
      <c r="C125" s="10">
        <v>9631075</v>
      </c>
      <c r="D125" s="66">
        <v>50</v>
      </c>
      <c r="F125" s="58">
        <v>50</v>
      </c>
      <c r="H125" s="66">
        <v>100</v>
      </c>
      <c r="J125" s="66">
        <v>80</v>
      </c>
      <c r="L125" s="66">
        <v>100</v>
      </c>
      <c r="N125" s="66">
        <v>100</v>
      </c>
      <c r="P125" s="66">
        <v>100</v>
      </c>
      <c r="S125" s="69">
        <f t="shared" si="0"/>
        <v>73</v>
      </c>
      <c r="T125" s="70">
        <v>100</v>
      </c>
    </row>
    <row r="126" spans="1:20" ht="15.5">
      <c r="A126" s="8" t="s">
        <v>304</v>
      </c>
      <c r="B126" s="8" t="s">
        <v>62</v>
      </c>
      <c r="C126" s="10">
        <v>9631076</v>
      </c>
      <c r="D126" s="66">
        <v>50</v>
      </c>
      <c r="F126" s="58">
        <v>50</v>
      </c>
      <c r="H126" s="66">
        <v>100</v>
      </c>
      <c r="J126" s="66">
        <v>100</v>
      </c>
      <c r="L126" s="66">
        <v>100</v>
      </c>
      <c r="N126" s="66">
        <v>100</v>
      </c>
      <c r="P126" s="66">
        <v>100</v>
      </c>
      <c r="S126" s="69">
        <f t="shared" si="0"/>
        <v>75</v>
      </c>
      <c r="T126" s="70">
        <v>100</v>
      </c>
    </row>
    <row r="127" spans="1:20" ht="15.5">
      <c r="A127" s="8" t="s">
        <v>309</v>
      </c>
      <c r="B127" s="8" t="s">
        <v>55</v>
      </c>
      <c r="C127" s="10">
        <v>9631404</v>
      </c>
      <c r="D127" s="66">
        <v>50</v>
      </c>
      <c r="F127" s="58">
        <v>50</v>
      </c>
      <c r="H127" s="66">
        <v>100</v>
      </c>
      <c r="J127" s="66">
        <v>60</v>
      </c>
      <c r="L127" s="66">
        <v>100</v>
      </c>
      <c r="N127" s="66">
        <v>100</v>
      </c>
      <c r="P127" s="66">
        <v>0</v>
      </c>
      <c r="S127" s="69">
        <f t="shared" si="0"/>
        <v>71</v>
      </c>
      <c r="T127" s="70">
        <v>0</v>
      </c>
    </row>
    <row r="128" spans="1:20" ht="15.5">
      <c r="A128" s="8" t="s">
        <v>310</v>
      </c>
      <c r="B128" s="8" t="s">
        <v>228</v>
      </c>
      <c r="C128" s="10">
        <v>9631405</v>
      </c>
      <c r="D128" s="66">
        <v>50</v>
      </c>
      <c r="F128" s="58">
        <v>35</v>
      </c>
      <c r="H128" s="66">
        <v>100</v>
      </c>
      <c r="J128" s="66">
        <v>100</v>
      </c>
      <c r="L128" s="66">
        <v>100</v>
      </c>
      <c r="N128" s="66">
        <v>100</v>
      </c>
      <c r="P128" s="66">
        <v>30</v>
      </c>
      <c r="S128" s="69">
        <f t="shared" si="0"/>
        <v>72.75</v>
      </c>
      <c r="T128" s="70">
        <v>30</v>
      </c>
    </row>
    <row r="129" spans="1:20" ht="15.5">
      <c r="A129" s="8" t="s">
        <v>312</v>
      </c>
      <c r="B129" s="8" t="s">
        <v>81</v>
      </c>
      <c r="C129" s="10">
        <v>9631406</v>
      </c>
      <c r="D129" s="66">
        <v>50</v>
      </c>
      <c r="F129" s="58">
        <v>40</v>
      </c>
      <c r="H129" s="66">
        <v>100</v>
      </c>
      <c r="J129" s="66">
        <v>100</v>
      </c>
      <c r="L129" s="66">
        <v>75</v>
      </c>
      <c r="N129" s="66">
        <v>100</v>
      </c>
      <c r="P129" s="66">
        <v>100</v>
      </c>
      <c r="S129" s="69">
        <f t="shared" si="0"/>
        <v>71</v>
      </c>
      <c r="T129" s="70">
        <v>100</v>
      </c>
    </row>
    <row r="130" spans="1:20" ht="15.5">
      <c r="A130" s="8" t="s">
        <v>319</v>
      </c>
      <c r="B130" s="8" t="s">
        <v>320</v>
      </c>
      <c r="C130" s="10">
        <v>9631415</v>
      </c>
      <c r="D130" s="66">
        <v>50</v>
      </c>
      <c r="F130" s="58">
        <v>35</v>
      </c>
      <c r="H130" s="66">
        <v>60</v>
      </c>
      <c r="I130" s="67" t="s">
        <v>439</v>
      </c>
      <c r="J130" s="66">
        <v>40</v>
      </c>
      <c r="L130" s="66">
        <v>100</v>
      </c>
      <c r="N130" s="66">
        <v>100</v>
      </c>
      <c r="P130" s="66">
        <v>0</v>
      </c>
      <c r="S130" s="69">
        <f t="shared" si="0"/>
        <v>54.75</v>
      </c>
      <c r="T130" s="70">
        <v>0</v>
      </c>
    </row>
    <row r="131" spans="1:20" ht="15.5">
      <c r="A131" s="8" t="s">
        <v>322</v>
      </c>
      <c r="B131" s="8" t="s">
        <v>323</v>
      </c>
      <c r="C131" s="10">
        <v>9631416</v>
      </c>
      <c r="D131" s="66">
        <v>50</v>
      </c>
      <c r="F131" s="58">
        <v>50</v>
      </c>
      <c r="H131" s="66">
        <v>60</v>
      </c>
      <c r="J131" s="66">
        <v>40</v>
      </c>
      <c r="L131" s="66">
        <v>100</v>
      </c>
      <c r="N131" s="66">
        <v>100</v>
      </c>
      <c r="P131" s="66">
        <v>90</v>
      </c>
      <c r="S131" s="69">
        <f t="shared" si="0"/>
        <v>57</v>
      </c>
      <c r="T131" s="70">
        <v>90</v>
      </c>
    </row>
    <row r="132" spans="1:20" ht="15.5">
      <c r="A132" s="8" t="s">
        <v>324</v>
      </c>
      <c r="B132" s="8" t="s">
        <v>325</v>
      </c>
      <c r="C132" s="10">
        <v>9631417</v>
      </c>
      <c r="D132" s="66">
        <v>50</v>
      </c>
      <c r="F132" s="58">
        <v>43</v>
      </c>
      <c r="H132" s="66">
        <v>100</v>
      </c>
      <c r="J132" s="66">
        <v>0</v>
      </c>
      <c r="L132" s="66">
        <v>80</v>
      </c>
      <c r="N132" s="66">
        <v>20</v>
      </c>
      <c r="P132" s="66">
        <v>0</v>
      </c>
      <c r="S132" s="69">
        <f t="shared" si="0"/>
        <v>53.95</v>
      </c>
      <c r="T132" s="70">
        <v>0</v>
      </c>
    </row>
    <row r="133" spans="1:20" ht="15.5">
      <c r="A133" s="8" t="s">
        <v>326</v>
      </c>
      <c r="B133" s="8" t="s">
        <v>327</v>
      </c>
      <c r="C133" s="10">
        <v>9631418</v>
      </c>
      <c r="D133" s="66">
        <v>50</v>
      </c>
      <c r="F133" s="58">
        <v>50</v>
      </c>
      <c r="H133" s="66">
        <v>100</v>
      </c>
      <c r="J133" s="66">
        <v>60</v>
      </c>
      <c r="L133" s="66">
        <v>100</v>
      </c>
      <c r="N133" s="66">
        <v>100</v>
      </c>
      <c r="P133" s="66">
        <v>0</v>
      </c>
      <c r="S133" s="69">
        <f t="shared" si="0"/>
        <v>71</v>
      </c>
      <c r="T133" s="70">
        <v>0</v>
      </c>
    </row>
    <row r="134" spans="1:20" ht="15.5">
      <c r="A134" s="8" t="s">
        <v>328</v>
      </c>
      <c r="B134" s="8" t="s">
        <v>329</v>
      </c>
      <c r="C134" s="10">
        <v>9631423</v>
      </c>
      <c r="D134" s="66">
        <v>50</v>
      </c>
      <c r="F134" s="58">
        <v>50</v>
      </c>
      <c r="H134" s="66">
        <v>60</v>
      </c>
      <c r="J134" s="66">
        <v>50</v>
      </c>
      <c r="L134" s="66">
        <v>5</v>
      </c>
      <c r="N134" s="66">
        <v>100</v>
      </c>
      <c r="P134" s="66">
        <v>0</v>
      </c>
      <c r="S134" s="69">
        <f t="shared" si="0"/>
        <v>48.5</v>
      </c>
      <c r="T134" s="70">
        <v>0</v>
      </c>
    </row>
    <row r="135" spans="1:20" ht="15.5">
      <c r="A135" s="8" t="s">
        <v>330</v>
      </c>
      <c r="B135" s="8" t="s">
        <v>331</v>
      </c>
      <c r="C135" s="10">
        <v>9631424</v>
      </c>
      <c r="D135" s="66">
        <v>50</v>
      </c>
      <c r="F135" s="58">
        <v>50</v>
      </c>
      <c r="H135" s="66">
        <v>100</v>
      </c>
      <c r="J135" s="66">
        <v>100</v>
      </c>
      <c r="L135" s="66">
        <v>100</v>
      </c>
      <c r="N135" s="66">
        <v>100</v>
      </c>
      <c r="P135" s="66">
        <v>100</v>
      </c>
      <c r="R135" s="67" t="s">
        <v>491</v>
      </c>
      <c r="S135" s="69">
        <f t="shared" si="0"/>
        <v>75</v>
      </c>
      <c r="T135" s="70">
        <v>100</v>
      </c>
    </row>
    <row r="136" spans="1:20" ht="15.5">
      <c r="A136" s="8" t="s">
        <v>332</v>
      </c>
      <c r="B136" s="8" t="s">
        <v>333</v>
      </c>
      <c r="C136" s="10">
        <v>9631801</v>
      </c>
      <c r="D136" s="66">
        <v>50</v>
      </c>
      <c r="F136" s="58">
        <v>50</v>
      </c>
      <c r="H136" s="66">
        <v>60</v>
      </c>
      <c r="J136" s="66">
        <v>60</v>
      </c>
      <c r="L136" s="66">
        <v>100</v>
      </c>
      <c r="N136" s="66">
        <v>100</v>
      </c>
      <c r="P136" s="66">
        <v>0</v>
      </c>
      <c r="S136" s="69">
        <f t="shared" si="0"/>
        <v>59</v>
      </c>
      <c r="T136" s="70">
        <v>0</v>
      </c>
    </row>
    <row r="137" spans="1:20" ht="15.5">
      <c r="A137" s="8" t="s">
        <v>334</v>
      </c>
      <c r="B137" s="8" t="s">
        <v>51</v>
      </c>
      <c r="C137" s="10">
        <v>9631803</v>
      </c>
      <c r="D137" s="66">
        <v>50</v>
      </c>
      <c r="F137" s="58">
        <v>50</v>
      </c>
      <c r="H137" s="66">
        <v>100</v>
      </c>
      <c r="J137" s="66">
        <v>70</v>
      </c>
      <c r="L137" s="66">
        <v>100</v>
      </c>
      <c r="N137" s="66">
        <v>100</v>
      </c>
      <c r="P137" s="66">
        <v>100</v>
      </c>
      <c r="S137" s="69">
        <f t="shared" si="0"/>
        <v>72</v>
      </c>
      <c r="T137" s="70">
        <v>100</v>
      </c>
    </row>
    <row r="138" spans="1:20" ht="15.5">
      <c r="A138" s="8" t="s">
        <v>336</v>
      </c>
      <c r="B138" s="8" t="s">
        <v>51</v>
      </c>
      <c r="C138" s="10">
        <v>9631813</v>
      </c>
      <c r="D138" s="66">
        <v>50</v>
      </c>
      <c r="F138" s="58">
        <v>50</v>
      </c>
      <c r="H138" s="66">
        <v>100</v>
      </c>
      <c r="J138" s="66">
        <v>100</v>
      </c>
      <c r="L138" s="66">
        <v>100</v>
      </c>
      <c r="N138" s="66">
        <v>100</v>
      </c>
      <c r="P138" s="66">
        <v>0</v>
      </c>
      <c r="S138" s="69">
        <f t="shared" si="0"/>
        <v>75</v>
      </c>
      <c r="T138" s="70">
        <v>0</v>
      </c>
    </row>
    <row r="139" spans="1:20" ht="15.5">
      <c r="A139" s="8" t="s">
        <v>337</v>
      </c>
      <c r="B139" s="8" t="s">
        <v>129</v>
      </c>
      <c r="C139" s="10">
        <v>9631815</v>
      </c>
      <c r="D139" s="66">
        <v>50</v>
      </c>
      <c r="F139" s="58">
        <v>50</v>
      </c>
      <c r="H139" s="66">
        <v>100</v>
      </c>
      <c r="J139" s="66">
        <v>100</v>
      </c>
      <c r="L139" s="66">
        <v>90</v>
      </c>
      <c r="N139" s="66">
        <v>100</v>
      </c>
      <c r="P139" s="66">
        <v>30</v>
      </c>
      <c r="S139" s="69">
        <f t="shared" si="0"/>
        <v>74</v>
      </c>
      <c r="T139" s="70">
        <v>30</v>
      </c>
    </row>
    <row r="140" spans="1:20" ht="15.5">
      <c r="A140" s="8" t="s">
        <v>338</v>
      </c>
      <c r="B140" s="8" t="s">
        <v>58</v>
      </c>
      <c r="C140" s="10">
        <v>9633094</v>
      </c>
      <c r="D140" s="66">
        <v>50</v>
      </c>
      <c r="F140" s="58">
        <v>50</v>
      </c>
      <c r="H140" s="66">
        <v>100</v>
      </c>
      <c r="J140" s="66">
        <v>40</v>
      </c>
      <c r="K140" s="67"/>
      <c r="L140" s="66">
        <v>100</v>
      </c>
      <c r="N140" s="66">
        <v>20</v>
      </c>
      <c r="P140" s="66">
        <v>0</v>
      </c>
      <c r="S140" s="69">
        <f t="shared" si="0"/>
        <v>61</v>
      </c>
      <c r="T140" s="70">
        <v>0</v>
      </c>
    </row>
    <row r="141" spans="1:20" ht="15.5">
      <c r="A141" s="27" t="s">
        <v>151</v>
      </c>
      <c r="B141" s="42" t="s">
        <v>152</v>
      </c>
      <c r="C141" s="42">
        <v>9627052</v>
      </c>
      <c r="F141" s="60"/>
      <c r="H141" s="66">
        <v>0</v>
      </c>
      <c r="J141" s="66">
        <v>0</v>
      </c>
      <c r="N141" s="66">
        <v>0</v>
      </c>
      <c r="P141" s="66">
        <v>0</v>
      </c>
      <c r="S141" s="69">
        <f t="shared" si="0"/>
        <v>0</v>
      </c>
      <c r="T141" s="70">
        <v>0</v>
      </c>
    </row>
    <row r="142" spans="1:20" ht="15.5">
      <c r="A142" s="42" t="s">
        <v>139</v>
      </c>
      <c r="B142" s="25" t="s">
        <v>98</v>
      </c>
      <c r="C142" s="25">
        <v>9533037</v>
      </c>
      <c r="D142" s="66">
        <v>50</v>
      </c>
      <c r="F142" s="58">
        <v>35</v>
      </c>
      <c r="H142" s="66">
        <v>0</v>
      </c>
      <c r="J142" s="66">
        <v>40</v>
      </c>
      <c r="K142" s="67"/>
      <c r="L142" s="66">
        <v>90</v>
      </c>
      <c r="N142" s="66">
        <v>75</v>
      </c>
      <c r="O142" s="67"/>
      <c r="P142" s="66">
        <v>0</v>
      </c>
      <c r="S142" s="69">
        <f t="shared" si="0"/>
        <v>33.25</v>
      </c>
      <c r="T142" s="70">
        <v>0</v>
      </c>
    </row>
  </sheetData>
  <mergeCells count="4">
    <mergeCell ref="A1:B1"/>
    <mergeCell ref="A39:B39"/>
    <mergeCell ref="A88:B88"/>
    <mergeCell ref="F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2"/>
  <sheetViews>
    <sheetView zoomScaleNormal="10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A2" sqref="A1:A1048576"/>
    </sheetView>
  </sheetViews>
  <sheetFormatPr defaultColWidth="14.453125" defaultRowHeight="15.75" customHeight="1"/>
  <cols>
    <col min="4" max="4" width="17.453125" customWidth="1"/>
    <col min="6" max="6" width="17.81640625" customWidth="1"/>
    <col min="8" max="8" width="19.08984375" customWidth="1"/>
    <col min="10" max="10" width="19.453125" customWidth="1"/>
    <col min="12" max="12" width="18.08984375" customWidth="1"/>
    <col min="14" max="14" width="20.81640625" customWidth="1"/>
    <col min="16" max="16" width="19.08984375" customWidth="1"/>
  </cols>
  <sheetData>
    <row r="1" spans="1:19" ht="15.75" customHeight="1">
      <c r="A1" s="168" t="s">
        <v>0</v>
      </c>
      <c r="B1" s="167"/>
      <c r="C1" s="1"/>
      <c r="N1" s="66"/>
      <c r="O1" s="67"/>
      <c r="P1" s="66"/>
      <c r="Q1" s="67"/>
      <c r="R1" s="66"/>
      <c r="S1" s="67"/>
    </row>
    <row r="2" spans="1:19" ht="15.75" customHeight="1">
      <c r="A2" s="3"/>
      <c r="B2" s="3"/>
      <c r="C2" s="5"/>
      <c r="D2" s="166" t="s">
        <v>472</v>
      </c>
      <c r="E2" s="167"/>
      <c r="F2" s="167"/>
      <c r="G2" s="167"/>
      <c r="H2" s="167"/>
      <c r="I2" s="167"/>
      <c r="J2" s="167"/>
      <c r="K2" s="167"/>
      <c r="L2" s="167"/>
      <c r="M2" s="167"/>
      <c r="N2" s="66"/>
      <c r="O2" s="67"/>
      <c r="P2" s="66"/>
      <c r="Q2" s="79"/>
    </row>
    <row r="3" spans="1:19" ht="15.75" customHeight="1">
      <c r="A3" s="3" t="s">
        <v>4</v>
      </c>
      <c r="B3" s="3" t="s">
        <v>5</v>
      </c>
      <c r="C3" s="5" t="s">
        <v>6</v>
      </c>
      <c r="D3" s="3" t="s">
        <v>473</v>
      </c>
      <c r="E3" s="3" t="s">
        <v>474</v>
      </c>
      <c r="F3" s="3" t="s">
        <v>475</v>
      </c>
      <c r="G3" s="3" t="s">
        <v>476</v>
      </c>
      <c r="H3" s="3" t="s">
        <v>477</v>
      </c>
      <c r="I3" s="3" t="s">
        <v>478</v>
      </c>
      <c r="J3" s="3" t="s">
        <v>479</v>
      </c>
      <c r="K3" s="3" t="s">
        <v>480</v>
      </c>
      <c r="L3" s="3" t="s">
        <v>481</v>
      </c>
      <c r="M3" s="3" t="s">
        <v>482</v>
      </c>
      <c r="N3" s="3" t="s">
        <v>483</v>
      </c>
      <c r="O3" s="3" t="s">
        <v>484</v>
      </c>
      <c r="P3" s="3" t="s">
        <v>485</v>
      </c>
      <c r="Q3" s="3" t="s">
        <v>486</v>
      </c>
      <c r="R3" s="64" t="s">
        <v>20</v>
      </c>
    </row>
    <row r="4" spans="1:19" ht="15.75" customHeight="1">
      <c r="A4" s="8" t="s">
        <v>34</v>
      </c>
      <c r="B4" s="8" t="s">
        <v>38</v>
      </c>
      <c r="C4" s="10">
        <v>9531097</v>
      </c>
      <c r="H4" s="81">
        <v>0</v>
      </c>
      <c r="I4" s="85"/>
      <c r="J4" s="81">
        <v>0</v>
      </c>
      <c r="K4" s="60"/>
      <c r="N4" s="66">
        <v>0</v>
      </c>
      <c r="P4" s="66">
        <v>0</v>
      </c>
      <c r="R4" s="69">
        <f t="shared" ref="R4:R38" si="0">0.1*D4+0.3*F4+0.1*H4+0.1*J4+0.2*L4+0.2*N4+0.1*P4</f>
        <v>0</v>
      </c>
    </row>
    <row r="5" spans="1:19" ht="15.75" customHeight="1">
      <c r="A5" s="8" t="s">
        <v>50</v>
      </c>
      <c r="B5" s="8" t="s">
        <v>51</v>
      </c>
      <c r="C5" s="10">
        <v>9531433</v>
      </c>
      <c r="H5" s="81">
        <v>0</v>
      </c>
      <c r="I5" s="60"/>
      <c r="J5" s="81">
        <v>0</v>
      </c>
      <c r="K5" s="60"/>
      <c r="N5" s="66">
        <v>0</v>
      </c>
      <c r="P5" s="66">
        <v>0</v>
      </c>
      <c r="R5" s="69">
        <f t="shared" si="0"/>
        <v>0</v>
      </c>
    </row>
    <row r="6" spans="1:19" ht="15.75" customHeight="1">
      <c r="A6" s="8" t="s">
        <v>54</v>
      </c>
      <c r="B6" s="8" t="s">
        <v>55</v>
      </c>
      <c r="C6" s="10">
        <v>9624016</v>
      </c>
      <c r="D6" s="66">
        <v>100</v>
      </c>
      <c r="F6">
        <f>100*14/15</f>
        <v>93.333333333333329</v>
      </c>
      <c r="G6" s="66" t="s">
        <v>488</v>
      </c>
      <c r="H6" s="86">
        <v>100</v>
      </c>
      <c r="I6" s="60"/>
      <c r="J6" s="86">
        <v>60</v>
      </c>
      <c r="K6" s="60"/>
      <c r="L6" s="66">
        <v>0</v>
      </c>
      <c r="M6" s="67" t="s">
        <v>489</v>
      </c>
      <c r="N6" s="66">
        <v>100</v>
      </c>
      <c r="P6" s="66">
        <v>100</v>
      </c>
      <c r="R6" s="69">
        <f t="shared" si="0"/>
        <v>84</v>
      </c>
    </row>
    <row r="7" spans="1:19" ht="15.75" customHeight="1">
      <c r="A7" s="8" t="s">
        <v>57</v>
      </c>
      <c r="B7" s="8" t="s">
        <v>58</v>
      </c>
      <c r="C7" s="10">
        <v>9631007</v>
      </c>
      <c r="D7" s="66">
        <v>100</v>
      </c>
      <c r="F7" s="66">
        <v>100</v>
      </c>
      <c r="H7" s="86">
        <v>100</v>
      </c>
      <c r="I7" s="60"/>
      <c r="J7" s="86">
        <v>100</v>
      </c>
      <c r="K7" s="60"/>
      <c r="L7" s="66">
        <v>100</v>
      </c>
      <c r="N7" s="66">
        <v>100</v>
      </c>
      <c r="P7" s="66">
        <v>100</v>
      </c>
      <c r="R7" s="69">
        <f t="shared" si="0"/>
        <v>110</v>
      </c>
    </row>
    <row r="8" spans="1:19" ht="15.75" customHeight="1">
      <c r="A8" s="8" t="s">
        <v>59</v>
      </c>
      <c r="B8" s="8" t="s">
        <v>60</v>
      </c>
      <c r="C8" s="10">
        <v>9631027</v>
      </c>
      <c r="D8" s="66">
        <v>100</v>
      </c>
      <c r="F8" s="66">
        <v>100</v>
      </c>
      <c r="H8" s="81">
        <v>75</v>
      </c>
      <c r="I8" s="60"/>
      <c r="J8" s="81">
        <v>60</v>
      </c>
      <c r="K8" s="87" t="s">
        <v>490</v>
      </c>
      <c r="L8" s="66">
        <v>0</v>
      </c>
      <c r="N8" s="66">
        <v>100</v>
      </c>
      <c r="P8" s="66">
        <v>0</v>
      </c>
      <c r="R8" s="69">
        <f t="shared" si="0"/>
        <v>73.5</v>
      </c>
    </row>
    <row r="9" spans="1:19" ht="15.75" customHeight="1">
      <c r="A9" s="8" t="s">
        <v>61</v>
      </c>
      <c r="B9" s="8" t="s">
        <v>62</v>
      </c>
      <c r="C9" s="10">
        <v>9631028</v>
      </c>
      <c r="D9" s="66">
        <v>100</v>
      </c>
      <c r="F9" s="66">
        <v>100</v>
      </c>
      <c r="H9" s="58">
        <v>100</v>
      </c>
      <c r="I9" s="60"/>
      <c r="J9" s="58">
        <v>90</v>
      </c>
      <c r="K9" s="60"/>
      <c r="L9" s="66">
        <v>50</v>
      </c>
      <c r="N9" s="66">
        <v>100</v>
      </c>
      <c r="P9" s="66">
        <v>90</v>
      </c>
      <c r="R9" s="69">
        <f t="shared" si="0"/>
        <v>98</v>
      </c>
    </row>
    <row r="10" spans="1:19" ht="15.75" customHeight="1">
      <c r="A10" s="8" t="s">
        <v>63</v>
      </c>
      <c r="B10" s="8" t="s">
        <v>64</v>
      </c>
      <c r="C10" s="10">
        <v>9631029</v>
      </c>
      <c r="H10" s="81">
        <v>0</v>
      </c>
      <c r="I10" s="60"/>
      <c r="J10" s="81">
        <v>0</v>
      </c>
      <c r="K10" s="60"/>
      <c r="N10" s="66">
        <v>0</v>
      </c>
      <c r="P10" s="66">
        <v>0</v>
      </c>
      <c r="R10" s="69">
        <f t="shared" si="0"/>
        <v>0</v>
      </c>
    </row>
    <row r="11" spans="1:19" ht="15.75" customHeight="1">
      <c r="A11" s="8" t="s">
        <v>65</v>
      </c>
      <c r="B11" s="8" t="s">
        <v>66</v>
      </c>
      <c r="C11" s="10">
        <v>9631030</v>
      </c>
      <c r="D11" s="66">
        <v>100</v>
      </c>
      <c r="F11" s="66">
        <v>100</v>
      </c>
      <c r="H11" s="58">
        <v>100</v>
      </c>
      <c r="I11" s="60"/>
      <c r="J11" s="58">
        <v>60</v>
      </c>
      <c r="K11" s="88" t="s">
        <v>492</v>
      </c>
      <c r="L11" s="66">
        <v>0</v>
      </c>
      <c r="N11" s="66">
        <v>0</v>
      </c>
      <c r="P11" s="66">
        <v>90</v>
      </c>
      <c r="R11" s="69">
        <f t="shared" si="0"/>
        <v>65</v>
      </c>
    </row>
    <row r="12" spans="1:19" ht="15.75" customHeight="1">
      <c r="A12" s="8" t="s">
        <v>69</v>
      </c>
      <c r="B12" s="8" t="s">
        <v>70</v>
      </c>
      <c r="C12" s="10">
        <v>9631034</v>
      </c>
      <c r="D12" s="66">
        <v>100</v>
      </c>
      <c r="F12" s="66">
        <v>100</v>
      </c>
      <c r="H12" s="81">
        <v>100</v>
      </c>
      <c r="I12" s="60"/>
      <c r="J12" s="81">
        <v>100</v>
      </c>
      <c r="K12" s="60"/>
      <c r="L12" s="66">
        <v>0</v>
      </c>
      <c r="N12" s="66">
        <v>0</v>
      </c>
      <c r="P12" s="66">
        <v>0</v>
      </c>
      <c r="R12" s="69">
        <f t="shared" si="0"/>
        <v>60</v>
      </c>
    </row>
    <row r="13" spans="1:19" ht="15.75" customHeight="1">
      <c r="A13" s="8" t="s">
        <v>72</v>
      </c>
      <c r="B13" s="8" t="s">
        <v>73</v>
      </c>
      <c r="C13" s="10">
        <v>9631041</v>
      </c>
      <c r="D13" s="66">
        <v>100</v>
      </c>
      <c r="F13" s="66">
        <v>100</v>
      </c>
      <c r="H13" s="81">
        <v>75</v>
      </c>
      <c r="I13" s="60"/>
      <c r="J13" s="81">
        <v>100</v>
      </c>
      <c r="K13" s="60"/>
      <c r="L13" s="66">
        <v>100</v>
      </c>
      <c r="N13" s="66">
        <v>90</v>
      </c>
      <c r="P13" s="66">
        <v>100</v>
      </c>
      <c r="R13" s="69">
        <f t="shared" si="0"/>
        <v>105.5</v>
      </c>
    </row>
    <row r="14" spans="1:19" ht="15.75" customHeight="1">
      <c r="A14" s="8" t="s">
        <v>77</v>
      </c>
      <c r="B14" s="8" t="s">
        <v>78</v>
      </c>
      <c r="C14" s="10">
        <v>9631042</v>
      </c>
      <c r="D14" s="66">
        <v>100</v>
      </c>
      <c r="F14">
        <f>100*14/15</f>
        <v>93.333333333333329</v>
      </c>
      <c r="G14" s="66" t="s">
        <v>488</v>
      </c>
      <c r="H14" s="81">
        <v>75</v>
      </c>
      <c r="I14" s="60"/>
      <c r="J14" s="81">
        <v>100</v>
      </c>
      <c r="K14" s="60"/>
      <c r="L14" s="66">
        <v>0</v>
      </c>
      <c r="N14" s="66">
        <v>0</v>
      </c>
      <c r="P14" s="66">
        <v>0</v>
      </c>
      <c r="R14" s="69">
        <f t="shared" si="0"/>
        <v>55.5</v>
      </c>
    </row>
    <row r="15" spans="1:19" ht="15.75" customHeight="1">
      <c r="A15" s="8" t="s">
        <v>80</v>
      </c>
      <c r="B15" s="8" t="s">
        <v>81</v>
      </c>
      <c r="C15" s="10">
        <v>9631048</v>
      </c>
      <c r="D15" s="66">
        <v>100</v>
      </c>
      <c r="F15" s="66">
        <v>100</v>
      </c>
      <c r="H15" s="86">
        <v>75</v>
      </c>
      <c r="I15" s="60"/>
      <c r="J15" s="86">
        <v>60</v>
      </c>
      <c r="K15" s="88" t="s">
        <v>492</v>
      </c>
      <c r="L15" s="66">
        <v>0</v>
      </c>
      <c r="M15" s="67" t="s">
        <v>489</v>
      </c>
      <c r="N15" s="66">
        <v>50</v>
      </c>
      <c r="P15" s="66">
        <v>0</v>
      </c>
      <c r="R15" s="69">
        <f t="shared" si="0"/>
        <v>63.5</v>
      </c>
    </row>
    <row r="16" spans="1:19" ht="15.75" customHeight="1">
      <c r="A16" s="8" t="s">
        <v>83</v>
      </c>
      <c r="B16" s="8" t="s">
        <v>84</v>
      </c>
      <c r="C16" s="10">
        <v>9631058</v>
      </c>
      <c r="H16" s="81">
        <v>0</v>
      </c>
      <c r="I16" s="60"/>
      <c r="J16" s="81">
        <v>0</v>
      </c>
      <c r="K16" s="60"/>
      <c r="N16" s="66">
        <v>0</v>
      </c>
      <c r="P16" s="66">
        <v>0</v>
      </c>
      <c r="R16" s="69">
        <f t="shared" si="0"/>
        <v>0</v>
      </c>
    </row>
    <row r="17" spans="1:18" ht="15.75" customHeight="1">
      <c r="A17" s="8" t="s">
        <v>89</v>
      </c>
      <c r="B17" s="8" t="s">
        <v>62</v>
      </c>
      <c r="C17" s="10">
        <v>9631060</v>
      </c>
      <c r="D17" s="66">
        <v>100</v>
      </c>
      <c r="F17" s="66">
        <v>100</v>
      </c>
      <c r="H17" s="81">
        <v>100</v>
      </c>
      <c r="I17" s="60"/>
      <c r="J17" s="81">
        <v>100</v>
      </c>
      <c r="K17" s="60"/>
      <c r="L17" s="66">
        <v>100</v>
      </c>
      <c r="N17" s="66">
        <v>100</v>
      </c>
      <c r="P17" s="66">
        <v>100</v>
      </c>
      <c r="R17" s="69">
        <f t="shared" si="0"/>
        <v>110</v>
      </c>
    </row>
    <row r="18" spans="1:18" ht="15.75" customHeight="1">
      <c r="A18" s="8" t="s">
        <v>92</v>
      </c>
      <c r="B18" s="8" t="s">
        <v>93</v>
      </c>
      <c r="C18" s="10">
        <v>9631073</v>
      </c>
      <c r="D18" s="66">
        <v>100</v>
      </c>
      <c r="E18" s="67"/>
      <c r="F18" s="66">
        <v>100</v>
      </c>
      <c r="H18" s="81">
        <v>100</v>
      </c>
      <c r="I18" s="60"/>
      <c r="J18" s="81">
        <v>85</v>
      </c>
      <c r="K18" s="60"/>
      <c r="L18" s="66">
        <v>100</v>
      </c>
      <c r="N18" s="66">
        <v>100</v>
      </c>
      <c r="P18" s="66">
        <v>0</v>
      </c>
      <c r="R18" s="69">
        <f t="shared" si="0"/>
        <v>98.5</v>
      </c>
    </row>
    <row r="19" spans="1:18" ht="15.75" customHeight="1">
      <c r="A19" s="8" t="s">
        <v>95</v>
      </c>
      <c r="B19" s="8" t="s">
        <v>96</v>
      </c>
      <c r="C19" s="10">
        <v>9631082</v>
      </c>
      <c r="D19" s="66">
        <v>100</v>
      </c>
      <c r="F19" s="66">
        <v>100</v>
      </c>
      <c r="H19" s="86">
        <v>100</v>
      </c>
      <c r="I19" s="60"/>
      <c r="J19" s="86">
        <v>100</v>
      </c>
      <c r="K19" s="60"/>
      <c r="L19" s="66">
        <v>100</v>
      </c>
      <c r="M19" s="67"/>
      <c r="N19" s="66">
        <v>100</v>
      </c>
      <c r="P19" s="66">
        <v>0</v>
      </c>
      <c r="R19" s="69">
        <f t="shared" si="0"/>
        <v>100</v>
      </c>
    </row>
    <row r="20" spans="1:18" ht="15.75" customHeight="1">
      <c r="A20" s="8" t="s">
        <v>100</v>
      </c>
      <c r="B20" s="8" t="s">
        <v>101</v>
      </c>
      <c r="C20" s="10">
        <v>9631403</v>
      </c>
      <c r="D20" s="66">
        <v>100</v>
      </c>
      <c r="F20" s="66">
        <v>100</v>
      </c>
      <c r="H20" s="58">
        <v>100</v>
      </c>
      <c r="I20" s="60"/>
      <c r="J20" s="58">
        <v>90</v>
      </c>
      <c r="K20" s="60"/>
      <c r="L20" s="66">
        <v>100</v>
      </c>
      <c r="N20" s="66">
        <v>50</v>
      </c>
      <c r="P20" s="66">
        <v>100</v>
      </c>
      <c r="R20" s="69">
        <f t="shared" si="0"/>
        <v>99</v>
      </c>
    </row>
    <row r="21" spans="1:18" ht="15.75" customHeight="1">
      <c r="A21" s="8" t="s">
        <v>104</v>
      </c>
      <c r="B21" s="8" t="s">
        <v>105</v>
      </c>
      <c r="C21" s="10">
        <v>9631408</v>
      </c>
      <c r="D21" s="66">
        <v>100</v>
      </c>
      <c r="F21" s="66">
        <v>100</v>
      </c>
      <c r="H21" s="58">
        <v>75</v>
      </c>
      <c r="I21" s="60"/>
      <c r="J21" s="58">
        <v>100</v>
      </c>
      <c r="K21" s="60"/>
      <c r="L21" s="66">
        <v>50</v>
      </c>
      <c r="N21" s="66">
        <v>100</v>
      </c>
      <c r="P21" s="66">
        <v>0</v>
      </c>
      <c r="R21" s="69">
        <f t="shared" si="0"/>
        <v>87.5</v>
      </c>
    </row>
    <row r="22" spans="1:18" ht="15.75" customHeight="1">
      <c r="A22" s="8" t="s">
        <v>107</v>
      </c>
      <c r="B22" s="8" t="s">
        <v>108</v>
      </c>
      <c r="C22" s="10">
        <v>9631410</v>
      </c>
      <c r="D22" s="66">
        <v>100</v>
      </c>
      <c r="F22">
        <f>100*14/15</f>
        <v>93.333333333333329</v>
      </c>
      <c r="G22" s="66" t="s">
        <v>493</v>
      </c>
      <c r="H22" s="58">
        <v>100</v>
      </c>
      <c r="I22" s="60"/>
      <c r="J22" s="58">
        <v>90</v>
      </c>
      <c r="K22" s="60"/>
      <c r="L22" s="66">
        <v>0</v>
      </c>
      <c r="N22" s="66">
        <v>100</v>
      </c>
      <c r="P22" s="66">
        <v>100</v>
      </c>
      <c r="R22" s="69">
        <f t="shared" si="0"/>
        <v>87</v>
      </c>
    </row>
    <row r="23" spans="1:18" ht="15.75" customHeight="1">
      <c r="A23" s="8" t="s">
        <v>109</v>
      </c>
      <c r="B23" s="8" t="s">
        <v>110</v>
      </c>
      <c r="C23" s="10">
        <v>9631412</v>
      </c>
      <c r="D23" s="66">
        <v>100</v>
      </c>
      <c r="F23" s="66">
        <v>100</v>
      </c>
      <c r="H23" s="81">
        <v>100</v>
      </c>
      <c r="I23" s="60"/>
      <c r="J23" s="81">
        <v>60</v>
      </c>
      <c r="K23" s="88" t="s">
        <v>492</v>
      </c>
      <c r="L23" s="66">
        <v>0</v>
      </c>
      <c r="N23" s="66">
        <v>100</v>
      </c>
      <c r="P23" s="66">
        <v>0</v>
      </c>
      <c r="R23" s="69">
        <f t="shared" si="0"/>
        <v>76</v>
      </c>
    </row>
    <row r="24" spans="1:18" ht="15.75" customHeight="1">
      <c r="A24" s="8" t="s">
        <v>112</v>
      </c>
      <c r="B24" s="8" t="s">
        <v>113</v>
      </c>
      <c r="C24" s="10">
        <v>9631413</v>
      </c>
      <c r="D24" s="66">
        <v>100</v>
      </c>
      <c r="F24" s="66">
        <v>100</v>
      </c>
      <c r="H24" s="81">
        <v>75</v>
      </c>
      <c r="I24" s="60"/>
      <c r="J24" s="81">
        <v>100</v>
      </c>
      <c r="K24" s="60"/>
      <c r="L24" s="66">
        <v>50</v>
      </c>
      <c r="N24" s="66">
        <v>100</v>
      </c>
      <c r="P24" s="66">
        <v>0</v>
      </c>
      <c r="R24" s="69">
        <f t="shared" si="0"/>
        <v>87.5</v>
      </c>
    </row>
    <row r="25" spans="1:18" ht="15.75" customHeight="1">
      <c r="A25" s="8" t="s">
        <v>117</v>
      </c>
      <c r="B25" s="8" t="s">
        <v>55</v>
      </c>
      <c r="C25" s="10">
        <v>9631420</v>
      </c>
      <c r="D25" s="66">
        <v>100</v>
      </c>
      <c r="F25" s="66">
        <v>100</v>
      </c>
      <c r="H25" s="81">
        <v>75</v>
      </c>
      <c r="I25" s="60"/>
      <c r="J25" s="81">
        <v>100</v>
      </c>
      <c r="K25" s="60"/>
      <c r="L25" s="66">
        <v>50</v>
      </c>
      <c r="N25" s="66">
        <v>100</v>
      </c>
      <c r="P25" s="66">
        <v>0</v>
      </c>
      <c r="R25" s="69">
        <f t="shared" si="0"/>
        <v>87.5</v>
      </c>
    </row>
    <row r="26" spans="1:18" ht="15.75" customHeight="1">
      <c r="A26" s="8" t="s">
        <v>118</v>
      </c>
      <c r="B26" s="8" t="s">
        <v>75</v>
      </c>
      <c r="C26" s="10">
        <v>9631426</v>
      </c>
      <c r="D26" s="66">
        <v>100</v>
      </c>
      <c r="F26" s="66">
        <v>100</v>
      </c>
      <c r="H26" s="86">
        <v>75</v>
      </c>
      <c r="I26" s="60"/>
      <c r="J26" s="86">
        <v>60</v>
      </c>
      <c r="K26" s="88" t="s">
        <v>492</v>
      </c>
      <c r="L26" s="66">
        <v>0</v>
      </c>
      <c r="M26" s="67" t="s">
        <v>489</v>
      </c>
      <c r="N26" s="66">
        <v>0</v>
      </c>
      <c r="P26" s="66">
        <v>0</v>
      </c>
      <c r="R26" s="69">
        <f t="shared" si="0"/>
        <v>53.5</v>
      </c>
    </row>
    <row r="27" spans="1:18" ht="15.5">
      <c r="A27" s="8" t="s">
        <v>122</v>
      </c>
      <c r="B27" s="8" t="s">
        <v>123</v>
      </c>
      <c r="C27" s="10">
        <v>9631806</v>
      </c>
      <c r="D27" s="66">
        <v>100</v>
      </c>
      <c r="F27" s="66">
        <v>100</v>
      </c>
      <c r="H27" s="58">
        <v>75</v>
      </c>
      <c r="I27" s="60"/>
      <c r="J27" s="58">
        <v>60</v>
      </c>
      <c r="K27" s="88" t="s">
        <v>492</v>
      </c>
      <c r="L27" s="66">
        <v>0</v>
      </c>
      <c r="M27" s="67" t="s">
        <v>494</v>
      </c>
      <c r="N27" s="66">
        <v>100</v>
      </c>
      <c r="P27" s="66">
        <v>0</v>
      </c>
      <c r="R27" s="69">
        <f t="shared" si="0"/>
        <v>73.5</v>
      </c>
    </row>
    <row r="28" spans="1:18" ht="15.5">
      <c r="A28" s="8" t="s">
        <v>126</v>
      </c>
      <c r="B28" s="8" t="s">
        <v>127</v>
      </c>
      <c r="C28" s="10">
        <v>9631807</v>
      </c>
      <c r="D28" s="66">
        <v>100</v>
      </c>
      <c r="F28" s="66">
        <v>100</v>
      </c>
      <c r="G28" s="66"/>
      <c r="H28" s="86">
        <v>75</v>
      </c>
      <c r="I28" s="60"/>
      <c r="J28" s="58">
        <v>60</v>
      </c>
      <c r="K28" s="77" t="s">
        <v>490</v>
      </c>
      <c r="L28" s="66">
        <v>80</v>
      </c>
      <c r="N28" s="66">
        <v>100</v>
      </c>
      <c r="P28" s="66">
        <v>90</v>
      </c>
      <c r="R28" s="69">
        <f t="shared" si="0"/>
        <v>98.5</v>
      </c>
    </row>
    <row r="29" spans="1:18" ht="15.5">
      <c r="A29" s="8" t="s">
        <v>128</v>
      </c>
      <c r="B29" s="8" t="s">
        <v>129</v>
      </c>
      <c r="C29" s="10">
        <v>9631811</v>
      </c>
      <c r="D29" s="66">
        <v>50</v>
      </c>
      <c r="E29" s="67" t="s">
        <v>495</v>
      </c>
      <c r="F29">
        <f>100*14/15</f>
        <v>93.333333333333329</v>
      </c>
      <c r="G29" s="66" t="s">
        <v>496</v>
      </c>
      <c r="H29" s="58">
        <v>75</v>
      </c>
      <c r="I29" s="60"/>
      <c r="J29" s="58">
        <v>100</v>
      </c>
      <c r="K29" s="60"/>
      <c r="L29" s="66">
        <v>0</v>
      </c>
      <c r="M29" s="67" t="s">
        <v>494</v>
      </c>
      <c r="N29" s="66">
        <v>100</v>
      </c>
      <c r="P29" s="66">
        <v>50</v>
      </c>
      <c r="R29" s="69">
        <f t="shared" si="0"/>
        <v>75.5</v>
      </c>
    </row>
    <row r="30" spans="1:18" ht="15.5">
      <c r="A30" s="8" t="s">
        <v>130</v>
      </c>
      <c r="B30" s="8" t="s">
        <v>131</v>
      </c>
      <c r="C30" s="10">
        <v>9631903</v>
      </c>
      <c r="D30" s="66">
        <v>100</v>
      </c>
      <c r="F30" s="66">
        <v>100</v>
      </c>
      <c r="H30" s="58">
        <v>100</v>
      </c>
      <c r="I30" s="60"/>
      <c r="J30" s="58">
        <v>60</v>
      </c>
      <c r="K30" s="88" t="s">
        <v>492</v>
      </c>
      <c r="L30" s="66">
        <v>0</v>
      </c>
      <c r="M30" s="67" t="s">
        <v>497</v>
      </c>
      <c r="N30" s="66">
        <v>100</v>
      </c>
      <c r="P30" s="66">
        <v>100</v>
      </c>
      <c r="R30" s="69">
        <f t="shared" si="0"/>
        <v>86</v>
      </c>
    </row>
    <row r="31" spans="1:18" ht="15.5">
      <c r="A31" s="8" t="s">
        <v>133</v>
      </c>
      <c r="B31" s="8" t="s">
        <v>134</v>
      </c>
      <c r="C31" s="10">
        <v>9731505</v>
      </c>
      <c r="D31" s="66">
        <v>100</v>
      </c>
      <c r="F31">
        <f t="shared" ref="F31:F32" si="1">100*13/15</f>
        <v>86.666666666666671</v>
      </c>
      <c r="G31" s="66" t="s">
        <v>498</v>
      </c>
      <c r="H31" s="86">
        <v>75</v>
      </c>
      <c r="I31" s="60"/>
      <c r="J31" s="86">
        <v>100</v>
      </c>
      <c r="K31" s="60"/>
      <c r="L31" s="66">
        <v>0</v>
      </c>
      <c r="M31" s="67" t="s">
        <v>489</v>
      </c>
      <c r="N31" s="66">
        <v>90</v>
      </c>
      <c r="P31" s="66">
        <v>100</v>
      </c>
      <c r="R31" s="69">
        <f t="shared" si="0"/>
        <v>81.5</v>
      </c>
    </row>
    <row r="32" spans="1:18" ht="15.5">
      <c r="A32" s="24" t="s">
        <v>22</v>
      </c>
      <c r="B32" s="25" t="s">
        <v>23</v>
      </c>
      <c r="C32" s="9">
        <v>9223704</v>
      </c>
      <c r="D32" s="66">
        <v>100</v>
      </c>
      <c r="F32" s="66">
        <f t="shared" si="1"/>
        <v>86.666666666666671</v>
      </c>
      <c r="G32" s="66" t="s">
        <v>499</v>
      </c>
      <c r="H32" s="58">
        <v>100</v>
      </c>
      <c r="I32" s="60"/>
      <c r="J32" s="58">
        <v>90</v>
      </c>
      <c r="K32" s="60"/>
      <c r="L32" s="66">
        <v>50</v>
      </c>
      <c r="N32" s="66">
        <v>100</v>
      </c>
      <c r="P32" s="66">
        <v>0</v>
      </c>
      <c r="R32" s="69">
        <f t="shared" si="0"/>
        <v>85</v>
      </c>
    </row>
    <row r="33" spans="1:26" ht="15.5">
      <c r="A33" s="27" t="s">
        <v>52</v>
      </c>
      <c r="B33" s="27" t="s">
        <v>53</v>
      </c>
      <c r="C33" s="28">
        <v>9323092</v>
      </c>
      <c r="D33" s="66">
        <v>100</v>
      </c>
      <c r="F33">
        <f>100*11/15</f>
        <v>73.333333333333329</v>
      </c>
      <c r="G33" s="66" t="s">
        <v>500</v>
      </c>
      <c r="H33" s="86">
        <v>100</v>
      </c>
      <c r="I33" s="60"/>
      <c r="J33" s="86">
        <v>30</v>
      </c>
      <c r="K33" s="89" t="s">
        <v>501</v>
      </c>
      <c r="L33" s="66">
        <v>40</v>
      </c>
      <c r="M33" s="67" t="s">
        <v>502</v>
      </c>
      <c r="N33" s="66">
        <v>50</v>
      </c>
      <c r="P33" s="66">
        <v>0</v>
      </c>
      <c r="R33" s="69">
        <f t="shared" si="0"/>
        <v>63</v>
      </c>
    </row>
    <row r="34" spans="1:26" ht="15.5">
      <c r="A34" s="27" t="s">
        <v>143</v>
      </c>
      <c r="B34" s="27" t="s">
        <v>144</v>
      </c>
      <c r="C34" s="28">
        <v>9612056</v>
      </c>
      <c r="D34" s="66">
        <v>100</v>
      </c>
      <c r="F34" s="66">
        <v>100</v>
      </c>
      <c r="H34" s="58">
        <v>75</v>
      </c>
      <c r="I34" s="60"/>
      <c r="J34" s="58">
        <v>95</v>
      </c>
      <c r="K34" s="60"/>
      <c r="L34" s="66">
        <v>25</v>
      </c>
      <c r="M34" s="67" t="s">
        <v>503</v>
      </c>
      <c r="N34" s="66">
        <v>100</v>
      </c>
      <c r="P34" s="66">
        <v>0</v>
      </c>
      <c r="R34" s="69">
        <f t="shared" si="0"/>
        <v>82</v>
      </c>
    </row>
    <row r="35" spans="1:26" ht="15.5">
      <c r="A35" s="27" t="s">
        <v>97</v>
      </c>
      <c r="B35" s="27" t="s">
        <v>98</v>
      </c>
      <c r="C35" s="28">
        <v>9531001</v>
      </c>
      <c r="D35" s="66">
        <v>100</v>
      </c>
      <c r="F35">
        <f>100*14/15</f>
        <v>93.333333333333329</v>
      </c>
      <c r="G35" s="66" t="s">
        <v>496</v>
      </c>
      <c r="H35" s="58">
        <v>100</v>
      </c>
      <c r="I35" s="60"/>
      <c r="J35" s="58">
        <v>50</v>
      </c>
      <c r="K35" s="60"/>
      <c r="L35" s="66">
        <v>0</v>
      </c>
      <c r="M35" s="79" t="s">
        <v>504</v>
      </c>
      <c r="N35" s="66">
        <v>0</v>
      </c>
      <c r="P35" s="66">
        <v>0</v>
      </c>
      <c r="R35" s="69">
        <f t="shared" si="0"/>
        <v>53</v>
      </c>
    </row>
    <row r="36" spans="1:26" ht="15.5">
      <c r="A36" s="27" t="s">
        <v>141</v>
      </c>
      <c r="B36" s="27" t="s">
        <v>142</v>
      </c>
      <c r="C36" s="28">
        <v>9612036</v>
      </c>
      <c r="D36" s="66">
        <v>100</v>
      </c>
      <c r="F36">
        <f>100*11/15</f>
        <v>73.333333333333329</v>
      </c>
      <c r="G36" s="66" t="s">
        <v>505</v>
      </c>
      <c r="H36" s="86">
        <v>75</v>
      </c>
      <c r="I36" s="60"/>
      <c r="J36" s="86">
        <v>95</v>
      </c>
      <c r="K36" s="60"/>
      <c r="L36" s="66">
        <v>0</v>
      </c>
      <c r="M36" s="67" t="s">
        <v>489</v>
      </c>
      <c r="N36" s="66">
        <v>50</v>
      </c>
      <c r="P36" s="66">
        <v>0</v>
      </c>
      <c r="R36" s="69">
        <f t="shared" si="0"/>
        <v>59</v>
      </c>
    </row>
    <row r="37" spans="1:26" ht="15.5">
      <c r="A37" s="27" t="s">
        <v>90</v>
      </c>
      <c r="B37" s="27" t="s">
        <v>91</v>
      </c>
      <c r="C37" s="28">
        <v>9523094</v>
      </c>
      <c r="H37" s="58">
        <v>75</v>
      </c>
      <c r="I37" s="60"/>
      <c r="J37" s="58">
        <v>95</v>
      </c>
      <c r="K37" s="60"/>
      <c r="L37" s="66">
        <v>25</v>
      </c>
      <c r="M37" s="67" t="s">
        <v>503</v>
      </c>
      <c r="N37" s="66">
        <v>100</v>
      </c>
      <c r="P37" s="66">
        <v>100</v>
      </c>
      <c r="R37" s="69">
        <f t="shared" si="0"/>
        <v>52</v>
      </c>
    </row>
    <row r="38" spans="1:26" ht="15.5">
      <c r="A38" s="27" t="s">
        <v>67</v>
      </c>
      <c r="B38" s="9" t="s">
        <v>68</v>
      </c>
      <c r="C38" s="9">
        <v>9423702</v>
      </c>
      <c r="D38" s="66">
        <v>50</v>
      </c>
      <c r="E38" s="67" t="s">
        <v>495</v>
      </c>
      <c r="F38" s="66">
        <v>100</v>
      </c>
      <c r="H38" s="81">
        <v>100</v>
      </c>
      <c r="I38" s="60"/>
      <c r="J38" s="81">
        <v>85</v>
      </c>
      <c r="K38" s="60"/>
      <c r="L38" s="66">
        <v>50</v>
      </c>
      <c r="M38" s="67" t="s">
        <v>503</v>
      </c>
      <c r="N38" s="66">
        <v>50</v>
      </c>
      <c r="P38" s="66">
        <v>50</v>
      </c>
      <c r="R38" s="69">
        <f t="shared" si="0"/>
        <v>78.5</v>
      </c>
    </row>
    <row r="39" spans="1:26" ht="16.5">
      <c r="A39" s="169" t="s">
        <v>149</v>
      </c>
      <c r="B39" s="167"/>
      <c r="C39" s="73"/>
      <c r="D39" s="74"/>
      <c r="E39" s="74"/>
      <c r="F39" s="74"/>
      <c r="G39" s="74"/>
      <c r="H39" s="91">
        <v>0</v>
      </c>
      <c r="I39" s="75"/>
      <c r="J39" s="91">
        <v>0</v>
      </c>
      <c r="K39" s="75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.5">
      <c r="A40" s="8" t="s">
        <v>74</v>
      </c>
      <c r="B40" s="8" t="s">
        <v>75</v>
      </c>
      <c r="C40" s="10">
        <v>9431069</v>
      </c>
      <c r="D40" s="66">
        <v>50</v>
      </c>
      <c r="E40" s="67" t="s">
        <v>495</v>
      </c>
      <c r="F40" s="66">
        <v>100</v>
      </c>
      <c r="H40" s="86">
        <v>100</v>
      </c>
      <c r="I40" s="60"/>
      <c r="J40" s="86">
        <v>80</v>
      </c>
      <c r="K40" s="89" t="s">
        <v>521</v>
      </c>
      <c r="L40" s="66">
        <v>0</v>
      </c>
      <c r="M40" s="67" t="s">
        <v>489</v>
      </c>
      <c r="N40" s="66">
        <v>0</v>
      </c>
      <c r="P40" s="66">
        <v>0</v>
      </c>
      <c r="R40" s="69">
        <f t="shared" ref="R40:R87" si="2">0.1*D40+0.3*F40+0.1*H40+0.1*J40+0.2*L40+0.2*N40+0.1*P40</f>
        <v>53</v>
      </c>
    </row>
    <row r="41" spans="1:26" ht="15.5">
      <c r="A41" s="8" t="s">
        <v>79</v>
      </c>
      <c r="B41" s="8" t="s">
        <v>55</v>
      </c>
      <c r="C41" s="10">
        <v>9511023</v>
      </c>
      <c r="H41" s="81">
        <v>0</v>
      </c>
      <c r="I41" s="60"/>
      <c r="J41" s="81">
        <v>0</v>
      </c>
      <c r="K41" s="60"/>
      <c r="N41" s="66">
        <v>0</v>
      </c>
      <c r="P41" s="66">
        <v>0</v>
      </c>
      <c r="R41" s="69">
        <f t="shared" si="2"/>
        <v>0</v>
      </c>
    </row>
    <row r="42" spans="1:26" ht="15.5">
      <c r="A42" s="8" t="s">
        <v>86</v>
      </c>
      <c r="B42" s="8" t="s">
        <v>87</v>
      </c>
      <c r="C42" s="10">
        <v>9512034</v>
      </c>
      <c r="D42" s="66">
        <v>100</v>
      </c>
      <c r="F42">
        <f>100*14/15</f>
        <v>93.333333333333329</v>
      </c>
      <c r="G42" s="66" t="s">
        <v>522</v>
      </c>
      <c r="H42" s="58">
        <v>75</v>
      </c>
      <c r="I42" s="60"/>
      <c r="J42" s="58">
        <v>60</v>
      </c>
      <c r="K42" s="88" t="s">
        <v>492</v>
      </c>
      <c r="L42" s="66">
        <v>0</v>
      </c>
      <c r="M42" s="67" t="s">
        <v>494</v>
      </c>
      <c r="N42" s="66">
        <v>100</v>
      </c>
      <c r="P42" s="66">
        <v>0</v>
      </c>
      <c r="R42" s="69">
        <f t="shared" si="2"/>
        <v>71.5</v>
      </c>
    </row>
    <row r="43" spans="1:26" ht="15.5">
      <c r="A43" s="8" t="s">
        <v>102</v>
      </c>
      <c r="B43" s="8" t="s">
        <v>103</v>
      </c>
      <c r="C43" s="10">
        <v>9531023</v>
      </c>
      <c r="H43" s="81">
        <v>0</v>
      </c>
      <c r="I43" s="60"/>
      <c r="J43" s="81">
        <v>0</v>
      </c>
      <c r="K43" s="60"/>
      <c r="N43" s="66">
        <v>0</v>
      </c>
      <c r="P43" s="66">
        <v>0</v>
      </c>
      <c r="R43" s="69">
        <f t="shared" si="2"/>
        <v>0</v>
      </c>
    </row>
    <row r="44" spans="1:26" ht="15.5">
      <c r="A44" s="8" t="s">
        <v>135</v>
      </c>
      <c r="B44" s="8" t="s">
        <v>136</v>
      </c>
      <c r="C44" s="10">
        <v>9531706</v>
      </c>
      <c r="D44" s="66">
        <v>100</v>
      </c>
      <c r="F44" s="66">
        <v>100</v>
      </c>
      <c r="H44" s="58">
        <v>100</v>
      </c>
      <c r="I44" s="60"/>
      <c r="J44" s="58">
        <v>80</v>
      </c>
      <c r="K44" s="89" t="s">
        <v>523</v>
      </c>
      <c r="L44" s="66">
        <v>0</v>
      </c>
      <c r="M44" s="67" t="s">
        <v>524</v>
      </c>
      <c r="N44" s="66">
        <v>100</v>
      </c>
      <c r="P44" s="66">
        <v>90</v>
      </c>
      <c r="R44" s="69">
        <f t="shared" si="2"/>
        <v>87</v>
      </c>
    </row>
    <row r="45" spans="1:26" ht="15.5">
      <c r="A45" s="8" t="s">
        <v>137</v>
      </c>
      <c r="B45" s="8" t="s">
        <v>138</v>
      </c>
      <c r="C45" s="10">
        <v>9531707</v>
      </c>
      <c r="D45" s="66">
        <v>100</v>
      </c>
      <c r="F45" s="66">
        <v>100</v>
      </c>
      <c r="H45" s="58">
        <v>100</v>
      </c>
      <c r="I45" s="60"/>
      <c r="J45" s="58">
        <v>80</v>
      </c>
      <c r="K45" s="89" t="s">
        <v>523</v>
      </c>
      <c r="L45" s="66">
        <v>0</v>
      </c>
      <c r="M45" s="67" t="s">
        <v>489</v>
      </c>
      <c r="N45" s="66">
        <v>100</v>
      </c>
      <c r="P45" s="66">
        <v>90</v>
      </c>
      <c r="R45" s="69">
        <f t="shared" si="2"/>
        <v>87</v>
      </c>
    </row>
    <row r="46" spans="1:26" ht="15.5">
      <c r="A46" s="8" t="s">
        <v>169</v>
      </c>
      <c r="B46" s="8" t="s">
        <v>148</v>
      </c>
      <c r="C46" s="10">
        <v>9623068</v>
      </c>
      <c r="D46" s="66">
        <v>100</v>
      </c>
      <c r="F46" s="66">
        <v>100</v>
      </c>
      <c r="H46" s="86">
        <v>100</v>
      </c>
      <c r="I46" s="60"/>
      <c r="J46" s="86">
        <v>60</v>
      </c>
      <c r="K46" s="88" t="s">
        <v>492</v>
      </c>
      <c r="L46" s="66">
        <v>75</v>
      </c>
      <c r="M46" s="67" t="s">
        <v>525</v>
      </c>
      <c r="N46" s="66">
        <v>100</v>
      </c>
      <c r="P46" s="66">
        <v>100</v>
      </c>
      <c r="R46" s="69">
        <f t="shared" si="2"/>
        <v>101</v>
      </c>
    </row>
    <row r="47" spans="1:26" ht="15.5">
      <c r="A47" s="8" t="s">
        <v>147</v>
      </c>
      <c r="B47" s="8" t="s">
        <v>154</v>
      </c>
      <c r="C47" s="10">
        <v>9631001</v>
      </c>
      <c r="D47" s="66">
        <v>100</v>
      </c>
      <c r="F47" s="66">
        <v>100</v>
      </c>
      <c r="H47" s="58">
        <v>100</v>
      </c>
      <c r="I47" s="60"/>
      <c r="J47" s="58">
        <v>90</v>
      </c>
      <c r="K47" s="60"/>
      <c r="L47" s="66">
        <v>100</v>
      </c>
      <c r="M47" s="67" t="s">
        <v>526</v>
      </c>
      <c r="N47" s="66">
        <v>100</v>
      </c>
      <c r="P47" s="66">
        <v>100</v>
      </c>
      <c r="R47" s="69">
        <f t="shared" si="2"/>
        <v>109</v>
      </c>
    </row>
    <row r="48" spans="1:26" ht="15.5">
      <c r="A48" s="8" t="s">
        <v>163</v>
      </c>
      <c r="B48" s="8" t="s">
        <v>75</v>
      </c>
      <c r="C48" s="10">
        <v>9631006</v>
      </c>
      <c r="D48" s="66">
        <v>100</v>
      </c>
      <c r="F48" s="66">
        <v>100</v>
      </c>
      <c r="H48" s="81">
        <v>75</v>
      </c>
      <c r="I48" s="60"/>
      <c r="J48" s="81">
        <v>100</v>
      </c>
      <c r="K48" s="60"/>
      <c r="L48" s="66">
        <v>100</v>
      </c>
      <c r="N48" s="66">
        <v>100</v>
      </c>
      <c r="P48" s="66">
        <v>0</v>
      </c>
      <c r="R48" s="69">
        <f t="shared" si="2"/>
        <v>97.5</v>
      </c>
    </row>
    <row r="49" spans="1:18" ht="15.5">
      <c r="A49" s="8" t="s">
        <v>164</v>
      </c>
      <c r="B49" s="8" t="s">
        <v>165</v>
      </c>
      <c r="C49" s="10">
        <v>9631008</v>
      </c>
      <c r="D49" s="66">
        <v>100</v>
      </c>
      <c r="F49" s="66">
        <v>100</v>
      </c>
      <c r="H49" s="86">
        <v>100</v>
      </c>
      <c r="I49" s="60"/>
      <c r="J49" s="86">
        <v>100</v>
      </c>
      <c r="K49" s="60"/>
      <c r="L49" s="66">
        <v>75</v>
      </c>
      <c r="M49" s="67" t="s">
        <v>489</v>
      </c>
      <c r="N49" s="66">
        <v>100</v>
      </c>
      <c r="P49" s="66">
        <v>100</v>
      </c>
      <c r="R49" s="69">
        <f t="shared" si="2"/>
        <v>105</v>
      </c>
    </row>
    <row r="50" spans="1:18" ht="15.5">
      <c r="A50" s="8" t="s">
        <v>167</v>
      </c>
      <c r="B50" s="8" t="s">
        <v>81</v>
      </c>
      <c r="C50" s="10">
        <v>9631009</v>
      </c>
      <c r="D50" s="66">
        <v>100</v>
      </c>
      <c r="F50" s="66">
        <v>100</v>
      </c>
      <c r="H50" s="58">
        <v>75</v>
      </c>
      <c r="I50" s="60"/>
      <c r="J50" s="58">
        <v>100</v>
      </c>
      <c r="K50" s="60"/>
      <c r="L50" s="66">
        <v>75</v>
      </c>
      <c r="N50" s="66">
        <v>0</v>
      </c>
      <c r="P50" s="66">
        <v>0</v>
      </c>
      <c r="R50" s="69">
        <f t="shared" si="2"/>
        <v>72.5</v>
      </c>
    </row>
    <row r="51" spans="1:18" ht="15.5">
      <c r="A51" s="8" t="s">
        <v>170</v>
      </c>
      <c r="B51" s="8" t="s">
        <v>171</v>
      </c>
      <c r="C51" s="10">
        <v>9631010</v>
      </c>
      <c r="D51" s="66">
        <v>100</v>
      </c>
      <c r="F51">
        <f>100*14/15</f>
        <v>93.333333333333329</v>
      </c>
      <c r="G51" s="66" t="s">
        <v>496</v>
      </c>
      <c r="H51" s="86">
        <v>100</v>
      </c>
      <c r="I51" s="60"/>
      <c r="J51" s="86">
        <v>60</v>
      </c>
      <c r="K51" s="88" t="s">
        <v>492</v>
      </c>
      <c r="L51" s="66">
        <v>50</v>
      </c>
      <c r="M51" s="67" t="s">
        <v>527</v>
      </c>
      <c r="N51" s="66">
        <v>100</v>
      </c>
      <c r="P51" s="66">
        <v>100</v>
      </c>
      <c r="R51" s="69">
        <f t="shared" si="2"/>
        <v>94</v>
      </c>
    </row>
    <row r="52" spans="1:18" ht="15.5">
      <c r="A52" s="8" t="s">
        <v>174</v>
      </c>
      <c r="B52" s="8" t="s">
        <v>175</v>
      </c>
      <c r="C52" s="10">
        <v>9631012</v>
      </c>
      <c r="D52" s="66">
        <v>100</v>
      </c>
      <c r="F52" s="66">
        <v>100</v>
      </c>
      <c r="H52" s="58">
        <v>100</v>
      </c>
      <c r="I52" s="60"/>
      <c r="J52" s="58">
        <v>100</v>
      </c>
      <c r="K52" s="60"/>
      <c r="L52" s="66">
        <v>100</v>
      </c>
      <c r="M52" s="67" t="s">
        <v>526</v>
      </c>
      <c r="N52" s="66">
        <v>100</v>
      </c>
      <c r="P52" s="66">
        <v>0</v>
      </c>
      <c r="R52" s="69">
        <f t="shared" si="2"/>
        <v>100</v>
      </c>
    </row>
    <row r="53" spans="1:18" ht="15.5">
      <c r="A53" s="8" t="s">
        <v>180</v>
      </c>
      <c r="B53" s="8" t="s">
        <v>181</v>
      </c>
      <c r="C53" s="10">
        <v>9631016</v>
      </c>
      <c r="D53" s="66">
        <v>100</v>
      </c>
      <c r="F53" s="66">
        <v>100</v>
      </c>
      <c r="H53" s="86">
        <v>100</v>
      </c>
      <c r="I53" s="60"/>
      <c r="J53" s="86">
        <v>85</v>
      </c>
      <c r="K53" s="60"/>
      <c r="L53" s="66">
        <v>100</v>
      </c>
      <c r="N53" s="66">
        <v>100</v>
      </c>
      <c r="P53" s="66">
        <v>100</v>
      </c>
      <c r="R53" s="69">
        <f t="shared" si="2"/>
        <v>108.5</v>
      </c>
    </row>
    <row r="54" spans="1:18" ht="15.5">
      <c r="A54" s="8" t="s">
        <v>186</v>
      </c>
      <c r="B54" s="8" t="s">
        <v>62</v>
      </c>
      <c r="C54" s="10">
        <v>9631023</v>
      </c>
      <c r="D54" s="66">
        <v>100</v>
      </c>
      <c r="F54" s="66">
        <v>100</v>
      </c>
      <c r="H54" s="58">
        <v>100</v>
      </c>
      <c r="I54" s="60"/>
      <c r="J54" s="58">
        <v>60</v>
      </c>
      <c r="K54" s="94"/>
      <c r="N54" s="66">
        <v>100</v>
      </c>
      <c r="P54" s="66">
        <v>100</v>
      </c>
      <c r="R54" s="69">
        <f t="shared" si="2"/>
        <v>86</v>
      </c>
    </row>
    <row r="55" spans="1:18" ht="15.5">
      <c r="A55" s="8" t="s">
        <v>189</v>
      </c>
      <c r="B55" s="8" t="s">
        <v>81</v>
      </c>
      <c r="C55" s="10">
        <v>9631033</v>
      </c>
      <c r="D55" s="66">
        <v>100</v>
      </c>
      <c r="F55">
        <f>100*14/15</f>
        <v>93.333333333333329</v>
      </c>
      <c r="G55" s="66" t="s">
        <v>493</v>
      </c>
      <c r="H55" s="86">
        <v>100</v>
      </c>
      <c r="I55" s="60"/>
      <c r="J55" s="86">
        <v>85</v>
      </c>
      <c r="K55" s="60"/>
      <c r="L55" s="66">
        <v>50</v>
      </c>
      <c r="M55" s="67" t="s">
        <v>528</v>
      </c>
      <c r="N55" s="66">
        <v>100</v>
      </c>
      <c r="P55" s="66">
        <v>100</v>
      </c>
      <c r="R55" s="69">
        <f t="shared" si="2"/>
        <v>96.5</v>
      </c>
    </row>
    <row r="56" spans="1:18" ht="15.5">
      <c r="A56" s="8" t="s">
        <v>192</v>
      </c>
      <c r="B56" s="8" t="s">
        <v>173</v>
      </c>
      <c r="C56" s="10">
        <v>9631035</v>
      </c>
      <c r="D56" s="66">
        <v>100</v>
      </c>
      <c r="F56">
        <f>100*13/15</f>
        <v>86.666666666666671</v>
      </c>
      <c r="G56" s="66" t="s">
        <v>498</v>
      </c>
      <c r="H56" s="81">
        <v>100</v>
      </c>
      <c r="I56" s="60"/>
      <c r="J56" s="81">
        <v>90</v>
      </c>
      <c r="K56" s="60"/>
      <c r="L56" s="66">
        <v>90</v>
      </c>
      <c r="N56" s="66">
        <v>100</v>
      </c>
      <c r="P56" s="66">
        <v>100</v>
      </c>
      <c r="R56" s="69">
        <f t="shared" si="2"/>
        <v>103</v>
      </c>
    </row>
    <row r="57" spans="1:18" ht="15.5">
      <c r="A57" s="8" t="s">
        <v>196</v>
      </c>
      <c r="B57" s="8" t="s">
        <v>197</v>
      </c>
      <c r="C57" s="10">
        <v>9631039</v>
      </c>
      <c r="D57" s="66">
        <v>100</v>
      </c>
      <c r="F57" s="66">
        <v>100</v>
      </c>
      <c r="H57" s="81">
        <v>100</v>
      </c>
      <c r="I57" s="60"/>
      <c r="J57" s="81">
        <v>90</v>
      </c>
      <c r="K57" s="60"/>
      <c r="L57" s="66">
        <v>0</v>
      </c>
      <c r="N57" s="66">
        <v>100</v>
      </c>
      <c r="P57" s="66">
        <v>100</v>
      </c>
      <c r="R57" s="69">
        <f t="shared" si="2"/>
        <v>89</v>
      </c>
    </row>
    <row r="58" spans="1:18" ht="15.5">
      <c r="A58" s="8" t="s">
        <v>199</v>
      </c>
      <c r="B58" s="8" t="s">
        <v>70</v>
      </c>
      <c r="C58" s="10">
        <v>9631043</v>
      </c>
      <c r="D58" s="66">
        <v>100</v>
      </c>
      <c r="F58">
        <f>100*14/15</f>
        <v>93.333333333333329</v>
      </c>
      <c r="G58" s="66" t="s">
        <v>496</v>
      </c>
      <c r="H58" s="58">
        <v>75</v>
      </c>
      <c r="I58" s="60"/>
      <c r="J58" s="58">
        <v>50</v>
      </c>
      <c r="K58" s="60"/>
      <c r="L58" s="66">
        <v>0</v>
      </c>
      <c r="N58" s="66">
        <v>0</v>
      </c>
      <c r="P58" s="66">
        <v>0</v>
      </c>
      <c r="R58" s="69">
        <f t="shared" si="2"/>
        <v>50.5</v>
      </c>
    </row>
    <row r="59" spans="1:18" ht="15.5">
      <c r="A59" s="8" t="s">
        <v>201</v>
      </c>
      <c r="B59" s="8" t="s">
        <v>202</v>
      </c>
      <c r="C59" s="10">
        <v>9631046</v>
      </c>
      <c r="D59" s="66">
        <v>100</v>
      </c>
      <c r="F59" s="66">
        <v>100</v>
      </c>
      <c r="H59" s="58">
        <v>100</v>
      </c>
      <c r="I59" s="60"/>
      <c r="J59" s="58">
        <v>60</v>
      </c>
      <c r="K59" s="77" t="s">
        <v>490</v>
      </c>
      <c r="L59" s="66">
        <v>100</v>
      </c>
      <c r="M59" s="67"/>
      <c r="N59" s="66">
        <v>100</v>
      </c>
      <c r="P59" s="66">
        <v>100</v>
      </c>
      <c r="R59" s="69">
        <f t="shared" si="2"/>
        <v>106</v>
      </c>
    </row>
    <row r="60" spans="1:18" ht="15.5">
      <c r="A60" s="8" t="s">
        <v>205</v>
      </c>
      <c r="B60" s="8" t="s">
        <v>206</v>
      </c>
      <c r="C60" s="10">
        <v>9631052</v>
      </c>
      <c r="H60" s="58">
        <v>100</v>
      </c>
      <c r="I60" s="60"/>
      <c r="J60" s="58">
        <v>100</v>
      </c>
      <c r="K60" s="60"/>
      <c r="L60" s="66">
        <v>100</v>
      </c>
      <c r="M60" s="67" t="s">
        <v>526</v>
      </c>
      <c r="N60" s="66">
        <v>100</v>
      </c>
      <c r="P60" s="66">
        <v>100</v>
      </c>
      <c r="R60" s="69">
        <f t="shared" si="2"/>
        <v>70</v>
      </c>
    </row>
    <row r="61" spans="1:18" ht="15.5">
      <c r="A61" s="8" t="s">
        <v>207</v>
      </c>
      <c r="B61" s="8" t="s">
        <v>81</v>
      </c>
      <c r="C61" s="10">
        <v>9631054</v>
      </c>
      <c r="D61" s="66">
        <v>100</v>
      </c>
      <c r="F61" s="66">
        <v>100</v>
      </c>
      <c r="H61" s="86">
        <v>100</v>
      </c>
      <c r="I61" s="60"/>
      <c r="J61" s="86">
        <v>100</v>
      </c>
      <c r="K61" s="60"/>
      <c r="L61" s="66">
        <v>100</v>
      </c>
      <c r="M61" s="67"/>
      <c r="N61" s="66">
        <v>100</v>
      </c>
      <c r="P61" s="66">
        <v>100</v>
      </c>
      <c r="R61" s="69">
        <f t="shared" si="2"/>
        <v>110</v>
      </c>
    </row>
    <row r="62" spans="1:18" ht="15.5">
      <c r="A62" s="8" t="s">
        <v>209</v>
      </c>
      <c r="B62" s="8" t="s">
        <v>129</v>
      </c>
      <c r="C62" s="10">
        <v>9631055</v>
      </c>
      <c r="D62" s="66">
        <v>100</v>
      </c>
      <c r="F62" s="66">
        <v>100</v>
      </c>
      <c r="H62" s="58">
        <v>75</v>
      </c>
      <c r="I62" s="60"/>
      <c r="J62" s="58">
        <v>60</v>
      </c>
      <c r="K62" s="77" t="s">
        <v>490</v>
      </c>
      <c r="L62" s="66">
        <v>25</v>
      </c>
      <c r="M62" s="67" t="s">
        <v>529</v>
      </c>
      <c r="N62" s="66">
        <v>100</v>
      </c>
      <c r="P62" s="66">
        <v>0</v>
      </c>
      <c r="R62" s="69">
        <f t="shared" si="2"/>
        <v>78.5</v>
      </c>
    </row>
    <row r="63" spans="1:18" ht="15.5">
      <c r="A63" s="8" t="s">
        <v>210</v>
      </c>
      <c r="B63" s="8" t="s">
        <v>211</v>
      </c>
      <c r="C63" s="10">
        <v>9631062</v>
      </c>
      <c r="H63" s="81">
        <v>0</v>
      </c>
      <c r="I63" s="85"/>
      <c r="J63" s="81">
        <v>0</v>
      </c>
      <c r="K63" s="60"/>
      <c r="N63" s="66">
        <v>0</v>
      </c>
      <c r="P63" s="66">
        <v>0</v>
      </c>
      <c r="R63" s="69">
        <f t="shared" si="2"/>
        <v>0</v>
      </c>
    </row>
    <row r="64" spans="1:18" ht="15.5">
      <c r="A64" s="8" t="s">
        <v>212</v>
      </c>
      <c r="B64" s="8" t="s">
        <v>129</v>
      </c>
      <c r="C64" s="10">
        <v>9631066</v>
      </c>
      <c r="D64" s="66">
        <v>100</v>
      </c>
      <c r="F64">
        <f>100*13/15</f>
        <v>86.666666666666671</v>
      </c>
      <c r="G64" s="66" t="s">
        <v>530</v>
      </c>
      <c r="H64" s="58">
        <v>100</v>
      </c>
      <c r="I64" s="60"/>
      <c r="J64" s="58">
        <v>60</v>
      </c>
      <c r="K64" s="77" t="s">
        <v>490</v>
      </c>
      <c r="L64" s="66">
        <v>25</v>
      </c>
      <c r="M64" s="67" t="s">
        <v>503</v>
      </c>
      <c r="N64" s="66">
        <v>100</v>
      </c>
      <c r="P64" s="66">
        <v>100</v>
      </c>
      <c r="R64" s="69">
        <f t="shared" si="2"/>
        <v>87</v>
      </c>
    </row>
    <row r="65" spans="1:18" ht="15.5">
      <c r="A65" s="8" t="s">
        <v>213</v>
      </c>
      <c r="B65" s="8" t="s">
        <v>98</v>
      </c>
      <c r="C65" s="10">
        <v>9631067</v>
      </c>
      <c r="D65" s="66">
        <v>50</v>
      </c>
      <c r="E65" s="67" t="s">
        <v>495</v>
      </c>
      <c r="F65" s="66">
        <v>100</v>
      </c>
      <c r="H65" s="81">
        <v>75</v>
      </c>
      <c r="I65" s="60"/>
      <c r="J65" s="81">
        <v>60</v>
      </c>
      <c r="K65" s="88" t="s">
        <v>490</v>
      </c>
      <c r="L65" s="66">
        <v>0</v>
      </c>
      <c r="N65" s="66">
        <v>100</v>
      </c>
      <c r="P65" s="66">
        <v>100</v>
      </c>
      <c r="R65" s="69">
        <f t="shared" si="2"/>
        <v>78.5</v>
      </c>
    </row>
    <row r="66" spans="1:18" ht="15.5">
      <c r="A66" s="8" t="s">
        <v>214</v>
      </c>
      <c r="B66" s="8" t="s">
        <v>215</v>
      </c>
      <c r="C66" s="10">
        <v>9631068</v>
      </c>
      <c r="D66" s="66">
        <v>100</v>
      </c>
      <c r="F66" s="66">
        <v>100</v>
      </c>
      <c r="H66" s="81">
        <v>100</v>
      </c>
      <c r="I66" s="60"/>
      <c r="J66" s="81">
        <v>100</v>
      </c>
      <c r="K66" s="60"/>
      <c r="L66" s="66">
        <v>100</v>
      </c>
      <c r="N66" s="66">
        <v>100</v>
      </c>
      <c r="P66" s="66">
        <v>100</v>
      </c>
      <c r="R66" s="69">
        <f t="shared" si="2"/>
        <v>110</v>
      </c>
    </row>
    <row r="67" spans="1:18" ht="15.5">
      <c r="A67" s="8" t="s">
        <v>218</v>
      </c>
      <c r="B67" s="8" t="s">
        <v>62</v>
      </c>
      <c r="C67" s="10">
        <v>9631069</v>
      </c>
      <c r="D67" s="66">
        <v>100</v>
      </c>
      <c r="F67" s="66">
        <v>100</v>
      </c>
      <c r="H67" s="58">
        <v>100</v>
      </c>
      <c r="I67" s="60"/>
      <c r="J67" s="58">
        <v>90</v>
      </c>
      <c r="K67" s="60"/>
      <c r="L67" s="66">
        <v>100</v>
      </c>
      <c r="M67" s="79" t="s">
        <v>531</v>
      </c>
      <c r="N67" s="66">
        <v>100</v>
      </c>
      <c r="P67" s="66">
        <v>100</v>
      </c>
      <c r="R67" s="69">
        <f t="shared" si="2"/>
        <v>109</v>
      </c>
    </row>
    <row r="68" spans="1:18" ht="15.5">
      <c r="A68" s="8" t="s">
        <v>220</v>
      </c>
      <c r="B68" s="8" t="s">
        <v>221</v>
      </c>
      <c r="C68" s="10">
        <v>9631070</v>
      </c>
      <c r="D68" s="66">
        <v>100</v>
      </c>
      <c r="F68">
        <f>100*14/15</f>
        <v>93.333333333333329</v>
      </c>
      <c r="G68" s="66" t="s">
        <v>496</v>
      </c>
      <c r="H68" s="86">
        <v>75</v>
      </c>
      <c r="I68" s="60"/>
      <c r="J68" s="86">
        <v>85</v>
      </c>
      <c r="K68" s="60"/>
      <c r="L68" s="66">
        <v>100</v>
      </c>
      <c r="N68" s="66">
        <v>100</v>
      </c>
      <c r="P68" s="66">
        <v>100</v>
      </c>
      <c r="R68" s="69">
        <f t="shared" si="2"/>
        <v>104</v>
      </c>
    </row>
    <row r="69" spans="1:18" ht="15.5">
      <c r="A69" s="8" t="s">
        <v>222</v>
      </c>
      <c r="B69" s="8" t="s">
        <v>223</v>
      </c>
      <c r="C69" s="10">
        <v>9631074</v>
      </c>
      <c r="D69" s="66">
        <v>100</v>
      </c>
      <c r="F69" s="66">
        <v>100</v>
      </c>
      <c r="H69" s="81">
        <v>100</v>
      </c>
      <c r="I69" s="60"/>
      <c r="J69" s="81">
        <v>50</v>
      </c>
      <c r="K69" s="60"/>
      <c r="L69" s="66">
        <v>0</v>
      </c>
      <c r="N69" s="66">
        <v>100</v>
      </c>
      <c r="P69" s="66">
        <v>100</v>
      </c>
      <c r="R69" s="69">
        <f t="shared" si="2"/>
        <v>85</v>
      </c>
    </row>
    <row r="70" spans="1:18" ht="15.5">
      <c r="A70" s="8" t="s">
        <v>225</v>
      </c>
      <c r="B70" s="8" t="s">
        <v>226</v>
      </c>
      <c r="C70" s="10">
        <v>9631077</v>
      </c>
      <c r="D70" s="66">
        <v>100</v>
      </c>
      <c r="F70" s="66">
        <v>100</v>
      </c>
      <c r="H70" s="86">
        <v>100</v>
      </c>
      <c r="I70" s="60"/>
      <c r="J70" s="86">
        <v>100</v>
      </c>
      <c r="K70" s="60"/>
      <c r="L70" s="66">
        <v>100</v>
      </c>
      <c r="M70" s="67"/>
      <c r="N70" s="66">
        <v>100</v>
      </c>
      <c r="P70" s="66">
        <v>100</v>
      </c>
      <c r="R70" s="69">
        <f t="shared" si="2"/>
        <v>110</v>
      </c>
    </row>
    <row r="71" spans="1:18" ht="15.5">
      <c r="A71" s="8" t="s">
        <v>229</v>
      </c>
      <c r="B71" s="8" t="s">
        <v>81</v>
      </c>
      <c r="C71" s="10">
        <v>9631078</v>
      </c>
      <c r="D71" s="66">
        <v>100</v>
      </c>
      <c r="F71" s="66">
        <v>100</v>
      </c>
      <c r="H71" s="86">
        <v>75</v>
      </c>
      <c r="I71" s="89" t="s">
        <v>532</v>
      </c>
      <c r="J71" s="86">
        <v>100</v>
      </c>
      <c r="K71" s="60"/>
      <c r="L71" s="66">
        <v>50</v>
      </c>
      <c r="M71" s="67" t="s">
        <v>533</v>
      </c>
      <c r="N71" s="66">
        <v>100</v>
      </c>
      <c r="P71" s="66">
        <v>100</v>
      </c>
      <c r="R71" s="69">
        <f t="shared" si="2"/>
        <v>97.5</v>
      </c>
    </row>
    <row r="72" spans="1:18" ht="15.5">
      <c r="A72" s="8" t="s">
        <v>230</v>
      </c>
      <c r="B72" s="8" t="s">
        <v>231</v>
      </c>
      <c r="C72" s="10">
        <v>9631079</v>
      </c>
      <c r="D72" s="66">
        <v>100</v>
      </c>
      <c r="F72" s="66">
        <v>100</v>
      </c>
      <c r="H72" s="81">
        <v>75</v>
      </c>
      <c r="I72" s="60"/>
      <c r="J72" s="81">
        <v>85</v>
      </c>
      <c r="K72" s="60"/>
      <c r="L72" s="66">
        <v>50</v>
      </c>
      <c r="N72" s="66">
        <v>100</v>
      </c>
      <c r="P72" s="66">
        <v>0</v>
      </c>
      <c r="R72" s="69">
        <f t="shared" si="2"/>
        <v>86</v>
      </c>
    </row>
    <row r="73" spans="1:18" ht="15.5">
      <c r="A73" s="8" t="s">
        <v>236</v>
      </c>
      <c r="B73" s="8" t="s">
        <v>70</v>
      </c>
      <c r="C73" s="10">
        <v>9631081</v>
      </c>
      <c r="D73" s="66">
        <v>100</v>
      </c>
      <c r="F73" s="66">
        <v>100</v>
      </c>
      <c r="H73" s="86">
        <v>50</v>
      </c>
      <c r="I73" s="89" t="s">
        <v>534</v>
      </c>
      <c r="J73" s="86">
        <v>95</v>
      </c>
      <c r="K73" s="60"/>
      <c r="L73" s="66">
        <v>50</v>
      </c>
      <c r="M73" s="67" t="s">
        <v>489</v>
      </c>
      <c r="N73" s="66">
        <v>50</v>
      </c>
      <c r="P73" s="66">
        <v>0</v>
      </c>
      <c r="R73" s="69">
        <f t="shared" si="2"/>
        <v>74.5</v>
      </c>
    </row>
    <row r="74" spans="1:18" ht="15.5">
      <c r="A74" s="8" t="s">
        <v>237</v>
      </c>
      <c r="B74" s="8" t="s">
        <v>55</v>
      </c>
      <c r="C74" s="10">
        <v>9631407</v>
      </c>
      <c r="D74" s="66">
        <v>100</v>
      </c>
      <c r="F74" s="66">
        <v>100</v>
      </c>
      <c r="H74" s="86">
        <v>60</v>
      </c>
      <c r="I74" s="89" t="s">
        <v>535</v>
      </c>
      <c r="J74" s="86">
        <v>60</v>
      </c>
      <c r="K74" s="89" t="s">
        <v>492</v>
      </c>
      <c r="L74" s="66">
        <v>0</v>
      </c>
      <c r="M74" s="67" t="s">
        <v>489</v>
      </c>
      <c r="N74" s="66">
        <v>100</v>
      </c>
      <c r="P74" s="66">
        <v>100</v>
      </c>
      <c r="R74" s="69">
        <f t="shared" si="2"/>
        <v>82</v>
      </c>
    </row>
    <row r="75" spans="1:18" ht="15.5">
      <c r="A75" s="8" t="s">
        <v>65</v>
      </c>
      <c r="B75" s="8" t="s">
        <v>240</v>
      </c>
      <c r="C75" s="10">
        <v>9631411</v>
      </c>
      <c r="D75" s="66">
        <v>100</v>
      </c>
      <c r="F75" s="66">
        <v>100</v>
      </c>
      <c r="H75" s="86">
        <v>75</v>
      </c>
      <c r="I75" s="89" t="s">
        <v>532</v>
      </c>
      <c r="J75" s="86">
        <v>100</v>
      </c>
      <c r="K75" s="60"/>
      <c r="L75" s="66">
        <v>0</v>
      </c>
      <c r="M75" s="67" t="s">
        <v>489</v>
      </c>
      <c r="N75" s="66">
        <v>100</v>
      </c>
      <c r="P75" s="66">
        <v>0</v>
      </c>
      <c r="R75" s="69">
        <f t="shared" si="2"/>
        <v>77.5</v>
      </c>
    </row>
    <row r="76" spans="1:18" ht="15.5">
      <c r="A76" s="8" t="s">
        <v>241</v>
      </c>
      <c r="B76" s="8" t="s">
        <v>242</v>
      </c>
      <c r="C76" s="10">
        <v>9631419</v>
      </c>
      <c r="D76" s="66">
        <v>100</v>
      </c>
      <c r="F76" s="66">
        <v>100</v>
      </c>
      <c r="H76" s="81">
        <v>100</v>
      </c>
      <c r="I76" s="60"/>
      <c r="J76" s="81">
        <v>70</v>
      </c>
      <c r="K76" s="60"/>
      <c r="L76" s="66">
        <v>90</v>
      </c>
      <c r="N76" s="66">
        <v>100</v>
      </c>
      <c r="P76" s="66">
        <v>100</v>
      </c>
      <c r="R76" s="69">
        <f t="shared" si="2"/>
        <v>105</v>
      </c>
    </row>
    <row r="77" spans="1:18" ht="15.5">
      <c r="A77" s="8" t="s">
        <v>244</v>
      </c>
      <c r="B77" s="8" t="s">
        <v>98</v>
      </c>
      <c r="C77" s="10">
        <v>9631421</v>
      </c>
      <c r="D77" s="66">
        <v>100</v>
      </c>
      <c r="F77" s="66">
        <v>100</v>
      </c>
      <c r="H77" s="86">
        <v>100</v>
      </c>
      <c r="I77" s="60"/>
      <c r="J77" s="86">
        <v>60</v>
      </c>
      <c r="K77" s="88" t="s">
        <v>492</v>
      </c>
      <c r="L77" s="66">
        <v>50</v>
      </c>
      <c r="M77" s="67" t="s">
        <v>536</v>
      </c>
      <c r="N77" s="66">
        <v>100</v>
      </c>
      <c r="P77" s="66">
        <v>0</v>
      </c>
      <c r="R77" s="69">
        <f t="shared" si="2"/>
        <v>86</v>
      </c>
    </row>
    <row r="78" spans="1:18" ht="15.5">
      <c r="A78" s="8" t="s">
        <v>248</v>
      </c>
      <c r="B78" s="8" t="s">
        <v>98</v>
      </c>
      <c r="C78" s="10">
        <v>9631422</v>
      </c>
      <c r="D78" s="66">
        <v>100</v>
      </c>
      <c r="F78">
        <f t="shared" ref="F78:F79" si="3">100*14/15</f>
        <v>93.333333333333329</v>
      </c>
      <c r="G78" s="66" t="s">
        <v>493</v>
      </c>
      <c r="H78" s="86">
        <v>100</v>
      </c>
      <c r="I78" s="60"/>
      <c r="J78" s="86">
        <v>60</v>
      </c>
      <c r="K78" s="88" t="s">
        <v>492</v>
      </c>
      <c r="L78" s="66">
        <v>50</v>
      </c>
      <c r="M78" s="67" t="s">
        <v>527</v>
      </c>
      <c r="N78" s="66">
        <v>100</v>
      </c>
      <c r="P78" s="66">
        <v>0</v>
      </c>
      <c r="R78" s="69">
        <f t="shared" si="2"/>
        <v>84</v>
      </c>
    </row>
    <row r="79" spans="1:18" ht="15.5">
      <c r="A79" s="8" t="s">
        <v>250</v>
      </c>
      <c r="B79" s="8" t="s">
        <v>58</v>
      </c>
      <c r="C79" s="10">
        <v>9631427</v>
      </c>
      <c r="D79" s="66">
        <v>50</v>
      </c>
      <c r="E79" s="67" t="s">
        <v>495</v>
      </c>
      <c r="F79">
        <f t="shared" si="3"/>
        <v>93.333333333333329</v>
      </c>
      <c r="G79" s="66" t="s">
        <v>496</v>
      </c>
      <c r="H79" s="86">
        <v>75</v>
      </c>
      <c r="I79" s="89" t="s">
        <v>537</v>
      </c>
      <c r="J79" s="86">
        <v>40</v>
      </c>
      <c r="K79" s="88" t="s">
        <v>538</v>
      </c>
      <c r="L79" s="66">
        <v>50</v>
      </c>
      <c r="M79" s="67" t="s">
        <v>539</v>
      </c>
      <c r="N79" s="66">
        <v>100</v>
      </c>
      <c r="P79" s="66">
        <v>100</v>
      </c>
      <c r="R79" s="69">
        <f t="shared" si="2"/>
        <v>84.5</v>
      </c>
    </row>
    <row r="80" spans="1:18" ht="15.5">
      <c r="A80" s="8" t="s">
        <v>254</v>
      </c>
      <c r="B80" s="8" t="s">
        <v>255</v>
      </c>
      <c r="C80" s="10">
        <v>9631802</v>
      </c>
      <c r="D80" s="66">
        <v>100</v>
      </c>
      <c r="F80" s="66">
        <v>100</v>
      </c>
      <c r="H80" s="86">
        <v>75</v>
      </c>
      <c r="I80" s="60"/>
      <c r="J80" s="86">
        <v>95</v>
      </c>
      <c r="K80" s="60"/>
      <c r="L80" s="66">
        <v>50</v>
      </c>
      <c r="M80" s="67" t="s">
        <v>526</v>
      </c>
      <c r="N80" s="66">
        <v>50</v>
      </c>
      <c r="P80" s="66">
        <v>0</v>
      </c>
      <c r="R80" s="69">
        <f t="shared" si="2"/>
        <v>77</v>
      </c>
    </row>
    <row r="81" spans="1:26" ht="15.5">
      <c r="A81" s="8" t="s">
        <v>257</v>
      </c>
      <c r="B81" s="8" t="s">
        <v>258</v>
      </c>
      <c r="C81" s="10">
        <v>9631805</v>
      </c>
      <c r="D81" s="66">
        <v>100</v>
      </c>
      <c r="F81" s="66">
        <v>100</v>
      </c>
      <c r="H81" s="86">
        <v>75</v>
      </c>
      <c r="I81" s="60"/>
      <c r="J81" s="86">
        <v>60</v>
      </c>
      <c r="K81" s="88" t="s">
        <v>490</v>
      </c>
      <c r="L81" s="66">
        <v>25</v>
      </c>
      <c r="M81" s="67" t="s">
        <v>503</v>
      </c>
      <c r="N81" s="66">
        <v>100</v>
      </c>
      <c r="P81" s="66">
        <v>100</v>
      </c>
      <c r="R81" s="69">
        <f t="shared" si="2"/>
        <v>88.5</v>
      </c>
    </row>
    <row r="82" spans="1:26" ht="15.5">
      <c r="A82" s="8" t="s">
        <v>262</v>
      </c>
      <c r="B82" s="8" t="s">
        <v>263</v>
      </c>
      <c r="C82" s="10">
        <v>9631808</v>
      </c>
      <c r="D82" s="66">
        <v>100</v>
      </c>
      <c r="F82" s="66">
        <v>100</v>
      </c>
      <c r="H82" s="86">
        <v>100</v>
      </c>
      <c r="I82" s="60"/>
      <c r="J82" s="86">
        <v>100</v>
      </c>
      <c r="K82" s="60"/>
      <c r="L82" s="66">
        <v>0</v>
      </c>
      <c r="M82" s="67" t="s">
        <v>503</v>
      </c>
      <c r="N82" s="66">
        <v>100</v>
      </c>
      <c r="P82" s="66">
        <v>100</v>
      </c>
      <c r="R82" s="69">
        <f t="shared" si="2"/>
        <v>90</v>
      </c>
    </row>
    <row r="83" spans="1:26" ht="15.5">
      <c r="A83" s="8" t="s">
        <v>267</v>
      </c>
      <c r="B83" s="8" t="s">
        <v>62</v>
      </c>
      <c r="C83" s="10">
        <v>9631809</v>
      </c>
      <c r="D83" s="66">
        <v>100</v>
      </c>
      <c r="F83" s="66">
        <v>100</v>
      </c>
      <c r="H83" s="86">
        <v>75</v>
      </c>
      <c r="I83" s="60"/>
      <c r="J83" s="86">
        <v>60</v>
      </c>
      <c r="K83" s="77" t="s">
        <v>490</v>
      </c>
      <c r="L83" s="66">
        <v>50</v>
      </c>
      <c r="M83" s="67" t="s">
        <v>503</v>
      </c>
      <c r="N83" s="66">
        <v>100</v>
      </c>
      <c r="P83" s="66">
        <v>100</v>
      </c>
      <c r="R83" s="69">
        <f t="shared" si="2"/>
        <v>93.5</v>
      </c>
    </row>
    <row r="84" spans="1:26" ht="15.5">
      <c r="A84" s="8" t="s">
        <v>270</v>
      </c>
      <c r="B84" s="8" t="s">
        <v>271</v>
      </c>
      <c r="C84" s="10">
        <v>9631901</v>
      </c>
      <c r="D84" s="66">
        <v>100</v>
      </c>
      <c r="F84">
        <f>100*14/15</f>
        <v>93.333333333333329</v>
      </c>
      <c r="G84" s="66" t="s">
        <v>493</v>
      </c>
      <c r="H84" s="58">
        <v>100</v>
      </c>
      <c r="I84" s="60"/>
      <c r="J84" s="58">
        <v>60</v>
      </c>
      <c r="K84" s="88" t="s">
        <v>538</v>
      </c>
      <c r="L84" s="66">
        <v>100</v>
      </c>
      <c r="M84" s="67"/>
      <c r="N84" s="66">
        <v>100</v>
      </c>
      <c r="P84" s="66">
        <v>0</v>
      </c>
      <c r="R84" s="69">
        <f t="shared" si="2"/>
        <v>94</v>
      </c>
    </row>
    <row r="85" spans="1:26" ht="15.5">
      <c r="A85" s="8" t="s">
        <v>272</v>
      </c>
      <c r="B85" s="8" t="s">
        <v>271</v>
      </c>
      <c r="C85" s="10">
        <v>9631904</v>
      </c>
      <c r="D85" s="66">
        <v>100</v>
      </c>
      <c r="F85" s="66">
        <v>100</v>
      </c>
      <c r="H85" s="58">
        <v>100</v>
      </c>
      <c r="I85" s="60"/>
      <c r="J85" s="58">
        <v>100</v>
      </c>
      <c r="K85" s="60"/>
      <c r="L85" s="66">
        <v>100</v>
      </c>
      <c r="M85" s="67"/>
      <c r="N85" s="66">
        <v>100</v>
      </c>
      <c r="P85" s="66">
        <v>100</v>
      </c>
      <c r="R85" s="69">
        <f t="shared" si="2"/>
        <v>110</v>
      </c>
    </row>
    <row r="86" spans="1:26" ht="15.5">
      <c r="A86" s="27" t="s">
        <v>145</v>
      </c>
      <c r="B86" s="27" t="s">
        <v>146</v>
      </c>
      <c r="C86" s="28">
        <v>9613007</v>
      </c>
      <c r="D86" s="66">
        <v>100</v>
      </c>
      <c r="F86">
        <f t="shared" ref="F86:F87" si="4">100*14/15</f>
        <v>93.333333333333329</v>
      </c>
      <c r="G86" s="66" t="s">
        <v>493</v>
      </c>
      <c r="H86" s="58">
        <v>100</v>
      </c>
      <c r="I86" s="60"/>
      <c r="J86" s="58">
        <v>60</v>
      </c>
      <c r="K86" s="88" t="s">
        <v>492</v>
      </c>
      <c r="L86" s="66">
        <v>50</v>
      </c>
      <c r="M86" s="67" t="s">
        <v>489</v>
      </c>
      <c r="N86" s="66">
        <v>100</v>
      </c>
      <c r="P86" s="66">
        <v>50</v>
      </c>
      <c r="R86" s="69">
        <f t="shared" si="2"/>
        <v>89</v>
      </c>
    </row>
    <row r="87" spans="1:26" ht="15.5">
      <c r="A87" s="27" t="s">
        <v>155</v>
      </c>
      <c r="B87" s="27" t="s">
        <v>156</v>
      </c>
      <c r="C87" s="28">
        <v>9631002</v>
      </c>
      <c r="D87" s="66">
        <v>100</v>
      </c>
      <c r="F87">
        <f t="shared" si="4"/>
        <v>93.333333333333329</v>
      </c>
      <c r="G87" s="66" t="s">
        <v>493</v>
      </c>
      <c r="H87" s="58">
        <v>100</v>
      </c>
      <c r="I87" s="60"/>
      <c r="J87" s="58">
        <v>60</v>
      </c>
      <c r="K87" s="77" t="s">
        <v>490</v>
      </c>
      <c r="L87" s="66">
        <v>75</v>
      </c>
      <c r="N87" s="66">
        <v>100</v>
      </c>
      <c r="P87" s="66">
        <v>100</v>
      </c>
      <c r="R87" s="69">
        <f t="shared" si="2"/>
        <v>99</v>
      </c>
    </row>
    <row r="88" spans="1:26" ht="16.5">
      <c r="A88" s="169" t="s">
        <v>278</v>
      </c>
      <c r="B88" s="167"/>
      <c r="C88" s="83"/>
      <c r="D88" s="74"/>
      <c r="E88" s="74"/>
      <c r="F88" s="74"/>
      <c r="G88" s="74"/>
      <c r="H88" s="91">
        <v>0</v>
      </c>
      <c r="I88" s="75"/>
      <c r="J88" s="91">
        <v>0</v>
      </c>
      <c r="K88" s="75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.5">
      <c r="A89" s="8" t="s">
        <v>94</v>
      </c>
      <c r="B89" s="8" t="s">
        <v>55</v>
      </c>
      <c r="C89" s="10">
        <v>9527047</v>
      </c>
      <c r="D89" s="66">
        <v>100</v>
      </c>
      <c r="F89" s="66">
        <v>100</v>
      </c>
      <c r="H89" s="86">
        <v>100</v>
      </c>
      <c r="I89" s="60"/>
      <c r="J89" s="86">
        <v>75</v>
      </c>
      <c r="K89" s="60"/>
      <c r="L89" s="66">
        <v>100</v>
      </c>
      <c r="M89" s="67" t="s">
        <v>489</v>
      </c>
      <c r="N89" s="66">
        <v>100</v>
      </c>
      <c r="P89" s="66">
        <v>100</v>
      </c>
      <c r="R89" s="69">
        <f t="shared" ref="R89:R142" si="5">0.1*D89+0.3*F89+0.1*H89+0.1*J89+0.2*L89+0.2*N89+0.1*P89</f>
        <v>107.5</v>
      </c>
    </row>
    <row r="90" spans="1:26" ht="15.5">
      <c r="A90" s="8" t="s">
        <v>114</v>
      </c>
      <c r="B90" s="8" t="s">
        <v>115</v>
      </c>
      <c r="C90" s="10">
        <v>9531084</v>
      </c>
      <c r="D90" s="66">
        <v>100</v>
      </c>
      <c r="F90" s="66">
        <v>100</v>
      </c>
      <c r="H90" s="58">
        <v>75</v>
      </c>
      <c r="I90" s="60"/>
      <c r="J90" s="58">
        <v>60</v>
      </c>
      <c r="K90" s="88" t="s">
        <v>538</v>
      </c>
      <c r="L90" s="66">
        <v>0</v>
      </c>
      <c r="M90" s="67" t="s">
        <v>489</v>
      </c>
      <c r="N90" s="66">
        <v>0</v>
      </c>
      <c r="P90" s="66">
        <v>0</v>
      </c>
      <c r="R90" s="69">
        <f t="shared" si="5"/>
        <v>53.5</v>
      </c>
    </row>
    <row r="91" spans="1:26" ht="15.5">
      <c r="A91" s="8" t="s">
        <v>124</v>
      </c>
      <c r="B91" s="8" t="s">
        <v>125</v>
      </c>
      <c r="C91" s="10">
        <v>9531407</v>
      </c>
      <c r="H91" s="81">
        <v>0</v>
      </c>
      <c r="I91" s="60"/>
      <c r="J91" s="81">
        <v>0</v>
      </c>
      <c r="K91" s="60"/>
      <c r="N91" s="66">
        <v>0</v>
      </c>
      <c r="P91" s="66">
        <v>0</v>
      </c>
      <c r="R91" s="69">
        <f t="shared" si="5"/>
        <v>0</v>
      </c>
    </row>
    <row r="92" spans="1:26" ht="15.5">
      <c r="A92" s="8" t="s">
        <v>158</v>
      </c>
      <c r="B92" s="8" t="s">
        <v>159</v>
      </c>
      <c r="C92" s="10">
        <v>9631003</v>
      </c>
      <c r="D92" s="66">
        <v>100</v>
      </c>
      <c r="F92" s="66">
        <v>100</v>
      </c>
      <c r="H92" s="58">
        <v>100</v>
      </c>
      <c r="I92" s="60"/>
      <c r="J92" s="58">
        <v>100</v>
      </c>
      <c r="K92" s="60"/>
      <c r="L92" s="66">
        <v>100</v>
      </c>
      <c r="N92" s="66">
        <v>100</v>
      </c>
      <c r="P92" s="66">
        <v>100</v>
      </c>
      <c r="R92" s="69">
        <f t="shared" si="5"/>
        <v>110</v>
      </c>
    </row>
    <row r="93" spans="1:26" ht="15.5">
      <c r="A93" s="8" t="s">
        <v>160</v>
      </c>
      <c r="B93" s="8" t="s">
        <v>62</v>
      </c>
      <c r="C93" s="10">
        <v>9631004</v>
      </c>
      <c r="D93" s="66">
        <v>50</v>
      </c>
      <c r="E93" s="67" t="s">
        <v>540</v>
      </c>
      <c r="F93" s="66">
        <v>100</v>
      </c>
      <c r="H93" s="86">
        <v>75</v>
      </c>
      <c r="I93" s="60"/>
      <c r="J93" s="58">
        <v>60</v>
      </c>
      <c r="K93" s="77" t="s">
        <v>490</v>
      </c>
      <c r="L93" s="66">
        <v>100</v>
      </c>
      <c r="N93" s="66">
        <v>100</v>
      </c>
      <c r="P93" s="66">
        <v>100</v>
      </c>
      <c r="R93" s="69">
        <f t="shared" si="5"/>
        <v>98.5</v>
      </c>
    </row>
    <row r="94" spans="1:26" ht="15.5">
      <c r="A94" s="8" t="s">
        <v>161</v>
      </c>
      <c r="B94" s="8" t="s">
        <v>75</v>
      </c>
      <c r="C94" s="10">
        <v>9631005</v>
      </c>
      <c r="D94" s="66">
        <v>100</v>
      </c>
      <c r="F94" s="66">
        <v>100</v>
      </c>
      <c r="H94" s="58">
        <v>100</v>
      </c>
      <c r="I94" s="60"/>
      <c r="J94" s="58">
        <v>90</v>
      </c>
      <c r="K94" s="60"/>
      <c r="L94" s="66">
        <v>100</v>
      </c>
      <c r="N94" s="66">
        <v>100</v>
      </c>
      <c r="P94" s="66">
        <v>0</v>
      </c>
      <c r="R94" s="69">
        <f t="shared" si="5"/>
        <v>99</v>
      </c>
    </row>
    <row r="95" spans="1:26" ht="15.5">
      <c r="A95" s="8" t="s">
        <v>172</v>
      </c>
      <c r="B95" s="8" t="s">
        <v>173</v>
      </c>
      <c r="C95" s="10">
        <v>9631011</v>
      </c>
      <c r="D95" s="66">
        <v>100</v>
      </c>
      <c r="F95" s="66">
        <v>100</v>
      </c>
      <c r="H95" s="58">
        <v>100</v>
      </c>
      <c r="I95" s="60"/>
      <c r="J95" s="58">
        <v>55</v>
      </c>
      <c r="K95" s="60"/>
      <c r="L95" s="66">
        <v>0</v>
      </c>
      <c r="M95" s="67" t="s">
        <v>489</v>
      </c>
      <c r="N95" s="66">
        <v>100</v>
      </c>
      <c r="P95" s="66">
        <v>100</v>
      </c>
      <c r="R95" s="69">
        <f t="shared" si="5"/>
        <v>85.5</v>
      </c>
    </row>
    <row r="96" spans="1:26" ht="15.5">
      <c r="A96" s="8" t="s">
        <v>176</v>
      </c>
      <c r="B96" s="8" t="s">
        <v>75</v>
      </c>
      <c r="C96" s="10">
        <v>9631013</v>
      </c>
      <c r="D96" s="66">
        <v>100</v>
      </c>
      <c r="F96" s="66">
        <v>100</v>
      </c>
      <c r="H96" s="81">
        <v>100</v>
      </c>
      <c r="I96" s="60"/>
      <c r="J96" s="81">
        <v>90</v>
      </c>
      <c r="K96" s="87" t="s">
        <v>541</v>
      </c>
      <c r="L96" s="66">
        <v>100</v>
      </c>
      <c r="N96" s="66">
        <v>100</v>
      </c>
      <c r="P96" s="66">
        <v>100</v>
      </c>
      <c r="R96" s="69">
        <f t="shared" si="5"/>
        <v>109</v>
      </c>
    </row>
    <row r="97" spans="1:18" ht="15.5">
      <c r="A97" s="8" t="s">
        <v>177</v>
      </c>
      <c r="B97" s="8" t="s">
        <v>70</v>
      </c>
      <c r="C97" s="10">
        <v>9631014</v>
      </c>
      <c r="D97" s="66">
        <v>100</v>
      </c>
      <c r="F97" s="66">
        <v>100</v>
      </c>
      <c r="H97" s="58">
        <v>100</v>
      </c>
      <c r="I97" s="60"/>
      <c r="J97" s="58">
        <v>100</v>
      </c>
      <c r="K97" s="60"/>
      <c r="L97" s="66">
        <v>100</v>
      </c>
      <c r="M97" s="67" t="s">
        <v>526</v>
      </c>
      <c r="N97" s="66">
        <v>100</v>
      </c>
      <c r="P97" s="66">
        <v>100</v>
      </c>
      <c r="R97" s="69">
        <f t="shared" si="5"/>
        <v>110</v>
      </c>
    </row>
    <row r="98" spans="1:18" ht="15.5">
      <c r="A98" s="8" t="s">
        <v>178</v>
      </c>
      <c r="B98" s="8" t="s">
        <v>62</v>
      </c>
      <c r="C98" s="10">
        <v>9631015</v>
      </c>
      <c r="D98" s="66">
        <v>100</v>
      </c>
      <c r="F98" s="66">
        <v>100</v>
      </c>
      <c r="H98" s="58">
        <v>100</v>
      </c>
      <c r="I98" s="60"/>
      <c r="J98" s="58">
        <v>100</v>
      </c>
      <c r="K98" s="60"/>
      <c r="L98" s="66">
        <v>100</v>
      </c>
      <c r="N98" s="66">
        <v>100</v>
      </c>
      <c r="P98" s="66">
        <v>0</v>
      </c>
      <c r="R98" s="69">
        <f t="shared" si="5"/>
        <v>100</v>
      </c>
    </row>
    <row r="99" spans="1:18" ht="15.5">
      <c r="A99" s="8" t="s">
        <v>182</v>
      </c>
      <c r="B99" s="8" t="s">
        <v>62</v>
      </c>
      <c r="C99" s="10">
        <v>9631018</v>
      </c>
      <c r="D99" s="66">
        <v>100</v>
      </c>
      <c r="F99" s="66">
        <v>100</v>
      </c>
      <c r="H99" s="58">
        <v>100</v>
      </c>
      <c r="I99" s="60"/>
      <c r="J99" s="58">
        <v>100</v>
      </c>
      <c r="K99" s="60"/>
      <c r="L99" s="66">
        <v>100</v>
      </c>
      <c r="M99" s="67" t="s">
        <v>526</v>
      </c>
      <c r="N99" s="66">
        <v>100</v>
      </c>
      <c r="P99" s="66">
        <v>100</v>
      </c>
      <c r="R99" s="69">
        <f t="shared" si="5"/>
        <v>110</v>
      </c>
    </row>
    <row r="100" spans="1:18" ht="15.5">
      <c r="A100" s="8" t="s">
        <v>187</v>
      </c>
      <c r="B100" s="8" t="s">
        <v>188</v>
      </c>
      <c r="C100" s="10">
        <v>9631019</v>
      </c>
      <c r="D100" s="66">
        <v>100</v>
      </c>
      <c r="F100" s="66">
        <v>100</v>
      </c>
      <c r="H100" s="86">
        <v>100</v>
      </c>
      <c r="I100" s="60"/>
      <c r="J100" s="86">
        <v>95</v>
      </c>
      <c r="K100" s="60"/>
      <c r="L100" s="66">
        <v>0</v>
      </c>
      <c r="M100" s="67" t="s">
        <v>489</v>
      </c>
      <c r="N100" s="66">
        <v>100</v>
      </c>
      <c r="P100" s="66">
        <v>100</v>
      </c>
      <c r="R100" s="69">
        <f t="shared" si="5"/>
        <v>89.5</v>
      </c>
    </row>
    <row r="101" spans="1:18" ht="15.5">
      <c r="A101" s="8" t="s">
        <v>190</v>
      </c>
      <c r="B101" s="8" t="s">
        <v>191</v>
      </c>
      <c r="C101" s="10">
        <v>9631020</v>
      </c>
      <c r="D101" s="66">
        <v>100</v>
      </c>
      <c r="F101" s="66">
        <v>100</v>
      </c>
      <c r="H101" s="58">
        <v>100</v>
      </c>
      <c r="I101" s="60"/>
      <c r="J101" s="58">
        <v>60</v>
      </c>
      <c r="K101" s="77" t="s">
        <v>490</v>
      </c>
      <c r="L101" s="66">
        <v>0</v>
      </c>
      <c r="N101" s="66">
        <v>100</v>
      </c>
      <c r="P101" s="66">
        <v>100</v>
      </c>
      <c r="R101" s="69">
        <f t="shared" si="5"/>
        <v>86</v>
      </c>
    </row>
    <row r="102" spans="1:18" ht="15.5">
      <c r="A102" s="8" t="s">
        <v>193</v>
      </c>
      <c r="B102" s="8" t="s">
        <v>131</v>
      </c>
      <c r="C102" s="10">
        <v>9631021</v>
      </c>
      <c r="D102" s="66">
        <v>100</v>
      </c>
      <c r="F102" s="66">
        <v>100</v>
      </c>
      <c r="H102" s="58">
        <v>100</v>
      </c>
      <c r="I102" s="60"/>
      <c r="J102" s="58">
        <v>60</v>
      </c>
      <c r="K102" s="77" t="s">
        <v>490</v>
      </c>
      <c r="L102" s="66">
        <v>100</v>
      </c>
      <c r="M102" s="67"/>
      <c r="N102" s="66">
        <v>100</v>
      </c>
      <c r="P102" s="66">
        <v>100</v>
      </c>
      <c r="R102" s="69">
        <f t="shared" si="5"/>
        <v>106</v>
      </c>
    </row>
    <row r="103" spans="1:18" ht="15.5">
      <c r="A103" s="8" t="s">
        <v>195</v>
      </c>
      <c r="B103" s="8" t="s">
        <v>75</v>
      </c>
      <c r="C103" s="10">
        <v>9631022</v>
      </c>
      <c r="D103" s="66">
        <v>100</v>
      </c>
      <c r="F103" s="66">
        <v>100</v>
      </c>
      <c r="H103" s="58">
        <v>100</v>
      </c>
      <c r="I103" s="60"/>
      <c r="J103" s="58">
        <v>100</v>
      </c>
      <c r="K103" s="60"/>
      <c r="L103" s="66">
        <v>50</v>
      </c>
      <c r="N103" s="66">
        <v>100</v>
      </c>
      <c r="P103" s="66">
        <v>100</v>
      </c>
      <c r="R103" s="69">
        <f t="shared" si="5"/>
        <v>100</v>
      </c>
    </row>
    <row r="104" spans="1:18" ht="15.5">
      <c r="A104" s="8" t="s">
        <v>200</v>
      </c>
      <c r="B104" s="8" t="s">
        <v>81</v>
      </c>
      <c r="C104" s="10">
        <v>9631024</v>
      </c>
      <c r="D104" s="66">
        <v>100</v>
      </c>
      <c r="F104">
        <f>100*14/15</f>
        <v>93.333333333333329</v>
      </c>
      <c r="G104" s="66" t="s">
        <v>488</v>
      </c>
      <c r="H104" s="58">
        <v>100</v>
      </c>
      <c r="I104" s="60"/>
      <c r="J104" s="58">
        <v>60</v>
      </c>
      <c r="K104" s="77" t="s">
        <v>490</v>
      </c>
      <c r="L104" s="66">
        <v>25</v>
      </c>
      <c r="M104" s="67" t="s">
        <v>503</v>
      </c>
      <c r="N104" s="66">
        <v>100</v>
      </c>
      <c r="P104" s="66">
        <v>100</v>
      </c>
      <c r="R104" s="69">
        <f t="shared" si="5"/>
        <v>89</v>
      </c>
    </row>
    <row r="105" spans="1:18" ht="15.5">
      <c r="A105" s="8" t="s">
        <v>203</v>
      </c>
      <c r="B105" s="8" t="s">
        <v>204</v>
      </c>
      <c r="C105" s="10">
        <v>9631025</v>
      </c>
      <c r="D105" s="66">
        <v>100</v>
      </c>
      <c r="F105" s="66">
        <v>100</v>
      </c>
      <c r="H105" s="58">
        <v>75</v>
      </c>
      <c r="I105" s="60"/>
      <c r="J105" s="58">
        <v>60</v>
      </c>
      <c r="K105" s="77" t="s">
        <v>490</v>
      </c>
      <c r="L105" s="66">
        <v>0</v>
      </c>
      <c r="N105" s="66">
        <v>100</v>
      </c>
      <c r="P105" s="66">
        <v>0</v>
      </c>
      <c r="R105" s="69">
        <f t="shared" si="5"/>
        <v>73.5</v>
      </c>
    </row>
    <row r="106" spans="1:18" ht="15.5">
      <c r="A106" s="8" t="s">
        <v>216</v>
      </c>
      <c r="B106" s="8" t="s">
        <v>217</v>
      </c>
      <c r="C106" s="10">
        <v>9631032</v>
      </c>
      <c r="D106" s="66">
        <v>100</v>
      </c>
      <c r="F106">
        <f>100*13/15</f>
        <v>86.666666666666671</v>
      </c>
      <c r="G106" s="66" t="s">
        <v>530</v>
      </c>
      <c r="H106" s="86">
        <v>100</v>
      </c>
      <c r="I106" s="60"/>
      <c r="J106" s="86">
        <v>60</v>
      </c>
      <c r="K106" s="89" t="s">
        <v>544</v>
      </c>
      <c r="L106" s="66">
        <v>0</v>
      </c>
      <c r="N106" s="66">
        <v>100</v>
      </c>
      <c r="P106" s="66">
        <v>100</v>
      </c>
      <c r="R106" s="69">
        <f t="shared" si="5"/>
        <v>82</v>
      </c>
    </row>
    <row r="107" spans="1:18" ht="15.5">
      <c r="A107" s="8" t="s">
        <v>227</v>
      </c>
      <c r="B107" s="8" t="s">
        <v>228</v>
      </c>
      <c r="C107" s="10">
        <v>9631036</v>
      </c>
      <c r="D107" s="66">
        <v>100</v>
      </c>
      <c r="F107" s="66">
        <v>100</v>
      </c>
      <c r="H107" s="81">
        <v>100</v>
      </c>
      <c r="I107" s="60"/>
      <c r="J107" s="81">
        <v>60</v>
      </c>
      <c r="K107" s="87" t="s">
        <v>490</v>
      </c>
      <c r="L107" s="66">
        <v>0</v>
      </c>
      <c r="N107" s="66">
        <v>0</v>
      </c>
      <c r="P107" s="66">
        <v>0</v>
      </c>
      <c r="R107" s="69">
        <f t="shared" si="5"/>
        <v>56</v>
      </c>
    </row>
    <row r="108" spans="1:18" ht="15.5">
      <c r="A108" s="8" t="s">
        <v>233</v>
      </c>
      <c r="B108" s="8" t="s">
        <v>234</v>
      </c>
      <c r="C108" s="10">
        <v>9631040</v>
      </c>
      <c r="D108" s="66">
        <v>100</v>
      </c>
      <c r="F108">
        <f>100*13/15</f>
        <v>86.666666666666671</v>
      </c>
      <c r="G108" s="66" t="s">
        <v>545</v>
      </c>
      <c r="H108" s="81">
        <v>75</v>
      </c>
      <c r="I108" s="60"/>
      <c r="J108" s="81">
        <v>100</v>
      </c>
      <c r="K108" s="60"/>
      <c r="L108" s="66">
        <v>0</v>
      </c>
      <c r="N108" s="66">
        <v>100</v>
      </c>
      <c r="P108" s="66">
        <v>0</v>
      </c>
      <c r="R108" s="69">
        <f t="shared" si="5"/>
        <v>73.5</v>
      </c>
    </row>
    <row r="109" spans="1:18" ht="15.5">
      <c r="A109" s="8" t="s">
        <v>243</v>
      </c>
      <c r="B109" s="8" t="s">
        <v>93</v>
      </c>
      <c r="C109" s="10">
        <v>9631044</v>
      </c>
      <c r="D109" s="66">
        <v>100</v>
      </c>
      <c r="F109" s="66">
        <v>100</v>
      </c>
      <c r="H109" s="81">
        <v>75</v>
      </c>
      <c r="I109" s="60"/>
      <c r="J109" s="81">
        <v>60</v>
      </c>
      <c r="K109" s="77" t="s">
        <v>490</v>
      </c>
      <c r="L109" s="66">
        <v>0</v>
      </c>
      <c r="N109" s="66">
        <v>100</v>
      </c>
      <c r="P109" s="66">
        <v>100</v>
      </c>
      <c r="R109" s="69">
        <f t="shared" si="5"/>
        <v>83.5</v>
      </c>
    </row>
    <row r="110" spans="1:18" ht="15.5">
      <c r="A110" s="8" t="s">
        <v>246</v>
      </c>
      <c r="B110" s="8" t="s">
        <v>247</v>
      </c>
      <c r="C110" s="10">
        <v>9631045</v>
      </c>
      <c r="D110" s="66">
        <v>100</v>
      </c>
      <c r="F110">
        <f>100*14/15</f>
        <v>93.333333333333329</v>
      </c>
      <c r="G110" s="66" t="s">
        <v>546</v>
      </c>
      <c r="H110" s="58">
        <v>100</v>
      </c>
      <c r="I110" s="60"/>
      <c r="J110" s="58">
        <v>95</v>
      </c>
      <c r="K110" s="60"/>
      <c r="L110" s="66">
        <v>100</v>
      </c>
      <c r="M110" s="67" t="s">
        <v>526</v>
      </c>
      <c r="N110" s="66">
        <v>100</v>
      </c>
      <c r="P110" s="66">
        <v>100</v>
      </c>
      <c r="R110" s="69">
        <f t="shared" si="5"/>
        <v>107.5</v>
      </c>
    </row>
    <row r="111" spans="1:18" ht="15.5">
      <c r="A111" s="8" t="s">
        <v>251</v>
      </c>
      <c r="B111" s="8" t="s">
        <v>252</v>
      </c>
      <c r="C111" s="10">
        <v>9631047</v>
      </c>
      <c r="D111" s="66">
        <v>100</v>
      </c>
      <c r="F111" s="66">
        <v>100</v>
      </c>
      <c r="H111" s="81">
        <v>100</v>
      </c>
      <c r="I111" s="60"/>
      <c r="J111" s="81">
        <v>100</v>
      </c>
      <c r="K111" s="60"/>
      <c r="L111" s="66">
        <v>100</v>
      </c>
      <c r="N111" s="66">
        <v>100</v>
      </c>
      <c r="P111" s="66">
        <v>100</v>
      </c>
      <c r="R111" s="69">
        <f t="shared" si="5"/>
        <v>110</v>
      </c>
    </row>
    <row r="112" spans="1:18" ht="15.5">
      <c r="A112" s="8" t="s">
        <v>260</v>
      </c>
      <c r="B112" s="8" t="s">
        <v>261</v>
      </c>
      <c r="C112" s="10">
        <v>9631049</v>
      </c>
      <c r="H112" s="81">
        <v>0</v>
      </c>
      <c r="I112" s="60"/>
      <c r="J112" s="81">
        <v>0</v>
      </c>
      <c r="K112" s="60"/>
      <c r="N112" s="66">
        <v>0</v>
      </c>
      <c r="P112" s="66">
        <v>0</v>
      </c>
      <c r="R112" s="69">
        <f t="shared" si="5"/>
        <v>0</v>
      </c>
    </row>
    <row r="113" spans="1:18" ht="15.5">
      <c r="A113" s="8" t="s">
        <v>266</v>
      </c>
      <c r="B113" s="8" t="s">
        <v>75</v>
      </c>
      <c r="C113" s="10">
        <v>9631050</v>
      </c>
      <c r="D113" s="66">
        <v>100</v>
      </c>
      <c r="F113">
        <f t="shared" ref="F113:F114" si="6">100*14/15</f>
        <v>93.333333333333329</v>
      </c>
      <c r="G113" s="66" t="s">
        <v>488</v>
      </c>
      <c r="H113" s="81">
        <v>75</v>
      </c>
      <c r="I113" s="60"/>
      <c r="J113" s="81">
        <v>85</v>
      </c>
      <c r="K113" s="102"/>
      <c r="L113" s="66">
        <v>100</v>
      </c>
      <c r="N113" s="66">
        <v>100</v>
      </c>
      <c r="P113" s="66">
        <v>100</v>
      </c>
      <c r="R113" s="69">
        <f t="shared" si="5"/>
        <v>104</v>
      </c>
    </row>
    <row r="114" spans="1:18" ht="15.5">
      <c r="A114" s="8" t="s">
        <v>268</v>
      </c>
      <c r="B114" s="8" t="s">
        <v>269</v>
      </c>
      <c r="C114" s="10">
        <v>9631051</v>
      </c>
      <c r="D114" s="66">
        <v>100</v>
      </c>
      <c r="F114">
        <f t="shared" si="6"/>
        <v>93.333333333333329</v>
      </c>
      <c r="G114" s="66" t="s">
        <v>546</v>
      </c>
      <c r="H114" s="81">
        <v>75</v>
      </c>
      <c r="I114" s="60"/>
      <c r="J114" s="81">
        <v>80</v>
      </c>
      <c r="K114" s="60"/>
      <c r="L114" s="66">
        <v>0</v>
      </c>
      <c r="N114" s="66">
        <v>50</v>
      </c>
      <c r="P114" s="66">
        <v>0</v>
      </c>
      <c r="R114" s="69">
        <f t="shared" si="5"/>
        <v>63.5</v>
      </c>
    </row>
    <row r="115" spans="1:18" ht="15.5">
      <c r="A115" s="8" t="s">
        <v>275</v>
      </c>
      <c r="B115" s="8" t="s">
        <v>154</v>
      </c>
      <c r="C115" s="10">
        <v>9631053</v>
      </c>
      <c r="D115" s="66">
        <v>100</v>
      </c>
      <c r="F115" s="66">
        <v>100</v>
      </c>
      <c r="H115" s="81">
        <v>100</v>
      </c>
      <c r="I115" s="60"/>
      <c r="J115" s="81">
        <v>100</v>
      </c>
      <c r="K115" s="102"/>
      <c r="L115" s="66">
        <v>25</v>
      </c>
      <c r="N115" s="66">
        <v>100</v>
      </c>
      <c r="P115" s="66">
        <v>90</v>
      </c>
      <c r="R115" s="69">
        <f t="shared" si="5"/>
        <v>94</v>
      </c>
    </row>
    <row r="116" spans="1:18" ht="15.5">
      <c r="A116" s="8" t="s">
        <v>279</v>
      </c>
      <c r="B116" s="8" t="s">
        <v>93</v>
      </c>
      <c r="C116" s="10">
        <v>9631056</v>
      </c>
      <c r="D116" s="66">
        <v>100</v>
      </c>
      <c r="F116">
        <f>100*14/15</f>
        <v>93.333333333333329</v>
      </c>
      <c r="G116" s="66" t="s">
        <v>496</v>
      </c>
      <c r="H116" s="58">
        <v>50</v>
      </c>
      <c r="I116" s="77" t="s">
        <v>547</v>
      </c>
      <c r="J116" s="58">
        <v>90</v>
      </c>
      <c r="K116" s="102"/>
      <c r="L116" s="66">
        <v>0</v>
      </c>
      <c r="M116" s="67" t="s">
        <v>548</v>
      </c>
      <c r="N116" s="66">
        <v>50</v>
      </c>
      <c r="P116" s="66">
        <v>100</v>
      </c>
      <c r="R116" s="69">
        <f t="shared" si="5"/>
        <v>72</v>
      </c>
    </row>
    <row r="117" spans="1:18" ht="15.5">
      <c r="A117" s="8" t="s">
        <v>280</v>
      </c>
      <c r="B117" s="8" t="s">
        <v>281</v>
      </c>
      <c r="C117" s="10">
        <v>9631057</v>
      </c>
      <c r="D117" s="66">
        <v>100</v>
      </c>
      <c r="F117" s="66">
        <v>100</v>
      </c>
      <c r="H117" s="58">
        <v>100</v>
      </c>
      <c r="I117" s="60"/>
      <c r="J117" s="58">
        <v>60</v>
      </c>
      <c r="K117" s="89" t="s">
        <v>492</v>
      </c>
      <c r="L117" s="66">
        <v>100</v>
      </c>
      <c r="M117" s="67"/>
      <c r="N117" s="66">
        <v>100</v>
      </c>
      <c r="P117" s="66">
        <v>100</v>
      </c>
      <c r="R117" s="69">
        <f t="shared" si="5"/>
        <v>106</v>
      </c>
    </row>
    <row r="118" spans="1:18" ht="15.5">
      <c r="A118" s="8" t="s">
        <v>283</v>
      </c>
      <c r="B118" s="8" t="s">
        <v>81</v>
      </c>
      <c r="C118" s="10">
        <v>9631059</v>
      </c>
      <c r="D118" s="66">
        <v>100</v>
      </c>
      <c r="F118" s="66">
        <v>100</v>
      </c>
      <c r="H118" s="81">
        <v>75</v>
      </c>
      <c r="I118" s="60"/>
      <c r="J118" s="81">
        <v>60</v>
      </c>
      <c r="K118" s="88" t="s">
        <v>490</v>
      </c>
      <c r="L118" s="66">
        <v>0</v>
      </c>
      <c r="N118" s="66">
        <v>100</v>
      </c>
      <c r="P118" s="66">
        <v>100</v>
      </c>
      <c r="R118" s="69">
        <f t="shared" si="5"/>
        <v>83.5</v>
      </c>
    </row>
    <row r="119" spans="1:18" ht="15.5">
      <c r="A119" s="8" t="s">
        <v>284</v>
      </c>
      <c r="B119" s="8" t="s">
        <v>285</v>
      </c>
      <c r="C119" s="10">
        <v>9631061</v>
      </c>
      <c r="D119" s="66">
        <v>100</v>
      </c>
      <c r="F119" s="66">
        <v>100</v>
      </c>
      <c r="H119" s="58">
        <v>75</v>
      </c>
      <c r="I119" s="60"/>
      <c r="J119" s="58">
        <v>60</v>
      </c>
      <c r="K119" s="89" t="s">
        <v>492</v>
      </c>
      <c r="L119" s="66">
        <v>50</v>
      </c>
      <c r="M119" s="67" t="s">
        <v>549</v>
      </c>
      <c r="N119" s="66">
        <v>100</v>
      </c>
      <c r="P119" s="66">
        <v>0</v>
      </c>
      <c r="R119" s="69">
        <f t="shared" si="5"/>
        <v>83.5</v>
      </c>
    </row>
    <row r="120" spans="1:18" ht="15.5">
      <c r="A120" s="8" t="s">
        <v>287</v>
      </c>
      <c r="B120" s="8" t="s">
        <v>288</v>
      </c>
      <c r="C120" s="10">
        <v>9631063</v>
      </c>
      <c r="H120" s="81">
        <v>0</v>
      </c>
      <c r="I120" s="60"/>
      <c r="J120" s="81">
        <v>0</v>
      </c>
      <c r="K120" s="60"/>
      <c r="N120" s="66">
        <v>0</v>
      </c>
      <c r="P120" s="66">
        <v>0</v>
      </c>
      <c r="R120" s="69">
        <f t="shared" si="5"/>
        <v>0</v>
      </c>
    </row>
    <row r="121" spans="1:18" ht="15.5">
      <c r="A121" s="8" t="s">
        <v>290</v>
      </c>
      <c r="B121" s="8" t="s">
        <v>75</v>
      </c>
      <c r="C121" s="10">
        <v>9631064</v>
      </c>
      <c r="D121" s="66">
        <v>100</v>
      </c>
      <c r="F121">
        <f>100*14/15</f>
        <v>93.333333333333329</v>
      </c>
      <c r="G121" s="66" t="s">
        <v>488</v>
      </c>
      <c r="H121" s="86">
        <v>100</v>
      </c>
      <c r="I121" s="60"/>
      <c r="J121" s="86">
        <v>100</v>
      </c>
      <c r="K121" s="89"/>
      <c r="L121" s="66">
        <v>50</v>
      </c>
      <c r="M121" s="67" t="s">
        <v>504</v>
      </c>
      <c r="N121" s="66">
        <v>100</v>
      </c>
      <c r="P121" s="66">
        <v>100</v>
      </c>
      <c r="R121" s="69">
        <f t="shared" si="5"/>
        <v>98</v>
      </c>
    </row>
    <row r="122" spans="1:18" ht="15.5">
      <c r="A122" s="8" t="s">
        <v>291</v>
      </c>
      <c r="B122" s="8" t="s">
        <v>292</v>
      </c>
      <c r="C122" s="10">
        <v>9631065</v>
      </c>
      <c r="D122" s="66">
        <v>100</v>
      </c>
      <c r="F122" s="66">
        <v>100</v>
      </c>
      <c r="H122" s="58">
        <v>100</v>
      </c>
      <c r="I122" s="60"/>
      <c r="J122" s="58">
        <v>100</v>
      </c>
      <c r="K122" s="60"/>
      <c r="L122" s="66">
        <v>100</v>
      </c>
      <c r="M122" s="67" t="s">
        <v>526</v>
      </c>
      <c r="N122" s="66">
        <v>100</v>
      </c>
      <c r="P122" s="66">
        <v>50</v>
      </c>
      <c r="R122" s="69">
        <f t="shared" si="5"/>
        <v>105</v>
      </c>
    </row>
    <row r="123" spans="1:18" ht="15.5">
      <c r="A123" s="8" t="s">
        <v>299</v>
      </c>
      <c r="B123" s="8" t="s">
        <v>129</v>
      </c>
      <c r="C123" s="10">
        <v>9631071</v>
      </c>
      <c r="H123" s="81">
        <v>0</v>
      </c>
      <c r="I123" s="60"/>
      <c r="J123" s="81">
        <v>0</v>
      </c>
      <c r="K123" s="60"/>
      <c r="N123" s="66">
        <v>0</v>
      </c>
      <c r="P123" s="66">
        <v>0</v>
      </c>
      <c r="R123" s="69">
        <f t="shared" si="5"/>
        <v>0</v>
      </c>
    </row>
    <row r="124" spans="1:18" ht="15.5">
      <c r="A124" s="8" t="s">
        <v>302</v>
      </c>
      <c r="B124" s="8" t="s">
        <v>62</v>
      </c>
      <c r="C124" s="10">
        <v>9631072</v>
      </c>
      <c r="D124" s="66">
        <v>100</v>
      </c>
      <c r="F124" s="66">
        <v>100</v>
      </c>
      <c r="H124" s="81">
        <v>100</v>
      </c>
      <c r="I124" s="60"/>
      <c r="J124" s="81">
        <v>100</v>
      </c>
      <c r="K124" s="60"/>
      <c r="L124" s="66">
        <v>100</v>
      </c>
      <c r="N124" s="66">
        <v>100</v>
      </c>
      <c r="P124" s="66">
        <v>100</v>
      </c>
      <c r="R124" s="69">
        <f t="shared" si="5"/>
        <v>110</v>
      </c>
    </row>
    <row r="125" spans="1:18" ht="15.5">
      <c r="A125" s="8" t="s">
        <v>303</v>
      </c>
      <c r="B125" s="8" t="s">
        <v>55</v>
      </c>
      <c r="C125" s="10">
        <v>9631075</v>
      </c>
      <c r="D125" s="66">
        <v>100</v>
      </c>
      <c r="F125" s="66">
        <v>100</v>
      </c>
      <c r="H125" s="86">
        <v>100</v>
      </c>
      <c r="I125" s="60"/>
      <c r="J125" s="86">
        <v>100</v>
      </c>
      <c r="K125" s="60"/>
      <c r="L125" s="66">
        <v>100</v>
      </c>
      <c r="M125" s="67"/>
      <c r="N125" s="66">
        <v>100</v>
      </c>
      <c r="P125" s="66">
        <v>100</v>
      </c>
      <c r="R125" s="69">
        <f t="shared" si="5"/>
        <v>110</v>
      </c>
    </row>
    <row r="126" spans="1:18" ht="15.5">
      <c r="A126" s="8" t="s">
        <v>304</v>
      </c>
      <c r="B126" s="8" t="s">
        <v>62</v>
      </c>
      <c r="C126" s="10">
        <v>9631076</v>
      </c>
      <c r="D126" s="66">
        <v>100</v>
      </c>
      <c r="F126" s="66">
        <v>100</v>
      </c>
      <c r="H126" s="81">
        <v>100</v>
      </c>
      <c r="I126" s="60"/>
      <c r="J126" s="81">
        <v>69</v>
      </c>
      <c r="K126" s="88" t="s">
        <v>490</v>
      </c>
      <c r="L126" s="66">
        <v>100</v>
      </c>
      <c r="N126" s="66">
        <v>100</v>
      </c>
      <c r="P126" s="66">
        <v>100</v>
      </c>
      <c r="R126" s="69">
        <f t="shared" si="5"/>
        <v>106.9</v>
      </c>
    </row>
    <row r="127" spans="1:18" ht="15.5">
      <c r="A127" s="8" t="s">
        <v>309</v>
      </c>
      <c r="B127" s="8" t="s">
        <v>55</v>
      </c>
      <c r="C127" s="10">
        <v>9631404</v>
      </c>
      <c r="D127" s="66">
        <v>100</v>
      </c>
      <c r="F127" s="66">
        <v>100</v>
      </c>
      <c r="H127" s="86">
        <v>50</v>
      </c>
      <c r="I127" s="60"/>
      <c r="J127" s="86">
        <v>100</v>
      </c>
      <c r="K127" s="60"/>
      <c r="L127" s="66">
        <v>100</v>
      </c>
      <c r="M127" s="67"/>
      <c r="N127" s="66">
        <v>100</v>
      </c>
      <c r="P127" s="66">
        <v>50</v>
      </c>
      <c r="R127" s="69">
        <f t="shared" si="5"/>
        <v>100</v>
      </c>
    </row>
    <row r="128" spans="1:18" ht="15.5">
      <c r="A128" s="8" t="s">
        <v>310</v>
      </c>
      <c r="B128" s="8" t="s">
        <v>228</v>
      </c>
      <c r="C128" s="10">
        <v>9631405</v>
      </c>
      <c r="D128" s="66">
        <v>100</v>
      </c>
      <c r="F128">
        <f>100*14/15</f>
        <v>93.333333333333329</v>
      </c>
      <c r="G128" s="66" t="s">
        <v>496</v>
      </c>
      <c r="H128" s="58">
        <v>100</v>
      </c>
      <c r="I128" s="60"/>
      <c r="J128" s="58">
        <v>60</v>
      </c>
      <c r="K128" s="77" t="s">
        <v>490</v>
      </c>
      <c r="L128" s="66">
        <v>100</v>
      </c>
      <c r="M128" s="67"/>
      <c r="N128" s="66">
        <v>100</v>
      </c>
      <c r="P128" s="66">
        <v>50</v>
      </c>
      <c r="R128" s="69">
        <f t="shared" si="5"/>
        <v>99</v>
      </c>
    </row>
    <row r="129" spans="1:18" ht="15.5">
      <c r="A129" s="8" t="s">
        <v>312</v>
      </c>
      <c r="B129" s="8" t="s">
        <v>81</v>
      </c>
      <c r="C129" s="10">
        <v>9631406</v>
      </c>
      <c r="D129" s="66">
        <v>100</v>
      </c>
      <c r="F129" s="66">
        <v>100</v>
      </c>
      <c r="H129" s="86">
        <v>100</v>
      </c>
      <c r="I129" s="60"/>
      <c r="J129" s="86">
        <v>100</v>
      </c>
      <c r="K129" s="60"/>
      <c r="L129" s="66">
        <v>50</v>
      </c>
      <c r="N129" s="66">
        <v>100</v>
      </c>
      <c r="P129" s="66">
        <v>90</v>
      </c>
      <c r="R129" s="69">
        <f t="shared" si="5"/>
        <v>99</v>
      </c>
    </row>
    <row r="130" spans="1:18" ht="15.5">
      <c r="A130" s="8" t="s">
        <v>319</v>
      </c>
      <c r="B130" s="8" t="s">
        <v>320</v>
      </c>
      <c r="C130" s="10">
        <v>9631415</v>
      </c>
      <c r="H130" s="81">
        <v>0</v>
      </c>
      <c r="I130" s="60"/>
      <c r="J130" s="81">
        <v>0</v>
      </c>
      <c r="K130" s="60"/>
      <c r="N130" s="66">
        <v>0</v>
      </c>
      <c r="P130" s="66">
        <v>0</v>
      </c>
      <c r="R130" s="69">
        <f t="shared" si="5"/>
        <v>0</v>
      </c>
    </row>
    <row r="131" spans="1:18" ht="15.5">
      <c r="A131" s="8" t="s">
        <v>322</v>
      </c>
      <c r="B131" s="8" t="s">
        <v>323</v>
      </c>
      <c r="C131" s="10">
        <v>9631416</v>
      </c>
      <c r="D131" s="66">
        <v>100</v>
      </c>
      <c r="F131" s="66">
        <v>100</v>
      </c>
      <c r="H131" s="81">
        <v>100</v>
      </c>
      <c r="I131" s="60"/>
      <c r="J131" s="81">
        <v>80</v>
      </c>
      <c r="K131" s="87" t="s">
        <v>550</v>
      </c>
      <c r="L131" s="66">
        <v>100</v>
      </c>
      <c r="N131" s="66">
        <v>100</v>
      </c>
      <c r="P131" s="66">
        <v>0</v>
      </c>
      <c r="R131" s="69">
        <f t="shared" si="5"/>
        <v>98</v>
      </c>
    </row>
    <row r="132" spans="1:18" ht="15.5">
      <c r="A132" s="8" t="s">
        <v>324</v>
      </c>
      <c r="B132" s="8" t="s">
        <v>325</v>
      </c>
      <c r="C132" s="10">
        <v>9631417</v>
      </c>
      <c r="H132" s="81">
        <v>0</v>
      </c>
      <c r="I132" s="60"/>
      <c r="J132" s="81">
        <v>0</v>
      </c>
      <c r="K132" s="60"/>
      <c r="N132" s="66">
        <v>0</v>
      </c>
      <c r="P132" s="66">
        <v>0</v>
      </c>
      <c r="R132" s="69">
        <f t="shared" si="5"/>
        <v>0</v>
      </c>
    </row>
    <row r="133" spans="1:18" ht="15.5">
      <c r="A133" s="8" t="s">
        <v>326</v>
      </c>
      <c r="B133" s="8" t="s">
        <v>327</v>
      </c>
      <c r="C133" s="10">
        <v>9631418</v>
      </c>
      <c r="D133" s="66">
        <v>100</v>
      </c>
      <c r="F133">
        <f>100*14/15</f>
        <v>93.333333333333329</v>
      </c>
      <c r="G133" s="66" t="s">
        <v>546</v>
      </c>
      <c r="H133" s="58">
        <v>75</v>
      </c>
      <c r="I133" s="60"/>
      <c r="J133" s="58">
        <v>90</v>
      </c>
      <c r="K133" s="60"/>
      <c r="L133" s="66">
        <v>100</v>
      </c>
      <c r="M133" s="67" t="s">
        <v>526</v>
      </c>
      <c r="N133" s="66">
        <v>100</v>
      </c>
      <c r="P133" s="66">
        <v>100</v>
      </c>
      <c r="R133" s="69">
        <f t="shared" si="5"/>
        <v>104.5</v>
      </c>
    </row>
    <row r="134" spans="1:18" ht="15.5">
      <c r="A134" s="8" t="s">
        <v>328</v>
      </c>
      <c r="B134" s="8" t="s">
        <v>329</v>
      </c>
      <c r="C134" s="10">
        <v>9631423</v>
      </c>
      <c r="H134" s="81">
        <v>0</v>
      </c>
      <c r="I134" s="60"/>
      <c r="J134" s="81">
        <v>0</v>
      </c>
      <c r="K134" s="60"/>
      <c r="N134" s="66">
        <v>0</v>
      </c>
      <c r="P134" s="66">
        <v>0</v>
      </c>
      <c r="R134" s="69">
        <f t="shared" si="5"/>
        <v>0</v>
      </c>
    </row>
    <row r="135" spans="1:18" ht="15.5">
      <c r="A135" s="8" t="s">
        <v>330</v>
      </c>
      <c r="B135" s="8" t="s">
        <v>331</v>
      </c>
      <c r="C135" s="10">
        <v>9631424</v>
      </c>
      <c r="D135" s="66">
        <v>100</v>
      </c>
      <c r="F135" s="66">
        <v>100</v>
      </c>
      <c r="H135" s="58">
        <v>100</v>
      </c>
      <c r="I135" s="60"/>
      <c r="J135" s="58">
        <v>100</v>
      </c>
      <c r="K135" s="60"/>
      <c r="L135" s="66">
        <v>100</v>
      </c>
      <c r="M135" s="67" t="s">
        <v>526</v>
      </c>
      <c r="N135" s="66">
        <v>100</v>
      </c>
      <c r="P135" s="66">
        <v>100</v>
      </c>
      <c r="R135" s="69">
        <f t="shared" si="5"/>
        <v>110</v>
      </c>
    </row>
    <row r="136" spans="1:18" ht="15.5">
      <c r="A136" s="8" t="s">
        <v>332</v>
      </c>
      <c r="B136" s="8" t="s">
        <v>333</v>
      </c>
      <c r="C136" s="10">
        <v>9631801</v>
      </c>
      <c r="D136" s="66">
        <v>100</v>
      </c>
      <c r="F136" s="66">
        <v>100</v>
      </c>
      <c r="H136" s="58">
        <v>100</v>
      </c>
      <c r="I136" s="60"/>
      <c r="J136" s="58">
        <v>90</v>
      </c>
      <c r="K136" s="60"/>
      <c r="L136" s="66">
        <v>100</v>
      </c>
      <c r="M136" s="67" t="s">
        <v>526</v>
      </c>
      <c r="N136" s="66">
        <v>100</v>
      </c>
      <c r="P136" s="66">
        <v>0</v>
      </c>
      <c r="R136" s="69">
        <f t="shared" si="5"/>
        <v>99</v>
      </c>
    </row>
    <row r="137" spans="1:18" ht="15.5">
      <c r="A137" s="8" t="s">
        <v>334</v>
      </c>
      <c r="B137" s="8" t="s">
        <v>51</v>
      </c>
      <c r="C137" s="10">
        <v>9631803</v>
      </c>
      <c r="D137" s="66">
        <v>100</v>
      </c>
      <c r="F137" s="66">
        <v>100</v>
      </c>
      <c r="H137" s="86">
        <v>75</v>
      </c>
      <c r="I137" s="60"/>
      <c r="J137" s="86">
        <v>100</v>
      </c>
      <c r="K137" s="60"/>
      <c r="L137" s="66">
        <v>0</v>
      </c>
      <c r="M137" s="67" t="s">
        <v>489</v>
      </c>
      <c r="N137" s="66">
        <v>100</v>
      </c>
      <c r="P137" s="66">
        <v>100</v>
      </c>
      <c r="R137" s="69">
        <f t="shared" si="5"/>
        <v>87.5</v>
      </c>
    </row>
    <row r="138" spans="1:18" ht="15.5">
      <c r="A138" s="8" t="s">
        <v>336</v>
      </c>
      <c r="B138" s="8" t="s">
        <v>51</v>
      </c>
      <c r="C138" s="10">
        <v>9631813</v>
      </c>
      <c r="D138" s="66">
        <v>100</v>
      </c>
      <c r="F138">
        <f>100*14/15</f>
        <v>93.333333333333329</v>
      </c>
      <c r="G138" s="66" t="s">
        <v>546</v>
      </c>
      <c r="H138" s="86">
        <v>100</v>
      </c>
      <c r="I138" s="60"/>
      <c r="J138" s="86">
        <v>60</v>
      </c>
      <c r="K138" s="88" t="s">
        <v>492</v>
      </c>
      <c r="L138" s="66">
        <v>0</v>
      </c>
      <c r="M138" s="67" t="s">
        <v>489</v>
      </c>
      <c r="N138" s="66">
        <v>100</v>
      </c>
      <c r="P138" s="66">
        <v>0</v>
      </c>
      <c r="R138" s="69">
        <f t="shared" si="5"/>
        <v>74</v>
      </c>
    </row>
    <row r="139" spans="1:18" ht="15.5">
      <c r="A139" s="8" t="s">
        <v>337</v>
      </c>
      <c r="B139" s="8" t="s">
        <v>129</v>
      </c>
      <c r="C139" s="10">
        <v>9631815</v>
      </c>
      <c r="D139" s="66">
        <v>100</v>
      </c>
      <c r="F139" s="66">
        <v>100</v>
      </c>
      <c r="H139" s="58">
        <v>100</v>
      </c>
      <c r="I139" s="60"/>
      <c r="J139" s="58">
        <v>60</v>
      </c>
      <c r="K139" s="88" t="s">
        <v>492</v>
      </c>
      <c r="L139" s="66">
        <v>100</v>
      </c>
      <c r="M139" s="79" t="s">
        <v>531</v>
      </c>
      <c r="N139" s="66">
        <v>100</v>
      </c>
      <c r="P139" s="66">
        <v>50</v>
      </c>
      <c r="R139" s="69">
        <f t="shared" si="5"/>
        <v>101</v>
      </c>
    </row>
    <row r="140" spans="1:18" ht="15.5">
      <c r="A140" s="8" t="s">
        <v>338</v>
      </c>
      <c r="B140" s="8" t="s">
        <v>58</v>
      </c>
      <c r="C140" s="10">
        <v>9633094</v>
      </c>
      <c r="D140" s="66">
        <v>100</v>
      </c>
      <c r="F140" s="66">
        <v>100</v>
      </c>
      <c r="H140" s="81">
        <v>0</v>
      </c>
      <c r="I140" s="85"/>
      <c r="J140" s="81">
        <v>0</v>
      </c>
      <c r="K140" s="60"/>
      <c r="R140" s="69">
        <f t="shared" si="5"/>
        <v>40</v>
      </c>
    </row>
    <row r="141" spans="1:18" ht="15.5">
      <c r="A141" s="27" t="s">
        <v>151</v>
      </c>
      <c r="B141" s="42" t="s">
        <v>152</v>
      </c>
      <c r="C141" s="42">
        <v>9627052</v>
      </c>
      <c r="D141" s="66">
        <v>100</v>
      </c>
      <c r="F141" s="66">
        <v>100</v>
      </c>
      <c r="H141" s="81">
        <v>0</v>
      </c>
      <c r="I141" s="60"/>
      <c r="J141" s="81">
        <v>0</v>
      </c>
      <c r="K141" s="60"/>
      <c r="R141" s="69">
        <f t="shared" si="5"/>
        <v>40</v>
      </c>
    </row>
    <row r="142" spans="1:18" ht="15.5">
      <c r="A142" s="42" t="s">
        <v>139</v>
      </c>
      <c r="B142" s="25" t="s">
        <v>98</v>
      </c>
      <c r="C142" s="25">
        <v>9533037</v>
      </c>
      <c r="H142" s="81">
        <v>0</v>
      </c>
      <c r="I142" s="60"/>
      <c r="J142" s="81">
        <v>0</v>
      </c>
      <c r="K142" s="60"/>
      <c r="R142" s="69">
        <f t="shared" si="5"/>
        <v>0</v>
      </c>
    </row>
  </sheetData>
  <mergeCells count="4">
    <mergeCell ref="A1:B1"/>
    <mergeCell ref="A39:B39"/>
    <mergeCell ref="A88:B88"/>
    <mergeCell ref="D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2"/>
  <sheetViews>
    <sheetView topLeftCell="M1" zoomScale="70" zoomScaleNormal="70" workbookViewId="0">
      <pane ySplit="3" topLeftCell="A4" activePane="bottomLeft" state="frozen"/>
      <selection pane="bottomLeft" activeCell="S4" sqref="S4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.08984375" customWidth="1"/>
    <col min="12" max="12" width="18.08984375" customWidth="1"/>
    <col min="14" max="14" width="25.1796875" customWidth="1"/>
    <col min="15" max="15" width="19" customWidth="1"/>
    <col min="16" max="16" width="25.54296875" customWidth="1"/>
    <col min="17" max="17" width="21.54296875" customWidth="1"/>
  </cols>
  <sheetData>
    <row r="1" spans="1:19" ht="15.75" customHeight="1">
      <c r="A1" s="168" t="s">
        <v>0</v>
      </c>
      <c r="B1" s="167"/>
      <c r="C1" s="1"/>
    </row>
    <row r="2" spans="1:19" ht="15.75" customHeight="1">
      <c r="A2" s="3"/>
      <c r="B2" s="3"/>
      <c r="C2" s="5"/>
      <c r="D2" s="166" t="s">
        <v>506</v>
      </c>
      <c r="E2" s="167"/>
      <c r="F2" s="167"/>
      <c r="G2" s="167"/>
      <c r="H2" s="167"/>
      <c r="I2" s="167"/>
      <c r="J2" s="167"/>
      <c r="K2" s="167"/>
      <c r="L2" s="167"/>
      <c r="M2" s="167"/>
    </row>
    <row r="3" spans="1:19" ht="15.75" customHeight="1">
      <c r="A3" s="3" t="s">
        <v>4</v>
      </c>
      <c r="B3" s="3" t="s">
        <v>5</v>
      </c>
      <c r="C3" s="5" t="s">
        <v>6</v>
      </c>
      <c r="D3" s="3" t="s">
        <v>507</v>
      </c>
      <c r="E3" s="3" t="s">
        <v>508</v>
      </c>
      <c r="F3" s="3" t="s">
        <v>509</v>
      </c>
      <c r="G3" s="3" t="s">
        <v>510</v>
      </c>
      <c r="H3" s="3" t="s">
        <v>511</v>
      </c>
      <c r="I3" s="3" t="s">
        <v>512</v>
      </c>
      <c r="J3" s="3" t="s">
        <v>513</v>
      </c>
      <c r="K3" s="3" t="s">
        <v>514</v>
      </c>
      <c r="L3" s="3" t="s">
        <v>515</v>
      </c>
      <c r="M3" s="3" t="s">
        <v>516</v>
      </c>
      <c r="N3" s="3" t="s">
        <v>517</v>
      </c>
      <c r="O3" s="3" t="s">
        <v>518</v>
      </c>
      <c r="P3" s="3" t="s">
        <v>519</v>
      </c>
      <c r="Q3" s="3" t="s">
        <v>520</v>
      </c>
      <c r="R3" s="64" t="s">
        <v>20</v>
      </c>
      <c r="S3" s="3" t="s">
        <v>21</v>
      </c>
    </row>
    <row r="4" spans="1:19" ht="15.75" customHeight="1">
      <c r="A4" s="8" t="s">
        <v>34</v>
      </c>
      <c r="B4" s="8" t="s">
        <v>38</v>
      </c>
      <c r="C4" s="10">
        <v>9531097</v>
      </c>
      <c r="F4" s="90"/>
      <c r="I4" s="67"/>
      <c r="J4" s="90"/>
      <c r="R4" s="92">
        <f t="shared" ref="R4:R83" si="0">D4*0.2+F4*0.2+H4*0.2+J4*0.2+L4*0.2+N4*0.05</f>
        <v>0</v>
      </c>
      <c r="S4" s="78">
        <f t="shared" ref="S4:S140" si="1">(N4+P4)/2</f>
        <v>0</v>
      </c>
    </row>
    <row r="5" spans="1:19" ht="15.75" customHeight="1">
      <c r="A5" s="8" t="s">
        <v>50</v>
      </c>
      <c r="B5" s="8" t="s">
        <v>51</v>
      </c>
      <c r="C5" s="10">
        <v>9531433</v>
      </c>
      <c r="F5" s="90"/>
      <c r="J5" s="90"/>
      <c r="R5" s="92">
        <f t="shared" si="0"/>
        <v>0</v>
      </c>
      <c r="S5" s="78">
        <f t="shared" si="1"/>
        <v>0</v>
      </c>
    </row>
    <row r="6" spans="1:19" ht="15.75" customHeight="1">
      <c r="A6" s="8" t="s">
        <v>54</v>
      </c>
      <c r="B6" s="8" t="s">
        <v>55</v>
      </c>
      <c r="C6" s="10">
        <v>9624016</v>
      </c>
      <c r="D6" s="66">
        <v>100</v>
      </c>
      <c r="F6" s="93">
        <v>100</v>
      </c>
      <c r="H6" s="66">
        <v>100</v>
      </c>
      <c r="J6" s="93">
        <v>100</v>
      </c>
      <c r="L6" s="66">
        <v>100</v>
      </c>
      <c r="N6" s="66">
        <v>100</v>
      </c>
      <c r="P6" s="66">
        <v>90</v>
      </c>
      <c r="R6" s="92">
        <f t="shared" si="0"/>
        <v>105</v>
      </c>
      <c r="S6" s="78">
        <f t="shared" si="1"/>
        <v>95</v>
      </c>
    </row>
    <row r="7" spans="1:19" ht="15.75" customHeight="1">
      <c r="A7" s="8" t="s">
        <v>57</v>
      </c>
      <c r="B7" s="8" t="s">
        <v>58</v>
      </c>
      <c r="C7" s="10">
        <v>9631007</v>
      </c>
      <c r="D7" s="66">
        <v>100</v>
      </c>
      <c r="F7" s="93">
        <v>100</v>
      </c>
      <c r="H7" s="66">
        <v>100</v>
      </c>
      <c r="J7" s="93">
        <v>60</v>
      </c>
      <c r="L7" s="66">
        <v>90</v>
      </c>
      <c r="N7" s="66">
        <v>90</v>
      </c>
      <c r="P7" s="66">
        <v>0</v>
      </c>
      <c r="R7" s="92">
        <f t="shared" si="0"/>
        <v>94.5</v>
      </c>
      <c r="S7" s="78">
        <f t="shared" si="1"/>
        <v>45</v>
      </c>
    </row>
    <row r="8" spans="1:19" ht="15.75" customHeight="1">
      <c r="A8" s="8" t="s">
        <v>59</v>
      </c>
      <c r="B8" s="8" t="s">
        <v>60</v>
      </c>
      <c r="C8" s="10">
        <v>9631027</v>
      </c>
      <c r="D8" s="66">
        <v>100</v>
      </c>
      <c r="F8" s="93">
        <v>90</v>
      </c>
      <c r="H8" s="66">
        <v>100</v>
      </c>
      <c r="J8" s="93">
        <v>0</v>
      </c>
      <c r="L8" s="66">
        <v>0</v>
      </c>
      <c r="N8" s="66">
        <v>0</v>
      </c>
      <c r="P8" s="66">
        <v>0</v>
      </c>
      <c r="R8" s="92">
        <f t="shared" si="0"/>
        <v>58</v>
      </c>
      <c r="S8" s="78">
        <f t="shared" si="1"/>
        <v>0</v>
      </c>
    </row>
    <row r="9" spans="1:19" ht="15.75" customHeight="1">
      <c r="A9" s="8" t="s">
        <v>61</v>
      </c>
      <c r="B9" s="8" t="s">
        <v>62</v>
      </c>
      <c r="C9" s="10">
        <v>9631028</v>
      </c>
      <c r="D9" s="66">
        <v>95</v>
      </c>
      <c r="F9" s="93">
        <v>95</v>
      </c>
      <c r="H9" s="66">
        <v>100</v>
      </c>
      <c r="J9" s="93">
        <v>100</v>
      </c>
      <c r="L9" s="66">
        <v>100</v>
      </c>
      <c r="N9" s="66">
        <v>0</v>
      </c>
      <c r="P9" s="66">
        <v>0</v>
      </c>
      <c r="R9" s="92">
        <f t="shared" si="0"/>
        <v>98</v>
      </c>
      <c r="S9" s="78">
        <f t="shared" si="1"/>
        <v>0</v>
      </c>
    </row>
    <row r="10" spans="1:19" ht="15.75" customHeight="1">
      <c r="A10" s="8" t="s">
        <v>63</v>
      </c>
      <c r="B10" s="8" t="s">
        <v>64</v>
      </c>
      <c r="C10" s="10">
        <v>9631029</v>
      </c>
      <c r="D10" s="66">
        <v>75</v>
      </c>
      <c r="F10" s="93">
        <v>100</v>
      </c>
      <c r="H10" s="66">
        <v>100</v>
      </c>
      <c r="J10" s="93">
        <v>100</v>
      </c>
      <c r="L10" s="66">
        <v>0</v>
      </c>
      <c r="N10" s="66">
        <v>0</v>
      </c>
      <c r="P10" s="66">
        <v>0</v>
      </c>
      <c r="R10" s="92">
        <f t="shared" si="0"/>
        <v>75</v>
      </c>
      <c r="S10" s="78">
        <f t="shared" si="1"/>
        <v>0</v>
      </c>
    </row>
    <row r="11" spans="1:19" ht="15.75" customHeight="1">
      <c r="A11" s="8" t="s">
        <v>65</v>
      </c>
      <c r="B11" s="8" t="s">
        <v>66</v>
      </c>
      <c r="C11" s="10">
        <v>9631030</v>
      </c>
      <c r="D11" s="66">
        <v>75</v>
      </c>
      <c r="F11" s="93">
        <v>100</v>
      </c>
      <c r="H11" s="66">
        <v>100</v>
      </c>
      <c r="J11" s="93">
        <v>85</v>
      </c>
      <c r="L11" s="66">
        <v>95</v>
      </c>
      <c r="N11" s="66">
        <v>0</v>
      </c>
      <c r="P11" s="66">
        <v>0</v>
      </c>
      <c r="R11" s="92">
        <f t="shared" si="0"/>
        <v>91</v>
      </c>
      <c r="S11" s="78">
        <f t="shared" si="1"/>
        <v>0</v>
      </c>
    </row>
    <row r="12" spans="1:19" ht="15.75" customHeight="1">
      <c r="A12" s="8" t="s">
        <v>69</v>
      </c>
      <c r="B12" s="8" t="s">
        <v>70</v>
      </c>
      <c r="C12" s="10">
        <v>9631034</v>
      </c>
      <c r="D12" s="66">
        <v>100</v>
      </c>
      <c r="F12" s="93">
        <v>100</v>
      </c>
      <c r="H12" s="66">
        <v>100</v>
      </c>
      <c r="J12" s="93">
        <v>85</v>
      </c>
      <c r="L12" s="66">
        <v>100</v>
      </c>
      <c r="N12" s="66">
        <v>0</v>
      </c>
      <c r="P12" s="66">
        <v>0</v>
      </c>
      <c r="R12" s="92">
        <f t="shared" si="0"/>
        <v>97</v>
      </c>
      <c r="S12" s="78">
        <f t="shared" si="1"/>
        <v>0</v>
      </c>
    </row>
    <row r="13" spans="1:19" ht="15.75" customHeight="1">
      <c r="A13" s="8" t="s">
        <v>72</v>
      </c>
      <c r="B13" s="8" t="s">
        <v>73</v>
      </c>
      <c r="C13" s="10">
        <v>9631041</v>
      </c>
      <c r="D13" s="66">
        <v>100</v>
      </c>
      <c r="F13" s="93">
        <v>95</v>
      </c>
      <c r="H13" s="66">
        <v>100</v>
      </c>
      <c r="J13" s="93">
        <v>100</v>
      </c>
      <c r="L13" s="66">
        <v>100</v>
      </c>
      <c r="N13" s="66">
        <v>0</v>
      </c>
      <c r="P13" s="66">
        <v>0</v>
      </c>
      <c r="R13" s="92">
        <f t="shared" si="0"/>
        <v>99</v>
      </c>
      <c r="S13" s="78">
        <f t="shared" si="1"/>
        <v>0</v>
      </c>
    </row>
    <row r="14" spans="1:19" ht="15.75" customHeight="1">
      <c r="A14" s="8" t="s">
        <v>77</v>
      </c>
      <c r="B14" s="8" t="s">
        <v>78</v>
      </c>
      <c r="C14" s="10">
        <v>9631042</v>
      </c>
      <c r="D14" s="66">
        <v>100</v>
      </c>
      <c r="F14" s="93">
        <v>100</v>
      </c>
      <c r="H14" s="66">
        <v>100</v>
      </c>
      <c r="J14" s="93">
        <v>90</v>
      </c>
      <c r="L14" s="66">
        <v>100</v>
      </c>
      <c r="N14" s="66">
        <v>0</v>
      </c>
      <c r="P14" s="66">
        <v>0</v>
      </c>
      <c r="R14" s="92">
        <f t="shared" si="0"/>
        <v>98</v>
      </c>
      <c r="S14" s="78">
        <f t="shared" si="1"/>
        <v>0</v>
      </c>
    </row>
    <row r="15" spans="1:19" ht="15.75" customHeight="1">
      <c r="A15" s="8" t="s">
        <v>80</v>
      </c>
      <c r="B15" s="8" t="s">
        <v>81</v>
      </c>
      <c r="C15" s="10">
        <v>9631048</v>
      </c>
      <c r="D15" s="66">
        <v>100</v>
      </c>
      <c r="F15" s="93">
        <v>100</v>
      </c>
      <c r="H15" s="66">
        <v>100</v>
      </c>
      <c r="J15" s="93">
        <v>0</v>
      </c>
      <c r="L15" s="66">
        <v>100</v>
      </c>
      <c r="N15" s="66">
        <v>0</v>
      </c>
      <c r="P15" s="66">
        <v>0</v>
      </c>
      <c r="R15" s="92">
        <f t="shared" si="0"/>
        <v>80</v>
      </c>
      <c r="S15" s="78">
        <f t="shared" si="1"/>
        <v>0</v>
      </c>
    </row>
    <row r="16" spans="1:19" ht="15.75" customHeight="1">
      <c r="A16" s="8" t="s">
        <v>83</v>
      </c>
      <c r="B16" s="8" t="s">
        <v>84</v>
      </c>
      <c r="C16" s="10">
        <v>9631058</v>
      </c>
      <c r="F16" s="90"/>
      <c r="J16" s="90"/>
      <c r="R16" s="92">
        <f t="shared" si="0"/>
        <v>0</v>
      </c>
      <c r="S16" s="78">
        <f t="shared" si="1"/>
        <v>0</v>
      </c>
    </row>
    <row r="17" spans="1:19" ht="15.75" customHeight="1">
      <c r="A17" s="8" t="s">
        <v>89</v>
      </c>
      <c r="B17" s="8" t="s">
        <v>62</v>
      </c>
      <c r="C17" s="10">
        <v>9631060</v>
      </c>
      <c r="D17" s="66">
        <v>100</v>
      </c>
      <c r="F17" s="93">
        <v>100</v>
      </c>
      <c r="H17" s="66">
        <v>100</v>
      </c>
      <c r="J17" s="93">
        <v>100</v>
      </c>
      <c r="L17" s="66">
        <v>100</v>
      </c>
      <c r="N17" s="66">
        <v>100</v>
      </c>
      <c r="P17" s="66">
        <v>0</v>
      </c>
      <c r="R17" s="92">
        <f t="shared" si="0"/>
        <v>105</v>
      </c>
      <c r="S17" s="78">
        <f t="shared" si="1"/>
        <v>50</v>
      </c>
    </row>
    <row r="18" spans="1:19" ht="15.75" customHeight="1">
      <c r="A18" s="8" t="s">
        <v>92</v>
      </c>
      <c r="B18" s="8" t="s">
        <v>93</v>
      </c>
      <c r="C18" s="10">
        <v>9631073</v>
      </c>
      <c r="F18" s="90"/>
      <c r="J18" s="90"/>
      <c r="R18" s="92">
        <f t="shared" si="0"/>
        <v>0</v>
      </c>
      <c r="S18" s="78">
        <f t="shared" si="1"/>
        <v>0</v>
      </c>
    </row>
    <row r="19" spans="1:19" ht="15.75" customHeight="1">
      <c r="A19" s="8" t="s">
        <v>95</v>
      </c>
      <c r="B19" s="8" t="s">
        <v>96</v>
      </c>
      <c r="C19" s="10">
        <v>9631082</v>
      </c>
      <c r="F19" s="90"/>
      <c r="J19" s="90"/>
      <c r="R19" s="92">
        <f t="shared" si="0"/>
        <v>0</v>
      </c>
      <c r="S19" s="78">
        <f t="shared" si="1"/>
        <v>0</v>
      </c>
    </row>
    <row r="20" spans="1:19" ht="15.75" customHeight="1">
      <c r="A20" s="8" t="s">
        <v>100</v>
      </c>
      <c r="B20" s="8" t="s">
        <v>101</v>
      </c>
      <c r="C20" s="10">
        <v>9631403</v>
      </c>
      <c r="D20" s="66">
        <v>100</v>
      </c>
      <c r="F20" s="93">
        <v>95</v>
      </c>
      <c r="H20" s="66">
        <v>100</v>
      </c>
      <c r="J20" s="93">
        <v>100</v>
      </c>
      <c r="L20" s="66">
        <v>100</v>
      </c>
      <c r="N20" s="66">
        <v>50</v>
      </c>
      <c r="R20" s="92">
        <f t="shared" si="0"/>
        <v>101.5</v>
      </c>
      <c r="S20" s="78">
        <f t="shared" si="1"/>
        <v>25</v>
      </c>
    </row>
    <row r="21" spans="1:19" ht="15.75" customHeight="1">
      <c r="A21" s="8" t="s">
        <v>104</v>
      </c>
      <c r="B21" s="8" t="s">
        <v>105</v>
      </c>
      <c r="C21" s="10">
        <v>9631408</v>
      </c>
      <c r="D21" s="66">
        <v>100</v>
      </c>
      <c r="F21" s="93">
        <v>90</v>
      </c>
      <c r="H21" s="66">
        <v>100</v>
      </c>
      <c r="J21" s="93">
        <v>100</v>
      </c>
      <c r="L21" s="66">
        <v>70</v>
      </c>
      <c r="N21" s="66">
        <v>0</v>
      </c>
      <c r="P21" s="66">
        <v>0</v>
      </c>
      <c r="R21" s="92">
        <f t="shared" si="0"/>
        <v>92</v>
      </c>
      <c r="S21" s="78">
        <f t="shared" si="1"/>
        <v>0</v>
      </c>
    </row>
    <row r="22" spans="1:19" ht="15.75" customHeight="1">
      <c r="A22" s="8" t="s">
        <v>107</v>
      </c>
      <c r="B22" s="8" t="s">
        <v>108</v>
      </c>
      <c r="C22" s="10">
        <v>9631410</v>
      </c>
      <c r="D22" s="66">
        <v>100</v>
      </c>
      <c r="F22" s="93">
        <v>95</v>
      </c>
      <c r="H22" s="66">
        <v>100</v>
      </c>
      <c r="J22" s="93">
        <v>100</v>
      </c>
      <c r="L22" s="66">
        <v>100</v>
      </c>
      <c r="N22" s="66">
        <v>0</v>
      </c>
      <c r="P22" s="66">
        <v>0</v>
      </c>
      <c r="R22" s="92">
        <f t="shared" si="0"/>
        <v>99</v>
      </c>
      <c r="S22" s="78">
        <f t="shared" si="1"/>
        <v>0</v>
      </c>
    </row>
    <row r="23" spans="1:19" ht="15.75" customHeight="1">
      <c r="A23" s="8" t="s">
        <v>109</v>
      </c>
      <c r="B23" s="8" t="s">
        <v>110</v>
      </c>
      <c r="C23" s="10">
        <v>9631412</v>
      </c>
      <c r="F23" s="90"/>
      <c r="J23" s="90"/>
      <c r="R23" s="92">
        <f t="shared" si="0"/>
        <v>0</v>
      </c>
      <c r="S23" s="78">
        <f t="shared" si="1"/>
        <v>0</v>
      </c>
    </row>
    <row r="24" spans="1:19" ht="15.75" customHeight="1">
      <c r="A24" s="8" t="s">
        <v>112</v>
      </c>
      <c r="B24" s="8" t="s">
        <v>113</v>
      </c>
      <c r="C24" s="10">
        <v>9631413</v>
      </c>
      <c r="D24" s="66">
        <v>100</v>
      </c>
      <c r="F24" s="93">
        <v>100</v>
      </c>
      <c r="H24" s="66">
        <v>100</v>
      </c>
      <c r="J24" s="93">
        <v>95</v>
      </c>
      <c r="L24" s="66">
        <v>100</v>
      </c>
      <c r="N24" s="66">
        <v>0</v>
      </c>
      <c r="P24" s="66">
        <v>0</v>
      </c>
      <c r="R24" s="92">
        <f t="shared" si="0"/>
        <v>99</v>
      </c>
      <c r="S24" s="78">
        <f t="shared" si="1"/>
        <v>0</v>
      </c>
    </row>
    <row r="25" spans="1:19" ht="15.75" customHeight="1">
      <c r="A25" s="8" t="s">
        <v>117</v>
      </c>
      <c r="B25" s="8" t="s">
        <v>55</v>
      </c>
      <c r="C25" s="10">
        <v>9631420</v>
      </c>
      <c r="D25" s="66">
        <v>100</v>
      </c>
      <c r="F25" s="93">
        <v>95</v>
      </c>
      <c r="H25" s="66">
        <v>100</v>
      </c>
      <c r="J25" s="93">
        <v>100</v>
      </c>
      <c r="L25" s="66">
        <v>100</v>
      </c>
      <c r="N25" s="66">
        <v>0</v>
      </c>
      <c r="P25" s="66">
        <v>0</v>
      </c>
      <c r="R25" s="92">
        <f t="shared" si="0"/>
        <v>99</v>
      </c>
      <c r="S25" s="78">
        <f t="shared" si="1"/>
        <v>0</v>
      </c>
    </row>
    <row r="26" spans="1:19" ht="15.75" customHeight="1">
      <c r="A26" s="8" t="s">
        <v>118</v>
      </c>
      <c r="B26" s="8" t="s">
        <v>75</v>
      </c>
      <c r="C26" s="10">
        <v>9631426</v>
      </c>
      <c r="F26" s="90"/>
      <c r="J26" s="90"/>
      <c r="R26" s="92">
        <f t="shared" si="0"/>
        <v>0</v>
      </c>
      <c r="S26" s="78">
        <f t="shared" si="1"/>
        <v>0</v>
      </c>
    </row>
    <row r="27" spans="1:19" ht="16.5">
      <c r="A27" s="8" t="s">
        <v>122</v>
      </c>
      <c r="B27" s="8" t="s">
        <v>123</v>
      </c>
      <c r="C27" s="10">
        <v>9631806</v>
      </c>
      <c r="D27" s="66">
        <v>90</v>
      </c>
      <c r="F27" s="93">
        <v>95</v>
      </c>
      <c r="H27" s="66">
        <v>70</v>
      </c>
      <c r="J27" s="93">
        <v>100</v>
      </c>
      <c r="L27" s="66">
        <v>100</v>
      </c>
      <c r="N27" s="66">
        <v>0</v>
      </c>
      <c r="P27" s="66">
        <v>0</v>
      </c>
      <c r="R27" s="92">
        <f t="shared" si="0"/>
        <v>91</v>
      </c>
      <c r="S27" s="78">
        <f t="shared" si="1"/>
        <v>0</v>
      </c>
    </row>
    <row r="28" spans="1:19" ht="16.5">
      <c r="A28" s="8" t="s">
        <v>126</v>
      </c>
      <c r="B28" s="8" t="s">
        <v>127</v>
      </c>
      <c r="C28" s="10">
        <v>9631807</v>
      </c>
      <c r="D28" s="66">
        <v>100</v>
      </c>
      <c r="F28" s="90"/>
      <c r="H28" s="66">
        <v>100</v>
      </c>
      <c r="J28" s="90"/>
      <c r="L28" s="66">
        <v>100</v>
      </c>
      <c r="N28" s="66">
        <v>0</v>
      </c>
      <c r="P28" s="66">
        <v>0</v>
      </c>
      <c r="R28" s="92">
        <f t="shared" si="0"/>
        <v>60</v>
      </c>
      <c r="S28" s="78">
        <f t="shared" si="1"/>
        <v>0</v>
      </c>
    </row>
    <row r="29" spans="1:19" ht="16.5">
      <c r="A29" s="8" t="s">
        <v>128</v>
      </c>
      <c r="B29" s="8" t="s">
        <v>129</v>
      </c>
      <c r="C29" s="10">
        <v>9631811</v>
      </c>
      <c r="D29" s="66">
        <v>100</v>
      </c>
      <c r="F29" s="93">
        <v>90</v>
      </c>
      <c r="H29" s="66">
        <v>100</v>
      </c>
      <c r="J29" s="93">
        <v>100</v>
      </c>
      <c r="L29" s="66">
        <v>100</v>
      </c>
      <c r="N29" s="66">
        <v>50</v>
      </c>
      <c r="R29" s="92">
        <f t="shared" si="0"/>
        <v>100.5</v>
      </c>
      <c r="S29" s="78">
        <f t="shared" si="1"/>
        <v>25</v>
      </c>
    </row>
    <row r="30" spans="1:19" ht="16.5">
      <c r="A30" s="8" t="s">
        <v>130</v>
      </c>
      <c r="B30" s="8" t="s">
        <v>131</v>
      </c>
      <c r="C30" s="10">
        <v>9631903</v>
      </c>
      <c r="D30" s="66">
        <v>100</v>
      </c>
      <c r="F30" s="93">
        <v>100</v>
      </c>
      <c r="H30" s="66">
        <v>100</v>
      </c>
      <c r="J30" s="93">
        <v>100</v>
      </c>
      <c r="L30" s="66">
        <v>100</v>
      </c>
      <c r="N30" s="66">
        <v>0</v>
      </c>
      <c r="P30" s="66">
        <v>0</v>
      </c>
      <c r="R30" s="92">
        <f t="shared" si="0"/>
        <v>100</v>
      </c>
      <c r="S30" s="78">
        <f t="shared" si="1"/>
        <v>0</v>
      </c>
    </row>
    <row r="31" spans="1:19" ht="16.5">
      <c r="A31" s="8" t="s">
        <v>133</v>
      </c>
      <c r="B31" s="8" t="s">
        <v>134</v>
      </c>
      <c r="C31" s="10">
        <v>9731505</v>
      </c>
      <c r="F31" s="93">
        <v>100</v>
      </c>
      <c r="H31" s="66">
        <v>50</v>
      </c>
      <c r="I31" s="95"/>
      <c r="J31" s="93">
        <v>100</v>
      </c>
      <c r="L31" s="66">
        <v>100</v>
      </c>
      <c r="N31" s="66">
        <v>0</v>
      </c>
      <c r="P31" s="66">
        <v>0</v>
      </c>
      <c r="R31" s="92">
        <f t="shared" si="0"/>
        <v>70</v>
      </c>
      <c r="S31" s="78">
        <f t="shared" si="1"/>
        <v>0</v>
      </c>
    </row>
    <row r="32" spans="1:19" ht="16.5">
      <c r="A32" s="24" t="s">
        <v>22</v>
      </c>
      <c r="B32" s="25" t="s">
        <v>23</v>
      </c>
      <c r="C32" s="9">
        <v>9223704</v>
      </c>
      <c r="F32" s="93">
        <v>90</v>
      </c>
      <c r="H32" s="66">
        <v>100</v>
      </c>
      <c r="J32" s="93">
        <v>100</v>
      </c>
      <c r="L32" s="66">
        <v>100</v>
      </c>
      <c r="N32" s="66">
        <v>0</v>
      </c>
      <c r="P32" s="66">
        <v>0</v>
      </c>
      <c r="R32" s="92">
        <f t="shared" si="0"/>
        <v>78</v>
      </c>
      <c r="S32" s="78">
        <f t="shared" si="1"/>
        <v>0</v>
      </c>
    </row>
    <row r="33" spans="1:19" ht="16.5">
      <c r="A33" s="27" t="s">
        <v>52</v>
      </c>
      <c r="B33" s="27" t="s">
        <v>53</v>
      </c>
      <c r="C33" s="28">
        <v>9323092</v>
      </c>
      <c r="D33" s="66">
        <v>75</v>
      </c>
      <c r="F33" s="93">
        <v>0</v>
      </c>
      <c r="J33" s="93">
        <v>0</v>
      </c>
      <c r="R33" s="92">
        <f t="shared" si="0"/>
        <v>15</v>
      </c>
      <c r="S33" s="78">
        <f t="shared" si="1"/>
        <v>0</v>
      </c>
    </row>
    <row r="34" spans="1:19" ht="16.5">
      <c r="A34" s="27" t="s">
        <v>143</v>
      </c>
      <c r="B34" s="27" t="s">
        <v>144</v>
      </c>
      <c r="C34" s="28">
        <v>9612056</v>
      </c>
      <c r="F34" s="90"/>
      <c r="J34" s="90"/>
      <c r="R34" s="92">
        <f t="shared" si="0"/>
        <v>0</v>
      </c>
      <c r="S34" s="78">
        <f t="shared" si="1"/>
        <v>0</v>
      </c>
    </row>
    <row r="35" spans="1:19" ht="16.5">
      <c r="A35" s="27" t="s">
        <v>97</v>
      </c>
      <c r="B35" s="27" t="s">
        <v>98</v>
      </c>
      <c r="C35" s="28">
        <v>9531001</v>
      </c>
      <c r="F35" s="90"/>
      <c r="J35" s="90"/>
      <c r="R35" s="92">
        <f t="shared" si="0"/>
        <v>0</v>
      </c>
      <c r="S35" s="78">
        <f t="shared" si="1"/>
        <v>0</v>
      </c>
    </row>
    <row r="36" spans="1:19" ht="16.5">
      <c r="A36" s="27" t="s">
        <v>141</v>
      </c>
      <c r="B36" s="27" t="s">
        <v>142</v>
      </c>
      <c r="C36" s="28">
        <v>9612036</v>
      </c>
      <c r="D36" s="66">
        <v>75</v>
      </c>
      <c r="F36" s="93">
        <v>90</v>
      </c>
      <c r="J36" s="93">
        <v>0</v>
      </c>
      <c r="L36" s="66">
        <v>0</v>
      </c>
      <c r="N36" s="66">
        <v>0</v>
      </c>
      <c r="P36" s="66">
        <v>0</v>
      </c>
      <c r="R36" s="92">
        <f t="shared" si="0"/>
        <v>33</v>
      </c>
      <c r="S36" s="78">
        <f t="shared" si="1"/>
        <v>0</v>
      </c>
    </row>
    <row r="37" spans="1:19" ht="16.5">
      <c r="A37" s="27" t="s">
        <v>90</v>
      </c>
      <c r="B37" s="27" t="s">
        <v>91</v>
      </c>
      <c r="C37" s="28">
        <v>9523094</v>
      </c>
      <c r="D37" s="66">
        <v>88</v>
      </c>
      <c r="F37" s="93">
        <v>100</v>
      </c>
      <c r="J37" s="93">
        <v>100</v>
      </c>
      <c r="L37" s="66">
        <v>100</v>
      </c>
      <c r="N37" s="66">
        <v>0</v>
      </c>
      <c r="P37" s="66">
        <v>0</v>
      </c>
      <c r="R37" s="92">
        <f t="shared" si="0"/>
        <v>77.599999999999994</v>
      </c>
      <c r="S37" s="78">
        <f t="shared" si="1"/>
        <v>0</v>
      </c>
    </row>
    <row r="38" spans="1:19" ht="16.5">
      <c r="A38" s="27" t="s">
        <v>67</v>
      </c>
      <c r="B38" s="9" t="s">
        <v>68</v>
      </c>
      <c r="C38" s="9">
        <v>9423702</v>
      </c>
      <c r="D38" s="66">
        <v>75</v>
      </c>
      <c r="F38" s="93">
        <v>85</v>
      </c>
      <c r="H38" s="66">
        <v>100</v>
      </c>
      <c r="J38" s="93">
        <v>0</v>
      </c>
      <c r="L38" s="66">
        <v>100</v>
      </c>
      <c r="N38" s="66">
        <v>50</v>
      </c>
      <c r="R38" s="92">
        <f t="shared" si="0"/>
        <v>74.5</v>
      </c>
      <c r="S38" s="78">
        <f t="shared" si="1"/>
        <v>25</v>
      </c>
    </row>
    <row r="39" spans="1:19" ht="17">
      <c r="A39" s="169" t="s">
        <v>149</v>
      </c>
      <c r="B39" s="167"/>
      <c r="C39" s="30"/>
      <c r="F39" s="90"/>
      <c r="J39" s="90"/>
      <c r="R39" s="92">
        <f t="shared" si="0"/>
        <v>0</v>
      </c>
      <c r="S39" s="78">
        <f t="shared" si="1"/>
        <v>0</v>
      </c>
    </row>
    <row r="40" spans="1:19" ht="16.5">
      <c r="A40" s="8" t="s">
        <v>74</v>
      </c>
      <c r="B40" s="8" t="s">
        <v>75</v>
      </c>
      <c r="C40" s="10">
        <v>9431069</v>
      </c>
      <c r="D40" s="66">
        <v>75</v>
      </c>
      <c r="F40" s="90"/>
      <c r="J40" s="90"/>
      <c r="R40" s="92">
        <f t="shared" si="0"/>
        <v>15</v>
      </c>
      <c r="S40" s="78">
        <f t="shared" si="1"/>
        <v>0</v>
      </c>
    </row>
    <row r="41" spans="1:19" ht="16.5">
      <c r="A41" s="8" t="s">
        <v>79</v>
      </c>
      <c r="B41" s="8" t="s">
        <v>55</v>
      </c>
      <c r="C41" s="10">
        <v>9511023</v>
      </c>
      <c r="F41" s="90"/>
      <c r="J41" s="90"/>
      <c r="R41" s="92">
        <f t="shared" si="0"/>
        <v>0</v>
      </c>
      <c r="S41" s="78">
        <f t="shared" si="1"/>
        <v>0</v>
      </c>
    </row>
    <row r="42" spans="1:19" ht="16.5">
      <c r="A42" s="8" t="s">
        <v>86</v>
      </c>
      <c r="B42" s="8" t="s">
        <v>87</v>
      </c>
      <c r="C42" s="10">
        <v>9512034</v>
      </c>
      <c r="D42" s="66">
        <v>88</v>
      </c>
      <c r="F42" s="93">
        <v>100</v>
      </c>
      <c r="H42" s="66">
        <v>100</v>
      </c>
      <c r="J42" s="93">
        <v>100</v>
      </c>
      <c r="L42" s="66">
        <v>100</v>
      </c>
      <c r="N42" s="66">
        <v>0</v>
      </c>
      <c r="P42" s="66">
        <v>0</v>
      </c>
      <c r="R42" s="92">
        <f t="shared" si="0"/>
        <v>97.6</v>
      </c>
      <c r="S42" s="78">
        <f t="shared" si="1"/>
        <v>0</v>
      </c>
    </row>
    <row r="43" spans="1:19" ht="16.5">
      <c r="A43" s="8" t="s">
        <v>102</v>
      </c>
      <c r="B43" s="8" t="s">
        <v>103</v>
      </c>
      <c r="C43" s="10">
        <v>9531023</v>
      </c>
      <c r="F43" s="90"/>
      <c r="J43" s="90"/>
      <c r="R43" s="92">
        <f t="shared" si="0"/>
        <v>0</v>
      </c>
      <c r="S43" s="78">
        <f t="shared" si="1"/>
        <v>0</v>
      </c>
    </row>
    <row r="44" spans="1:19" ht="16.5">
      <c r="A44" s="8" t="s">
        <v>135</v>
      </c>
      <c r="B44" s="8" t="s">
        <v>136</v>
      </c>
      <c r="C44" s="10">
        <v>9531706</v>
      </c>
      <c r="F44" s="90"/>
      <c r="H44" s="66">
        <v>100</v>
      </c>
      <c r="J44" s="90"/>
      <c r="L44" s="66">
        <v>0</v>
      </c>
      <c r="N44" s="66">
        <v>100</v>
      </c>
      <c r="R44" s="92">
        <f t="shared" si="0"/>
        <v>25</v>
      </c>
      <c r="S44" s="78">
        <f t="shared" si="1"/>
        <v>50</v>
      </c>
    </row>
    <row r="45" spans="1:19" ht="16.5">
      <c r="A45" s="8" t="s">
        <v>137</v>
      </c>
      <c r="B45" s="8" t="s">
        <v>138</v>
      </c>
      <c r="C45" s="10">
        <v>9531707</v>
      </c>
      <c r="D45" s="66">
        <v>95</v>
      </c>
      <c r="F45" s="93">
        <v>90</v>
      </c>
      <c r="H45" s="66">
        <v>100</v>
      </c>
      <c r="J45" s="93">
        <v>0</v>
      </c>
      <c r="L45" s="66">
        <v>0</v>
      </c>
      <c r="N45" s="66">
        <v>100</v>
      </c>
      <c r="P45" s="66">
        <v>70</v>
      </c>
      <c r="R45" s="92">
        <f t="shared" si="0"/>
        <v>62</v>
      </c>
      <c r="S45" s="78">
        <f t="shared" si="1"/>
        <v>85</v>
      </c>
    </row>
    <row r="46" spans="1:19" ht="16.5">
      <c r="A46" s="8" t="s">
        <v>169</v>
      </c>
      <c r="B46" s="8" t="s">
        <v>148</v>
      </c>
      <c r="C46" s="10">
        <v>9623068</v>
      </c>
      <c r="D46" s="66">
        <v>100</v>
      </c>
      <c r="F46" s="93">
        <v>100</v>
      </c>
      <c r="H46" s="66">
        <v>100</v>
      </c>
      <c r="J46" s="93">
        <v>100</v>
      </c>
      <c r="L46" s="66">
        <v>100</v>
      </c>
      <c r="N46" s="66">
        <v>70</v>
      </c>
      <c r="R46" s="92">
        <f t="shared" si="0"/>
        <v>103.5</v>
      </c>
      <c r="S46" s="78">
        <f t="shared" si="1"/>
        <v>35</v>
      </c>
    </row>
    <row r="47" spans="1:19" ht="16.5">
      <c r="A47" s="8" t="s">
        <v>147</v>
      </c>
      <c r="B47" s="8" t="s">
        <v>154</v>
      </c>
      <c r="C47" s="10">
        <v>9631001</v>
      </c>
      <c r="D47" s="66">
        <v>100</v>
      </c>
      <c r="F47" s="93">
        <v>90</v>
      </c>
      <c r="H47" s="66">
        <v>100</v>
      </c>
      <c r="J47" s="93">
        <v>100</v>
      </c>
      <c r="L47" s="66">
        <v>100</v>
      </c>
      <c r="N47" s="66">
        <v>100</v>
      </c>
      <c r="R47" s="92">
        <f t="shared" si="0"/>
        <v>103</v>
      </c>
      <c r="S47" s="78">
        <f t="shared" si="1"/>
        <v>50</v>
      </c>
    </row>
    <row r="48" spans="1:19" ht="16.5">
      <c r="A48" s="8" t="s">
        <v>163</v>
      </c>
      <c r="B48" s="8" t="s">
        <v>75</v>
      </c>
      <c r="C48" s="10">
        <v>9631006</v>
      </c>
      <c r="D48" s="66">
        <v>100</v>
      </c>
      <c r="F48" s="93">
        <v>85</v>
      </c>
      <c r="H48" s="66">
        <v>100</v>
      </c>
      <c r="J48" s="93">
        <v>100</v>
      </c>
      <c r="L48" s="66">
        <v>100</v>
      </c>
      <c r="N48" s="66">
        <v>50</v>
      </c>
      <c r="P48" s="66">
        <v>0</v>
      </c>
      <c r="R48" s="92">
        <f t="shared" si="0"/>
        <v>99.5</v>
      </c>
      <c r="S48" s="78">
        <f t="shared" si="1"/>
        <v>25</v>
      </c>
    </row>
    <row r="49" spans="1:19" ht="16.5">
      <c r="A49" s="8" t="s">
        <v>164</v>
      </c>
      <c r="B49" s="8" t="s">
        <v>165</v>
      </c>
      <c r="C49" s="10">
        <v>9631008</v>
      </c>
      <c r="D49" s="66">
        <v>100</v>
      </c>
      <c r="F49" s="93">
        <v>90</v>
      </c>
      <c r="H49" s="66">
        <v>100</v>
      </c>
      <c r="J49" s="93">
        <v>100</v>
      </c>
      <c r="L49" s="66">
        <v>100</v>
      </c>
      <c r="N49" s="66">
        <v>50</v>
      </c>
      <c r="P49" s="66">
        <v>0</v>
      </c>
      <c r="R49" s="92">
        <f t="shared" si="0"/>
        <v>100.5</v>
      </c>
      <c r="S49" s="78">
        <f t="shared" si="1"/>
        <v>25</v>
      </c>
    </row>
    <row r="50" spans="1:19" ht="16.5">
      <c r="A50" s="8" t="s">
        <v>167</v>
      </c>
      <c r="B50" s="8" t="s">
        <v>81</v>
      </c>
      <c r="C50" s="10">
        <v>9631009</v>
      </c>
      <c r="D50" s="66">
        <v>100</v>
      </c>
      <c r="F50" s="93">
        <v>100</v>
      </c>
      <c r="H50" s="66">
        <v>100</v>
      </c>
      <c r="J50" s="93">
        <v>100</v>
      </c>
      <c r="L50" s="66">
        <v>100</v>
      </c>
      <c r="N50" s="66">
        <v>100</v>
      </c>
      <c r="R50" s="92">
        <f t="shared" si="0"/>
        <v>105</v>
      </c>
      <c r="S50" s="78">
        <f t="shared" si="1"/>
        <v>50</v>
      </c>
    </row>
    <row r="51" spans="1:19" ht="16.5">
      <c r="A51" s="8" t="s">
        <v>170</v>
      </c>
      <c r="B51" s="8" t="s">
        <v>171</v>
      </c>
      <c r="C51" s="10">
        <v>9631010</v>
      </c>
      <c r="D51" s="66">
        <v>100</v>
      </c>
      <c r="F51" s="93">
        <v>90</v>
      </c>
      <c r="H51" s="66">
        <v>100</v>
      </c>
      <c r="J51" s="93">
        <v>100</v>
      </c>
      <c r="L51" s="66">
        <v>100</v>
      </c>
      <c r="N51" s="66">
        <v>50</v>
      </c>
      <c r="P51" s="66">
        <v>0</v>
      </c>
      <c r="R51" s="92">
        <f t="shared" si="0"/>
        <v>100.5</v>
      </c>
      <c r="S51" s="78">
        <f t="shared" si="1"/>
        <v>25</v>
      </c>
    </row>
    <row r="52" spans="1:19" ht="16.5">
      <c r="A52" s="8" t="s">
        <v>174</v>
      </c>
      <c r="B52" s="8" t="s">
        <v>175</v>
      </c>
      <c r="C52" s="10">
        <v>9631012</v>
      </c>
      <c r="F52" s="90"/>
      <c r="J52" s="90"/>
      <c r="R52" s="92">
        <f t="shared" si="0"/>
        <v>0</v>
      </c>
      <c r="S52" s="78">
        <f t="shared" si="1"/>
        <v>0</v>
      </c>
    </row>
    <row r="53" spans="1:19" ht="16.5">
      <c r="A53" s="8" t="s">
        <v>180</v>
      </c>
      <c r="B53" s="8" t="s">
        <v>181</v>
      </c>
      <c r="C53" s="10">
        <v>9631016</v>
      </c>
      <c r="D53" s="66">
        <v>100</v>
      </c>
      <c r="F53" s="93">
        <v>95</v>
      </c>
      <c r="H53" s="66">
        <v>100</v>
      </c>
      <c r="J53" s="93">
        <v>90</v>
      </c>
      <c r="L53" s="66">
        <v>100</v>
      </c>
      <c r="N53" s="66">
        <v>0</v>
      </c>
      <c r="P53" s="66">
        <v>0</v>
      </c>
      <c r="R53" s="92">
        <f t="shared" si="0"/>
        <v>97</v>
      </c>
      <c r="S53" s="78">
        <f t="shared" si="1"/>
        <v>0</v>
      </c>
    </row>
    <row r="54" spans="1:19" ht="16.5">
      <c r="A54" s="8" t="s">
        <v>186</v>
      </c>
      <c r="B54" s="8" t="s">
        <v>62</v>
      </c>
      <c r="C54" s="10">
        <v>9631023</v>
      </c>
      <c r="D54" s="66">
        <v>100</v>
      </c>
      <c r="F54" s="93">
        <v>95</v>
      </c>
      <c r="H54" s="66">
        <v>100</v>
      </c>
      <c r="J54" s="93">
        <v>100</v>
      </c>
      <c r="L54" s="66">
        <v>100</v>
      </c>
      <c r="N54" s="66">
        <v>100</v>
      </c>
      <c r="R54" s="92">
        <f t="shared" si="0"/>
        <v>104</v>
      </c>
      <c r="S54" s="78">
        <f t="shared" si="1"/>
        <v>50</v>
      </c>
    </row>
    <row r="55" spans="1:19" ht="16.5">
      <c r="A55" s="8" t="s">
        <v>189</v>
      </c>
      <c r="B55" s="8" t="s">
        <v>81</v>
      </c>
      <c r="C55" s="10">
        <v>9631033</v>
      </c>
      <c r="F55" s="93">
        <v>90</v>
      </c>
      <c r="H55" s="66">
        <v>100</v>
      </c>
      <c r="J55" s="93">
        <v>100</v>
      </c>
      <c r="L55" s="66">
        <v>100</v>
      </c>
      <c r="N55" s="66">
        <v>0</v>
      </c>
      <c r="P55" s="66">
        <v>0</v>
      </c>
      <c r="R55" s="92">
        <f t="shared" si="0"/>
        <v>78</v>
      </c>
      <c r="S55" s="78">
        <f t="shared" si="1"/>
        <v>0</v>
      </c>
    </row>
    <row r="56" spans="1:19" ht="16.5">
      <c r="A56" s="8" t="s">
        <v>192</v>
      </c>
      <c r="B56" s="8" t="s">
        <v>173</v>
      </c>
      <c r="C56" s="10">
        <v>9631035</v>
      </c>
      <c r="D56" s="66">
        <v>100</v>
      </c>
      <c r="F56" s="93">
        <v>95</v>
      </c>
      <c r="H56" s="66">
        <v>100</v>
      </c>
      <c r="J56" s="93">
        <v>90</v>
      </c>
      <c r="L56" s="66">
        <v>100</v>
      </c>
      <c r="N56" s="66">
        <v>0</v>
      </c>
      <c r="P56" s="66">
        <v>0</v>
      </c>
      <c r="R56" s="92">
        <f t="shared" si="0"/>
        <v>97</v>
      </c>
      <c r="S56" s="78">
        <f t="shared" si="1"/>
        <v>0</v>
      </c>
    </row>
    <row r="57" spans="1:19" ht="16.5">
      <c r="A57" s="8" t="s">
        <v>196</v>
      </c>
      <c r="B57" s="8" t="s">
        <v>197</v>
      </c>
      <c r="C57" s="10">
        <v>9631039</v>
      </c>
      <c r="F57" s="90"/>
      <c r="J57" s="90"/>
      <c r="R57" s="92">
        <f t="shared" si="0"/>
        <v>0</v>
      </c>
      <c r="S57" s="78">
        <f t="shared" si="1"/>
        <v>0</v>
      </c>
    </row>
    <row r="58" spans="1:19" ht="16.5">
      <c r="A58" s="8" t="s">
        <v>199</v>
      </c>
      <c r="B58" s="8" t="s">
        <v>70</v>
      </c>
      <c r="C58" s="10">
        <v>9631043</v>
      </c>
      <c r="F58" s="90"/>
      <c r="J58" s="90"/>
      <c r="R58" s="92">
        <f t="shared" si="0"/>
        <v>0</v>
      </c>
      <c r="S58" s="78">
        <f t="shared" si="1"/>
        <v>0</v>
      </c>
    </row>
    <row r="59" spans="1:19" ht="16.5">
      <c r="A59" s="8" t="s">
        <v>201</v>
      </c>
      <c r="B59" s="8" t="s">
        <v>202</v>
      </c>
      <c r="C59" s="10">
        <v>9631046</v>
      </c>
      <c r="D59" s="66">
        <v>100</v>
      </c>
      <c r="F59" s="93">
        <v>85</v>
      </c>
      <c r="H59" s="66">
        <v>100</v>
      </c>
      <c r="J59" s="93">
        <v>100</v>
      </c>
      <c r="L59" s="66">
        <v>100</v>
      </c>
      <c r="N59" s="66">
        <v>60</v>
      </c>
      <c r="P59" s="66">
        <v>0</v>
      </c>
      <c r="R59" s="92">
        <f t="shared" si="0"/>
        <v>100</v>
      </c>
      <c r="S59" s="78">
        <f t="shared" si="1"/>
        <v>30</v>
      </c>
    </row>
    <row r="60" spans="1:19" ht="16.5">
      <c r="A60" s="8" t="s">
        <v>205</v>
      </c>
      <c r="B60" s="8" t="s">
        <v>206</v>
      </c>
      <c r="C60" s="10">
        <v>9631052</v>
      </c>
      <c r="D60" s="66">
        <v>100</v>
      </c>
      <c r="F60" s="93">
        <v>95</v>
      </c>
      <c r="H60" s="66">
        <v>100</v>
      </c>
      <c r="J60" s="93">
        <v>100</v>
      </c>
      <c r="L60" s="66">
        <v>100</v>
      </c>
      <c r="N60" s="66">
        <v>0</v>
      </c>
      <c r="P60" s="66">
        <v>0</v>
      </c>
      <c r="R60" s="92">
        <f t="shared" si="0"/>
        <v>99</v>
      </c>
      <c r="S60" s="78">
        <f t="shared" si="1"/>
        <v>0</v>
      </c>
    </row>
    <row r="61" spans="1:19" ht="16.5">
      <c r="A61" s="8" t="s">
        <v>207</v>
      </c>
      <c r="B61" s="8" t="s">
        <v>81</v>
      </c>
      <c r="C61" s="10">
        <v>9631054</v>
      </c>
      <c r="D61" s="66">
        <v>100</v>
      </c>
      <c r="F61" s="93">
        <v>85</v>
      </c>
      <c r="H61" s="66">
        <v>100</v>
      </c>
      <c r="J61" s="93">
        <v>100</v>
      </c>
      <c r="L61" s="66">
        <v>100</v>
      </c>
      <c r="N61" s="66">
        <v>0</v>
      </c>
      <c r="P61" s="66">
        <v>0</v>
      </c>
      <c r="R61" s="92">
        <f t="shared" si="0"/>
        <v>97</v>
      </c>
      <c r="S61" s="78">
        <f t="shared" si="1"/>
        <v>0</v>
      </c>
    </row>
    <row r="62" spans="1:19" ht="16.5">
      <c r="A62" s="8" t="s">
        <v>209</v>
      </c>
      <c r="B62" s="8" t="s">
        <v>129</v>
      </c>
      <c r="C62" s="10">
        <v>9631055</v>
      </c>
      <c r="F62" s="90"/>
      <c r="J62" s="90"/>
      <c r="R62" s="92">
        <f t="shared" si="0"/>
        <v>0</v>
      </c>
      <c r="S62" s="78">
        <f t="shared" si="1"/>
        <v>0</v>
      </c>
    </row>
    <row r="63" spans="1:19" ht="16.5">
      <c r="A63" s="8" t="s">
        <v>210</v>
      </c>
      <c r="B63" s="8" t="s">
        <v>211</v>
      </c>
      <c r="C63" s="10">
        <v>9631062</v>
      </c>
      <c r="F63" s="90"/>
      <c r="I63" s="67"/>
      <c r="J63" s="90"/>
      <c r="R63" s="92">
        <f t="shared" si="0"/>
        <v>0</v>
      </c>
      <c r="S63" s="78">
        <f t="shared" si="1"/>
        <v>0</v>
      </c>
    </row>
    <row r="64" spans="1:19" ht="16.5">
      <c r="A64" s="8" t="s">
        <v>212</v>
      </c>
      <c r="B64" s="8" t="s">
        <v>129</v>
      </c>
      <c r="C64" s="10">
        <v>9631066</v>
      </c>
      <c r="F64" s="90"/>
      <c r="J64" s="90"/>
      <c r="R64" s="92">
        <f t="shared" si="0"/>
        <v>0</v>
      </c>
      <c r="S64" s="78">
        <f t="shared" si="1"/>
        <v>0</v>
      </c>
    </row>
    <row r="65" spans="1:26" ht="16.5">
      <c r="A65" s="8" t="s">
        <v>213</v>
      </c>
      <c r="B65" s="8" t="s">
        <v>98</v>
      </c>
      <c r="C65" s="10">
        <v>9631067</v>
      </c>
      <c r="D65" s="66">
        <v>100</v>
      </c>
      <c r="F65" s="93">
        <v>95</v>
      </c>
      <c r="J65" s="93">
        <v>0</v>
      </c>
      <c r="N65" s="66">
        <v>0</v>
      </c>
      <c r="P65" s="66">
        <v>0</v>
      </c>
      <c r="R65" s="92">
        <f t="shared" si="0"/>
        <v>39</v>
      </c>
      <c r="S65" s="78">
        <f t="shared" si="1"/>
        <v>0</v>
      </c>
    </row>
    <row r="66" spans="1:26" ht="16.5">
      <c r="A66" s="8" t="s">
        <v>214</v>
      </c>
      <c r="B66" s="8" t="s">
        <v>215</v>
      </c>
      <c r="C66" s="10">
        <v>9631068</v>
      </c>
      <c r="D66" s="66">
        <v>95</v>
      </c>
      <c r="F66" s="93">
        <v>100</v>
      </c>
      <c r="H66" s="66">
        <v>100</v>
      </c>
      <c r="J66" s="93">
        <v>100</v>
      </c>
      <c r="L66" s="66">
        <v>100</v>
      </c>
      <c r="N66" s="66">
        <v>100</v>
      </c>
      <c r="P66" s="66">
        <v>100</v>
      </c>
      <c r="R66" s="92">
        <f t="shared" si="0"/>
        <v>104</v>
      </c>
      <c r="S66" s="78">
        <f t="shared" si="1"/>
        <v>100</v>
      </c>
    </row>
    <row r="67" spans="1:26" ht="16.5">
      <c r="A67" s="8" t="s">
        <v>218</v>
      </c>
      <c r="B67" s="8" t="s">
        <v>62</v>
      </c>
      <c r="C67" s="10">
        <v>9631069</v>
      </c>
      <c r="D67" s="66">
        <v>100</v>
      </c>
      <c r="F67" s="93">
        <v>100</v>
      </c>
      <c r="H67" s="66">
        <v>100</v>
      </c>
      <c r="J67" s="93">
        <v>0</v>
      </c>
      <c r="L67" s="66">
        <v>100</v>
      </c>
      <c r="N67" s="66">
        <v>40</v>
      </c>
      <c r="P67" s="66">
        <v>0</v>
      </c>
      <c r="R67" s="92">
        <f t="shared" si="0"/>
        <v>82</v>
      </c>
      <c r="S67" s="78">
        <f t="shared" si="1"/>
        <v>20</v>
      </c>
    </row>
    <row r="68" spans="1:26" ht="16.5">
      <c r="A68" s="8" t="s">
        <v>220</v>
      </c>
      <c r="B68" s="8" t="s">
        <v>221</v>
      </c>
      <c r="C68" s="10">
        <v>9631070</v>
      </c>
      <c r="F68" s="93">
        <v>90</v>
      </c>
      <c r="H68" s="66">
        <v>50</v>
      </c>
      <c r="J68" s="93">
        <v>85</v>
      </c>
      <c r="L68" s="66">
        <v>40</v>
      </c>
      <c r="N68" s="66">
        <v>0</v>
      </c>
      <c r="P68" s="66">
        <v>0</v>
      </c>
      <c r="R68" s="92">
        <f t="shared" si="0"/>
        <v>53</v>
      </c>
      <c r="S68" s="78">
        <f t="shared" si="1"/>
        <v>0</v>
      </c>
    </row>
    <row r="69" spans="1:26" ht="16.5">
      <c r="A69" s="8" t="s">
        <v>222</v>
      </c>
      <c r="B69" s="8" t="s">
        <v>223</v>
      </c>
      <c r="C69" s="10">
        <v>9631074</v>
      </c>
      <c r="D69" s="66">
        <v>75</v>
      </c>
      <c r="F69" s="93">
        <v>100</v>
      </c>
      <c r="H69" s="66">
        <v>100</v>
      </c>
      <c r="J69" s="93">
        <v>100</v>
      </c>
      <c r="L69" s="66">
        <v>100</v>
      </c>
      <c r="N69" s="66">
        <v>50</v>
      </c>
      <c r="P69" s="66">
        <v>0</v>
      </c>
      <c r="R69" s="92">
        <f t="shared" si="0"/>
        <v>97.5</v>
      </c>
      <c r="S69" s="78">
        <f t="shared" si="1"/>
        <v>25</v>
      </c>
    </row>
    <row r="70" spans="1:26" ht="16.5">
      <c r="A70" s="8" t="s">
        <v>225</v>
      </c>
      <c r="B70" s="8" t="s">
        <v>226</v>
      </c>
      <c r="C70" s="10">
        <v>9631077</v>
      </c>
      <c r="D70" s="66">
        <v>100</v>
      </c>
      <c r="F70" s="93">
        <v>90</v>
      </c>
      <c r="H70" s="66">
        <v>100</v>
      </c>
      <c r="J70" s="93">
        <v>100</v>
      </c>
      <c r="L70" s="66">
        <v>100</v>
      </c>
      <c r="N70" s="66">
        <v>50</v>
      </c>
      <c r="R70" s="92">
        <f t="shared" si="0"/>
        <v>100.5</v>
      </c>
      <c r="S70" s="78">
        <f t="shared" si="1"/>
        <v>25</v>
      </c>
    </row>
    <row r="71" spans="1:26" ht="16.5">
      <c r="A71" s="8" t="s">
        <v>229</v>
      </c>
      <c r="B71" s="8" t="s">
        <v>81</v>
      </c>
      <c r="C71" s="10">
        <v>9631078</v>
      </c>
      <c r="F71" s="93">
        <v>85</v>
      </c>
      <c r="H71" s="66">
        <v>100</v>
      </c>
      <c r="J71" s="93">
        <v>100</v>
      </c>
      <c r="L71" s="66">
        <v>100</v>
      </c>
      <c r="N71" s="66">
        <v>0</v>
      </c>
      <c r="P71" s="66">
        <v>0</v>
      </c>
      <c r="R71" s="92">
        <f t="shared" si="0"/>
        <v>77</v>
      </c>
      <c r="S71" s="78">
        <f t="shared" si="1"/>
        <v>0</v>
      </c>
    </row>
    <row r="72" spans="1:26" ht="16.5">
      <c r="A72" s="8" t="s">
        <v>230</v>
      </c>
      <c r="B72" s="8" t="s">
        <v>231</v>
      </c>
      <c r="C72" s="10">
        <v>9631079</v>
      </c>
      <c r="F72" s="90"/>
      <c r="J72" s="90"/>
      <c r="R72" s="92">
        <f t="shared" si="0"/>
        <v>0</v>
      </c>
      <c r="S72" s="78">
        <f t="shared" si="1"/>
        <v>0</v>
      </c>
    </row>
    <row r="73" spans="1:26" ht="16.5">
      <c r="A73" s="8" t="s">
        <v>236</v>
      </c>
      <c r="B73" s="8" t="s">
        <v>70</v>
      </c>
      <c r="C73" s="10">
        <v>9631081</v>
      </c>
      <c r="D73" s="66">
        <v>100</v>
      </c>
      <c r="F73" s="93">
        <v>90</v>
      </c>
      <c r="H73" s="66">
        <v>100</v>
      </c>
      <c r="J73" s="93">
        <v>100</v>
      </c>
      <c r="L73" s="66">
        <v>100</v>
      </c>
      <c r="N73" s="66">
        <v>0</v>
      </c>
      <c r="P73" s="66">
        <v>0</v>
      </c>
      <c r="R73" s="92">
        <f t="shared" si="0"/>
        <v>98</v>
      </c>
      <c r="S73" s="78">
        <f t="shared" si="1"/>
        <v>0</v>
      </c>
    </row>
    <row r="74" spans="1:26" ht="16.5">
      <c r="A74" s="8" t="s">
        <v>237</v>
      </c>
      <c r="B74" s="8" t="s">
        <v>55</v>
      </c>
      <c r="C74" s="10">
        <v>9631407</v>
      </c>
      <c r="D74" s="66">
        <v>100</v>
      </c>
      <c r="F74" s="93">
        <v>100</v>
      </c>
      <c r="H74" s="66">
        <v>100</v>
      </c>
      <c r="J74" s="93">
        <v>100</v>
      </c>
      <c r="L74" s="66">
        <v>100</v>
      </c>
      <c r="N74" s="66">
        <v>0</v>
      </c>
      <c r="P74" s="66">
        <v>0</v>
      </c>
      <c r="R74" s="92">
        <f t="shared" si="0"/>
        <v>100</v>
      </c>
      <c r="S74" s="78">
        <f t="shared" si="1"/>
        <v>0</v>
      </c>
    </row>
    <row r="75" spans="1:26" ht="16.5">
      <c r="A75" s="8" t="s">
        <v>65</v>
      </c>
      <c r="B75" s="8" t="s">
        <v>240</v>
      </c>
      <c r="C75" s="10">
        <v>9631411</v>
      </c>
      <c r="D75" s="66">
        <v>100</v>
      </c>
      <c r="F75" s="93">
        <v>90</v>
      </c>
      <c r="H75" s="66">
        <v>100</v>
      </c>
      <c r="J75" s="93">
        <v>100</v>
      </c>
      <c r="L75" s="66">
        <v>95</v>
      </c>
      <c r="N75" s="66">
        <v>0</v>
      </c>
      <c r="P75" s="66">
        <v>0</v>
      </c>
      <c r="R75" s="92">
        <f t="shared" si="0"/>
        <v>97</v>
      </c>
      <c r="S75" s="78">
        <f t="shared" si="1"/>
        <v>0</v>
      </c>
    </row>
    <row r="76" spans="1:26" ht="16.5">
      <c r="A76" s="8" t="s">
        <v>241</v>
      </c>
      <c r="B76" s="8" t="s">
        <v>242</v>
      </c>
      <c r="C76" s="10">
        <v>9631419</v>
      </c>
      <c r="D76" s="66">
        <v>100</v>
      </c>
      <c r="F76" s="93">
        <v>95</v>
      </c>
      <c r="H76" s="66">
        <v>100</v>
      </c>
      <c r="J76" s="93">
        <v>100</v>
      </c>
      <c r="L76" s="66">
        <v>100</v>
      </c>
      <c r="N76" s="66">
        <v>0</v>
      </c>
      <c r="P76" s="66">
        <v>0</v>
      </c>
      <c r="R76" s="92">
        <f t="shared" si="0"/>
        <v>99</v>
      </c>
      <c r="S76" s="78">
        <f t="shared" si="1"/>
        <v>0</v>
      </c>
    </row>
    <row r="77" spans="1:26" ht="16.5">
      <c r="A77" s="8" t="s">
        <v>244</v>
      </c>
      <c r="B77" s="8" t="s">
        <v>98</v>
      </c>
      <c r="C77" s="10">
        <v>9631421</v>
      </c>
      <c r="D77" s="66">
        <v>75</v>
      </c>
      <c r="F77" s="93">
        <v>100</v>
      </c>
      <c r="H77" s="66">
        <v>100</v>
      </c>
      <c r="J77" s="93">
        <v>100</v>
      </c>
      <c r="L77" s="66">
        <v>90</v>
      </c>
      <c r="N77" s="66">
        <v>50</v>
      </c>
      <c r="R77" s="92">
        <f t="shared" si="0"/>
        <v>95.5</v>
      </c>
      <c r="S77" s="78">
        <f t="shared" si="1"/>
        <v>25</v>
      </c>
    </row>
    <row r="78" spans="1:26" ht="16.5">
      <c r="A78" s="8" t="s">
        <v>248</v>
      </c>
      <c r="B78" s="8" t="s">
        <v>98</v>
      </c>
      <c r="C78" s="10">
        <v>9631422</v>
      </c>
      <c r="D78" s="66">
        <v>75</v>
      </c>
      <c r="F78" s="93">
        <v>100</v>
      </c>
      <c r="H78" s="66">
        <v>50</v>
      </c>
      <c r="J78" s="93">
        <v>0</v>
      </c>
      <c r="L78" s="66">
        <v>0</v>
      </c>
      <c r="N78" s="66">
        <v>0</v>
      </c>
      <c r="P78" s="66">
        <v>0</v>
      </c>
      <c r="R78" s="92">
        <f t="shared" si="0"/>
        <v>45</v>
      </c>
      <c r="S78" s="78">
        <f t="shared" si="1"/>
        <v>0</v>
      </c>
    </row>
    <row r="79" spans="1:26" ht="16.5">
      <c r="A79" s="96" t="s">
        <v>250</v>
      </c>
      <c r="B79" s="96" t="s">
        <v>58</v>
      </c>
      <c r="C79" s="97">
        <v>9631427</v>
      </c>
      <c r="D79" s="98">
        <v>5</v>
      </c>
      <c r="E79" s="99" t="s">
        <v>542</v>
      </c>
      <c r="F79" s="100"/>
      <c r="G79" s="99" t="s">
        <v>543</v>
      </c>
      <c r="H79" s="98">
        <v>100</v>
      </c>
      <c r="I79" s="99"/>
      <c r="J79" s="100"/>
      <c r="K79" s="101"/>
      <c r="L79" s="98">
        <v>0</v>
      </c>
      <c r="M79" s="101"/>
      <c r="N79" s="98">
        <v>0</v>
      </c>
      <c r="O79" s="101"/>
      <c r="P79" s="98">
        <v>0</v>
      </c>
      <c r="Q79" s="101"/>
      <c r="R79" s="92">
        <f t="shared" si="0"/>
        <v>21</v>
      </c>
      <c r="S79" s="78">
        <f t="shared" si="1"/>
        <v>0</v>
      </c>
      <c r="T79" s="101"/>
      <c r="U79" s="101"/>
      <c r="V79" s="101"/>
      <c r="W79" s="101"/>
      <c r="X79" s="101"/>
      <c r="Y79" s="101"/>
      <c r="Z79" s="101"/>
    </row>
    <row r="80" spans="1:26" ht="16.5">
      <c r="A80" s="8" t="s">
        <v>254</v>
      </c>
      <c r="B80" s="8" t="s">
        <v>255</v>
      </c>
      <c r="C80" s="10">
        <v>9631802</v>
      </c>
      <c r="D80" s="66">
        <v>100</v>
      </c>
      <c r="F80" s="93">
        <v>85</v>
      </c>
      <c r="H80" s="66">
        <v>100</v>
      </c>
      <c r="J80" s="93">
        <v>100</v>
      </c>
      <c r="L80" s="66">
        <v>100</v>
      </c>
      <c r="N80" s="66">
        <v>0</v>
      </c>
      <c r="P80" s="66">
        <v>0</v>
      </c>
      <c r="R80" s="92">
        <f t="shared" si="0"/>
        <v>97</v>
      </c>
      <c r="S80" s="78">
        <f t="shared" si="1"/>
        <v>0</v>
      </c>
    </row>
    <row r="81" spans="1:19" ht="16.5">
      <c r="A81" s="8" t="s">
        <v>257</v>
      </c>
      <c r="B81" s="8" t="s">
        <v>258</v>
      </c>
      <c r="C81" s="10">
        <v>9631805</v>
      </c>
      <c r="D81" s="66">
        <v>100</v>
      </c>
      <c r="F81" s="93">
        <v>95</v>
      </c>
      <c r="H81" s="66">
        <v>100</v>
      </c>
      <c r="J81" s="93">
        <v>100</v>
      </c>
      <c r="L81" s="66">
        <v>100</v>
      </c>
      <c r="N81" s="66">
        <v>50</v>
      </c>
      <c r="R81" s="92">
        <f t="shared" si="0"/>
        <v>101.5</v>
      </c>
      <c r="S81" s="78">
        <f t="shared" si="1"/>
        <v>25</v>
      </c>
    </row>
    <row r="82" spans="1:19" ht="16.5">
      <c r="A82" s="8" t="s">
        <v>262</v>
      </c>
      <c r="B82" s="8" t="s">
        <v>263</v>
      </c>
      <c r="C82" s="10">
        <v>9631808</v>
      </c>
      <c r="F82" s="90"/>
      <c r="J82" s="90"/>
      <c r="R82" s="92">
        <f t="shared" si="0"/>
        <v>0</v>
      </c>
      <c r="S82" s="78">
        <f t="shared" si="1"/>
        <v>0</v>
      </c>
    </row>
    <row r="83" spans="1:19" ht="16.5">
      <c r="A83" s="8" t="s">
        <v>267</v>
      </c>
      <c r="B83" s="8" t="s">
        <v>62</v>
      </c>
      <c r="C83" s="10">
        <v>9631809</v>
      </c>
      <c r="F83" s="93">
        <v>100</v>
      </c>
      <c r="H83" s="66">
        <v>100</v>
      </c>
      <c r="J83" s="93">
        <v>100</v>
      </c>
      <c r="L83" s="66">
        <v>100</v>
      </c>
      <c r="N83" s="66">
        <v>0</v>
      </c>
      <c r="P83" s="66">
        <v>0</v>
      </c>
      <c r="R83" s="92">
        <f t="shared" si="0"/>
        <v>80</v>
      </c>
      <c r="S83" s="78">
        <f t="shared" si="1"/>
        <v>0</v>
      </c>
    </row>
    <row r="84" spans="1:19" ht="16.5">
      <c r="A84" s="8" t="s">
        <v>270</v>
      </c>
      <c r="B84" s="8" t="s">
        <v>271</v>
      </c>
      <c r="C84" s="10">
        <v>9631901</v>
      </c>
      <c r="D84" s="66">
        <v>75</v>
      </c>
      <c r="F84" s="93">
        <v>100</v>
      </c>
      <c r="H84" s="66">
        <v>100</v>
      </c>
      <c r="J84" s="93">
        <v>100</v>
      </c>
      <c r="L84" s="66">
        <v>90</v>
      </c>
      <c r="N84" s="66">
        <v>50</v>
      </c>
      <c r="P84" s="66">
        <v>0</v>
      </c>
      <c r="R84" s="92">
        <f t="shared" ref="R84:R140" si="2">D84*0.2+F84*0.2+H84*0.2+J84*0.2+L84*0.2</f>
        <v>93</v>
      </c>
      <c r="S84" s="78">
        <f t="shared" si="1"/>
        <v>25</v>
      </c>
    </row>
    <row r="85" spans="1:19" ht="16.5">
      <c r="A85" s="8" t="s">
        <v>272</v>
      </c>
      <c r="B85" s="8" t="s">
        <v>271</v>
      </c>
      <c r="C85" s="10">
        <v>9631904</v>
      </c>
      <c r="D85" s="66">
        <v>75</v>
      </c>
      <c r="F85" s="93">
        <v>100</v>
      </c>
      <c r="H85" s="66">
        <v>100</v>
      </c>
      <c r="J85" s="93">
        <v>100</v>
      </c>
      <c r="L85" s="66">
        <v>90</v>
      </c>
      <c r="N85" s="66">
        <v>50</v>
      </c>
      <c r="P85" s="66">
        <v>0</v>
      </c>
      <c r="R85" s="92">
        <f t="shared" si="2"/>
        <v>93</v>
      </c>
      <c r="S85" s="78">
        <f t="shared" si="1"/>
        <v>25</v>
      </c>
    </row>
    <row r="86" spans="1:19" ht="16.5">
      <c r="A86" s="27" t="s">
        <v>145</v>
      </c>
      <c r="B86" s="27" t="s">
        <v>146</v>
      </c>
      <c r="C86" s="28">
        <v>9613007</v>
      </c>
      <c r="D86" s="66">
        <v>75</v>
      </c>
      <c r="F86" s="93">
        <v>100</v>
      </c>
      <c r="H86" s="66">
        <v>100</v>
      </c>
      <c r="J86" s="93">
        <v>100</v>
      </c>
      <c r="L86" s="66">
        <v>100</v>
      </c>
      <c r="N86" s="66">
        <v>100</v>
      </c>
      <c r="P86" s="66">
        <v>100</v>
      </c>
      <c r="R86" s="92">
        <f t="shared" si="2"/>
        <v>95</v>
      </c>
      <c r="S86" s="78">
        <f t="shared" si="1"/>
        <v>100</v>
      </c>
    </row>
    <row r="87" spans="1:19" ht="16.5">
      <c r="A87" s="27" t="s">
        <v>155</v>
      </c>
      <c r="B87" s="27" t="s">
        <v>156</v>
      </c>
      <c r="C87" s="28">
        <v>9631002</v>
      </c>
      <c r="D87" s="66">
        <v>100</v>
      </c>
      <c r="F87" s="93">
        <v>100</v>
      </c>
      <c r="H87" s="66">
        <v>100</v>
      </c>
      <c r="J87" s="93">
        <v>100</v>
      </c>
      <c r="L87" s="66">
        <v>100</v>
      </c>
      <c r="N87" s="66">
        <v>0</v>
      </c>
      <c r="P87" s="66">
        <v>0</v>
      </c>
      <c r="R87" s="92">
        <f t="shared" si="2"/>
        <v>100</v>
      </c>
      <c r="S87" s="78">
        <f t="shared" si="1"/>
        <v>0</v>
      </c>
    </row>
    <row r="88" spans="1:19" ht="17">
      <c r="A88" s="169" t="s">
        <v>278</v>
      </c>
      <c r="B88" s="167"/>
      <c r="C88" s="37"/>
      <c r="F88" s="90"/>
      <c r="J88" s="90"/>
      <c r="R88" s="92">
        <f t="shared" si="2"/>
        <v>0</v>
      </c>
      <c r="S88" s="78">
        <f t="shared" si="1"/>
        <v>0</v>
      </c>
    </row>
    <row r="89" spans="1:19" ht="16.5">
      <c r="A89" s="8" t="s">
        <v>94</v>
      </c>
      <c r="B89" s="8" t="s">
        <v>55</v>
      </c>
      <c r="C89" s="10">
        <v>9527047</v>
      </c>
      <c r="D89" s="66">
        <v>100</v>
      </c>
      <c r="F89" s="93">
        <v>90</v>
      </c>
      <c r="H89" s="66">
        <v>100</v>
      </c>
      <c r="J89" s="93">
        <v>100</v>
      </c>
      <c r="L89" s="66">
        <v>100</v>
      </c>
      <c r="R89" s="92">
        <f t="shared" si="2"/>
        <v>98</v>
      </c>
      <c r="S89" s="78">
        <f t="shared" si="1"/>
        <v>0</v>
      </c>
    </row>
    <row r="90" spans="1:19" ht="16.5">
      <c r="A90" s="8" t="s">
        <v>114</v>
      </c>
      <c r="B90" s="8" t="s">
        <v>115</v>
      </c>
      <c r="C90" s="10">
        <v>9531084</v>
      </c>
      <c r="F90" s="90"/>
      <c r="J90" s="90"/>
      <c r="R90" s="92">
        <f t="shared" si="2"/>
        <v>0</v>
      </c>
      <c r="S90" s="78">
        <f t="shared" si="1"/>
        <v>0</v>
      </c>
    </row>
    <row r="91" spans="1:19" ht="16.5">
      <c r="A91" s="8" t="s">
        <v>124</v>
      </c>
      <c r="B91" s="8" t="s">
        <v>125</v>
      </c>
      <c r="C91" s="10">
        <v>9531407</v>
      </c>
      <c r="F91" s="90"/>
      <c r="J91" s="90"/>
      <c r="P91" s="66">
        <v>0</v>
      </c>
      <c r="R91" s="92">
        <f t="shared" si="2"/>
        <v>0</v>
      </c>
      <c r="S91" s="78">
        <f t="shared" si="1"/>
        <v>0</v>
      </c>
    </row>
    <row r="92" spans="1:19" ht="16.5">
      <c r="A92" s="8" t="s">
        <v>158</v>
      </c>
      <c r="B92" s="8" t="s">
        <v>159</v>
      </c>
      <c r="C92" s="10">
        <v>9631003</v>
      </c>
      <c r="D92" s="66">
        <v>100</v>
      </c>
      <c r="F92" s="93">
        <v>100</v>
      </c>
      <c r="H92" s="66">
        <v>100</v>
      </c>
      <c r="J92" s="93">
        <v>100</v>
      </c>
      <c r="L92" s="66">
        <v>100</v>
      </c>
      <c r="N92" s="66">
        <v>50</v>
      </c>
      <c r="P92" s="66">
        <v>0</v>
      </c>
      <c r="R92" s="92">
        <f t="shared" si="2"/>
        <v>100</v>
      </c>
      <c r="S92" s="78">
        <f t="shared" si="1"/>
        <v>25</v>
      </c>
    </row>
    <row r="93" spans="1:19" ht="16.5">
      <c r="A93" s="8" t="s">
        <v>160</v>
      </c>
      <c r="B93" s="8" t="s">
        <v>62</v>
      </c>
      <c r="C93" s="10">
        <v>9631004</v>
      </c>
      <c r="D93" s="66">
        <v>70</v>
      </c>
      <c r="F93" s="93">
        <v>100</v>
      </c>
      <c r="H93" s="66">
        <v>10</v>
      </c>
      <c r="J93" s="93">
        <v>100</v>
      </c>
      <c r="L93" s="66">
        <v>50</v>
      </c>
      <c r="N93" s="66">
        <v>0</v>
      </c>
      <c r="P93" s="66">
        <v>0</v>
      </c>
      <c r="R93" s="92">
        <f t="shared" si="2"/>
        <v>66</v>
      </c>
      <c r="S93" s="78">
        <f t="shared" si="1"/>
        <v>0</v>
      </c>
    </row>
    <row r="94" spans="1:19" ht="16.5">
      <c r="A94" s="8" t="s">
        <v>161</v>
      </c>
      <c r="B94" s="8" t="s">
        <v>75</v>
      </c>
      <c r="C94" s="10">
        <v>9631005</v>
      </c>
      <c r="D94" s="66">
        <v>100</v>
      </c>
      <c r="F94" s="93">
        <v>95</v>
      </c>
      <c r="H94" s="66">
        <v>10</v>
      </c>
      <c r="J94" s="93">
        <v>100</v>
      </c>
      <c r="L94" s="66">
        <v>100</v>
      </c>
      <c r="N94" s="66">
        <v>0</v>
      </c>
      <c r="P94" s="66">
        <v>0</v>
      </c>
      <c r="R94" s="92">
        <f t="shared" si="2"/>
        <v>81</v>
      </c>
      <c r="S94" s="78">
        <f t="shared" si="1"/>
        <v>0</v>
      </c>
    </row>
    <row r="95" spans="1:19" ht="16.5">
      <c r="A95" s="8" t="s">
        <v>172</v>
      </c>
      <c r="B95" s="8" t="s">
        <v>173</v>
      </c>
      <c r="C95" s="10">
        <v>9631011</v>
      </c>
      <c r="D95" s="66">
        <v>100</v>
      </c>
      <c r="F95" s="93">
        <v>85</v>
      </c>
      <c r="H95" s="66">
        <v>100</v>
      </c>
      <c r="J95" s="93">
        <v>100</v>
      </c>
      <c r="L95" s="66">
        <v>100</v>
      </c>
      <c r="N95" s="66">
        <v>60</v>
      </c>
      <c r="P95" s="66">
        <v>0</v>
      </c>
      <c r="R95" s="92">
        <f t="shared" si="2"/>
        <v>97</v>
      </c>
      <c r="S95" s="78">
        <f t="shared" si="1"/>
        <v>30</v>
      </c>
    </row>
    <row r="96" spans="1:19" ht="16.5">
      <c r="A96" s="8" t="s">
        <v>176</v>
      </c>
      <c r="B96" s="8" t="s">
        <v>75</v>
      </c>
      <c r="C96" s="10">
        <v>9631013</v>
      </c>
      <c r="D96" s="66">
        <v>100</v>
      </c>
      <c r="F96" s="93">
        <v>95</v>
      </c>
      <c r="H96" s="66">
        <v>100</v>
      </c>
      <c r="J96" s="93">
        <v>100</v>
      </c>
      <c r="L96" s="66">
        <v>100</v>
      </c>
      <c r="N96" s="66">
        <v>100</v>
      </c>
      <c r="P96" s="66">
        <v>0</v>
      </c>
      <c r="R96" s="92">
        <f t="shared" si="2"/>
        <v>99</v>
      </c>
      <c r="S96" s="78">
        <f t="shared" si="1"/>
        <v>50</v>
      </c>
    </row>
    <row r="97" spans="1:19" ht="16.5">
      <c r="A97" s="8" t="s">
        <v>177</v>
      </c>
      <c r="B97" s="8" t="s">
        <v>70</v>
      </c>
      <c r="C97" s="10">
        <v>9631014</v>
      </c>
      <c r="D97" s="66">
        <v>100</v>
      </c>
      <c r="F97" s="93">
        <v>85</v>
      </c>
      <c r="H97" s="66">
        <v>100</v>
      </c>
      <c r="J97" s="93">
        <v>100</v>
      </c>
      <c r="L97" s="66">
        <v>80</v>
      </c>
      <c r="N97" s="66">
        <v>0</v>
      </c>
      <c r="P97" s="66">
        <v>0</v>
      </c>
      <c r="R97" s="92">
        <f t="shared" si="2"/>
        <v>93</v>
      </c>
      <c r="S97" s="78">
        <f t="shared" si="1"/>
        <v>0</v>
      </c>
    </row>
    <row r="98" spans="1:19" ht="16.5">
      <c r="A98" s="8" t="s">
        <v>178</v>
      </c>
      <c r="B98" s="8" t="s">
        <v>62</v>
      </c>
      <c r="C98" s="10">
        <v>9631015</v>
      </c>
      <c r="F98" s="90"/>
      <c r="J98" s="90"/>
      <c r="R98" s="92">
        <f t="shared" si="2"/>
        <v>0</v>
      </c>
      <c r="S98" s="78">
        <f t="shared" si="1"/>
        <v>0</v>
      </c>
    </row>
    <row r="99" spans="1:19" ht="16.5">
      <c r="A99" s="8" t="s">
        <v>182</v>
      </c>
      <c r="B99" s="8" t="s">
        <v>62</v>
      </c>
      <c r="C99" s="10">
        <v>9631018</v>
      </c>
      <c r="D99" s="66">
        <v>95</v>
      </c>
      <c r="F99" s="93">
        <v>90</v>
      </c>
      <c r="H99" s="66">
        <v>75</v>
      </c>
      <c r="J99" s="93">
        <v>95</v>
      </c>
      <c r="L99" s="66">
        <v>100</v>
      </c>
      <c r="N99" s="66">
        <v>50</v>
      </c>
      <c r="P99" s="66">
        <v>0</v>
      </c>
      <c r="R99" s="92">
        <f t="shared" si="2"/>
        <v>91</v>
      </c>
      <c r="S99" s="78">
        <f t="shared" si="1"/>
        <v>25</v>
      </c>
    </row>
    <row r="100" spans="1:19" ht="16.5">
      <c r="A100" s="8" t="s">
        <v>187</v>
      </c>
      <c r="B100" s="8" t="s">
        <v>188</v>
      </c>
      <c r="C100" s="10">
        <v>9631019</v>
      </c>
      <c r="F100" s="93">
        <v>100</v>
      </c>
      <c r="H100" s="66">
        <v>50</v>
      </c>
      <c r="I100" s="67"/>
      <c r="J100" s="93">
        <v>85</v>
      </c>
      <c r="L100" s="66">
        <v>100</v>
      </c>
      <c r="N100" s="66">
        <v>100</v>
      </c>
      <c r="P100" s="66">
        <v>90</v>
      </c>
      <c r="R100" s="92">
        <f t="shared" si="2"/>
        <v>67</v>
      </c>
      <c r="S100" s="78">
        <f t="shared" si="1"/>
        <v>95</v>
      </c>
    </row>
    <row r="101" spans="1:19" ht="16.5">
      <c r="A101" s="8" t="s">
        <v>190</v>
      </c>
      <c r="B101" s="8" t="s">
        <v>191</v>
      </c>
      <c r="C101" s="10">
        <v>9631020</v>
      </c>
      <c r="D101" s="66">
        <v>100</v>
      </c>
      <c r="F101" s="93">
        <v>100</v>
      </c>
      <c r="H101" s="66">
        <v>100</v>
      </c>
      <c r="J101" s="93">
        <v>90</v>
      </c>
      <c r="L101" s="66">
        <v>100</v>
      </c>
      <c r="N101" s="66">
        <v>0</v>
      </c>
      <c r="P101" s="66">
        <v>0</v>
      </c>
      <c r="R101" s="92">
        <f t="shared" si="2"/>
        <v>98</v>
      </c>
      <c r="S101" s="78">
        <f t="shared" si="1"/>
        <v>0</v>
      </c>
    </row>
    <row r="102" spans="1:19" ht="16.5">
      <c r="A102" s="8" t="s">
        <v>193</v>
      </c>
      <c r="B102" s="8" t="s">
        <v>131</v>
      </c>
      <c r="C102" s="10">
        <v>9631021</v>
      </c>
      <c r="D102" s="66">
        <v>100</v>
      </c>
      <c r="F102" s="93">
        <v>100</v>
      </c>
      <c r="H102" s="66">
        <v>100</v>
      </c>
      <c r="J102" s="93">
        <v>100</v>
      </c>
      <c r="L102" s="66">
        <v>100</v>
      </c>
      <c r="N102" s="66">
        <v>100</v>
      </c>
      <c r="P102" s="66">
        <v>100</v>
      </c>
      <c r="R102" s="92">
        <f t="shared" si="2"/>
        <v>100</v>
      </c>
      <c r="S102" s="78">
        <f t="shared" si="1"/>
        <v>100</v>
      </c>
    </row>
    <row r="103" spans="1:19" ht="16.5">
      <c r="A103" s="8" t="s">
        <v>195</v>
      </c>
      <c r="B103" s="8" t="s">
        <v>75</v>
      </c>
      <c r="C103" s="10">
        <v>9631022</v>
      </c>
      <c r="D103" s="66">
        <v>100</v>
      </c>
      <c r="F103" s="93">
        <v>90</v>
      </c>
      <c r="H103" s="66">
        <v>100</v>
      </c>
      <c r="J103" s="93">
        <v>100</v>
      </c>
      <c r="L103" s="66">
        <v>100</v>
      </c>
      <c r="N103" s="66">
        <v>0</v>
      </c>
      <c r="P103" s="66">
        <v>0</v>
      </c>
      <c r="R103" s="92">
        <f t="shared" si="2"/>
        <v>98</v>
      </c>
      <c r="S103" s="78">
        <f t="shared" si="1"/>
        <v>0</v>
      </c>
    </row>
    <row r="104" spans="1:19" ht="16.5">
      <c r="A104" s="8" t="s">
        <v>200</v>
      </c>
      <c r="B104" s="8" t="s">
        <v>81</v>
      </c>
      <c r="C104" s="10">
        <v>9631024</v>
      </c>
      <c r="D104" s="66">
        <v>100</v>
      </c>
      <c r="F104" s="93">
        <v>95</v>
      </c>
      <c r="H104" s="66">
        <v>75</v>
      </c>
      <c r="J104" s="93">
        <v>100</v>
      </c>
      <c r="L104" s="66">
        <v>98</v>
      </c>
      <c r="N104" s="66">
        <v>60</v>
      </c>
      <c r="P104" s="66">
        <v>70</v>
      </c>
      <c r="R104" s="92">
        <f t="shared" si="2"/>
        <v>93.6</v>
      </c>
      <c r="S104" s="78">
        <f t="shared" si="1"/>
        <v>65</v>
      </c>
    </row>
    <row r="105" spans="1:19" ht="16.5">
      <c r="A105" s="8" t="s">
        <v>203</v>
      </c>
      <c r="B105" s="8" t="s">
        <v>204</v>
      </c>
      <c r="C105" s="10">
        <v>9631025</v>
      </c>
      <c r="D105" s="66">
        <v>100</v>
      </c>
      <c r="F105" s="93">
        <v>100</v>
      </c>
      <c r="H105" s="66">
        <v>100</v>
      </c>
      <c r="J105" s="93">
        <v>100</v>
      </c>
      <c r="L105" s="66">
        <v>100</v>
      </c>
      <c r="N105" s="66">
        <v>0</v>
      </c>
      <c r="P105" s="66">
        <v>0</v>
      </c>
      <c r="R105" s="92">
        <f t="shared" si="2"/>
        <v>100</v>
      </c>
      <c r="S105" s="78">
        <f t="shared" si="1"/>
        <v>0</v>
      </c>
    </row>
    <row r="106" spans="1:19" ht="16.5">
      <c r="A106" s="8" t="s">
        <v>216</v>
      </c>
      <c r="B106" s="8" t="s">
        <v>217</v>
      </c>
      <c r="C106" s="10">
        <v>9631032</v>
      </c>
      <c r="D106" s="66">
        <v>100</v>
      </c>
      <c r="F106" s="90"/>
      <c r="H106" s="66">
        <v>100</v>
      </c>
      <c r="J106" s="90"/>
      <c r="R106" s="92">
        <f t="shared" si="2"/>
        <v>40</v>
      </c>
      <c r="S106" s="78">
        <f t="shared" si="1"/>
        <v>0</v>
      </c>
    </row>
    <row r="107" spans="1:19" ht="16.5">
      <c r="A107" s="8" t="s">
        <v>227</v>
      </c>
      <c r="B107" s="8" t="s">
        <v>228</v>
      </c>
      <c r="C107" s="10">
        <v>9631036</v>
      </c>
      <c r="D107" s="66">
        <v>100</v>
      </c>
      <c r="F107" s="93">
        <v>95</v>
      </c>
      <c r="J107" s="93">
        <v>0</v>
      </c>
      <c r="L107" s="66">
        <v>0</v>
      </c>
      <c r="N107" s="66">
        <v>0</v>
      </c>
      <c r="P107" s="66">
        <v>0</v>
      </c>
      <c r="R107" s="92">
        <f t="shared" si="2"/>
        <v>39</v>
      </c>
      <c r="S107" s="78">
        <f t="shared" si="1"/>
        <v>0</v>
      </c>
    </row>
    <row r="108" spans="1:19" ht="16.5">
      <c r="A108" s="8" t="s">
        <v>233</v>
      </c>
      <c r="B108" s="8" t="s">
        <v>234</v>
      </c>
      <c r="C108" s="10">
        <v>9631040</v>
      </c>
      <c r="D108" s="66">
        <v>50</v>
      </c>
      <c r="F108" s="93">
        <v>100</v>
      </c>
      <c r="H108" s="66">
        <v>100</v>
      </c>
      <c r="J108" s="93">
        <v>100</v>
      </c>
      <c r="L108" s="66">
        <v>100</v>
      </c>
      <c r="N108" s="66">
        <v>0</v>
      </c>
      <c r="P108" s="66">
        <v>0</v>
      </c>
      <c r="R108" s="92">
        <f t="shared" si="2"/>
        <v>90</v>
      </c>
      <c r="S108" s="78">
        <f t="shared" si="1"/>
        <v>0</v>
      </c>
    </row>
    <row r="109" spans="1:19" ht="16.5">
      <c r="A109" s="8" t="s">
        <v>243</v>
      </c>
      <c r="B109" s="8" t="s">
        <v>93</v>
      </c>
      <c r="C109" s="10">
        <v>9631044</v>
      </c>
      <c r="D109" s="66">
        <v>100</v>
      </c>
      <c r="F109" s="93">
        <v>100</v>
      </c>
      <c r="H109" s="66">
        <v>100</v>
      </c>
      <c r="J109" s="93">
        <v>100</v>
      </c>
      <c r="R109" s="92">
        <f t="shared" si="2"/>
        <v>80</v>
      </c>
      <c r="S109" s="78">
        <f t="shared" si="1"/>
        <v>0</v>
      </c>
    </row>
    <row r="110" spans="1:19" ht="16.5">
      <c r="A110" s="8" t="s">
        <v>246</v>
      </c>
      <c r="B110" s="8" t="s">
        <v>247</v>
      </c>
      <c r="C110" s="10">
        <v>9631045</v>
      </c>
      <c r="F110" s="90"/>
      <c r="J110" s="90"/>
      <c r="R110" s="92">
        <f t="shared" si="2"/>
        <v>0</v>
      </c>
      <c r="S110" s="78">
        <f t="shared" si="1"/>
        <v>0</v>
      </c>
    </row>
    <row r="111" spans="1:19" ht="16.5">
      <c r="A111" s="8" t="s">
        <v>251</v>
      </c>
      <c r="B111" s="8" t="s">
        <v>252</v>
      </c>
      <c r="C111" s="10">
        <v>9631047</v>
      </c>
      <c r="D111" s="66">
        <v>100</v>
      </c>
      <c r="F111" s="93">
        <v>0</v>
      </c>
      <c r="J111" s="93">
        <v>0</v>
      </c>
      <c r="R111" s="92">
        <f t="shared" si="2"/>
        <v>20</v>
      </c>
      <c r="S111" s="78">
        <f t="shared" si="1"/>
        <v>0</v>
      </c>
    </row>
    <row r="112" spans="1:19" ht="16.5">
      <c r="A112" s="8" t="s">
        <v>260</v>
      </c>
      <c r="B112" s="8" t="s">
        <v>261</v>
      </c>
      <c r="C112" s="10">
        <v>9631049</v>
      </c>
      <c r="F112" s="90"/>
      <c r="J112" s="90"/>
      <c r="R112" s="92">
        <f t="shared" si="2"/>
        <v>0</v>
      </c>
      <c r="S112" s="78">
        <f t="shared" si="1"/>
        <v>0</v>
      </c>
    </row>
    <row r="113" spans="1:19" ht="16.5">
      <c r="A113" s="8" t="s">
        <v>266</v>
      </c>
      <c r="B113" s="8" t="s">
        <v>75</v>
      </c>
      <c r="C113" s="10">
        <v>9631050</v>
      </c>
      <c r="D113" s="66">
        <v>100</v>
      </c>
      <c r="F113" s="93">
        <v>100</v>
      </c>
      <c r="H113" s="66">
        <v>100</v>
      </c>
      <c r="J113" s="93">
        <v>90</v>
      </c>
      <c r="L113" s="66">
        <v>100</v>
      </c>
      <c r="N113" s="66">
        <v>100</v>
      </c>
      <c r="P113" s="66">
        <v>0</v>
      </c>
      <c r="R113" s="92">
        <f t="shared" si="2"/>
        <v>98</v>
      </c>
      <c r="S113" s="78">
        <f t="shared" si="1"/>
        <v>50</v>
      </c>
    </row>
    <row r="114" spans="1:19" ht="16.5">
      <c r="A114" s="8" t="s">
        <v>268</v>
      </c>
      <c r="B114" s="8" t="s">
        <v>269</v>
      </c>
      <c r="C114" s="10">
        <v>9631051</v>
      </c>
      <c r="D114" s="66">
        <v>50</v>
      </c>
      <c r="F114" s="93">
        <v>100</v>
      </c>
      <c r="H114" s="66">
        <v>100</v>
      </c>
      <c r="J114" s="93">
        <v>90</v>
      </c>
      <c r="L114" s="66">
        <v>100</v>
      </c>
      <c r="N114" s="66">
        <v>0</v>
      </c>
      <c r="P114" s="66">
        <v>0</v>
      </c>
      <c r="R114" s="92">
        <f t="shared" si="2"/>
        <v>88</v>
      </c>
      <c r="S114" s="78">
        <f t="shared" si="1"/>
        <v>0</v>
      </c>
    </row>
    <row r="115" spans="1:19" ht="16.5">
      <c r="A115" s="8" t="s">
        <v>275</v>
      </c>
      <c r="B115" s="8" t="s">
        <v>154</v>
      </c>
      <c r="C115" s="10">
        <v>9631053</v>
      </c>
      <c r="D115" s="66">
        <v>100</v>
      </c>
      <c r="F115" s="93">
        <v>100</v>
      </c>
      <c r="H115" s="66">
        <v>100</v>
      </c>
      <c r="J115" s="93">
        <v>100</v>
      </c>
      <c r="L115" s="66">
        <v>100</v>
      </c>
      <c r="N115" s="66">
        <v>100</v>
      </c>
      <c r="P115" s="66">
        <v>0</v>
      </c>
      <c r="R115" s="92">
        <f t="shared" si="2"/>
        <v>100</v>
      </c>
      <c r="S115" s="78">
        <f t="shared" si="1"/>
        <v>50</v>
      </c>
    </row>
    <row r="116" spans="1:19" ht="16.5">
      <c r="A116" s="8" t="s">
        <v>279</v>
      </c>
      <c r="B116" s="8" t="s">
        <v>93</v>
      </c>
      <c r="C116" s="10">
        <v>9631056</v>
      </c>
      <c r="D116" s="66">
        <v>75</v>
      </c>
      <c r="F116" s="93">
        <v>100</v>
      </c>
      <c r="J116" s="93">
        <v>100</v>
      </c>
      <c r="L116" s="66">
        <v>0</v>
      </c>
      <c r="N116" s="66">
        <v>0</v>
      </c>
      <c r="P116" s="66">
        <v>0</v>
      </c>
      <c r="R116" s="92">
        <f t="shared" si="2"/>
        <v>55</v>
      </c>
      <c r="S116" s="78">
        <f t="shared" si="1"/>
        <v>0</v>
      </c>
    </row>
    <row r="117" spans="1:19" ht="16.5">
      <c r="A117" s="8" t="s">
        <v>280</v>
      </c>
      <c r="B117" s="8" t="s">
        <v>281</v>
      </c>
      <c r="C117" s="10">
        <v>9631057</v>
      </c>
      <c r="D117" s="66">
        <v>100</v>
      </c>
      <c r="F117" s="93">
        <v>85</v>
      </c>
      <c r="H117" s="66">
        <v>100</v>
      </c>
      <c r="J117" s="93">
        <v>0</v>
      </c>
      <c r="L117" s="66">
        <v>50</v>
      </c>
      <c r="N117" s="66">
        <v>0</v>
      </c>
      <c r="P117" s="66">
        <v>0</v>
      </c>
      <c r="R117" s="92">
        <f t="shared" si="2"/>
        <v>67</v>
      </c>
      <c r="S117" s="78">
        <f t="shared" si="1"/>
        <v>0</v>
      </c>
    </row>
    <row r="118" spans="1:19" ht="16.5">
      <c r="A118" s="8" t="s">
        <v>283</v>
      </c>
      <c r="B118" s="8" t="s">
        <v>81</v>
      </c>
      <c r="C118" s="10">
        <v>9631059</v>
      </c>
      <c r="D118" s="66">
        <v>100</v>
      </c>
      <c r="F118" s="93">
        <v>95</v>
      </c>
      <c r="H118" s="66">
        <v>100</v>
      </c>
      <c r="J118" s="93">
        <v>75</v>
      </c>
      <c r="L118" s="66">
        <v>100</v>
      </c>
      <c r="N118" s="66">
        <v>0</v>
      </c>
      <c r="P118" s="66">
        <v>0</v>
      </c>
      <c r="R118" s="92">
        <f t="shared" si="2"/>
        <v>94</v>
      </c>
      <c r="S118" s="78">
        <f t="shared" si="1"/>
        <v>0</v>
      </c>
    </row>
    <row r="119" spans="1:19" ht="16.5">
      <c r="A119" s="8" t="s">
        <v>284</v>
      </c>
      <c r="B119" s="8" t="s">
        <v>285</v>
      </c>
      <c r="C119" s="10">
        <v>9631061</v>
      </c>
      <c r="D119" s="66">
        <v>95</v>
      </c>
      <c r="F119" s="93">
        <v>100</v>
      </c>
      <c r="H119" s="66">
        <v>100</v>
      </c>
      <c r="J119" s="93">
        <v>100</v>
      </c>
      <c r="L119" s="66">
        <v>50</v>
      </c>
      <c r="N119" s="66">
        <v>0</v>
      </c>
      <c r="P119" s="66">
        <v>0</v>
      </c>
      <c r="R119" s="92">
        <f t="shared" si="2"/>
        <v>89</v>
      </c>
      <c r="S119" s="78">
        <f t="shared" si="1"/>
        <v>0</v>
      </c>
    </row>
    <row r="120" spans="1:19" ht="16.5">
      <c r="A120" s="8" t="s">
        <v>287</v>
      </c>
      <c r="B120" s="8" t="s">
        <v>288</v>
      </c>
      <c r="C120" s="10">
        <v>9631063</v>
      </c>
      <c r="D120" s="66">
        <v>100</v>
      </c>
      <c r="F120" s="93">
        <v>100</v>
      </c>
      <c r="H120" s="66">
        <v>100</v>
      </c>
      <c r="J120" s="93">
        <v>100</v>
      </c>
      <c r="L120" s="66">
        <v>100</v>
      </c>
      <c r="N120" s="66">
        <v>100</v>
      </c>
      <c r="P120" s="66">
        <v>0</v>
      </c>
      <c r="R120" s="92">
        <f t="shared" si="2"/>
        <v>100</v>
      </c>
      <c r="S120" s="78">
        <f t="shared" si="1"/>
        <v>50</v>
      </c>
    </row>
    <row r="121" spans="1:19" ht="16.5">
      <c r="A121" s="8" t="s">
        <v>290</v>
      </c>
      <c r="B121" s="8" t="s">
        <v>75</v>
      </c>
      <c r="C121" s="10">
        <v>9631064</v>
      </c>
      <c r="D121" s="66">
        <v>100</v>
      </c>
      <c r="F121" s="93">
        <v>100</v>
      </c>
      <c r="H121" s="66">
        <v>100</v>
      </c>
      <c r="J121" s="93">
        <v>100</v>
      </c>
      <c r="L121" s="66">
        <v>100</v>
      </c>
      <c r="N121" s="66">
        <v>0</v>
      </c>
      <c r="P121" s="66">
        <v>0</v>
      </c>
      <c r="R121" s="92">
        <f t="shared" si="2"/>
        <v>100</v>
      </c>
      <c r="S121" s="78">
        <f t="shared" si="1"/>
        <v>0</v>
      </c>
    </row>
    <row r="122" spans="1:19" ht="16.5">
      <c r="A122" s="8" t="s">
        <v>291</v>
      </c>
      <c r="B122" s="8" t="s">
        <v>292</v>
      </c>
      <c r="C122" s="10">
        <v>9631065</v>
      </c>
      <c r="D122" s="66">
        <v>75</v>
      </c>
      <c r="F122" s="93">
        <v>100</v>
      </c>
      <c r="H122" s="66">
        <v>100</v>
      </c>
      <c r="J122" s="93">
        <v>100</v>
      </c>
      <c r="L122" s="66">
        <v>70</v>
      </c>
      <c r="N122" s="66">
        <v>0</v>
      </c>
      <c r="P122" s="66">
        <v>0</v>
      </c>
      <c r="R122" s="92">
        <f t="shared" si="2"/>
        <v>89</v>
      </c>
      <c r="S122" s="78">
        <f t="shared" si="1"/>
        <v>0</v>
      </c>
    </row>
    <row r="123" spans="1:19" ht="16.5">
      <c r="A123" s="8" t="s">
        <v>299</v>
      </c>
      <c r="B123" s="8" t="s">
        <v>129</v>
      </c>
      <c r="C123" s="10">
        <v>9631071</v>
      </c>
      <c r="F123" s="90"/>
      <c r="J123" s="90"/>
      <c r="R123" s="92">
        <f t="shared" si="2"/>
        <v>0</v>
      </c>
      <c r="S123" s="78">
        <f t="shared" si="1"/>
        <v>0</v>
      </c>
    </row>
    <row r="124" spans="1:19" ht="16.5">
      <c r="A124" s="8" t="s">
        <v>302</v>
      </c>
      <c r="B124" s="8" t="s">
        <v>62</v>
      </c>
      <c r="C124" s="10">
        <v>9631072</v>
      </c>
      <c r="D124" s="66">
        <v>100</v>
      </c>
      <c r="F124" s="93">
        <v>100</v>
      </c>
      <c r="H124" s="66">
        <v>100</v>
      </c>
      <c r="J124" s="93">
        <v>100</v>
      </c>
      <c r="L124" s="66">
        <v>100</v>
      </c>
      <c r="N124" s="66">
        <v>100</v>
      </c>
      <c r="P124" s="66">
        <v>0</v>
      </c>
      <c r="R124" s="92">
        <f t="shared" si="2"/>
        <v>100</v>
      </c>
      <c r="S124" s="78">
        <f t="shared" si="1"/>
        <v>50</v>
      </c>
    </row>
    <row r="125" spans="1:19" ht="16.5">
      <c r="A125" s="8" t="s">
        <v>303</v>
      </c>
      <c r="B125" s="8" t="s">
        <v>55</v>
      </c>
      <c r="C125" s="10">
        <v>9631075</v>
      </c>
      <c r="D125" s="66">
        <v>75</v>
      </c>
      <c r="F125" s="93">
        <v>80</v>
      </c>
      <c r="H125" s="66">
        <v>100</v>
      </c>
      <c r="J125" s="93">
        <v>100</v>
      </c>
      <c r="L125" s="66">
        <v>100</v>
      </c>
      <c r="N125" s="66">
        <v>0</v>
      </c>
      <c r="P125" s="66">
        <v>0</v>
      </c>
      <c r="R125" s="92">
        <f t="shared" si="2"/>
        <v>91</v>
      </c>
      <c r="S125" s="78">
        <f t="shared" si="1"/>
        <v>0</v>
      </c>
    </row>
    <row r="126" spans="1:19" ht="16.5">
      <c r="A126" s="8" t="s">
        <v>304</v>
      </c>
      <c r="B126" s="8" t="s">
        <v>62</v>
      </c>
      <c r="C126" s="10">
        <v>9631076</v>
      </c>
      <c r="D126" s="66">
        <v>100</v>
      </c>
      <c r="F126" s="93">
        <v>80</v>
      </c>
      <c r="H126" s="66">
        <v>100</v>
      </c>
      <c r="J126" s="93">
        <v>0</v>
      </c>
      <c r="L126" s="66">
        <v>70</v>
      </c>
      <c r="N126" s="66">
        <v>0</v>
      </c>
      <c r="P126" s="66">
        <v>0</v>
      </c>
      <c r="R126" s="92">
        <f t="shared" si="2"/>
        <v>70</v>
      </c>
      <c r="S126" s="78">
        <f t="shared" si="1"/>
        <v>0</v>
      </c>
    </row>
    <row r="127" spans="1:19" ht="16.5">
      <c r="A127" s="8" t="s">
        <v>309</v>
      </c>
      <c r="B127" s="8" t="s">
        <v>55</v>
      </c>
      <c r="C127" s="10">
        <v>9631404</v>
      </c>
      <c r="D127" s="66">
        <v>75</v>
      </c>
      <c r="F127" s="93">
        <v>100</v>
      </c>
      <c r="H127" s="66">
        <v>100</v>
      </c>
      <c r="J127" s="93">
        <v>80</v>
      </c>
      <c r="L127" s="66">
        <v>50</v>
      </c>
      <c r="N127" s="66">
        <v>0</v>
      </c>
      <c r="P127" s="66">
        <v>0</v>
      </c>
      <c r="R127" s="92">
        <f t="shared" si="2"/>
        <v>81</v>
      </c>
      <c r="S127" s="78">
        <f t="shared" si="1"/>
        <v>0</v>
      </c>
    </row>
    <row r="128" spans="1:19" ht="16.5">
      <c r="A128" s="8" t="s">
        <v>310</v>
      </c>
      <c r="B128" s="8" t="s">
        <v>228</v>
      </c>
      <c r="C128" s="10">
        <v>9631405</v>
      </c>
      <c r="D128" s="66">
        <v>100</v>
      </c>
      <c r="F128" s="93">
        <v>100</v>
      </c>
      <c r="H128" s="66">
        <v>100</v>
      </c>
      <c r="J128" s="93">
        <v>100</v>
      </c>
      <c r="L128" s="66">
        <v>100</v>
      </c>
      <c r="N128" s="66">
        <v>0</v>
      </c>
      <c r="P128" s="66">
        <v>0</v>
      </c>
      <c r="R128" s="92">
        <f t="shared" si="2"/>
        <v>100</v>
      </c>
      <c r="S128" s="78">
        <f t="shared" si="1"/>
        <v>0</v>
      </c>
    </row>
    <row r="129" spans="1:19" ht="16.5">
      <c r="A129" s="8" t="s">
        <v>312</v>
      </c>
      <c r="B129" s="8" t="s">
        <v>81</v>
      </c>
      <c r="C129" s="10">
        <v>9631406</v>
      </c>
      <c r="D129" s="66">
        <v>100</v>
      </c>
      <c r="F129" s="93">
        <v>90</v>
      </c>
      <c r="H129" s="66">
        <v>100</v>
      </c>
      <c r="J129" s="93">
        <v>100</v>
      </c>
      <c r="L129" s="66">
        <v>100</v>
      </c>
      <c r="N129" s="66">
        <v>0</v>
      </c>
      <c r="P129" s="66">
        <v>0</v>
      </c>
      <c r="R129" s="92">
        <f t="shared" si="2"/>
        <v>98</v>
      </c>
      <c r="S129" s="78">
        <f t="shared" si="1"/>
        <v>0</v>
      </c>
    </row>
    <row r="130" spans="1:19" ht="16.5">
      <c r="A130" s="8" t="s">
        <v>319</v>
      </c>
      <c r="B130" s="8" t="s">
        <v>320</v>
      </c>
      <c r="C130" s="10">
        <v>9631415</v>
      </c>
      <c r="D130" s="66">
        <v>100</v>
      </c>
      <c r="F130" s="93">
        <v>100</v>
      </c>
      <c r="H130" s="66">
        <v>100</v>
      </c>
      <c r="J130" s="93">
        <v>100</v>
      </c>
      <c r="L130" s="66">
        <v>0</v>
      </c>
      <c r="N130" s="66">
        <v>0</v>
      </c>
      <c r="P130" s="66">
        <v>0</v>
      </c>
      <c r="R130" s="92">
        <f t="shared" si="2"/>
        <v>80</v>
      </c>
      <c r="S130" s="78">
        <f t="shared" si="1"/>
        <v>0</v>
      </c>
    </row>
    <row r="131" spans="1:19" ht="16.5">
      <c r="A131" s="8" t="s">
        <v>322</v>
      </c>
      <c r="B131" s="8" t="s">
        <v>323</v>
      </c>
      <c r="C131" s="10">
        <v>9631416</v>
      </c>
      <c r="D131" s="66">
        <v>100</v>
      </c>
      <c r="F131" s="93">
        <v>100</v>
      </c>
      <c r="H131" s="66">
        <v>100</v>
      </c>
      <c r="J131" s="93">
        <v>100</v>
      </c>
      <c r="L131" s="66">
        <v>100</v>
      </c>
      <c r="N131" s="66">
        <v>0</v>
      </c>
      <c r="P131" s="66">
        <v>0</v>
      </c>
      <c r="R131" s="92">
        <f t="shared" si="2"/>
        <v>100</v>
      </c>
      <c r="S131" s="78">
        <f t="shared" si="1"/>
        <v>0</v>
      </c>
    </row>
    <row r="132" spans="1:19" ht="16.5">
      <c r="A132" s="8" t="s">
        <v>324</v>
      </c>
      <c r="B132" s="8" t="s">
        <v>325</v>
      </c>
      <c r="C132" s="10">
        <v>9631417</v>
      </c>
      <c r="F132" s="90"/>
      <c r="J132" s="90"/>
      <c r="R132" s="92">
        <f t="shared" si="2"/>
        <v>0</v>
      </c>
      <c r="S132" s="78">
        <f t="shared" si="1"/>
        <v>0</v>
      </c>
    </row>
    <row r="133" spans="1:19" ht="16.5">
      <c r="A133" s="8" t="s">
        <v>326</v>
      </c>
      <c r="B133" s="8" t="s">
        <v>327</v>
      </c>
      <c r="C133" s="10">
        <v>9631418</v>
      </c>
      <c r="D133" s="66">
        <v>100</v>
      </c>
      <c r="F133" s="93">
        <v>100</v>
      </c>
      <c r="H133" s="66">
        <v>100</v>
      </c>
      <c r="J133" s="93">
        <v>100</v>
      </c>
      <c r="L133" s="66">
        <v>100</v>
      </c>
      <c r="N133" s="66">
        <v>0</v>
      </c>
      <c r="P133" s="66">
        <v>0</v>
      </c>
      <c r="R133" s="92">
        <f t="shared" si="2"/>
        <v>100</v>
      </c>
      <c r="S133" s="78">
        <f t="shared" si="1"/>
        <v>0</v>
      </c>
    </row>
    <row r="134" spans="1:19" ht="16.5">
      <c r="A134" s="8" t="s">
        <v>328</v>
      </c>
      <c r="B134" s="8" t="s">
        <v>329</v>
      </c>
      <c r="C134" s="10">
        <v>9631423</v>
      </c>
      <c r="F134" s="90"/>
      <c r="J134" s="90"/>
      <c r="R134" s="92">
        <f t="shared" si="2"/>
        <v>0</v>
      </c>
      <c r="S134" s="78">
        <f t="shared" si="1"/>
        <v>0</v>
      </c>
    </row>
    <row r="135" spans="1:19" ht="16.5">
      <c r="A135" s="8" t="s">
        <v>330</v>
      </c>
      <c r="B135" s="8" t="s">
        <v>331</v>
      </c>
      <c r="C135" s="10">
        <v>9631424</v>
      </c>
      <c r="D135" s="66">
        <v>100</v>
      </c>
      <c r="F135" s="93">
        <v>95</v>
      </c>
      <c r="H135" s="66">
        <v>100</v>
      </c>
      <c r="J135" s="93">
        <v>100</v>
      </c>
      <c r="L135" s="66">
        <v>100</v>
      </c>
      <c r="N135" s="66">
        <v>50</v>
      </c>
      <c r="P135" s="66">
        <v>0</v>
      </c>
      <c r="R135" s="92">
        <f t="shared" si="2"/>
        <v>99</v>
      </c>
      <c r="S135" s="78">
        <f t="shared" si="1"/>
        <v>25</v>
      </c>
    </row>
    <row r="136" spans="1:19" ht="16.5">
      <c r="A136" s="8" t="s">
        <v>332</v>
      </c>
      <c r="B136" s="8" t="s">
        <v>333</v>
      </c>
      <c r="C136" s="10">
        <v>9631801</v>
      </c>
      <c r="D136" s="66">
        <v>95</v>
      </c>
      <c r="F136" s="93">
        <v>95</v>
      </c>
      <c r="H136" s="66">
        <v>100</v>
      </c>
      <c r="J136" s="93">
        <v>100</v>
      </c>
      <c r="L136" s="66">
        <v>100</v>
      </c>
      <c r="N136" s="66">
        <v>0</v>
      </c>
      <c r="P136" s="66">
        <v>0</v>
      </c>
      <c r="R136" s="92">
        <f t="shared" si="2"/>
        <v>98</v>
      </c>
      <c r="S136" s="78">
        <f t="shared" si="1"/>
        <v>0</v>
      </c>
    </row>
    <row r="137" spans="1:19" ht="16.5">
      <c r="A137" s="8" t="s">
        <v>334</v>
      </c>
      <c r="B137" s="8" t="s">
        <v>51</v>
      </c>
      <c r="C137" s="10">
        <v>9631803</v>
      </c>
      <c r="D137" s="66">
        <v>100</v>
      </c>
      <c r="F137" s="93">
        <v>90</v>
      </c>
      <c r="H137" s="66">
        <v>100</v>
      </c>
      <c r="J137" s="93">
        <v>100</v>
      </c>
      <c r="L137" s="66">
        <v>100</v>
      </c>
      <c r="N137" s="66">
        <v>100</v>
      </c>
      <c r="P137" s="66">
        <v>0</v>
      </c>
      <c r="R137" s="92">
        <f t="shared" si="2"/>
        <v>98</v>
      </c>
      <c r="S137" s="78">
        <f t="shared" si="1"/>
        <v>50</v>
      </c>
    </row>
    <row r="138" spans="1:19" ht="16.5">
      <c r="A138" s="8" t="s">
        <v>336</v>
      </c>
      <c r="B138" s="8" t="s">
        <v>51</v>
      </c>
      <c r="C138" s="10">
        <v>9631813</v>
      </c>
      <c r="D138" s="66">
        <v>75</v>
      </c>
      <c r="F138" s="93">
        <v>100</v>
      </c>
      <c r="H138" s="66">
        <v>100</v>
      </c>
      <c r="J138" s="93">
        <v>85</v>
      </c>
      <c r="L138" s="66">
        <v>100</v>
      </c>
      <c r="N138" s="66">
        <v>0</v>
      </c>
      <c r="P138" s="66">
        <v>0</v>
      </c>
      <c r="R138" s="92">
        <f t="shared" si="2"/>
        <v>92</v>
      </c>
      <c r="S138" s="78">
        <f t="shared" si="1"/>
        <v>0</v>
      </c>
    </row>
    <row r="139" spans="1:19" ht="16.5">
      <c r="A139" s="8" t="s">
        <v>337</v>
      </c>
      <c r="B139" s="8" t="s">
        <v>129</v>
      </c>
      <c r="C139" s="10">
        <v>9631815</v>
      </c>
      <c r="D139" s="66">
        <v>100</v>
      </c>
      <c r="F139" s="93">
        <v>100</v>
      </c>
      <c r="H139" s="66">
        <v>100</v>
      </c>
      <c r="J139" s="93">
        <v>90</v>
      </c>
      <c r="L139" s="66">
        <v>100</v>
      </c>
      <c r="N139" s="66">
        <v>0</v>
      </c>
      <c r="P139" s="66">
        <v>0</v>
      </c>
      <c r="R139" s="92">
        <f t="shared" si="2"/>
        <v>98</v>
      </c>
      <c r="S139" s="78">
        <f t="shared" si="1"/>
        <v>0</v>
      </c>
    </row>
    <row r="140" spans="1:19" ht="16.5">
      <c r="A140" s="8" t="s">
        <v>338</v>
      </c>
      <c r="B140" s="8" t="s">
        <v>58</v>
      </c>
      <c r="C140" s="10">
        <v>9633094</v>
      </c>
      <c r="F140" s="93">
        <v>100</v>
      </c>
      <c r="H140" s="66">
        <v>100</v>
      </c>
      <c r="I140" s="67"/>
      <c r="J140" s="93">
        <v>100</v>
      </c>
      <c r="L140" s="66">
        <v>100</v>
      </c>
      <c r="N140" s="66">
        <v>50</v>
      </c>
      <c r="R140" s="92">
        <f t="shared" si="2"/>
        <v>80</v>
      </c>
      <c r="S140" s="78">
        <f t="shared" si="1"/>
        <v>25</v>
      </c>
    </row>
    <row r="141" spans="1:19" ht="16.5">
      <c r="A141" s="27" t="s">
        <v>151</v>
      </c>
      <c r="B141" s="42" t="s">
        <v>152</v>
      </c>
      <c r="C141" s="42">
        <v>9627052</v>
      </c>
      <c r="F141" s="90"/>
      <c r="J141" s="90"/>
    </row>
    <row r="142" spans="1:19" ht="16.5">
      <c r="A142" s="42" t="s">
        <v>139</v>
      </c>
      <c r="B142" s="25" t="s">
        <v>98</v>
      </c>
      <c r="C142" s="25">
        <v>9533037</v>
      </c>
      <c r="F142" s="90"/>
      <c r="J142" s="90"/>
    </row>
  </sheetData>
  <mergeCells count="4">
    <mergeCell ref="A1:B1"/>
    <mergeCell ref="A39:B39"/>
    <mergeCell ref="A88:B88"/>
    <mergeCell ref="D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70" zoomScaleNormal="7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A2" sqref="A1:A1048576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.08984375" customWidth="1"/>
    <col min="12" max="12" width="18.08984375" customWidth="1"/>
    <col min="14" max="14" width="17.81640625" customWidth="1"/>
    <col min="16" max="16" width="18.54296875" customWidth="1"/>
    <col min="18" max="18" width="25.1796875" customWidth="1"/>
    <col min="19" max="19" width="19" customWidth="1"/>
    <col min="20" max="20" width="21.54296875" customWidth="1"/>
    <col min="26" max="26" width="25.54296875" customWidth="1"/>
  </cols>
  <sheetData>
    <row r="1" spans="1:26" ht="15.75" customHeight="1">
      <c r="A1" s="168" t="s">
        <v>0</v>
      </c>
      <c r="B1" s="167"/>
      <c r="C1" s="1"/>
      <c r="O1" s="103"/>
    </row>
    <row r="2" spans="1:26" ht="15.75" customHeight="1">
      <c r="A2" s="3"/>
      <c r="B2" s="3"/>
      <c r="C2" s="5"/>
      <c r="D2" s="166" t="s">
        <v>557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105"/>
      <c r="P2" s="6"/>
      <c r="Q2" s="6"/>
    </row>
    <row r="3" spans="1:26" ht="15.75" customHeight="1">
      <c r="A3" s="3" t="s">
        <v>4</v>
      </c>
      <c r="B3" s="3" t="s">
        <v>5</v>
      </c>
      <c r="C3" s="5" t="s">
        <v>6</v>
      </c>
      <c r="D3" s="3" t="s">
        <v>559</v>
      </c>
      <c r="E3" s="3" t="s">
        <v>560</v>
      </c>
      <c r="F3" s="3" t="s">
        <v>561</v>
      </c>
      <c r="G3" s="3" t="s">
        <v>562</v>
      </c>
      <c r="H3" s="3" t="s">
        <v>563</v>
      </c>
      <c r="I3" s="3" t="s">
        <v>564</v>
      </c>
      <c r="J3" s="3" t="s">
        <v>565</v>
      </c>
      <c r="K3" s="3" t="s">
        <v>566</v>
      </c>
      <c r="L3" s="3" t="s">
        <v>567</v>
      </c>
      <c r="M3" s="3" t="s">
        <v>568</v>
      </c>
      <c r="N3" s="3" t="s">
        <v>569</v>
      </c>
      <c r="O3" s="106" t="s">
        <v>570</v>
      </c>
      <c r="P3" s="3" t="s">
        <v>571</v>
      </c>
      <c r="Q3" s="3" t="s">
        <v>572</v>
      </c>
      <c r="R3" s="3" t="s">
        <v>573</v>
      </c>
      <c r="S3" s="3" t="s">
        <v>574</v>
      </c>
      <c r="T3" s="64" t="s">
        <v>20</v>
      </c>
      <c r="U3" s="3" t="s">
        <v>21</v>
      </c>
      <c r="Z3" s="3"/>
    </row>
    <row r="4" spans="1:26" ht="15.75" customHeight="1">
      <c r="A4" s="8" t="s">
        <v>34</v>
      </c>
      <c r="B4" s="8" t="s">
        <v>38</v>
      </c>
      <c r="C4" s="10">
        <v>9531097</v>
      </c>
      <c r="I4" s="67"/>
      <c r="O4" s="103"/>
      <c r="T4" s="69">
        <f t="shared" ref="T4:T142" si="0">0.1*D4+0.2*F4+0.1*H4+0.15*J4+0.15*L4+0.15*N4+0.15*P4</f>
        <v>0</v>
      </c>
      <c r="U4" s="78"/>
      <c r="Z4" s="66"/>
    </row>
    <row r="5" spans="1:26" ht="15.75" customHeight="1">
      <c r="A5" s="8" t="s">
        <v>50</v>
      </c>
      <c r="B5" s="8" t="s">
        <v>51</v>
      </c>
      <c r="C5" s="10">
        <v>9531433</v>
      </c>
      <c r="O5" s="103"/>
      <c r="T5" s="69">
        <f t="shared" si="0"/>
        <v>0</v>
      </c>
      <c r="U5" s="78"/>
      <c r="Z5" s="66"/>
    </row>
    <row r="6" spans="1:26" ht="15.75" customHeight="1">
      <c r="A6" s="8" t="s">
        <v>54</v>
      </c>
      <c r="B6" s="8" t="s">
        <v>55</v>
      </c>
      <c r="C6" s="10">
        <v>9624016</v>
      </c>
      <c r="D6" s="66">
        <v>75</v>
      </c>
      <c r="E6" s="67" t="s">
        <v>575</v>
      </c>
      <c r="F6" s="66">
        <v>100</v>
      </c>
      <c r="H6" s="66">
        <v>50</v>
      </c>
      <c r="J6" s="66">
        <v>100</v>
      </c>
      <c r="L6" s="66">
        <v>100</v>
      </c>
      <c r="N6" s="66">
        <v>0</v>
      </c>
      <c r="O6" s="107"/>
      <c r="P6" s="66">
        <v>100</v>
      </c>
      <c r="Q6" s="66"/>
      <c r="T6" s="69">
        <f t="shared" si="0"/>
        <v>77.5</v>
      </c>
      <c r="U6" s="78"/>
      <c r="Z6" s="66"/>
    </row>
    <row r="7" spans="1:26" ht="15.75" customHeight="1">
      <c r="A7" s="8" t="s">
        <v>57</v>
      </c>
      <c r="B7" s="8" t="s">
        <v>58</v>
      </c>
      <c r="C7" s="10">
        <v>9631007</v>
      </c>
      <c r="D7" s="66">
        <v>50</v>
      </c>
      <c r="E7" s="67" t="s">
        <v>576</v>
      </c>
      <c r="F7" s="66">
        <v>100</v>
      </c>
      <c r="H7" s="66">
        <v>80</v>
      </c>
      <c r="J7" s="66">
        <v>100</v>
      </c>
      <c r="L7" s="66">
        <v>100</v>
      </c>
      <c r="N7" s="66">
        <v>100</v>
      </c>
      <c r="O7" s="103"/>
      <c r="T7" s="69">
        <f t="shared" si="0"/>
        <v>78</v>
      </c>
      <c r="U7" s="78"/>
      <c r="Z7" s="66"/>
    </row>
    <row r="8" spans="1:26" ht="15.75" customHeight="1">
      <c r="A8" s="8" t="s">
        <v>59</v>
      </c>
      <c r="B8" s="8" t="s">
        <v>60</v>
      </c>
      <c r="C8" s="10">
        <v>9631027</v>
      </c>
      <c r="D8" s="66">
        <v>100</v>
      </c>
      <c r="F8" s="66">
        <v>100</v>
      </c>
      <c r="H8" s="66">
        <v>50</v>
      </c>
      <c r="J8" s="66">
        <v>0</v>
      </c>
      <c r="L8" s="66">
        <v>0</v>
      </c>
      <c r="N8" s="66">
        <v>0</v>
      </c>
      <c r="O8" s="108" t="s">
        <v>577</v>
      </c>
      <c r="T8" s="69">
        <f t="shared" si="0"/>
        <v>35</v>
      </c>
      <c r="U8" s="78"/>
      <c r="Z8" s="66"/>
    </row>
    <row r="9" spans="1:26" ht="15.75" customHeight="1">
      <c r="A9" s="8" t="s">
        <v>61</v>
      </c>
      <c r="B9" s="8" t="s">
        <v>62</v>
      </c>
      <c r="C9" s="10">
        <v>9631028</v>
      </c>
      <c r="D9" s="66">
        <v>100</v>
      </c>
      <c r="F9" s="66">
        <v>100</v>
      </c>
      <c r="H9" s="66">
        <v>0</v>
      </c>
      <c r="J9" s="66">
        <v>100</v>
      </c>
      <c r="L9" s="66">
        <v>50</v>
      </c>
      <c r="M9" s="66" t="s">
        <v>578</v>
      </c>
      <c r="N9" s="66">
        <v>0</v>
      </c>
      <c r="O9" s="103"/>
      <c r="T9" s="69">
        <f t="shared" si="0"/>
        <v>52.5</v>
      </c>
      <c r="U9" s="78"/>
      <c r="Z9" s="66"/>
    </row>
    <row r="10" spans="1:26" ht="15.75" customHeight="1">
      <c r="A10" s="8" t="s">
        <v>63</v>
      </c>
      <c r="B10" s="8" t="s">
        <v>64</v>
      </c>
      <c r="C10" s="10">
        <v>9631029</v>
      </c>
      <c r="D10" s="66">
        <v>100</v>
      </c>
      <c r="F10" s="66">
        <v>0</v>
      </c>
      <c r="H10" s="66">
        <v>50</v>
      </c>
      <c r="J10" s="66">
        <v>50</v>
      </c>
      <c r="L10" s="66">
        <v>0</v>
      </c>
      <c r="N10" s="66">
        <v>0</v>
      </c>
      <c r="O10" s="103"/>
      <c r="P10" s="66">
        <v>50</v>
      </c>
      <c r="T10" s="69">
        <f t="shared" si="0"/>
        <v>30</v>
      </c>
      <c r="U10" s="78"/>
      <c r="Z10" s="66"/>
    </row>
    <row r="11" spans="1:26" ht="15.75" customHeight="1">
      <c r="A11" s="8" t="s">
        <v>65</v>
      </c>
      <c r="B11" s="8" t="s">
        <v>66</v>
      </c>
      <c r="C11" s="10">
        <v>9631030</v>
      </c>
      <c r="O11" s="103"/>
      <c r="T11" s="69">
        <f t="shared" si="0"/>
        <v>0</v>
      </c>
      <c r="U11" s="78"/>
      <c r="Z11" s="66"/>
    </row>
    <row r="12" spans="1:26" ht="15.75" customHeight="1">
      <c r="A12" s="8" t="s">
        <v>69</v>
      </c>
      <c r="B12" s="8" t="s">
        <v>70</v>
      </c>
      <c r="C12" s="10">
        <v>9631034</v>
      </c>
      <c r="D12" s="66">
        <v>100</v>
      </c>
      <c r="F12" s="66">
        <v>100</v>
      </c>
      <c r="H12" s="66">
        <v>0</v>
      </c>
      <c r="J12" s="66">
        <v>50</v>
      </c>
      <c r="L12" s="66">
        <v>0</v>
      </c>
      <c r="N12" s="66">
        <v>50</v>
      </c>
      <c r="O12" s="79" t="s">
        <v>577</v>
      </c>
      <c r="T12" s="69">
        <f t="shared" si="0"/>
        <v>45</v>
      </c>
      <c r="U12" s="78"/>
      <c r="Z12" s="66"/>
    </row>
    <row r="13" spans="1:26" ht="15.75" customHeight="1">
      <c r="A13" s="8" t="s">
        <v>72</v>
      </c>
      <c r="B13" s="8" t="s">
        <v>73</v>
      </c>
      <c r="C13" s="10">
        <v>9631041</v>
      </c>
      <c r="D13" s="66">
        <v>100</v>
      </c>
      <c r="F13" s="66">
        <v>100</v>
      </c>
      <c r="H13" s="66">
        <v>50</v>
      </c>
      <c r="J13" s="66">
        <v>100</v>
      </c>
      <c r="L13" s="109">
        <v>100</v>
      </c>
      <c r="M13" s="39"/>
      <c r="N13" s="110">
        <v>0</v>
      </c>
      <c r="O13" s="111" t="s">
        <v>577</v>
      </c>
      <c r="P13" s="66">
        <v>100</v>
      </c>
      <c r="T13" s="69">
        <f t="shared" si="0"/>
        <v>80</v>
      </c>
      <c r="U13" s="78"/>
      <c r="Z13" s="66"/>
    </row>
    <row r="14" spans="1:26" ht="15.75" customHeight="1">
      <c r="A14" s="8" t="s">
        <v>77</v>
      </c>
      <c r="B14" s="8" t="s">
        <v>78</v>
      </c>
      <c r="C14" s="10">
        <v>9631042</v>
      </c>
      <c r="O14" s="103"/>
      <c r="T14" s="69">
        <f t="shared" si="0"/>
        <v>0</v>
      </c>
      <c r="U14" s="78"/>
      <c r="Z14" s="66"/>
    </row>
    <row r="15" spans="1:26" ht="15.75" customHeight="1">
      <c r="A15" s="8" t="s">
        <v>80</v>
      </c>
      <c r="B15" s="8" t="s">
        <v>81</v>
      </c>
      <c r="C15" s="10">
        <v>9631048</v>
      </c>
      <c r="D15" s="66">
        <v>50</v>
      </c>
      <c r="E15" s="67" t="s">
        <v>579</v>
      </c>
      <c r="F15" s="66">
        <v>100</v>
      </c>
      <c r="H15" s="66">
        <v>50</v>
      </c>
      <c r="J15" s="66">
        <v>100</v>
      </c>
      <c r="L15" s="66">
        <v>0</v>
      </c>
      <c r="N15" s="66">
        <v>50</v>
      </c>
      <c r="O15" s="79" t="s">
        <v>577</v>
      </c>
      <c r="P15" s="66">
        <v>100</v>
      </c>
      <c r="T15" s="69">
        <f t="shared" si="0"/>
        <v>67.5</v>
      </c>
      <c r="U15" s="78"/>
      <c r="Z15" s="66"/>
    </row>
    <row r="16" spans="1:26" ht="15.75" customHeight="1">
      <c r="A16" s="8" t="s">
        <v>83</v>
      </c>
      <c r="B16" s="8" t="s">
        <v>84</v>
      </c>
      <c r="C16" s="10">
        <v>9631058</v>
      </c>
      <c r="O16" s="103"/>
      <c r="T16" s="69">
        <f t="shared" si="0"/>
        <v>0</v>
      </c>
      <c r="U16" s="78"/>
      <c r="Z16" s="66"/>
    </row>
    <row r="17" spans="1:26" ht="15.75" customHeight="1">
      <c r="A17" s="8" t="s">
        <v>89</v>
      </c>
      <c r="B17" s="8" t="s">
        <v>62</v>
      </c>
      <c r="C17" s="10">
        <v>9631060</v>
      </c>
      <c r="O17" s="103"/>
      <c r="T17" s="69">
        <f t="shared" si="0"/>
        <v>0</v>
      </c>
      <c r="U17" s="78"/>
      <c r="Z17" s="66"/>
    </row>
    <row r="18" spans="1:26" ht="15.75" customHeight="1">
      <c r="A18" s="8" t="s">
        <v>92</v>
      </c>
      <c r="B18" s="8" t="s">
        <v>93</v>
      </c>
      <c r="C18" s="10">
        <v>9631073</v>
      </c>
      <c r="D18" s="66">
        <v>100</v>
      </c>
      <c r="F18" s="66">
        <v>0</v>
      </c>
      <c r="H18" s="66">
        <v>0</v>
      </c>
      <c r="J18" s="66">
        <v>90</v>
      </c>
      <c r="L18" s="109">
        <v>100</v>
      </c>
      <c r="M18" s="39"/>
      <c r="N18" s="109">
        <v>50</v>
      </c>
      <c r="O18" s="111" t="s">
        <v>577</v>
      </c>
      <c r="P18" s="66">
        <v>90</v>
      </c>
      <c r="T18" s="69">
        <f t="shared" si="0"/>
        <v>59.5</v>
      </c>
      <c r="U18" s="78"/>
      <c r="Z18" s="66"/>
    </row>
    <row r="19" spans="1:26" ht="15.75" customHeight="1">
      <c r="A19" s="8" t="s">
        <v>95</v>
      </c>
      <c r="B19" s="8" t="s">
        <v>96</v>
      </c>
      <c r="C19" s="10">
        <v>9631082</v>
      </c>
      <c r="O19" s="103"/>
      <c r="T19" s="69">
        <f t="shared" si="0"/>
        <v>0</v>
      </c>
      <c r="U19" s="78"/>
      <c r="Z19" s="66"/>
    </row>
    <row r="20" spans="1:26" ht="15.75" customHeight="1">
      <c r="A20" s="8" t="s">
        <v>100</v>
      </c>
      <c r="B20" s="8" t="s">
        <v>101</v>
      </c>
      <c r="C20" s="10">
        <v>9631403</v>
      </c>
      <c r="O20" s="103"/>
      <c r="T20" s="69">
        <f t="shared" si="0"/>
        <v>0</v>
      </c>
      <c r="U20" s="78"/>
      <c r="Z20" s="66"/>
    </row>
    <row r="21" spans="1:26" ht="15.75" customHeight="1">
      <c r="A21" s="8" t="s">
        <v>104</v>
      </c>
      <c r="B21" s="8" t="s">
        <v>105</v>
      </c>
      <c r="C21" s="10">
        <v>9631408</v>
      </c>
      <c r="O21" s="103"/>
      <c r="T21" s="69">
        <f t="shared" si="0"/>
        <v>0</v>
      </c>
      <c r="U21" s="78"/>
      <c r="Z21" s="66"/>
    </row>
    <row r="22" spans="1:26" ht="15.75" customHeight="1">
      <c r="A22" s="8" t="s">
        <v>107</v>
      </c>
      <c r="B22" s="8" t="s">
        <v>108</v>
      </c>
      <c r="C22" s="10">
        <v>9631410</v>
      </c>
      <c r="D22" s="66">
        <v>100</v>
      </c>
      <c r="F22" s="66">
        <v>100</v>
      </c>
      <c r="H22" s="66">
        <v>50</v>
      </c>
      <c r="J22" s="66">
        <v>100</v>
      </c>
      <c r="L22" s="66">
        <v>100</v>
      </c>
      <c r="N22" s="66">
        <v>50</v>
      </c>
      <c r="O22" s="79" t="s">
        <v>577</v>
      </c>
      <c r="P22" s="66">
        <v>70</v>
      </c>
      <c r="T22" s="69">
        <f t="shared" si="0"/>
        <v>83</v>
      </c>
      <c r="U22" s="78"/>
      <c r="Z22" s="66"/>
    </row>
    <row r="23" spans="1:26" ht="15.75" customHeight="1">
      <c r="A23" s="8" t="s">
        <v>109</v>
      </c>
      <c r="B23" s="8" t="s">
        <v>110</v>
      </c>
      <c r="C23" s="10">
        <v>9631412</v>
      </c>
      <c r="D23" s="66">
        <v>100</v>
      </c>
      <c r="F23" s="66">
        <v>100</v>
      </c>
      <c r="H23" s="66">
        <v>50</v>
      </c>
      <c r="J23" s="66">
        <v>100</v>
      </c>
      <c r="L23" s="66">
        <v>50</v>
      </c>
      <c r="M23" s="66" t="s">
        <v>578</v>
      </c>
      <c r="N23" s="66">
        <v>0</v>
      </c>
      <c r="O23" s="103"/>
      <c r="T23" s="69">
        <f t="shared" si="0"/>
        <v>57.5</v>
      </c>
      <c r="U23" s="78"/>
      <c r="Z23" s="66"/>
    </row>
    <row r="24" spans="1:26" ht="15.75" customHeight="1">
      <c r="A24" s="8" t="s">
        <v>112</v>
      </c>
      <c r="B24" s="8" t="s">
        <v>113</v>
      </c>
      <c r="C24" s="10">
        <v>9631413</v>
      </c>
      <c r="O24" s="103"/>
      <c r="T24" s="69">
        <f t="shared" si="0"/>
        <v>0</v>
      </c>
      <c r="U24" s="78"/>
      <c r="Z24" s="66"/>
    </row>
    <row r="25" spans="1:26" ht="15.75" customHeight="1">
      <c r="A25" s="8" t="s">
        <v>117</v>
      </c>
      <c r="B25" s="8" t="s">
        <v>55</v>
      </c>
      <c r="C25" s="10">
        <v>9631420</v>
      </c>
      <c r="D25" s="66">
        <v>100</v>
      </c>
      <c r="F25" s="66">
        <v>100</v>
      </c>
      <c r="H25" s="66">
        <v>100</v>
      </c>
      <c r="J25" s="66">
        <v>100</v>
      </c>
      <c r="L25" s="110">
        <v>50</v>
      </c>
      <c r="M25" s="45" t="s">
        <v>578</v>
      </c>
      <c r="N25" s="109">
        <v>50</v>
      </c>
      <c r="O25" s="111" t="s">
        <v>577</v>
      </c>
      <c r="P25" s="66">
        <v>70</v>
      </c>
      <c r="T25" s="69">
        <f t="shared" si="0"/>
        <v>80.5</v>
      </c>
      <c r="U25" s="78"/>
      <c r="Z25" s="66"/>
    </row>
    <row r="26" spans="1:26" ht="15.75" customHeight="1">
      <c r="A26" s="8" t="s">
        <v>118</v>
      </c>
      <c r="B26" s="8" t="s">
        <v>75</v>
      </c>
      <c r="C26" s="10">
        <v>9631426</v>
      </c>
      <c r="D26" s="66">
        <v>100</v>
      </c>
      <c r="F26" s="66">
        <v>100</v>
      </c>
      <c r="H26" s="66">
        <v>0</v>
      </c>
      <c r="J26" s="66">
        <v>100</v>
      </c>
      <c r="L26" s="66">
        <v>100</v>
      </c>
      <c r="N26" s="66">
        <v>0</v>
      </c>
      <c r="O26" s="103"/>
      <c r="P26" s="66">
        <v>70</v>
      </c>
      <c r="T26" s="69">
        <f t="shared" si="0"/>
        <v>70.5</v>
      </c>
      <c r="U26" s="78"/>
      <c r="Z26" s="66"/>
    </row>
    <row r="27" spans="1:26" ht="15.5">
      <c r="A27" s="8" t="s">
        <v>122</v>
      </c>
      <c r="B27" s="8" t="s">
        <v>123</v>
      </c>
      <c r="C27" s="10">
        <v>9631806</v>
      </c>
      <c r="O27" s="103"/>
      <c r="T27" s="69">
        <f t="shared" si="0"/>
        <v>0</v>
      </c>
      <c r="U27" s="78"/>
      <c r="Z27" s="66"/>
    </row>
    <row r="28" spans="1:26" ht="15.5">
      <c r="A28" s="8" t="s">
        <v>126</v>
      </c>
      <c r="B28" s="8" t="s">
        <v>127</v>
      </c>
      <c r="C28" s="10">
        <v>9631807</v>
      </c>
      <c r="D28" s="66">
        <v>100</v>
      </c>
      <c r="F28" s="66">
        <v>100</v>
      </c>
      <c r="H28" s="66">
        <v>80</v>
      </c>
      <c r="J28" s="66">
        <v>100</v>
      </c>
      <c r="L28" s="66">
        <v>50</v>
      </c>
      <c r="M28" s="66" t="s">
        <v>578</v>
      </c>
      <c r="N28" s="66">
        <v>0</v>
      </c>
      <c r="O28" s="103"/>
      <c r="T28" s="69">
        <f t="shared" si="0"/>
        <v>60.5</v>
      </c>
      <c r="U28" s="78"/>
      <c r="Z28" s="66"/>
    </row>
    <row r="29" spans="1:26" ht="15.5">
      <c r="A29" s="8" t="s">
        <v>128</v>
      </c>
      <c r="B29" s="8" t="s">
        <v>129</v>
      </c>
      <c r="C29" s="10">
        <v>9631811</v>
      </c>
      <c r="D29" s="66">
        <v>100</v>
      </c>
      <c r="F29" s="66">
        <v>100</v>
      </c>
      <c r="H29" s="66">
        <v>50</v>
      </c>
      <c r="J29" s="66">
        <v>100</v>
      </c>
      <c r="L29" s="66">
        <v>50</v>
      </c>
      <c r="M29" s="66" t="s">
        <v>578</v>
      </c>
      <c r="N29" s="66">
        <v>50</v>
      </c>
      <c r="O29" s="79" t="s">
        <v>577</v>
      </c>
      <c r="P29" s="66">
        <v>100</v>
      </c>
      <c r="T29" s="69">
        <f t="shared" si="0"/>
        <v>80</v>
      </c>
      <c r="U29" s="78"/>
      <c r="Z29" s="66"/>
    </row>
    <row r="30" spans="1:26" ht="15.5">
      <c r="A30" s="8" t="s">
        <v>130</v>
      </c>
      <c r="B30" s="8" t="s">
        <v>131</v>
      </c>
      <c r="C30" s="10">
        <v>9631903</v>
      </c>
      <c r="D30" s="66">
        <v>100</v>
      </c>
      <c r="F30" s="66">
        <v>100</v>
      </c>
      <c r="H30" s="66">
        <v>100</v>
      </c>
      <c r="J30" s="66">
        <v>90</v>
      </c>
      <c r="L30" s="66">
        <v>50</v>
      </c>
      <c r="M30" s="66" t="s">
        <v>578</v>
      </c>
      <c r="N30" s="66">
        <v>0</v>
      </c>
      <c r="O30" s="103"/>
      <c r="T30" s="69">
        <f t="shared" si="0"/>
        <v>61</v>
      </c>
      <c r="U30" s="78"/>
      <c r="Z30" s="66"/>
    </row>
    <row r="31" spans="1:26" ht="15.5">
      <c r="A31" s="8" t="s">
        <v>133</v>
      </c>
      <c r="B31" s="8" t="s">
        <v>134</v>
      </c>
      <c r="C31" s="10">
        <v>9731505</v>
      </c>
      <c r="D31" s="66">
        <v>100</v>
      </c>
      <c r="F31" s="66">
        <v>100</v>
      </c>
      <c r="H31" s="66">
        <v>100</v>
      </c>
      <c r="J31" s="66">
        <v>100</v>
      </c>
      <c r="L31" s="66">
        <v>100</v>
      </c>
      <c r="N31" s="66">
        <v>0</v>
      </c>
      <c r="O31" s="79" t="s">
        <v>577</v>
      </c>
      <c r="P31" s="66">
        <v>90</v>
      </c>
      <c r="T31" s="69">
        <f t="shared" si="0"/>
        <v>83.5</v>
      </c>
      <c r="U31" s="78"/>
      <c r="Z31" s="66"/>
    </row>
    <row r="32" spans="1:26" ht="15.5">
      <c r="A32" s="24" t="s">
        <v>22</v>
      </c>
      <c r="B32" s="25" t="s">
        <v>23</v>
      </c>
      <c r="C32" s="9">
        <v>9223704</v>
      </c>
      <c r="H32" s="66">
        <v>100</v>
      </c>
      <c r="J32" s="66">
        <v>100</v>
      </c>
      <c r="L32" s="110">
        <v>50</v>
      </c>
      <c r="M32" s="45" t="s">
        <v>578</v>
      </c>
      <c r="N32" s="112">
        <v>0</v>
      </c>
      <c r="O32" s="111"/>
      <c r="P32" s="66">
        <v>90</v>
      </c>
      <c r="T32" s="69">
        <f t="shared" si="0"/>
        <v>46</v>
      </c>
      <c r="U32" s="78"/>
      <c r="Z32" s="66"/>
    </row>
    <row r="33" spans="1:26" ht="15.5">
      <c r="A33" s="27" t="s">
        <v>52</v>
      </c>
      <c r="B33" s="27" t="s">
        <v>53</v>
      </c>
      <c r="C33" s="28">
        <v>9323092</v>
      </c>
      <c r="D33" s="66">
        <v>75</v>
      </c>
      <c r="E33" s="67" t="s">
        <v>581</v>
      </c>
      <c r="F33" s="66">
        <v>100</v>
      </c>
      <c r="H33" s="66">
        <v>100</v>
      </c>
      <c r="J33" s="66">
        <v>100</v>
      </c>
      <c r="L33" s="66">
        <v>100</v>
      </c>
      <c r="N33" s="66">
        <v>0</v>
      </c>
      <c r="O33" s="79" t="s">
        <v>577</v>
      </c>
      <c r="P33" s="66">
        <v>90</v>
      </c>
      <c r="T33" s="69">
        <f t="shared" si="0"/>
        <v>81</v>
      </c>
      <c r="U33" s="78"/>
      <c r="Z33" s="66"/>
    </row>
    <row r="34" spans="1:26" ht="15.5">
      <c r="A34" s="27" t="s">
        <v>143</v>
      </c>
      <c r="B34" s="27" t="s">
        <v>144</v>
      </c>
      <c r="C34" s="28">
        <v>9612056</v>
      </c>
      <c r="D34" s="66">
        <v>100</v>
      </c>
      <c r="F34" s="66">
        <v>100</v>
      </c>
      <c r="H34" s="66">
        <v>100</v>
      </c>
      <c r="J34" s="66">
        <v>100</v>
      </c>
      <c r="L34" s="66">
        <v>50</v>
      </c>
      <c r="N34" s="66">
        <v>50</v>
      </c>
      <c r="O34" s="79" t="s">
        <v>577</v>
      </c>
      <c r="P34" s="66">
        <v>70</v>
      </c>
      <c r="T34" s="69">
        <f t="shared" si="0"/>
        <v>80.5</v>
      </c>
      <c r="U34" s="78"/>
      <c r="Z34" s="66"/>
    </row>
    <row r="35" spans="1:26" ht="15.5">
      <c r="A35" s="27" t="s">
        <v>97</v>
      </c>
      <c r="B35" s="27" t="s">
        <v>98</v>
      </c>
      <c r="C35" s="28">
        <v>9531001</v>
      </c>
      <c r="O35" s="103"/>
      <c r="P35" s="66">
        <v>100</v>
      </c>
      <c r="T35" s="69">
        <f t="shared" si="0"/>
        <v>15</v>
      </c>
      <c r="U35" s="78"/>
      <c r="Z35" s="66"/>
    </row>
    <row r="36" spans="1:26" ht="15.5">
      <c r="A36" s="27" t="s">
        <v>141</v>
      </c>
      <c r="B36" s="27" t="s">
        <v>142</v>
      </c>
      <c r="C36" s="28">
        <v>9612036</v>
      </c>
      <c r="D36" s="66">
        <v>100</v>
      </c>
      <c r="F36" s="66">
        <v>100</v>
      </c>
      <c r="H36" s="66">
        <v>90</v>
      </c>
      <c r="J36" s="66">
        <v>100</v>
      </c>
      <c r="L36" s="66">
        <v>50</v>
      </c>
      <c r="N36" s="66">
        <v>50</v>
      </c>
      <c r="O36" s="79" t="s">
        <v>577</v>
      </c>
      <c r="P36" s="66">
        <v>70</v>
      </c>
      <c r="T36" s="69">
        <f t="shared" si="0"/>
        <v>79.5</v>
      </c>
      <c r="U36" s="78"/>
      <c r="Z36" s="66"/>
    </row>
    <row r="37" spans="1:26" ht="15.5">
      <c r="A37" s="27" t="s">
        <v>90</v>
      </c>
      <c r="B37" s="27" t="s">
        <v>91</v>
      </c>
      <c r="C37" s="28">
        <v>9523094</v>
      </c>
      <c r="O37" s="103"/>
      <c r="T37" s="69">
        <f t="shared" si="0"/>
        <v>0</v>
      </c>
      <c r="U37" s="78"/>
      <c r="Z37" s="66"/>
    </row>
    <row r="38" spans="1:26" ht="15.5">
      <c r="A38" s="27" t="s">
        <v>67</v>
      </c>
      <c r="B38" s="9" t="s">
        <v>68</v>
      </c>
      <c r="C38" s="9">
        <v>9423702</v>
      </c>
      <c r="D38" s="66">
        <v>100</v>
      </c>
      <c r="F38" s="66">
        <v>100</v>
      </c>
      <c r="H38" s="66">
        <v>50</v>
      </c>
      <c r="J38" s="66">
        <v>0</v>
      </c>
      <c r="L38" s="66">
        <v>100</v>
      </c>
      <c r="N38" s="66">
        <v>50</v>
      </c>
      <c r="O38" s="79" t="s">
        <v>577</v>
      </c>
      <c r="P38" s="66">
        <v>100</v>
      </c>
      <c r="T38" s="69">
        <f t="shared" si="0"/>
        <v>72.5</v>
      </c>
      <c r="U38" s="78"/>
      <c r="Z38" s="66"/>
    </row>
    <row r="39" spans="1:26" ht="16.5">
      <c r="A39" s="169" t="s">
        <v>149</v>
      </c>
      <c r="B39" s="167"/>
      <c r="C39" s="30"/>
      <c r="O39" s="103"/>
      <c r="T39" s="69">
        <f t="shared" si="0"/>
        <v>0</v>
      </c>
      <c r="U39" s="78"/>
      <c r="Z39" s="66"/>
    </row>
    <row r="40" spans="1:26" ht="15.5">
      <c r="A40" s="8" t="s">
        <v>74</v>
      </c>
      <c r="B40" s="8" t="s">
        <v>75</v>
      </c>
      <c r="C40" s="10">
        <v>9431069</v>
      </c>
      <c r="D40" s="66">
        <v>100</v>
      </c>
      <c r="F40" s="66">
        <v>100</v>
      </c>
      <c r="H40" s="66">
        <v>50</v>
      </c>
      <c r="J40" s="66">
        <v>100</v>
      </c>
      <c r="L40" s="66">
        <v>0</v>
      </c>
      <c r="N40" s="66">
        <v>0</v>
      </c>
      <c r="O40" s="108" t="s">
        <v>577</v>
      </c>
      <c r="T40" s="69">
        <f t="shared" si="0"/>
        <v>50</v>
      </c>
      <c r="U40" s="78"/>
      <c r="Z40" s="66"/>
    </row>
    <row r="41" spans="1:26" ht="15.5">
      <c r="A41" s="8" t="s">
        <v>79</v>
      </c>
      <c r="B41" s="8" t="s">
        <v>55</v>
      </c>
      <c r="C41" s="10">
        <v>9511023</v>
      </c>
      <c r="D41" s="66">
        <v>100</v>
      </c>
      <c r="F41" s="66">
        <v>100</v>
      </c>
      <c r="H41" s="66">
        <v>0</v>
      </c>
      <c r="J41" s="66">
        <v>100</v>
      </c>
      <c r="L41" s="66">
        <v>100</v>
      </c>
      <c r="N41" s="66">
        <v>50</v>
      </c>
      <c r="O41" s="108" t="s">
        <v>577</v>
      </c>
      <c r="P41" s="66">
        <v>100</v>
      </c>
      <c r="T41" s="69">
        <f t="shared" si="0"/>
        <v>82.5</v>
      </c>
      <c r="U41" s="78"/>
      <c r="Z41" s="66"/>
    </row>
    <row r="42" spans="1:26" ht="15.5">
      <c r="A42" s="8" t="s">
        <v>86</v>
      </c>
      <c r="B42" s="8" t="s">
        <v>87</v>
      </c>
      <c r="C42" s="10">
        <v>9512034</v>
      </c>
      <c r="D42" s="66">
        <v>100</v>
      </c>
      <c r="F42" s="66">
        <v>100</v>
      </c>
      <c r="H42" s="66">
        <v>50</v>
      </c>
      <c r="J42" s="66">
        <v>100</v>
      </c>
      <c r="L42" s="66">
        <v>100</v>
      </c>
      <c r="N42" s="66">
        <v>0</v>
      </c>
      <c r="O42" s="108" t="s">
        <v>577</v>
      </c>
      <c r="P42" s="66">
        <v>90</v>
      </c>
      <c r="T42" s="69">
        <f t="shared" si="0"/>
        <v>78.5</v>
      </c>
      <c r="U42" s="78"/>
      <c r="Z42" s="66"/>
    </row>
    <row r="43" spans="1:26" ht="15.5">
      <c r="A43" s="8" t="s">
        <v>102</v>
      </c>
      <c r="B43" s="8" t="s">
        <v>103</v>
      </c>
      <c r="C43" s="10">
        <v>9531023</v>
      </c>
      <c r="O43" s="103"/>
      <c r="T43" s="69">
        <f t="shared" si="0"/>
        <v>0</v>
      </c>
      <c r="U43" s="78"/>
      <c r="Z43" s="66"/>
    </row>
    <row r="44" spans="1:26" ht="15.5">
      <c r="A44" s="8" t="s">
        <v>135</v>
      </c>
      <c r="B44" s="8" t="s">
        <v>136</v>
      </c>
      <c r="C44" s="10">
        <v>9531706</v>
      </c>
      <c r="D44" s="66">
        <v>100</v>
      </c>
      <c r="F44" s="66">
        <v>100</v>
      </c>
      <c r="H44" s="66">
        <v>100</v>
      </c>
      <c r="J44" s="66">
        <v>0</v>
      </c>
      <c r="L44" s="66">
        <v>100</v>
      </c>
      <c r="N44" s="66">
        <v>100</v>
      </c>
      <c r="O44" s="103"/>
      <c r="P44" s="66">
        <v>100</v>
      </c>
      <c r="T44" s="69">
        <f t="shared" si="0"/>
        <v>85</v>
      </c>
      <c r="U44" s="78"/>
      <c r="Z44" s="66"/>
    </row>
    <row r="45" spans="1:26" ht="15.5">
      <c r="A45" s="8" t="s">
        <v>137</v>
      </c>
      <c r="B45" s="8" t="s">
        <v>138</v>
      </c>
      <c r="C45" s="10">
        <v>9531707</v>
      </c>
      <c r="D45" s="66">
        <v>100</v>
      </c>
      <c r="F45" s="66">
        <v>100</v>
      </c>
      <c r="H45" s="66">
        <v>100</v>
      </c>
      <c r="J45" s="66">
        <v>0</v>
      </c>
      <c r="L45" s="66">
        <v>100</v>
      </c>
      <c r="N45" s="66">
        <v>100</v>
      </c>
      <c r="O45" s="103"/>
      <c r="P45" s="66">
        <v>100</v>
      </c>
      <c r="T45" s="69">
        <f t="shared" si="0"/>
        <v>85</v>
      </c>
      <c r="U45" s="78"/>
      <c r="Z45" s="66"/>
    </row>
    <row r="46" spans="1:26" ht="15.5">
      <c r="A46" s="8" t="s">
        <v>169</v>
      </c>
      <c r="B46" s="8" t="s">
        <v>148</v>
      </c>
      <c r="C46" s="10">
        <v>9623068</v>
      </c>
      <c r="D46" s="66">
        <v>100</v>
      </c>
      <c r="F46" s="66">
        <v>100</v>
      </c>
      <c r="H46" s="66">
        <v>50</v>
      </c>
      <c r="J46" s="66">
        <v>100</v>
      </c>
      <c r="L46" s="66">
        <v>100</v>
      </c>
      <c r="N46" s="66">
        <v>0</v>
      </c>
      <c r="O46" s="79" t="s">
        <v>577</v>
      </c>
      <c r="P46" s="66">
        <v>100</v>
      </c>
      <c r="T46" s="69">
        <f t="shared" si="0"/>
        <v>80</v>
      </c>
      <c r="U46" s="78"/>
      <c r="Z46" s="66"/>
    </row>
    <row r="47" spans="1:26" ht="15.5">
      <c r="A47" s="8" t="s">
        <v>147</v>
      </c>
      <c r="B47" s="8" t="s">
        <v>154</v>
      </c>
      <c r="C47" s="10">
        <v>9631001</v>
      </c>
      <c r="D47" s="66">
        <v>100</v>
      </c>
      <c r="F47" s="66">
        <v>100</v>
      </c>
      <c r="H47" s="66">
        <v>100</v>
      </c>
      <c r="J47" s="66">
        <v>100</v>
      </c>
      <c r="L47" s="66">
        <v>50</v>
      </c>
      <c r="M47" s="66" t="s">
        <v>578</v>
      </c>
      <c r="N47" s="66">
        <v>100</v>
      </c>
      <c r="O47" s="103"/>
      <c r="T47" s="69">
        <f t="shared" si="0"/>
        <v>77.5</v>
      </c>
      <c r="U47" s="78"/>
      <c r="Z47" s="66"/>
    </row>
    <row r="48" spans="1:26" ht="15.5">
      <c r="A48" s="8" t="s">
        <v>163</v>
      </c>
      <c r="B48" s="8" t="s">
        <v>75</v>
      </c>
      <c r="C48" s="10">
        <v>9631006</v>
      </c>
      <c r="D48" s="66">
        <v>100</v>
      </c>
      <c r="F48" s="66">
        <v>0</v>
      </c>
      <c r="H48" s="66">
        <v>0</v>
      </c>
      <c r="J48" s="66">
        <v>100</v>
      </c>
      <c r="L48" s="66">
        <v>100</v>
      </c>
      <c r="N48" s="66">
        <v>100</v>
      </c>
      <c r="O48" s="103"/>
      <c r="T48" s="69">
        <f t="shared" si="0"/>
        <v>55</v>
      </c>
      <c r="U48" s="78"/>
      <c r="Z48" s="66"/>
    </row>
    <row r="49" spans="1:26" ht="15.5">
      <c r="A49" s="8" t="s">
        <v>164</v>
      </c>
      <c r="B49" s="8" t="s">
        <v>165</v>
      </c>
      <c r="C49" s="10">
        <v>9631008</v>
      </c>
      <c r="D49" s="66">
        <v>100</v>
      </c>
      <c r="F49" s="66">
        <v>100</v>
      </c>
      <c r="H49" s="66">
        <v>80</v>
      </c>
      <c r="J49" s="66">
        <v>100</v>
      </c>
      <c r="L49" s="66">
        <v>100</v>
      </c>
      <c r="N49" s="66">
        <v>100</v>
      </c>
      <c r="O49" s="103"/>
      <c r="P49" s="66">
        <v>70</v>
      </c>
      <c r="R49" s="66">
        <v>100</v>
      </c>
      <c r="T49" s="69">
        <f t="shared" si="0"/>
        <v>93.5</v>
      </c>
      <c r="U49" s="70">
        <v>100</v>
      </c>
      <c r="Z49" s="66"/>
    </row>
    <row r="50" spans="1:26" ht="15.5">
      <c r="A50" s="8" t="s">
        <v>167</v>
      </c>
      <c r="B50" s="8" t="s">
        <v>81</v>
      </c>
      <c r="C50" s="10">
        <v>9631009</v>
      </c>
      <c r="D50" s="66">
        <v>100</v>
      </c>
      <c r="F50" s="66">
        <v>100</v>
      </c>
      <c r="H50" s="66">
        <v>0</v>
      </c>
      <c r="J50" s="66">
        <v>100</v>
      </c>
      <c r="L50" s="66">
        <v>0</v>
      </c>
      <c r="N50" s="66">
        <v>0</v>
      </c>
      <c r="O50" s="103"/>
      <c r="T50" s="69">
        <f t="shared" si="0"/>
        <v>45</v>
      </c>
      <c r="U50" s="78"/>
      <c r="Z50" s="66"/>
    </row>
    <row r="51" spans="1:26" ht="15.5">
      <c r="A51" s="8" t="s">
        <v>170</v>
      </c>
      <c r="B51" s="8" t="s">
        <v>171</v>
      </c>
      <c r="C51" s="10">
        <v>9631010</v>
      </c>
      <c r="D51" s="66">
        <v>100</v>
      </c>
      <c r="F51" s="66">
        <v>100</v>
      </c>
      <c r="H51" s="66">
        <v>100</v>
      </c>
      <c r="J51" s="66">
        <v>100</v>
      </c>
      <c r="L51" s="66">
        <v>100</v>
      </c>
      <c r="N51" s="66">
        <v>50</v>
      </c>
      <c r="O51" s="79" t="s">
        <v>577</v>
      </c>
      <c r="P51" s="66">
        <v>100</v>
      </c>
      <c r="T51" s="69">
        <f t="shared" si="0"/>
        <v>92.5</v>
      </c>
      <c r="U51" s="78"/>
      <c r="Z51" s="66"/>
    </row>
    <row r="52" spans="1:26" ht="15.5">
      <c r="A52" s="8" t="s">
        <v>174</v>
      </c>
      <c r="B52" s="8" t="s">
        <v>175</v>
      </c>
      <c r="C52" s="10">
        <v>9631012</v>
      </c>
      <c r="O52" s="103"/>
      <c r="T52" s="69">
        <f t="shared" si="0"/>
        <v>0</v>
      </c>
      <c r="U52" s="78"/>
      <c r="Z52" s="66"/>
    </row>
    <row r="53" spans="1:26" ht="15.5">
      <c r="A53" s="8" t="s">
        <v>180</v>
      </c>
      <c r="B53" s="8" t="s">
        <v>181</v>
      </c>
      <c r="C53" s="10">
        <v>9631016</v>
      </c>
      <c r="D53" s="66">
        <v>100</v>
      </c>
      <c r="F53" s="66">
        <v>0</v>
      </c>
      <c r="H53" s="66">
        <v>100</v>
      </c>
      <c r="J53" s="66">
        <v>100</v>
      </c>
      <c r="L53" s="66">
        <v>50</v>
      </c>
      <c r="M53" s="66" t="s">
        <v>578</v>
      </c>
      <c r="N53" s="66">
        <v>50</v>
      </c>
      <c r="O53" s="79" t="s">
        <v>577</v>
      </c>
      <c r="P53" s="66">
        <v>100</v>
      </c>
      <c r="T53" s="69">
        <f t="shared" si="0"/>
        <v>65</v>
      </c>
      <c r="U53" s="78"/>
      <c r="Z53" s="66"/>
    </row>
    <row r="54" spans="1:26" ht="15.5">
      <c r="A54" s="8" t="s">
        <v>186</v>
      </c>
      <c r="B54" s="8" t="s">
        <v>62</v>
      </c>
      <c r="C54" s="10">
        <v>9631023</v>
      </c>
      <c r="D54" s="66">
        <v>100</v>
      </c>
      <c r="F54" s="66">
        <v>100</v>
      </c>
      <c r="H54" s="66">
        <v>100</v>
      </c>
      <c r="J54" s="66">
        <v>100</v>
      </c>
      <c r="L54" s="66">
        <v>100</v>
      </c>
      <c r="N54" s="66">
        <v>50</v>
      </c>
      <c r="O54" s="79" t="s">
        <v>577</v>
      </c>
      <c r="P54" s="66">
        <v>50</v>
      </c>
      <c r="T54" s="69">
        <f t="shared" si="0"/>
        <v>85</v>
      </c>
      <c r="U54" s="78"/>
      <c r="Z54" s="66"/>
    </row>
    <row r="55" spans="1:26" ht="15.5">
      <c r="A55" s="8" t="s">
        <v>189</v>
      </c>
      <c r="B55" s="8" t="s">
        <v>81</v>
      </c>
      <c r="C55" s="10">
        <v>9631033</v>
      </c>
      <c r="D55" s="66">
        <v>100</v>
      </c>
      <c r="F55" s="66">
        <v>100</v>
      </c>
      <c r="H55" s="66">
        <v>100</v>
      </c>
      <c r="J55" s="66">
        <v>100</v>
      </c>
      <c r="L55" s="66">
        <v>100</v>
      </c>
      <c r="N55" s="66">
        <v>50</v>
      </c>
      <c r="O55" s="79" t="s">
        <v>577</v>
      </c>
      <c r="P55" s="66">
        <v>100</v>
      </c>
      <c r="T55" s="69">
        <f t="shared" si="0"/>
        <v>92.5</v>
      </c>
      <c r="U55" s="78"/>
      <c r="Z55" s="66"/>
    </row>
    <row r="56" spans="1:26" ht="15.5">
      <c r="A56" s="8" t="s">
        <v>192</v>
      </c>
      <c r="B56" s="8" t="s">
        <v>173</v>
      </c>
      <c r="C56" s="10">
        <v>9631035</v>
      </c>
      <c r="D56" s="66">
        <v>100</v>
      </c>
      <c r="F56" s="66">
        <v>100</v>
      </c>
      <c r="H56" s="66">
        <v>100</v>
      </c>
      <c r="J56" s="66">
        <v>100</v>
      </c>
      <c r="L56" s="66">
        <v>100</v>
      </c>
      <c r="N56" s="66">
        <v>100</v>
      </c>
      <c r="O56" s="103"/>
      <c r="T56" s="69">
        <f t="shared" si="0"/>
        <v>85</v>
      </c>
      <c r="U56" s="78"/>
      <c r="Z56" s="66"/>
    </row>
    <row r="57" spans="1:26" ht="15.5">
      <c r="A57" s="8" t="s">
        <v>196</v>
      </c>
      <c r="B57" s="8" t="s">
        <v>197</v>
      </c>
      <c r="C57" s="10">
        <v>9631039</v>
      </c>
      <c r="D57" s="66">
        <v>100</v>
      </c>
      <c r="F57" s="66">
        <v>100</v>
      </c>
      <c r="H57" s="66">
        <v>100</v>
      </c>
      <c r="J57" s="66">
        <v>0</v>
      </c>
      <c r="L57" s="109">
        <v>100</v>
      </c>
      <c r="M57" s="39"/>
      <c r="N57" s="109">
        <v>50</v>
      </c>
      <c r="O57" s="111" t="s">
        <v>577</v>
      </c>
      <c r="P57" s="66">
        <v>100</v>
      </c>
      <c r="T57" s="69">
        <f t="shared" si="0"/>
        <v>77.5</v>
      </c>
      <c r="U57" s="78"/>
      <c r="Z57" s="66"/>
    </row>
    <row r="58" spans="1:26" ht="15.5">
      <c r="A58" s="8" t="s">
        <v>199</v>
      </c>
      <c r="B58" s="8" t="s">
        <v>70</v>
      </c>
      <c r="C58" s="10">
        <v>9631043</v>
      </c>
      <c r="D58" s="66">
        <v>100</v>
      </c>
      <c r="F58" s="66">
        <v>100</v>
      </c>
      <c r="H58" s="66">
        <v>50</v>
      </c>
      <c r="J58" s="66">
        <v>100</v>
      </c>
      <c r="L58" s="66">
        <v>100</v>
      </c>
      <c r="N58" s="66">
        <v>50</v>
      </c>
      <c r="O58" s="79" t="s">
        <v>577</v>
      </c>
      <c r="P58" s="66">
        <v>100</v>
      </c>
      <c r="T58" s="69">
        <f t="shared" si="0"/>
        <v>87.5</v>
      </c>
      <c r="U58" s="78"/>
      <c r="Z58" s="66"/>
    </row>
    <row r="59" spans="1:26" ht="15.5">
      <c r="A59" s="8" t="s">
        <v>201</v>
      </c>
      <c r="B59" s="8" t="s">
        <v>202</v>
      </c>
      <c r="C59" s="10">
        <v>9631046</v>
      </c>
      <c r="D59" s="66">
        <v>100</v>
      </c>
      <c r="F59" s="66">
        <v>100</v>
      </c>
      <c r="H59" s="66">
        <v>100</v>
      </c>
      <c r="J59" s="66">
        <v>100</v>
      </c>
      <c r="L59" s="66">
        <v>100</v>
      </c>
      <c r="N59" s="66">
        <v>50</v>
      </c>
      <c r="O59" s="79" t="s">
        <v>577</v>
      </c>
      <c r="P59" s="66">
        <v>70</v>
      </c>
      <c r="T59" s="69">
        <f t="shared" si="0"/>
        <v>88</v>
      </c>
      <c r="U59" s="78"/>
      <c r="Z59" s="66"/>
    </row>
    <row r="60" spans="1:26" ht="15.5">
      <c r="A60" s="8" t="s">
        <v>205</v>
      </c>
      <c r="B60" s="8" t="s">
        <v>206</v>
      </c>
      <c r="C60" s="10">
        <v>9631052</v>
      </c>
      <c r="O60" s="103"/>
      <c r="T60" s="69">
        <f t="shared" si="0"/>
        <v>0</v>
      </c>
      <c r="U60" s="78"/>
      <c r="Z60" s="66"/>
    </row>
    <row r="61" spans="1:26" ht="15.5">
      <c r="A61" s="8" t="s">
        <v>207</v>
      </c>
      <c r="B61" s="8" t="s">
        <v>81</v>
      </c>
      <c r="C61" s="10">
        <v>9631054</v>
      </c>
      <c r="D61" s="66">
        <v>100</v>
      </c>
      <c r="F61" s="66">
        <v>100</v>
      </c>
      <c r="H61" s="66">
        <v>0</v>
      </c>
      <c r="J61" s="66">
        <v>100</v>
      </c>
      <c r="L61" s="66">
        <v>100</v>
      </c>
      <c r="N61" s="66">
        <v>0</v>
      </c>
      <c r="O61" s="103"/>
      <c r="P61" s="66">
        <v>100</v>
      </c>
      <c r="T61" s="69">
        <f t="shared" si="0"/>
        <v>75</v>
      </c>
      <c r="U61" s="78"/>
      <c r="Z61" s="66"/>
    </row>
    <row r="62" spans="1:26" ht="15.5">
      <c r="A62" s="8" t="s">
        <v>209</v>
      </c>
      <c r="B62" s="8" t="s">
        <v>129</v>
      </c>
      <c r="C62" s="10">
        <v>9631055</v>
      </c>
      <c r="O62" s="103"/>
      <c r="T62" s="69">
        <f t="shared" si="0"/>
        <v>0</v>
      </c>
      <c r="U62" s="78"/>
      <c r="Z62" s="66"/>
    </row>
    <row r="63" spans="1:26" ht="15.5">
      <c r="A63" s="8" t="s">
        <v>210</v>
      </c>
      <c r="B63" s="8" t="s">
        <v>211</v>
      </c>
      <c r="C63" s="10">
        <v>9631062</v>
      </c>
      <c r="I63" s="67"/>
      <c r="O63" s="103"/>
      <c r="T63" s="69">
        <f t="shared" si="0"/>
        <v>0</v>
      </c>
      <c r="U63" s="78"/>
      <c r="Z63" s="66"/>
    </row>
    <row r="64" spans="1:26" ht="15.5">
      <c r="A64" s="8" t="s">
        <v>212</v>
      </c>
      <c r="B64" s="8" t="s">
        <v>129</v>
      </c>
      <c r="C64" s="10">
        <v>9631066</v>
      </c>
      <c r="O64" s="103"/>
      <c r="T64" s="69">
        <f t="shared" si="0"/>
        <v>0</v>
      </c>
      <c r="U64" s="78"/>
      <c r="Z64" s="66"/>
    </row>
    <row r="65" spans="1:26" ht="15.5">
      <c r="A65" s="8" t="s">
        <v>213</v>
      </c>
      <c r="B65" s="8" t="s">
        <v>98</v>
      </c>
      <c r="C65" s="10">
        <v>9631067</v>
      </c>
      <c r="D65" s="66">
        <v>100</v>
      </c>
      <c r="F65" s="66">
        <v>100</v>
      </c>
      <c r="H65" s="66">
        <v>100</v>
      </c>
      <c r="J65" s="66">
        <v>100</v>
      </c>
      <c r="L65" s="110">
        <v>0</v>
      </c>
      <c r="M65" s="45" t="s">
        <v>587</v>
      </c>
      <c r="N65" s="109">
        <v>50</v>
      </c>
      <c r="O65" s="111" t="s">
        <v>577</v>
      </c>
      <c r="P65" s="66">
        <v>50</v>
      </c>
      <c r="T65" s="69">
        <f t="shared" si="0"/>
        <v>70</v>
      </c>
      <c r="U65" s="78"/>
      <c r="Z65" s="66"/>
    </row>
    <row r="66" spans="1:26" ht="15.5">
      <c r="A66" s="8" t="s">
        <v>214</v>
      </c>
      <c r="B66" s="8" t="s">
        <v>215</v>
      </c>
      <c r="C66" s="10">
        <v>9631068</v>
      </c>
      <c r="D66" s="66">
        <v>75</v>
      </c>
      <c r="E66" s="67" t="s">
        <v>588</v>
      </c>
      <c r="F66" s="66">
        <v>100</v>
      </c>
      <c r="H66" s="66">
        <v>50</v>
      </c>
      <c r="J66" s="66">
        <v>100</v>
      </c>
      <c r="L66" s="109">
        <v>100</v>
      </c>
      <c r="M66" s="39"/>
      <c r="N66" s="109">
        <v>50</v>
      </c>
      <c r="O66" s="111" t="s">
        <v>577</v>
      </c>
      <c r="P66" s="66">
        <v>100</v>
      </c>
      <c r="R66" s="66">
        <v>40</v>
      </c>
      <c r="T66" s="69">
        <f t="shared" si="0"/>
        <v>85</v>
      </c>
      <c r="U66" s="70">
        <v>40</v>
      </c>
      <c r="Z66" s="66"/>
    </row>
    <row r="67" spans="1:26" ht="15.5">
      <c r="A67" s="8" t="s">
        <v>218</v>
      </c>
      <c r="B67" s="8" t="s">
        <v>62</v>
      </c>
      <c r="C67" s="10">
        <v>9631069</v>
      </c>
      <c r="D67" s="66">
        <v>100</v>
      </c>
      <c r="F67" s="66">
        <v>100</v>
      </c>
      <c r="H67" s="66">
        <v>50</v>
      </c>
      <c r="J67" s="66">
        <v>100</v>
      </c>
      <c r="L67" s="66">
        <v>100</v>
      </c>
      <c r="N67" s="66">
        <v>100</v>
      </c>
      <c r="O67" s="103"/>
      <c r="P67" s="66">
        <v>100</v>
      </c>
      <c r="T67" s="69">
        <f t="shared" si="0"/>
        <v>95</v>
      </c>
      <c r="U67" s="78"/>
      <c r="Z67" s="66"/>
    </row>
    <row r="68" spans="1:26" ht="15.5">
      <c r="A68" s="8" t="s">
        <v>220</v>
      </c>
      <c r="B68" s="8" t="s">
        <v>221</v>
      </c>
      <c r="C68" s="10">
        <v>9631070</v>
      </c>
      <c r="D68" s="66">
        <v>100</v>
      </c>
      <c r="F68" s="66">
        <v>100</v>
      </c>
      <c r="H68" s="66">
        <v>0</v>
      </c>
      <c r="J68" s="66">
        <v>100</v>
      </c>
      <c r="L68" s="66">
        <v>100</v>
      </c>
      <c r="N68" s="66">
        <v>50</v>
      </c>
      <c r="O68" s="79" t="s">
        <v>577</v>
      </c>
      <c r="T68" s="69">
        <f t="shared" si="0"/>
        <v>67.5</v>
      </c>
      <c r="U68" s="78"/>
      <c r="Z68" s="66"/>
    </row>
    <row r="69" spans="1:26" ht="15.5">
      <c r="A69" s="8" t="s">
        <v>222</v>
      </c>
      <c r="B69" s="8" t="s">
        <v>223</v>
      </c>
      <c r="C69" s="10">
        <v>9631074</v>
      </c>
      <c r="D69" s="66">
        <v>100</v>
      </c>
      <c r="F69" s="66">
        <v>100</v>
      </c>
      <c r="H69" s="66">
        <v>100</v>
      </c>
      <c r="J69" s="66">
        <v>0</v>
      </c>
      <c r="L69" s="66">
        <v>50</v>
      </c>
      <c r="M69" s="66" t="s">
        <v>578</v>
      </c>
      <c r="N69" s="66">
        <v>100</v>
      </c>
      <c r="O69" s="103"/>
      <c r="T69" s="69">
        <f t="shared" si="0"/>
        <v>62.5</v>
      </c>
      <c r="U69" s="78"/>
      <c r="Z69" s="66"/>
    </row>
    <row r="70" spans="1:26" ht="15.5">
      <c r="A70" s="8" t="s">
        <v>225</v>
      </c>
      <c r="B70" s="8" t="s">
        <v>226</v>
      </c>
      <c r="C70" s="10">
        <v>9631077</v>
      </c>
      <c r="D70" s="66">
        <v>100</v>
      </c>
      <c r="F70" s="66">
        <v>100</v>
      </c>
      <c r="H70" s="66">
        <v>100</v>
      </c>
      <c r="J70" s="66">
        <v>100</v>
      </c>
      <c r="L70" s="66">
        <v>100</v>
      </c>
      <c r="N70" s="66">
        <v>100</v>
      </c>
      <c r="O70" s="79"/>
      <c r="P70" s="66">
        <v>100</v>
      </c>
      <c r="T70" s="69">
        <f t="shared" si="0"/>
        <v>100</v>
      </c>
      <c r="U70" s="78"/>
      <c r="Z70" s="66"/>
    </row>
    <row r="71" spans="1:26" ht="15.5">
      <c r="A71" s="8" t="s">
        <v>229</v>
      </c>
      <c r="B71" s="8" t="s">
        <v>81</v>
      </c>
      <c r="C71" s="10">
        <v>9631078</v>
      </c>
      <c r="D71" s="66">
        <v>75</v>
      </c>
      <c r="F71" s="66">
        <v>100</v>
      </c>
      <c r="H71" s="66">
        <v>100</v>
      </c>
      <c r="J71" s="66">
        <v>90</v>
      </c>
      <c r="L71" s="66">
        <v>100</v>
      </c>
      <c r="N71" s="66">
        <v>50</v>
      </c>
      <c r="O71" s="79" t="s">
        <v>577</v>
      </c>
      <c r="P71" s="66">
        <v>100</v>
      </c>
      <c r="T71" s="69">
        <f t="shared" si="0"/>
        <v>88.5</v>
      </c>
      <c r="U71" s="78"/>
      <c r="Z71" s="66"/>
    </row>
    <row r="72" spans="1:26" ht="15.5">
      <c r="A72" s="8" t="s">
        <v>230</v>
      </c>
      <c r="B72" s="8" t="s">
        <v>231</v>
      </c>
      <c r="C72" s="10">
        <v>9631079</v>
      </c>
      <c r="D72" s="66">
        <v>100</v>
      </c>
      <c r="F72" s="66">
        <v>100</v>
      </c>
      <c r="H72" s="66">
        <v>0</v>
      </c>
      <c r="J72" s="66">
        <v>100</v>
      </c>
      <c r="L72" s="110">
        <v>50</v>
      </c>
      <c r="M72" s="45" t="s">
        <v>578</v>
      </c>
      <c r="N72" s="109">
        <v>50</v>
      </c>
      <c r="O72" s="111" t="s">
        <v>577</v>
      </c>
      <c r="P72" s="66">
        <v>70</v>
      </c>
      <c r="R72" s="66">
        <v>40</v>
      </c>
      <c r="T72" s="69">
        <f t="shared" si="0"/>
        <v>70.5</v>
      </c>
      <c r="U72" s="70">
        <v>40</v>
      </c>
      <c r="Z72" s="66"/>
    </row>
    <row r="73" spans="1:26" ht="15.5">
      <c r="A73" s="8" t="s">
        <v>236</v>
      </c>
      <c r="B73" s="8" t="s">
        <v>70</v>
      </c>
      <c r="C73" s="10">
        <v>9631081</v>
      </c>
      <c r="D73" s="66">
        <v>100</v>
      </c>
      <c r="F73" s="66">
        <v>100</v>
      </c>
      <c r="H73" s="66">
        <v>80</v>
      </c>
      <c r="J73" s="66">
        <v>100</v>
      </c>
      <c r="L73" s="66">
        <v>0</v>
      </c>
      <c r="N73" s="66">
        <v>100</v>
      </c>
      <c r="O73" s="103"/>
      <c r="P73" s="66">
        <v>70</v>
      </c>
      <c r="T73" s="69">
        <f t="shared" si="0"/>
        <v>78.5</v>
      </c>
      <c r="U73" s="78"/>
      <c r="Z73" s="66"/>
    </row>
    <row r="74" spans="1:26" ht="15.5">
      <c r="A74" s="8" t="s">
        <v>237</v>
      </c>
      <c r="B74" s="8" t="s">
        <v>55</v>
      </c>
      <c r="C74" s="10">
        <v>9631407</v>
      </c>
      <c r="D74" s="66">
        <v>100</v>
      </c>
      <c r="F74" s="66">
        <v>100</v>
      </c>
      <c r="H74" s="66">
        <v>50</v>
      </c>
      <c r="J74" s="66">
        <v>100</v>
      </c>
      <c r="L74" s="66">
        <v>100</v>
      </c>
      <c r="N74" s="66">
        <v>0</v>
      </c>
      <c r="O74" s="103"/>
      <c r="P74" s="66">
        <v>70</v>
      </c>
      <c r="T74" s="69">
        <f t="shared" si="0"/>
        <v>75.5</v>
      </c>
      <c r="U74" s="78"/>
      <c r="Z74" s="66"/>
    </row>
    <row r="75" spans="1:26" ht="15.5">
      <c r="A75" s="8" t="s">
        <v>65</v>
      </c>
      <c r="B75" s="8" t="s">
        <v>240</v>
      </c>
      <c r="C75" s="10">
        <v>9631411</v>
      </c>
      <c r="D75" s="66">
        <v>100</v>
      </c>
      <c r="F75" s="66">
        <v>100</v>
      </c>
      <c r="H75" s="66">
        <v>0</v>
      </c>
      <c r="J75" s="66">
        <v>100</v>
      </c>
      <c r="L75" s="66">
        <v>0</v>
      </c>
      <c r="M75" s="67" t="s">
        <v>591</v>
      </c>
      <c r="N75" s="66">
        <v>50</v>
      </c>
      <c r="O75" s="79" t="s">
        <v>577</v>
      </c>
      <c r="T75" s="69">
        <f t="shared" si="0"/>
        <v>52.5</v>
      </c>
      <c r="U75" s="78"/>
      <c r="Z75" s="66"/>
    </row>
    <row r="76" spans="1:26" ht="15.5">
      <c r="A76" s="8" t="s">
        <v>241</v>
      </c>
      <c r="B76" s="8" t="s">
        <v>242</v>
      </c>
      <c r="C76" s="10">
        <v>9631419</v>
      </c>
      <c r="D76" s="66">
        <v>100</v>
      </c>
      <c r="F76" s="66">
        <v>100</v>
      </c>
      <c r="H76" s="66">
        <v>80</v>
      </c>
      <c r="J76" s="66">
        <v>100</v>
      </c>
      <c r="L76" s="66">
        <v>0</v>
      </c>
      <c r="N76" s="66">
        <v>0</v>
      </c>
      <c r="O76" s="103"/>
      <c r="T76" s="69">
        <f t="shared" si="0"/>
        <v>53</v>
      </c>
      <c r="U76" s="78"/>
      <c r="Z76" s="66"/>
    </row>
    <row r="77" spans="1:26" ht="15.5">
      <c r="A77" s="8" t="s">
        <v>244</v>
      </c>
      <c r="B77" s="8" t="s">
        <v>98</v>
      </c>
      <c r="C77" s="10">
        <v>9631421</v>
      </c>
      <c r="O77" s="103"/>
      <c r="T77" s="69">
        <f t="shared" si="0"/>
        <v>0</v>
      </c>
      <c r="U77" s="78"/>
      <c r="Z77" s="66"/>
    </row>
    <row r="78" spans="1:26" ht="15.5">
      <c r="A78" s="8" t="s">
        <v>248</v>
      </c>
      <c r="B78" s="8" t="s">
        <v>98</v>
      </c>
      <c r="C78" s="10">
        <v>9631422</v>
      </c>
      <c r="D78" s="66">
        <v>100</v>
      </c>
      <c r="F78" s="66">
        <v>100</v>
      </c>
      <c r="H78" s="66">
        <v>50</v>
      </c>
      <c r="J78" s="66">
        <v>100</v>
      </c>
      <c r="L78" s="66">
        <v>100</v>
      </c>
      <c r="N78" s="66">
        <v>50</v>
      </c>
      <c r="O78" s="79" t="s">
        <v>577</v>
      </c>
      <c r="P78" s="66">
        <v>70</v>
      </c>
      <c r="T78" s="69">
        <f t="shared" si="0"/>
        <v>83</v>
      </c>
      <c r="U78" s="78"/>
      <c r="Z78" s="66"/>
    </row>
    <row r="79" spans="1:26" ht="15.5">
      <c r="A79" s="8" t="s">
        <v>250</v>
      </c>
      <c r="B79" s="8" t="s">
        <v>58</v>
      </c>
      <c r="C79" s="10">
        <v>9631427</v>
      </c>
      <c r="D79" s="66">
        <v>100</v>
      </c>
      <c r="F79" s="66">
        <v>100</v>
      </c>
      <c r="H79" s="66">
        <v>50</v>
      </c>
      <c r="I79" s="67"/>
      <c r="J79" s="66">
        <v>100</v>
      </c>
      <c r="L79" s="66">
        <v>100</v>
      </c>
      <c r="N79" s="66">
        <v>50</v>
      </c>
      <c r="O79" s="79" t="s">
        <v>577</v>
      </c>
      <c r="P79" s="66">
        <v>70</v>
      </c>
      <c r="T79" s="69">
        <f t="shared" si="0"/>
        <v>83</v>
      </c>
      <c r="U79" s="78"/>
      <c r="Z79" s="66"/>
    </row>
    <row r="80" spans="1:26" ht="15.5">
      <c r="A80" s="8" t="s">
        <v>254</v>
      </c>
      <c r="B80" s="8" t="s">
        <v>255</v>
      </c>
      <c r="C80" s="10">
        <v>9631802</v>
      </c>
      <c r="D80" s="66">
        <v>100</v>
      </c>
      <c r="F80" s="66">
        <v>100</v>
      </c>
      <c r="H80" s="66">
        <v>50</v>
      </c>
      <c r="J80" s="66">
        <v>90</v>
      </c>
      <c r="L80" s="66">
        <v>50</v>
      </c>
      <c r="M80" s="66" t="s">
        <v>578</v>
      </c>
      <c r="N80" s="66">
        <v>50</v>
      </c>
      <c r="O80" s="79" t="s">
        <v>577</v>
      </c>
      <c r="P80" s="66">
        <v>50</v>
      </c>
      <c r="T80" s="69">
        <f t="shared" si="0"/>
        <v>71</v>
      </c>
      <c r="U80" s="78"/>
      <c r="Z80" s="66"/>
    </row>
    <row r="81" spans="1:26" ht="15.5">
      <c r="A81" s="8" t="s">
        <v>257</v>
      </c>
      <c r="B81" s="8" t="s">
        <v>258</v>
      </c>
      <c r="C81" s="10">
        <v>9631805</v>
      </c>
      <c r="D81" s="66">
        <v>100</v>
      </c>
      <c r="F81" s="66">
        <v>100</v>
      </c>
      <c r="H81" s="66">
        <v>50</v>
      </c>
      <c r="J81" s="66">
        <v>100</v>
      </c>
      <c r="L81" s="66">
        <v>100</v>
      </c>
      <c r="N81" s="66">
        <v>100</v>
      </c>
      <c r="O81" s="103"/>
      <c r="P81" s="66">
        <v>100</v>
      </c>
      <c r="T81" s="69">
        <f t="shared" si="0"/>
        <v>95</v>
      </c>
      <c r="U81" s="78"/>
      <c r="Z81" s="66"/>
    </row>
    <row r="82" spans="1:26" ht="15.5">
      <c r="A82" s="8" t="s">
        <v>262</v>
      </c>
      <c r="B82" s="8" t="s">
        <v>263</v>
      </c>
      <c r="C82" s="10">
        <v>9631808</v>
      </c>
      <c r="D82" s="66">
        <v>100</v>
      </c>
      <c r="F82" s="66">
        <v>100</v>
      </c>
      <c r="H82" s="66">
        <v>100</v>
      </c>
      <c r="J82" s="66">
        <v>0</v>
      </c>
      <c r="L82" s="66">
        <v>100</v>
      </c>
      <c r="N82" s="66">
        <v>50</v>
      </c>
      <c r="O82" s="79" t="s">
        <v>577</v>
      </c>
      <c r="P82" s="66">
        <v>100</v>
      </c>
      <c r="T82" s="69">
        <f t="shared" si="0"/>
        <v>77.5</v>
      </c>
      <c r="U82" s="78"/>
      <c r="Z82" s="66"/>
    </row>
    <row r="83" spans="1:26" ht="15.5">
      <c r="A83" s="8" t="s">
        <v>267</v>
      </c>
      <c r="B83" s="8" t="s">
        <v>62</v>
      </c>
      <c r="C83" s="10">
        <v>9631809</v>
      </c>
      <c r="O83" s="103"/>
      <c r="T83" s="69">
        <f t="shared" si="0"/>
        <v>0</v>
      </c>
      <c r="U83" s="78"/>
      <c r="Z83" s="66"/>
    </row>
    <row r="84" spans="1:26" ht="15.5">
      <c r="A84" s="8" t="s">
        <v>270</v>
      </c>
      <c r="B84" s="8" t="s">
        <v>271</v>
      </c>
      <c r="C84" s="10">
        <v>9631901</v>
      </c>
      <c r="D84" s="66">
        <v>100</v>
      </c>
      <c r="F84" s="66">
        <v>100</v>
      </c>
      <c r="H84" s="66">
        <v>50</v>
      </c>
      <c r="J84" s="66">
        <v>100</v>
      </c>
      <c r="L84" s="66">
        <v>100</v>
      </c>
      <c r="N84" s="66">
        <v>50</v>
      </c>
      <c r="O84" s="79" t="s">
        <v>577</v>
      </c>
      <c r="P84" s="66">
        <v>70</v>
      </c>
      <c r="T84" s="69">
        <f t="shared" si="0"/>
        <v>83</v>
      </c>
      <c r="U84" s="78"/>
      <c r="Z84" s="66"/>
    </row>
    <row r="85" spans="1:26" ht="15.5">
      <c r="A85" s="8" t="s">
        <v>272</v>
      </c>
      <c r="B85" s="8" t="s">
        <v>271</v>
      </c>
      <c r="C85" s="10">
        <v>9631904</v>
      </c>
      <c r="D85" s="66">
        <v>100</v>
      </c>
      <c r="F85" s="66">
        <v>100</v>
      </c>
      <c r="H85" s="66">
        <v>50</v>
      </c>
      <c r="J85" s="66">
        <v>100</v>
      </c>
      <c r="L85" s="66">
        <v>50</v>
      </c>
      <c r="M85" s="66" t="s">
        <v>578</v>
      </c>
      <c r="N85" s="66">
        <v>50</v>
      </c>
      <c r="O85" s="79" t="s">
        <v>577</v>
      </c>
      <c r="P85" s="66">
        <v>70</v>
      </c>
      <c r="T85" s="69">
        <f t="shared" si="0"/>
        <v>75.5</v>
      </c>
      <c r="U85" s="78"/>
      <c r="Z85" s="66"/>
    </row>
    <row r="86" spans="1:26" ht="15.5">
      <c r="A86" s="27" t="s">
        <v>145</v>
      </c>
      <c r="B86" s="27" t="s">
        <v>146</v>
      </c>
      <c r="C86" s="28">
        <v>9613007</v>
      </c>
      <c r="D86" s="66">
        <v>75</v>
      </c>
      <c r="E86" s="67" t="s">
        <v>594</v>
      </c>
      <c r="F86" s="66">
        <v>100</v>
      </c>
      <c r="H86" s="66">
        <v>50</v>
      </c>
      <c r="J86" s="66">
        <v>100</v>
      </c>
      <c r="L86" s="66">
        <v>100</v>
      </c>
      <c r="N86" s="66">
        <v>50</v>
      </c>
      <c r="O86" s="79" t="s">
        <v>577</v>
      </c>
      <c r="P86" s="66">
        <v>70</v>
      </c>
      <c r="T86" s="69">
        <f t="shared" si="0"/>
        <v>80.5</v>
      </c>
      <c r="U86" s="78"/>
      <c r="Z86" s="66"/>
    </row>
    <row r="87" spans="1:26" ht="15.5">
      <c r="A87" s="27" t="s">
        <v>155</v>
      </c>
      <c r="B87" s="27" t="s">
        <v>156</v>
      </c>
      <c r="C87" s="28">
        <v>9631002</v>
      </c>
      <c r="D87" s="66">
        <v>100</v>
      </c>
      <c r="F87" s="66">
        <v>100</v>
      </c>
      <c r="H87" s="66">
        <v>50</v>
      </c>
      <c r="J87" s="66">
        <v>100</v>
      </c>
      <c r="L87" s="66">
        <v>100</v>
      </c>
      <c r="N87" s="66">
        <v>50</v>
      </c>
      <c r="O87" s="79" t="s">
        <v>577</v>
      </c>
      <c r="T87" s="69">
        <f t="shared" si="0"/>
        <v>72.5</v>
      </c>
      <c r="U87" s="78"/>
      <c r="Z87" s="66"/>
    </row>
    <row r="88" spans="1:26" ht="16.5">
      <c r="A88" s="169" t="s">
        <v>278</v>
      </c>
      <c r="B88" s="167"/>
      <c r="C88" s="37"/>
      <c r="O88" s="103"/>
      <c r="T88" s="69">
        <f t="shared" si="0"/>
        <v>0</v>
      </c>
      <c r="U88" s="78"/>
      <c r="Z88" s="66"/>
    </row>
    <row r="89" spans="1:26" ht="15.5">
      <c r="A89" s="8" t="s">
        <v>94</v>
      </c>
      <c r="B89" s="8" t="s">
        <v>55</v>
      </c>
      <c r="C89" s="10">
        <v>9527047</v>
      </c>
      <c r="O89" s="103"/>
      <c r="T89" s="69">
        <f t="shared" si="0"/>
        <v>0</v>
      </c>
      <c r="U89" s="78"/>
      <c r="Z89" s="66"/>
    </row>
    <row r="90" spans="1:26" ht="15.5">
      <c r="A90" s="8" t="s">
        <v>114</v>
      </c>
      <c r="B90" s="8" t="s">
        <v>115</v>
      </c>
      <c r="C90" s="10">
        <v>9531084</v>
      </c>
      <c r="D90" s="66">
        <v>100</v>
      </c>
      <c r="F90" s="66">
        <v>100</v>
      </c>
      <c r="H90" s="66">
        <v>50</v>
      </c>
      <c r="J90" s="66">
        <v>100</v>
      </c>
      <c r="L90" s="66">
        <v>100</v>
      </c>
      <c r="N90" s="66">
        <v>100</v>
      </c>
      <c r="O90" s="103"/>
      <c r="T90" s="69">
        <f t="shared" si="0"/>
        <v>80</v>
      </c>
      <c r="U90" s="78"/>
      <c r="Z90" s="66"/>
    </row>
    <row r="91" spans="1:26" ht="15.5">
      <c r="A91" s="8" t="s">
        <v>124</v>
      </c>
      <c r="B91" s="8" t="s">
        <v>125</v>
      </c>
      <c r="C91" s="10">
        <v>9531407</v>
      </c>
      <c r="O91" s="103"/>
      <c r="T91" s="69">
        <f t="shared" si="0"/>
        <v>0</v>
      </c>
      <c r="U91" s="78"/>
      <c r="Z91" s="66"/>
    </row>
    <row r="92" spans="1:26" ht="15.5">
      <c r="A92" s="8" t="s">
        <v>158</v>
      </c>
      <c r="B92" s="8" t="s">
        <v>159</v>
      </c>
      <c r="C92" s="10">
        <v>9631003</v>
      </c>
      <c r="D92" s="66">
        <v>100</v>
      </c>
      <c r="F92" s="66">
        <v>100</v>
      </c>
      <c r="H92" s="66">
        <v>80</v>
      </c>
      <c r="J92" s="66">
        <v>100</v>
      </c>
      <c r="L92" s="66">
        <v>100</v>
      </c>
      <c r="N92" s="66">
        <v>50</v>
      </c>
      <c r="O92" s="79" t="s">
        <v>577</v>
      </c>
      <c r="P92" s="66">
        <v>100</v>
      </c>
      <c r="R92" s="66">
        <v>40</v>
      </c>
      <c r="T92" s="69">
        <f t="shared" si="0"/>
        <v>90.5</v>
      </c>
      <c r="U92" s="70">
        <v>40</v>
      </c>
      <c r="Z92" s="66"/>
    </row>
    <row r="93" spans="1:26" ht="15.5">
      <c r="A93" s="8" t="s">
        <v>160</v>
      </c>
      <c r="B93" s="8" t="s">
        <v>62</v>
      </c>
      <c r="C93" s="10">
        <v>9631004</v>
      </c>
      <c r="O93" s="103"/>
      <c r="T93" s="69">
        <f t="shared" si="0"/>
        <v>0</v>
      </c>
      <c r="U93" s="78"/>
      <c r="Z93" s="66"/>
    </row>
    <row r="94" spans="1:26" ht="15.5">
      <c r="A94" s="8" t="s">
        <v>161</v>
      </c>
      <c r="B94" s="8" t="s">
        <v>75</v>
      </c>
      <c r="C94" s="10">
        <v>9631005</v>
      </c>
      <c r="D94" s="66">
        <v>100</v>
      </c>
      <c r="F94" s="66">
        <v>100</v>
      </c>
      <c r="H94" s="66">
        <v>100</v>
      </c>
      <c r="J94" s="66">
        <v>100</v>
      </c>
      <c r="L94" s="66">
        <v>0</v>
      </c>
      <c r="N94" s="66">
        <v>0</v>
      </c>
      <c r="O94" s="103"/>
      <c r="T94" s="69">
        <f t="shared" si="0"/>
        <v>55</v>
      </c>
      <c r="U94" s="78"/>
      <c r="Z94" s="66"/>
    </row>
    <row r="95" spans="1:26" ht="15.5">
      <c r="A95" s="8" t="s">
        <v>172</v>
      </c>
      <c r="B95" s="8" t="s">
        <v>173</v>
      </c>
      <c r="C95" s="10">
        <v>9631011</v>
      </c>
      <c r="D95" s="66">
        <v>100</v>
      </c>
      <c r="F95" s="66">
        <v>100</v>
      </c>
      <c r="H95" s="66">
        <v>50</v>
      </c>
      <c r="J95" s="66">
        <v>100</v>
      </c>
      <c r="L95" s="66">
        <v>50</v>
      </c>
      <c r="M95" s="66" t="s">
        <v>578</v>
      </c>
      <c r="N95" s="66">
        <v>50</v>
      </c>
      <c r="O95" s="79" t="s">
        <v>577</v>
      </c>
      <c r="P95" s="66">
        <v>100</v>
      </c>
      <c r="T95" s="69">
        <f t="shared" si="0"/>
        <v>80</v>
      </c>
      <c r="U95" s="78"/>
      <c r="Z95" s="66"/>
    </row>
    <row r="96" spans="1:26" ht="15.5">
      <c r="A96" s="8" t="s">
        <v>176</v>
      </c>
      <c r="B96" s="8" t="s">
        <v>75</v>
      </c>
      <c r="C96" s="10">
        <v>9631013</v>
      </c>
      <c r="D96" s="66">
        <v>100</v>
      </c>
      <c r="F96" s="66">
        <v>100</v>
      </c>
      <c r="H96" s="66">
        <v>80</v>
      </c>
      <c r="J96" s="66">
        <v>100</v>
      </c>
      <c r="L96" s="109">
        <v>100</v>
      </c>
      <c r="M96" s="39"/>
      <c r="N96" s="109">
        <v>50</v>
      </c>
      <c r="O96" s="111" t="s">
        <v>577</v>
      </c>
      <c r="P96" s="66">
        <v>70</v>
      </c>
      <c r="T96" s="69">
        <f t="shared" si="0"/>
        <v>86</v>
      </c>
      <c r="U96" s="78"/>
      <c r="Z96" s="66"/>
    </row>
    <row r="97" spans="1:26" ht="15.5">
      <c r="A97" s="8" t="s">
        <v>177</v>
      </c>
      <c r="B97" s="8" t="s">
        <v>70</v>
      </c>
      <c r="C97" s="10">
        <v>9631014</v>
      </c>
      <c r="O97" s="103"/>
      <c r="T97" s="69">
        <f t="shared" si="0"/>
        <v>0</v>
      </c>
      <c r="U97" s="78"/>
      <c r="Z97" s="66"/>
    </row>
    <row r="98" spans="1:26" ht="15.5">
      <c r="A98" s="8" t="s">
        <v>178</v>
      </c>
      <c r="B98" s="8" t="s">
        <v>62</v>
      </c>
      <c r="C98" s="10">
        <v>9631015</v>
      </c>
      <c r="O98" s="103"/>
      <c r="T98" s="69">
        <f t="shared" si="0"/>
        <v>0</v>
      </c>
      <c r="U98" s="78"/>
      <c r="Z98" s="66"/>
    </row>
    <row r="99" spans="1:26" ht="15.5">
      <c r="A99" s="8" t="s">
        <v>182</v>
      </c>
      <c r="B99" s="8" t="s">
        <v>62</v>
      </c>
      <c r="C99" s="10">
        <v>9631018</v>
      </c>
      <c r="D99" s="66">
        <v>100</v>
      </c>
      <c r="F99" s="66">
        <v>100</v>
      </c>
      <c r="H99" s="66">
        <v>80</v>
      </c>
      <c r="J99" s="66">
        <v>100</v>
      </c>
      <c r="L99" s="66">
        <v>50</v>
      </c>
      <c r="M99" s="66" t="s">
        <v>578</v>
      </c>
      <c r="N99" s="66">
        <v>100</v>
      </c>
      <c r="O99" s="103"/>
      <c r="P99" s="66">
        <v>90</v>
      </c>
      <c r="T99" s="69">
        <f t="shared" si="0"/>
        <v>89</v>
      </c>
      <c r="U99" s="78"/>
      <c r="Z99" s="66"/>
    </row>
    <row r="100" spans="1:26" ht="15.5">
      <c r="A100" s="8" t="s">
        <v>187</v>
      </c>
      <c r="B100" s="8" t="s">
        <v>188</v>
      </c>
      <c r="C100" s="10">
        <v>9631019</v>
      </c>
      <c r="D100" s="66">
        <v>100</v>
      </c>
      <c r="F100" s="66">
        <v>100</v>
      </c>
      <c r="H100" s="66">
        <v>100</v>
      </c>
      <c r="J100" s="66">
        <v>90</v>
      </c>
      <c r="L100" s="66">
        <v>100</v>
      </c>
      <c r="N100" s="66">
        <v>50</v>
      </c>
      <c r="O100" s="79" t="s">
        <v>577</v>
      </c>
      <c r="P100" s="66">
        <v>100</v>
      </c>
      <c r="T100" s="69">
        <f t="shared" si="0"/>
        <v>91</v>
      </c>
      <c r="U100" s="78"/>
      <c r="Z100" s="66"/>
    </row>
    <row r="101" spans="1:26" ht="15.5">
      <c r="A101" s="8" t="s">
        <v>190</v>
      </c>
      <c r="B101" s="8" t="s">
        <v>191</v>
      </c>
      <c r="C101" s="10">
        <v>9631020</v>
      </c>
      <c r="D101" s="66">
        <v>100</v>
      </c>
      <c r="F101" s="66">
        <v>100</v>
      </c>
      <c r="H101" s="66">
        <v>50</v>
      </c>
      <c r="J101" s="66">
        <v>100</v>
      </c>
      <c r="L101" s="66">
        <v>100</v>
      </c>
      <c r="N101" s="66">
        <v>0</v>
      </c>
      <c r="O101" s="79" t="s">
        <v>577</v>
      </c>
      <c r="P101" s="66">
        <v>100</v>
      </c>
      <c r="T101" s="69">
        <f t="shared" si="0"/>
        <v>80</v>
      </c>
      <c r="U101" s="78"/>
      <c r="Z101" s="66"/>
    </row>
    <row r="102" spans="1:26" ht="15.5">
      <c r="A102" s="8" t="s">
        <v>193</v>
      </c>
      <c r="B102" s="8" t="s">
        <v>131</v>
      </c>
      <c r="C102" s="10">
        <v>9631021</v>
      </c>
      <c r="D102" s="66">
        <v>100</v>
      </c>
      <c r="F102" s="66">
        <v>100</v>
      </c>
      <c r="H102" s="66">
        <v>100</v>
      </c>
      <c r="J102" s="66">
        <v>100</v>
      </c>
      <c r="L102" s="66">
        <v>100</v>
      </c>
      <c r="N102" s="66">
        <v>100</v>
      </c>
      <c r="O102" s="103"/>
      <c r="P102" s="66">
        <v>50</v>
      </c>
      <c r="T102" s="69">
        <f t="shared" si="0"/>
        <v>92.5</v>
      </c>
      <c r="U102" s="78"/>
      <c r="Z102" s="66"/>
    </row>
    <row r="103" spans="1:26" ht="15.5">
      <c r="A103" s="8" t="s">
        <v>195</v>
      </c>
      <c r="B103" s="8" t="s">
        <v>75</v>
      </c>
      <c r="C103" s="10">
        <v>9631022</v>
      </c>
      <c r="D103" s="66">
        <v>100</v>
      </c>
      <c r="F103" s="66">
        <v>0</v>
      </c>
      <c r="H103" s="66">
        <v>20</v>
      </c>
      <c r="J103" s="66">
        <v>100</v>
      </c>
      <c r="L103" s="66">
        <v>100</v>
      </c>
      <c r="N103" s="66">
        <v>50</v>
      </c>
      <c r="O103" s="79" t="s">
        <v>577</v>
      </c>
      <c r="P103" s="66">
        <v>50</v>
      </c>
      <c r="T103" s="69">
        <f t="shared" si="0"/>
        <v>57</v>
      </c>
      <c r="U103" s="78"/>
      <c r="Z103" s="66"/>
    </row>
    <row r="104" spans="1:26" ht="15.5">
      <c r="A104" s="8" t="s">
        <v>200</v>
      </c>
      <c r="B104" s="8" t="s">
        <v>81</v>
      </c>
      <c r="C104" s="10">
        <v>9631024</v>
      </c>
      <c r="D104" s="66">
        <v>100</v>
      </c>
      <c r="F104" s="66">
        <v>100</v>
      </c>
      <c r="H104" s="66">
        <v>100</v>
      </c>
      <c r="J104" s="66">
        <v>100</v>
      </c>
      <c r="L104" s="66">
        <v>100</v>
      </c>
      <c r="N104" s="66">
        <v>50</v>
      </c>
      <c r="O104" s="108" t="s">
        <v>577</v>
      </c>
      <c r="P104" s="66">
        <v>70</v>
      </c>
      <c r="T104" s="69">
        <f t="shared" si="0"/>
        <v>88</v>
      </c>
      <c r="U104" s="78"/>
      <c r="Z104" s="66"/>
    </row>
    <row r="105" spans="1:26" ht="15.5">
      <c r="A105" s="8" t="s">
        <v>203</v>
      </c>
      <c r="B105" s="8" t="s">
        <v>204</v>
      </c>
      <c r="C105" s="10">
        <v>9631025</v>
      </c>
      <c r="D105" s="66">
        <v>75</v>
      </c>
      <c r="E105" s="67" t="s">
        <v>595</v>
      </c>
      <c r="F105" s="66">
        <v>100</v>
      </c>
      <c r="H105" s="66">
        <v>80</v>
      </c>
      <c r="J105" s="66">
        <v>100</v>
      </c>
      <c r="L105" s="66">
        <v>50</v>
      </c>
      <c r="M105" s="66" t="s">
        <v>578</v>
      </c>
      <c r="N105" s="66">
        <v>50</v>
      </c>
      <c r="O105" s="79" t="s">
        <v>577</v>
      </c>
      <c r="P105" s="66">
        <v>100</v>
      </c>
      <c r="T105" s="69">
        <f t="shared" si="0"/>
        <v>80.5</v>
      </c>
      <c r="U105" s="78"/>
      <c r="Z105" s="66"/>
    </row>
    <row r="106" spans="1:26" ht="15.5">
      <c r="A106" s="8" t="s">
        <v>216</v>
      </c>
      <c r="B106" s="8" t="s">
        <v>217</v>
      </c>
      <c r="C106" s="10">
        <v>9631032</v>
      </c>
      <c r="O106" s="103"/>
      <c r="T106" s="69">
        <f t="shared" si="0"/>
        <v>0</v>
      </c>
      <c r="U106" s="78"/>
      <c r="Z106" s="66"/>
    </row>
    <row r="107" spans="1:26" ht="15.5">
      <c r="A107" s="8" t="s">
        <v>227</v>
      </c>
      <c r="B107" s="8" t="s">
        <v>228</v>
      </c>
      <c r="C107" s="10">
        <v>9631036</v>
      </c>
      <c r="D107" s="66">
        <v>100</v>
      </c>
      <c r="F107" s="66">
        <v>100</v>
      </c>
      <c r="H107" s="66">
        <v>0</v>
      </c>
      <c r="J107" s="66">
        <v>50</v>
      </c>
      <c r="L107" s="66">
        <v>0</v>
      </c>
      <c r="N107" s="66">
        <v>0</v>
      </c>
      <c r="O107" s="103"/>
      <c r="T107" s="69">
        <f t="shared" si="0"/>
        <v>37.5</v>
      </c>
      <c r="U107" s="78"/>
      <c r="Z107" s="66"/>
    </row>
    <row r="108" spans="1:26" ht="15.5">
      <c r="A108" s="8" t="s">
        <v>233</v>
      </c>
      <c r="B108" s="8" t="s">
        <v>234</v>
      </c>
      <c r="C108" s="10">
        <v>9631040</v>
      </c>
      <c r="D108" s="66">
        <v>100</v>
      </c>
      <c r="F108" s="66">
        <v>100</v>
      </c>
      <c r="H108" s="66">
        <v>90</v>
      </c>
      <c r="J108" s="66">
        <v>100</v>
      </c>
      <c r="L108" s="66">
        <v>0</v>
      </c>
      <c r="N108" s="66">
        <v>0</v>
      </c>
      <c r="O108" s="103"/>
      <c r="T108" s="69">
        <f t="shared" si="0"/>
        <v>54</v>
      </c>
      <c r="U108" s="78"/>
      <c r="Z108" s="66"/>
    </row>
    <row r="109" spans="1:26" ht="15.5">
      <c r="A109" s="8" t="s">
        <v>243</v>
      </c>
      <c r="B109" s="8" t="s">
        <v>93</v>
      </c>
      <c r="C109" s="10">
        <v>9631044</v>
      </c>
      <c r="D109" s="66">
        <v>100</v>
      </c>
      <c r="F109" s="66">
        <v>100</v>
      </c>
      <c r="H109" s="66">
        <v>50</v>
      </c>
      <c r="J109" s="66">
        <v>100</v>
      </c>
      <c r="L109" s="109">
        <v>100</v>
      </c>
      <c r="M109" s="39"/>
      <c r="N109" s="110">
        <v>0</v>
      </c>
      <c r="O109" s="111" t="s">
        <v>577</v>
      </c>
      <c r="P109" s="66">
        <v>70</v>
      </c>
      <c r="T109" s="69">
        <f t="shared" si="0"/>
        <v>75.5</v>
      </c>
      <c r="U109" s="78"/>
      <c r="Z109" s="66"/>
    </row>
    <row r="110" spans="1:26" ht="15.5">
      <c r="A110" s="8" t="s">
        <v>246</v>
      </c>
      <c r="B110" s="8" t="s">
        <v>247</v>
      </c>
      <c r="C110" s="10">
        <v>9631045</v>
      </c>
      <c r="D110" s="66">
        <v>100</v>
      </c>
      <c r="F110" s="66">
        <v>100</v>
      </c>
      <c r="H110" s="66">
        <v>90</v>
      </c>
      <c r="J110" s="66">
        <v>100</v>
      </c>
      <c r="L110" s="66">
        <v>50</v>
      </c>
      <c r="M110" s="66" t="s">
        <v>578</v>
      </c>
      <c r="N110" s="66">
        <v>100</v>
      </c>
      <c r="O110" s="103"/>
      <c r="P110" s="66">
        <v>100</v>
      </c>
      <c r="T110" s="69">
        <f t="shared" si="0"/>
        <v>91.5</v>
      </c>
      <c r="U110" s="78"/>
      <c r="Z110" s="66"/>
    </row>
    <row r="111" spans="1:26" ht="15.5">
      <c r="A111" s="8" t="s">
        <v>251</v>
      </c>
      <c r="B111" s="8" t="s">
        <v>252</v>
      </c>
      <c r="C111" s="10">
        <v>9631047</v>
      </c>
      <c r="D111" s="66">
        <v>100</v>
      </c>
      <c r="F111" s="66">
        <v>100</v>
      </c>
      <c r="H111" s="66">
        <v>100</v>
      </c>
      <c r="J111" s="66">
        <v>100</v>
      </c>
      <c r="L111" s="109">
        <v>100</v>
      </c>
      <c r="M111" s="39"/>
      <c r="N111" s="109">
        <v>50</v>
      </c>
      <c r="O111" s="111" t="s">
        <v>577</v>
      </c>
      <c r="P111" s="66">
        <v>100</v>
      </c>
      <c r="T111" s="69">
        <f t="shared" si="0"/>
        <v>92.5</v>
      </c>
      <c r="U111" s="78"/>
      <c r="Z111" s="66"/>
    </row>
    <row r="112" spans="1:26" ht="15.5">
      <c r="A112" s="8" t="s">
        <v>260</v>
      </c>
      <c r="B112" s="8" t="s">
        <v>261</v>
      </c>
      <c r="C112" s="10">
        <v>9631049</v>
      </c>
      <c r="O112" s="103"/>
      <c r="T112" s="69">
        <f t="shared" si="0"/>
        <v>0</v>
      </c>
      <c r="U112" s="78"/>
      <c r="Z112" s="66"/>
    </row>
    <row r="113" spans="1:26" ht="15.5">
      <c r="A113" s="8" t="s">
        <v>266</v>
      </c>
      <c r="B113" s="8" t="s">
        <v>75</v>
      </c>
      <c r="C113" s="10">
        <v>9631050</v>
      </c>
      <c r="D113" s="66">
        <v>100</v>
      </c>
      <c r="F113" s="66">
        <v>100</v>
      </c>
      <c r="H113" s="66">
        <v>80</v>
      </c>
      <c r="J113" s="66">
        <v>100</v>
      </c>
      <c r="L113" s="109">
        <v>100</v>
      </c>
      <c r="M113" s="39"/>
      <c r="N113" s="109">
        <v>50</v>
      </c>
      <c r="O113" s="111" t="s">
        <v>577</v>
      </c>
      <c r="P113" s="66">
        <v>100</v>
      </c>
      <c r="T113" s="69">
        <f t="shared" si="0"/>
        <v>90.5</v>
      </c>
      <c r="U113" s="78"/>
      <c r="Z113" s="66"/>
    </row>
    <row r="114" spans="1:26" ht="15.5">
      <c r="A114" s="8" t="s">
        <v>268</v>
      </c>
      <c r="B114" s="8" t="s">
        <v>269</v>
      </c>
      <c r="C114" s="10">
        <v>9631051</v>
      </c>
      <c r="O114" s="103"/>
      <c r="T114" s="69">
        <f t="shared" si="0"/>
        <v>0</v>
      </c>
      <c r="U114" s="78"/>
      <c r="Z114" s="66"/>
    </row>
    <row r="115" spans="1:26" ht="15.5">
      <c r="A115" s="8" t="s">
        <v>275</v>
      </c>
      <c r="B115" s="8" t="s">
        <v>154</v>
      </c>
      <c r="C115" s="10">
        <v>9631053</v>
      </c>
      <c r="D115" s="66">
        <v>100</v>
      </c>
      <c r="F115" s="66">
        <v>100</v>
      </c>
      <c r="H115" s="66">
        <v>100</v>
      </c>
      <c r="J115" s="66">
        <v>100</v>
      </c>
      <c r="L115" s="66">
        <v>100</v>
      </c>
      <c r="N115" s="66">
        <v>100</v>
      </c>
      <c r="O115" s="103"/>
      <c r="P115" s="66">
        <v>100</v>
      </c>
      <c r="R115" s="66">
        <v>100</v>
      </c>
      <c r="T115" s="69">
        <f t="shared" si="0"/>
        <v>100</v>
      </c>
      <c r="U115" s="70">
        <v>100</v>
      </c>
      <c r="Z115" s="66"/>
    </row>
    <row r="116" spans="1:26" ht="15.5">
      <c r="A116" s="8" t="s">
        <v>279</v>
      </c>
      <c r="B116" s="8" t="s">
        <v>93</v>
      </c>
      <c r="C116" s="10">
        <v>9631056</v>
      </c>
      <c r="D116" s="66">
        <v>100</v>
      </c>
      <c r="F116" s="66">
        <v>0</v>
      </c>
      <c r="H116" s="66">
        <v>50</v>
      </c>
      <c r="J116" s="66">
        <v>100</v>
      </c>
      <c r="L116" s="66">
        <v>100</v>
      </c>
      <c r="N116" s="66">
        <v>50</v>
      </c>
      <c r="O116" s="79" t="s">
        <v>577</v>
      </c>
      <c r="P116" s="66">
        <v>70</v>
      </c>
      <c r="R116" s="66">
        <v>100</v>
      </c>
      <c r="T116" s="69">
        <f t="shared" si="0"/>
        <v>63</v>
      </c>
      <c r="U116" s="70">
        <v>100</v>
      </c>
      <c r="Z116" s="66"/>
    </row>
    <row r="117" spans="1:26" ht="15.5">
      <c r="A117" s="8" t="s">
        <v>280</v>
      </c>
      <c r="B117" s="8" t="s">
        <v>281</v>
      </c>
      <c r="C117" s="10">
        <v>9631057</v>
      </c>
      <c r="D117" s="66">
        <v>100</v>
      </c>
      <c r="F117" s="66">
        <v>100</v>
      </c>
      <c r="H117" s="66">
        <v>50</v>
      </c>
      <c r="J117" s="66">
        <v>0</v>
      </c>
      <c r="L117" s="66">
        <v>0</v>
      </c>
      <c r="N117" s="66">
        <v>50</v>
      </c>
      <c r="O117" s="79" t="s">
        <v>577</v>
      </c>
      <c r="T117" s="69">
        <f t="shared" si="0"/>
        <v>42.5</v>
      </c>
      <c r="U117" s="78"/>
      <c r="Z117" s="66"/>
    </row>
    <row r="118" spans="1:26" ht="15.5">
      <c r="A118" s="8" t="s">
        <v>283</v>
      </c>
      <c r="B118" s="8" t="s">
        <v>81</v>
      </c>
      <c r="C118" s="10">
        <v>9631059</v>
      </c>
      <c r="D118" s="66">
        <v>100</v>
      </c>
      <c r="F118" s="66">
        <v>100</v>
      </c>
      <c r="H118" s="66">
        <v>100</v>
      </c>
      <c r="J118" s="66">
        <v>100</v>
      </c>
      <c r="L118" s="66">
        <v>0</v>
      </c>
      <c r="M118" s="66" t="s">
        <v>578</v>
      </c>
      <c r="N118" s="66">
        <v>100</v>
      </c>
      <c r="O118" s="103"/>
      <c r="P118" s="66">
        <v>100</v>
      </c>
      <c r="T118" s="69">
        <f t="shared" si="0"/>
        <v>85</v>
      </c>
      <c r="U118" s="78"/>
      <c r="Z118" s="66"/>
    </row>
    <row r="119" spans="1:26" ht="15.5">
      <c r="A119" s="8" t="s">
        <v>284</v>
      </c>
      <c r="B119" s="8" t="s">
        <v>285</v>
      </c>
      <c r="C119" s="10">
        <v>9631061</v>
      </c>
      <c r="D119" s="66">
        <v>100</v>
      </c>
      <c r="F119" s="66">
        <v>100</v>
      </c>
      <c r="H119" s="66">
        <v>50</v>
      </c>
      <c r="J119" s="66">
        <v>100</v>
      </c>
      <c r="L119" s="66">
        <v>100</v>
      </c>
      <c r="N119" s="66">
        <v>50</v>
      </c>
      <c r="O119" s="79" t="s">
        <v>577</v>
      </c>
      <c r="P119" s="66">
        <v>100</v>
      </c>
      <c r="T119" s="69">
        <f t="shared" si="0"/>
        <v>87.5</v>
      </c>
      <c r="U119" s="78"/>
      <c r="Z119" s="66"/>
    </row>
    <row r="120" spans="1:26" ht="15.5">
      <c r="A120" s="8" t="s">
        <v>287</v>
      </c>
      <c r="B120" s="8" t="s">
        <v>288</v>
      </c>
      <c r="C120" s="10">
        <v>9631063</v>
      </c>
      <c r="D120" s="66">
        <v>100</v>
      </c>
      <c r="F120" s="66">
        <v>100</v>
      </c>
      <c r="H120" s="66">
        <v>50</v>
      </c>
      <c r="J120" s="66">
        <v>100</v>
      </c>
      <c r="L120" s="66">
        <v>50</v>
      </c>
      <c r="M120" s="66" t="s">
        <v>578</v>
      </c>
      <c r="N120" s="66">
        <v>100</v>
      </c>
      <c r="O120" s="103"/>
      <c r="P120" s="66">
        <v>100</v>
      </c>
      <c r="T120" s="69">
        <f t="shared" si="0"/>
        <v>87.5</v>
      </c>
      <c r="U120" s="78"/>
      <c r="Z120" s="66"/>
    </row>
    <row r="121" spans="1:26" ht="15.5">
      <c r="A121" s="8" t="s">
        <v>290</v>
      </c>
      <c r="B121" s="8" t="s">
        <v>75</v>
      </c>
      <c r="C121" s="10">
        <v>9631064</v>
      </c>
      <c r="D121" s="66">
        <v>100</v>
      </c>
      <c r="F121" s="66">
        <v>100</v>
      </c>
      <c r="H121" s="66">
        <v>50</v>
      </c>
      <c r="J121" s="66">
        <v>100</v>
      </c>
      <c r="L121" s="66">
        <v>100</v>
      </c>
      <c r="N121" s="66">
        <v>0</v>
      </c>
      <c r="O121" s="108" t="s">
        <v>577</v>
      </c>
      <c r="P121" s="66">
        <v>100</v>
      </c>
      <c r="T121" s="69">
        <f t="shared" si="0"/>
        <v>80</v>
      </c>
      <c r="U121" s="78"/>
      <c r="Z121" s="66"/>
    </row>
    <row r="122" spans="1:26" ht="15.5">
      <c r="A122" s="8" t="s">
        <v>291</v>
      </c>
      <c r="B122" s="8" t="s">
        <v>292</v>
      </c>
      <c r="C122" s="10">
        <v>9631065</v>
      </c>
      <c r="D122" s="66">
        <v>100</v>
      </c>
      <c r="F122" s="66">
        <v>0</v>
      </c>
      <c r="H122" s="66">
        <v>50</v>
      </c>
      <c r="J122" s="66">
        <v>100</v>
      </c>
      <c r="L122" s="66">
        <v>50</v>
      </c>
      <c r="M122" s="66" t="s">
        <v>578</v>
      </c>
      <c r="N122" s="66">
        <v>50</v>
      </c>
      <c r="O122" s="79" t="s">
        <v>577</v>
      </c>
      <c r="T122" s="69">
        <f t="shared" si="0"/>
        <v>45</v>
      </c>
      <c r="U122" s="78"/>
      <c r="Z122" s="66"/>
    </row>
    <row r="123" spans="1:26" ht="15.5">
      <c r="A123" s="8" t="s">
        <v>299</v>
      </c>
      <c r="B123" s="8" t="s">
        <v>129</v>
      </c>
      <c r="C123" s="10">
        <v>9631071</v>
      </c>
      <c r="O123" s="103"/>
      <c r="T123" s="69">
        <f t="shared" si="0"/>
        <v>0</v>
      </c>
      <c r="U123" s="78"/>
      <c r="Z123" s="66"/>
    </row>
    <row r="124" spans="1:26" ht="15.5">
      <c r="A124" s="8" t="s">
        <v>302</v>
      </c>
      <c r="B124" s="8" t="s">
        <v>62</v>
      </c>
      <c r="C124" s="10">
        <v>9631072</v>
      </c>
      <c r="D124" s="66">
        <v>100</v>
      </c>
      <c r="F124" s="66">
        <v>100</v>
      </c>
      <c r="H124" s="66">
        <v>100</v>
      </c>
      <c r="J124" s="66">
        <v>100</v>
      </c>
      <c r="L124" s="109">
        <v>100</v>
      </c>
      <c r="M124" s="39"/>
      <c r="N124" s="109">
        <v>50</v>
      </c>
      <c r="O124" s="111" t="s">
        <v>577</v>
      </c>
      <c r="P124" s="66">
        <v>100</v>
      </c>
      <c r="R124" s="66">
        <v>40</v>
      </c>
      <c r="T124" s="69">
        <f t="shared" si="0"/>
        <v>92.5</v>
      </c>
      <c r="U124" s="70">
        <v>40</v>
      </c>
      <c r="Z124" s="66"/>
    </row>
    <row r="125" spans="1:26" ht="15.5">
      <c r="A125" s="8" t="s">
        <v>303</v>
      </c>
      <c r="B125" s="8" t="s">
        <v>55</v>
      </c>
      <c r="C125" s="10">
        <v>9631075</v>
      </c>
      <c r="D125" s="66">
        <v>100</v>
      </c>
      <c r="F125" s="66">
        <v>100</v>
      </c>
      <c r="H125" s="66">
        <v>50</v>
      </c>
      <c r="J125" s="66">
        <v>100</v>
      </c>
      <c r="L125" s="66">
        <v>100</v>
      </c>
      <c r="N125" s="66">
        <v>100</v>
      </c>
      <c r="O125" s="103"/>
      <c r="P125" s="66">
        <v>100</v>
      </c>
      <c r="T125" s="69">
        <f t="shared" si="0"/>
        <v>95</v>
      </c>
      <c r="U125" s="78"/>
      <c r="Z125" s="66"/>
    </row>
    <row r="126" spans="1:26" ht="15.5">
      <c r="A126" s="8" t="s">
        <v>304</v>
      </c>
      <c r="B126" s="8" t="s">
        <v>62</v>
      </c>
      <c r="C126" s="10">
        <v>9631076</v>
      </c>
      <c r="D126" s="66">
        <v>100</v>
      </c>
      <c r="F126" s="66">
        <v>100</v>
      </c>
      <c r="H126" s="66">
        <v>100</v>
      </c>
      <c r="J126" s="66">
        <v>100</v>
      </c>
      <c r="L126" s="66">
        <v>100</v>
      </c>
      <c r="N126" s="66">
        <v>0</v>
      </c>
      <c r="O126" s="79" t="s">
        <v>577</v>
      </c>
      <c r="P126" s="66">
        <v>100</v>
      </c>
      <c r="T126" s="69">
        <f t="shared" si="0"/>
        <v>85</v>
      </c>
      <c r="U126" s="78"/>
      <c r="Z126" s="66"/>
    </row>
    <row r="127" spans="1:26" ht="15.5">
      <c r="A127" s="8" t="s">
        <v>309</v>
      </c>
      <c r="B127" s="8" t="s">
        <v>55</v>
      </c>
      <c r="C127" s="10">
        <v>9631404</v>
      </c>
      <c r="D127" s="66">
        <v>100</v>
      </c>
      <c r="F127" s="66">
        <v>0</v>
      </c>
      <c r="H127" s="66">
        <v>50</v>
      </c>
      <c r="J127" s="66">
        <v>100</v>
      </c>
      <c r="L127" s="66">
        <v>100</v>
      </c>
      <c r="N127" s="66">
        <v>50</v>
      </c>
      <c r="O127" s="108" t="s">
        <v>577</v>
      </c>
      <c r="T127" s="69">
        <f t="shared" si="0"/>
        <v>52.5</v>
      </c>
      <c r="U127" s="78"/>
      <c r="Z127" s="66"/>
    </row>
    <row r="128" spans="1:26" ht="15.5">
      <c r="A128" s="8" t="s">
        <v>310</v>
      </c>
      <c r="B128" s="8" t="s">
        <v>228</v>
      </c>
      <c r="C128" s="10">
        <v>9631405</v>
      </c>
      <c r="D128" s="66">
        <v>100</v>
      </c>
      <c r="F128" s="66">
        <v>100</v>
      </c>
      <c r="H128" s="66">
        <v>80</v>
      </c>
      <c r="J128" s="66">
        <v>100</v>
      </c>
      <c r="O128" s="103"/>
      <c r="T128" s="69">
        <f t="shared" si="0"/>
        <v>53</v>
      </c>
      <c r="U128" s="78"/>
      <c r="Z128" s="66"/>
    </row>
    <row r="129" spans="1:26" ht="15.5">
      <c r="A129" s="8" t="s">
        <v>312</v>
      </c>
      <c r="B129" s="8" t="s">
        <v>81</v>
      </c>
      <c r="C129" s="10">
        <v>9631406</v>
      </c>
      <c r="D129" s="66">
        <v>100</v>
      </c>
      <c r="F129" s="66">
        <v>0</v>
      </c>
      <c r="H129" s="66">
        <v>50</v>
      </c>
      <c r="J129" s="66">
        <v>100</v>
      </c>
      <c r="L129" s="66">
        <v>100</v>
      </c>
      <c r="N129" s="66">
        <v>50</v>
      </c>
      <c r="O129" s="79" t="s">
        <v>577</v>
      </c>
      <c r="T129" s="69">
        <f t="shared" si="0"/>
        <v>52.5</v>
      </c>
      <c r="U129" s="78"/>
      <c r="Z129" s="66"/>
    </row>
    <row r="130" spans="1:26" ht="15.5">
      <c r="A130" s="8" t="s">
        <v>319</v>
      </c>
      <c r="B130" s="8" t="s">
        <v>320</v>
      </c>
      <c r="C130" s="10">
        <v>9631415</v>
      </c>
      <c r="D130" s="66">
        <v>100</v>
      </c>
      <c r="F130" s="66">
        <v>100</v>
      </c>
      <c r="H130" s="66">
        <v>0</v>
      </c>
      <c r="J130" s="66">
        <v>0</v>
      </c>
      <c r="L130" s="66">
        <v>0</v>
      </c>
      <c r="M130" s="66" t="s">
        <v>578</v>
      </c>
      <c r="N130" s="66">
        <v>50</v>
      </c>
      <c r="O130" s="79" t="s">
        <v>577</v>
      </c>
      <c r="T130" s="69">
        <f t="shared" si="0"/>
        <v>37.5</v>
      </c>
      <c r="U130" s="78"/>
      <c r="Z130" s="66"/>
    </row>
    <row r="131" spans="1:26" ht="15.5">
      <c r="A131" s="8" t="s">
        <v>322</v>
      </c>
      <c r="B131" s="8" t="s">
        <v>323</v>
      </c>
      <c r="C131" s="10">
        <v>9631416</v>
      </c>
      <c r="D131" s="66">
        <v>100</v>
      </c>
      <c r="F131" s="66">
        <v>100</v>
      </c>
      <c r="H131" s="66">
        <v>50</v>
      </c>
      <c r="J131" s="66">
        <v>100</v>
      </c>
      <c r="L131" s="110">
        <v>50</v>
      </c>
      <c r="M131" s="45" t="s">
        <v>578</v>
      </c>
      <c r="N131" s="109">
        <v>50</v>
      </c>
      <c r="O131" s="111" t="s">
        <v>577</v>
      </c>
      <c r="P131" s="66">
        <v>100</v>
      </c>
      <c r="T131" s="69">
        <f t="shared" si="0"/>
        <v>80</v>
      </c>
      <c r="U131" s="78"/>
      <c r="Z131" s="66"/>
    </row>
    <row r="132" spans="1:26" ht="15.5">
      <c r="A132" s="8" t="s">
        <v>324</v>
      </c>
      <c r="B132" s="8" t="s">
        <v>325</v>
      </c>
      <c r="C132" s="10">
        <v>9631417</v>
      </c>
      <c r="T132" s="69">
        <f t="shared" si="0"/>
        <v>0</v>
      </c>
      <c r="U132" s="78"/>
      <c r="Z132" s="66"/>
    </row>
    <row r="133" spans="1:26" ht="15.5">
      <c r="A133" s="8" t="s">
        <v>326</v>
      </c>
      <c r="B133" s="8" t="s">
        <v>327</v>
      </c>
      <c r="C133" s="10">
        <v>9631418</v>
      </c>
      <c r="D133" s="66">
        <v>100</v>
      </c>
      <c r="F133" s="66">
        <v>100</v>
      </c>
      <c r="H133" s="66">
        <v>50</v>
      </c>
      <c r="J133" s="66">
        <v>100</v>
      </c>
      <c r="L133" s="66">
        <v>100</v>
      </c>
      <c r="N133" s="66">
        <v>100</v>
      </c>
      <c r="O133" s="103"/>
      <c r="P133" s="66">
        <v>100</v>
      </c>
      <c r="T133" s="69">
        <f t="shared" si="0"/>
        <v>95</v>
      </c>
      <c r="U133" s="78"/>
      <c r="Z133" s="66"/>
    </row>
    <row r="134" spans="1:26" ht="15.5">
      <c r="A134" s="8" t="s">
        <v>328</v>
      </c>
      <c r="B134" s="8" t="s">
        <v>329</v>
      </c>
      <c r="C134" s="10">
        <v>9631423</v>
      </c>
      <c r="O134" s="103"/>
      <c r="T134" s="69">
        <f t="shared" si="0"/>
        <v>0</v>
      </c>
      <c r="U134" s="78"/>
      <c r="Z134" s="66"/>
    </row>
    <row r="135" spans="1:26" ht="15.5">
      <c r="A135" s="8" t="s">
        <v>330</v>
      </c>
      <c r="B135" s="8" t="s">
        <v>331</v>
      </c>
      <c r="C135" s="10">
        <v>9631424</v>
      </c>
      <c r="L135" s="66">
        <v>50</v>
      </c>
      <c r="N135" s="66">
        <v>50</v>
      </c>
      <c r="O135" s="79" t="s">
        <v>577</v>
      </c>
      <c r="T135" s="69">
        <f t="shared" si="0"/>
        <v>15</v>
      </c>
      <c r="U135" s="78"/>
      <c r="Z135" s="66"/>
    </row>
    <row r="136" spans="1:26" ht="15.5">
      <c r="A136" s="8" t="s">
        <v>332</v>
      </c>
      <c r="B136" s="8" t="s">
        <v>333</v>
      </c>
      <c r="C136" s="10">
        <v>9631801</v>
      </c>
      <c r="D136" s="66">
        <v>100</v>
      </c>
      <c r="F136" s="66">
        <v>100</v>
      </c>
      <c r="H136" s="66">
        <v>50</v>
      </c>
      <c r="J136" s="66">
        <v>100</v>
      </c>
      <c r="L136" s="66">
        <v>50</v>
      </c>
      <c r="M136" s="66" t="s">
        <v>578</v>
      </c>
      <c r="N136" s="66">
        <v>50</v>
      </c>
      <c r="O136" s="79" t="s">
        <v>577</v>
      </c>
      <c r="P136" s="66">
        <v>100</v>
      </c>
      <c r="T136" s="69">
        <f t="shared" si="0"/>
        <v>80</v>
      </c>
      <c r="U136" s="78"/>
      <c r="Z136" s="66"/>
    </row>
    <row r="137" spans="1:26" ht="15.5">
      <c r="A137" s="8" t="s">
        <v>334</v>
      </c>
      <c r="B137" s="8" t="s">
        <v>51</v>
      </c>
      <c r="C137" s="10">
        <v>9631803</v>
      </c>
      <c r="D137" s="66">
        <v>100</v>
      </c>
      <c r="F137" s="66">
        <v>100</v>
      </c>
      <c r="H137" s="66">
        <v>50</v>
      </c>
      <c r="J137" s="66">
        <v>100</v>
      </c>
      <c r="L137" s="66">
        <v>50</v>
      </c>
      <c r="M137" s="66" t="s">
        <v>578</v>
      </c>
      <c r="N137" s="66">
        <v>50</v>
      </c>
      <c r="O137" s="79" t="s">
        <v>577</v>
      </c>
      <c r="P137" s="66">
        <v>70</v>
      </c>
      <c r="T137" s="69">
        <f t="shared" si="0"/>
        <v>75.5</v>
      </c>
      <c r="U137" s="78"/>
      <c r="Z137" s="66"/>
    </row>
    <row r="138" spans="1:26" ht="15.5">
      <c r="A138" s="8" t="s">
        <v>336</v>
      </c>
      <c r="B138" s="8" t="s">
        <v>51</v>
      </c>
      <c r="C138" s="10">
        <v>9631813</v>
      </c>
      <c r="D138" s="66">
        <v>100</v>
      </c>
      <c r="F138" s="66">
        <v>100</v>
      </c>
      <c r="H138" s="66">
        <v>50</v>
      </c>
      <c r="J138" s="66">
        <v>100</v>
      </c>
      <c r="L138" s="66">
        <v>50</v>
      </c>
      <c r="M138" s="66" t="s">
        <v>578</v>
      </c>
      <c r="N138" s="66">
        <v>50</v>
      </c>
      <c r="O138" s="79" t="s">
        <v>577</v>
      </c>
      <c r="T138" s="69">
        <f t="shared" si="0"/>
        <v>65</v>
      </c>
      <c r="U138" s="78"/>
      <c r="Z138" s="66"/>
    </row>
    <row r="139" spans="1:26" ht="15.5">
      <c r="A139" s="8" t="s">
        <v>337</v>
      </c>
      <c r="B139" s="8" t="s">
        <v>129</v>
      </c>
      <c r="C139" s="10">
        <v>9631815</v>
      </c>
      <c r="D139" s="66">
        <v>100</v>
      </c>
      <c r="F139" s="66">
        <v>100</v>
      </c>
      <c r="H139" s="66">
        <v>50</v>
      </c>
      <c r="J139" s="66">
        <v>100</v>
      </c>
      <c r="L139" s="66">
        <v>0</v>
      </c>
      <c r="M139" s="66" t="s">
        <v>578</v>
      </c>
      <c r="N139" s="66">
        <v>50</v>
      </c>
      <c r="O139" s="79" t="s">
        <v>577</v>
      </c>
      <c r="T139" s="69">
        <f t="shared" si="0"/>
        <v>57.5</v>
      </c>
      <c r="U139" s="78"/>
      <c r="Z139" s="66"/>
    </row>
    <row r="140" spans="1:26" ht="15.5">
      <c r="A140" s="8" t="s">
        <v>338</v>
      </c>
      <c r="B140" s="8" t="s">
        <v>58</v>
      </c>
      <c r="C140" s="10">
        <v>9633094</v>
      </c>
      <c r="D140" s="66">
        <v>100</v>
      </c>
      <c r="F140" s="66">
        <v>100</v>
      </c>
      <c r="H140" s="66">
        <v>90</v>
      </c>
      <c r="I140" s="67"/>
      <c r="J140" s="66">
        <v>100</v>
      </c>
      <c r="L140" s="66">
        <v>100</v>
      </c>
      <c r="N140" s="66">
        <v>50</v>
      </c>
      <c r="O140" s="79" t="s">
        <v>577</v>
      </c>
      <c r="T140" s="69">
        <f t="shared" si="0"/>
        <v>76.5</v>
      </c>
      <c r="U140" s="78"/>
      <c r="Z140" s="66"/>
    </row>
    <row r="141" spans="1:26" ht="15.5">
      <c r="A141" s="27" t="s">
        <v>151</v>
      </c>
      <c r="B141" s="42" t="s">
        <v>152</v>
      </c>
      <c r="C141" s="42">
        <v>9627052</v>
      </c>
      <c r="O141" s="103"/>
      <c r="T141" s="69">
        <f t="shared" si="0"/>
        <v>0</v>
      </c>
      <c r="U141" s="78"/>
      <c r="Z141" s="66"/>
    </row>
    <row r="142" spans="1:26" ht="15.5">
      <c r="A142" s="42" t="s">
        <v>139</v>
      </c>
      <c r="B142" s="25" t="s">
        <v>98</v>
      </c>
      <c r="C142" s="25">
        <v>9533037</v>
      </c>
      <c r="O142" s="103"/>
      <c r="T142" s="69">
        <f t="shared" si="0"/>
        <v>0</v>
      </c>
      <c r="U142" s="78"/>
      <c r="Z142" s="66"/>
    </row>
    <row r="143" spans="1:26" ht="12.5">
      <c r="O143" s="103"/>
    </row>
    <row r="144" spans="1:26" ht="12.5">
      <c r="O144" s="103"/>
    </row>
    <row r="145" spans="15:15" ht="12.5">
      <c r="O145" s="103"/>
    </row>
    <row r="146" spans="15:15" ht="12.5">
      <c r="O146" s="103"/>
    </row>
    <row r="147" spans="15:15" ht="12.5">
      <c r="O147" s="103"/>
    </row>
    <row r="148" spans="15:15" ht="12.5">
      <c r="O148" s="103"/>
    </row>
    <row r="149" spans="15:15" ht="12.5">
      <c r="O149" s="103"/>
    </row>
    <row r="150" spans="15:15" ht="12.5">
      <c r="O150" s="103"/>
    </row>
    <row r="151" spans="15:15" ht="12.5">
      <c r="O151" s="103"/>
    </row>
    <row r="152" spans="15:15" ht="12.5">
      <c r="O152" s="103"/>
    </row>
    <row r="153" spans="15:15" ht="12.5">
      <c r="O153" s="103"/>
    </row>
    <row r="154" spans="15:15" ht="12.5">
      <c r="O154" s="103"/>
    </row>
    <row r="155" spans="15:15" ht="12.5">
      <c r="O155" s="103"/>
    </row>
    <row r="156" spans="15:15" ht="12.5">
      <c r="O156" s="103"/>
    </row>
    <row r="157" spans="15:15" ht="12.5">
      <c r="O157" s="103"/>
    </row>
    <row r="158" spans="15:15" ht="12.5">
      <c r="O158" s="103"/>
    </row>
    <row r="159" spans="15:15" ht="12.5">
      <c r="O159" s="103"/>
    </row>
    <row r="160" spans="15:15" ht="12.5">
      <c r="O160" s="103"/>
    </row>
    <row r="161" spans="15:15" ht="12.5">
      <c r="O161" s="103"/>
    </row>
    <row r="162" spans="15:15" ht="12.5">
      <c r="O162" s="103"/>
    </row>
    <row r="163" spans="15:15" ht="12.5">
      <c r="O163" s="103"/>
    </row>
    <row r="164" spans="15:15" ht="12.5">
      <c r="O164" s="103"/>
    </row>
    <row r="165" spans="15:15" ht="12.5">
      <c r="O165" s="103"/>
    </row>
    <row r="166" spans="15:15" ht="12.5">
      <c r="O166" s="103"/>
    </row>
    <row r="167" spans="15:15" ht="12.5">
      <c r="O167" s="103"/>
    </row>
    <row r="168" spans="15:15" ht="12.5">
      <c r="O168" s="103"/>
    </row>
    <row r="169" spans="15:15" ht="12.5">
      <c r="O169" s="103"/>
    </row>
    <row r="170" spans="15:15" ht="12.5">
      <c r="O170" s="103"/>
    </row>
    <row r="171" spans="15:15" ht="12.5">
      <c r="O171" s="103"/>
    </row>
    <row r="172" spans="15:15" ht="12.5">
      <c r="O172" s="103"/>
    </row>
    <row r="173" spans="15:15" ht="12.5">
      <c r="O173" s="103"/>
    </row>
    <row r="174" spans="15:15" ht="12.5">
      <c r="O174" s="103"/>
    </row>
    <row r="175" spans="15:15" ht="12.5">
      <c r="O175" s="103"/>
    </row>
    <row r="176" spans="15:15" ht="12.5">
      <c r="O176" s="103"/>
    </row>
    <row r="177" spans="15:15" ht="12.5">
      <c r="O177" s="103"/>
    </row>
    <row r="178" spans="15:15" ht="12.5">
      <c r="O178" s="103"/>
    </row>
    <row r="179" spans="15:15" ht="12.5">
      <c r="O179" s="103"/>
    </row>
    <row r="180" spans="15:15" ht="12.5">
      <c r="O180" s="103"/>
    </row>
    <row r="181" spans="15:15" ht="12.5">
      <c r="O181" s="103"/>
    </row>
    <row r="182" spans="15:15" ht="12.5">
      <c r="O182" s="103"/>
    </row>
    <row r="183" spans="15:15" ht="12.5">
      <c r="O183" s="103"/>
    </row>
    <row r="184" spans="15:15" ht="12.5">
      <c r="O184" s="103"/>
    </row>
    <row r="185" spans="15:15" ht="12.5">
      <c r="O185" s="103"/>
    </row>
    <row r="186" spans="15:15" ht="12.5">
      <c r="O186" s="103"/>
    </row>
    <row r="187" spans="15:15" ht="12.5">
      <c r="O187" s="103"/>
    </row>
    <row r="188" spans="15:15" ht="12.5">
      <c r="O188" s="103"/>
    </row>
    <row r="189" spans="15:15" ht="12.5">
      <c r="O189" s="103"/>
    </row>
    <row r="190" spans="15:15" ht="12.5">
      <c r="O190" s="103"/>
    </row>
    <row r="191" spans="15:15" ht="12.5">
      <c r="O191" s="103"/>
    </row>
    <row r="192" spans="15:15" ht="12.5">
      <c r="O192" s="103"/>
    </row>
    <row r="193" spans="15:15" ht="12.5">
      <c r="O193" s="103"/>
    </row>
    <row r="194" spans="15:15" ht="12.5">
      <c r="O194" s="103"/>
    </row>
    <row r="195" spans="15:15" ht="12.5">
      <c r="O195" s="103"/>
    </row>
    <row r="196" spans="15:15" ht="12.5">
      <c r="O196" s="103"/>
    </row>
    <row r="197" spans="15:15" ht="12.5">
      <c r="O197" s="103"/>
    </row>
    <row r="198" spans="15:15" ht="12.5">
      <c r="O198" s="103"/>
    </row>
    <row r="199" spans="15:15" ht="12.5">
      <c r="O199" s="103"/>
    </row>
    <row r="200" spans="15:15" ht="12.5">
      <c r="O200" s="103"/>
    </row>
    <row r="201" spans="15:15" ht="12.5">
      <c r="O201" s="103"/>
    </row>
    <row r="202" spans="15:15" ht="12.5">
      <c r="O202" s="103"/>
    </row>
    <row r="203" spans="15:15" ht="12.5">
      <c r="O203" s="103"/>
    </row>
    <row r="204" spans="15:15" ht="12.5">
      <c r="O204" s="103"/>
    </row>
    <row r="205" spans="15:15" ht="12.5">
      <c r="O205" s="103"/>
    </row>
    <row r="206" spans="15:15" ht="12.5">
      <c r="O206" s="103"/>
    </row>
    <row r="207" spans="15:15" ht="12.5">
      <c r="O207" s="103"/>
    </row>
    <row r="208" spans="15:15" ht="12.5">
      <c r="O208" s="103"/>
    </row>
    <row r="209" spans="15:15" ht="12.5">
      <c r="O209" s="103"/>
    </row>
    <row r="210" spans="15:15" ht="12.5">
      <c r="O210" s="103"/>
    </row>
    <row r="211" spans="15:15" ht="12.5">
      <c r="O211" s="103"/>
    </row>
    <row r="212" spans="15:15" ht="12.5">
      <c r="O212" s="103"/>
    </row>
    <row r="213" spans="15:15" ht="12.5">
      <c r="O213" s="103"/>
    </row>
    <row r="214" spans="15:15" ht="12.5">
      <c r="O214" s="103"/>
    </row>
    <row r="215" spans="15:15" ht="12.5">
      <c r="O215" s="103"/>
    </row>
    <row r="216" spans="15:15" ht="12.5">
      <c r="O216" s="103"/>
    </row>
    <row r="217" spans="15:15" ht="12.5">
      <c r="O217" s="103"/>
    </row>
    <row r="218" spans="15:15" ht="12.5">
      <c r="O218" s="103"/>
    </row>
    <row r="219" spans="15:15" ht="12.5">
      <c r="O219" s="103"/>
    </row>
    <row r="220" spans="15:15" ht="12.5">
      <c r="O220" s="103"/>
    </row>
    <row r="221" spans="15:15" ht="12.5">
      <c r="O221" s="103"/>
    </row>
    <row r="222" spans="15:15" ht="12.5">
      <c r="O222" s="103"/>
    </row>
    <row r="223" spans="15:15" ht="12.5">
      <c r="O223" s="103"/>
    </row>
    <row r="224" spans="15:15" ht="12.5">
      <c r="O224" s="103"/>
    </row>
    <row r="225" spans="15:15" ht="12.5">
      <c r="O225" s="103"/>
    </row>
    <row r="226" spans="15:15" ht="12.5">
      <c r="O226" s="103"/>
    </row>
    <row r="227" spans="15:15" ht="12.5">
      <c r="O227" s="103"/>
    </row>
    <row r="228" spans="15:15" ht="12.5">
      <c r="O228" s="103"/>
    </row>
    <row r="229" spans="15:15" ht="12.5">
      <c r="O229" s="103"/>
    </row>
    <row r="230" spans="15:15" ht="12.5">
      <c r="O230" s="103"/>
    </row>
    <row r="231" spans="15:15" ht="12.5">
      <c r="O231" s="103"/>
    </row>
    <row r="232" spans="15:15" ht="12.5">
      <c r="O232" s="103"/>
    </row>
    <row r="233" spans="15:15" ht="12.5">
      <c r="O233" s="103"/>
    </row>
    <row r="234" spans="15:15" ht="12.5">
      <c r="O234" s="103"/>
    </row>
    <row r="235" spans="15:15" ht="12.5">
      <c r="O235" s="103"/>
    </row>
    <row r="236" spans="15:15" ht="12.5">
      <c r="O236" s="103"/>
    </row>
    <row r="237" spans="15:15" ht="12.5">
      <c r="O237" s="103"/>
    </row>
    <row r="238" spans="15:15" ht="12.5">
      <c r="O238" s="103"/>
    </row>
    <row r="239" spans="15:15" ht="12.5">
      <c r="O239" s="103"/>
    </row>
    <row r="240" spans="15:15" ht="12.5">
      <c r="O240" s="103"/>
    </row>
    <row r="241" spans="15:15" ht="12.5">
      <c r="O241" s="103"/>
    </row>
    <row r="242" spans="15:15" ht="12.5">
      <c r="O242" s="103"/>
    </row>
    <row r="243" spans="15:15" ht="12.5">
      <c r="O243" s="103"/>
    </row>
    <row r="244" spans="15:15" ht="12.5">
      <c r="O244" s="103"/>
    </row>
    <row r="245" spans="15:15" ht="12.5">
      <c r="O245" s="103"/>
    </row>
    <row r="246" spans="15:15" ht="12.5">
      <c r="O246" s="103"/>
    </row>
    <row r="247" spans="15:15" ht="12.5">
      <c r="O247" s="103"/>
    </row>
    <row r="248" spans="15:15" ht="12.5">
      <c r="O248" s="103"/>
    </row>
    <row r="249" spans="15:15" ht="12.5">
      <c r="O249" s="103"/>
    </row>
    <row r="250" spans="15:15" ht="12.5">
      <c r="O250" s="103"/>
    </row>
    <row r="251" spans="15:15" ht="12.5">
      <c r="O251" s="103"/>
    </row>
    <row r="252" spans="15:15" ht="12.5">
      <c r="O252" s="103"/>
    </row>
    <row r="253" spans="15:15" ht="12.5">
      <c r="O253" s="103"/>
    </row>
    <row r="254" spans="15:15" ht="12.5">
      <c r="O254" s="103"/>
    </row>
    <row r="255" spans="15:15" ht="12.5">
      <c r="O255" s="103"/>
    </row>
    <row r="256" spans="15:15" ht="12.5">
      <c r="O256" s="103"/>
    </row>
    <row r="257" spans="15:15" ht="12.5">
      <c r="O257" s="103"/>
    </row>
    <row r="258" spans="15:15" ht="12.5">
      <c r="O258" s="103"/>
    </row>
    <row r="259" spans="15:15" ht="12.5">
      <c r="O259" s="103"/>
    </row>
    <row r="260" spans="15:15" ht="12.5">
      <c r="O260" s="103"/>
    </row>
    <row r="261" spans="15:15" ht="12.5">
      <c r="O261" s="103"/>
    </row>
    <row r="262" spans="15:15" ht="12.5">
      <c r="O262" s="103"/>
    </row>
    <row r="263" spans="15:15" ht="12.5">
      <c r="O263" s="103"/>
    </row>
    <row r="264" spans="15:15" ht="12.5">
      <c r="O264" s="103"/>
    </row>
    <row r="265" spans="15:15" ht="12.5">
      <c r="O265" s="103"/>
    </row>
    <row r="266" spans="15:15" ht="12.5">
      <c r="O266" s="103"/>
    </row>
    <row r="267" spans="15:15" ht="12.5">
      <c r="O267" s="103"/>
    </row>
    <row r="268" spans="15:15" ht="12.5">
      <c r="O268" s="103"/>
    </row>
    <row r="269" spans="15:15" ht="12.5">
      <c r="O269" s="103"/>
    </row>
    <row r="270" spans="15:15" ht="12.5">
      <c r="O270" s="103"/>
    </row>
    <row r="271" spans="15:15" ht="12.5">
      <c r="O271" s="103"/>
    </row>
    <row r="272" spans="15:15" ht="12.5">
      <c r="O272" s="103"/>
    </row>
    <row r="273" spans="15:15" ht="12.5">
      <c r="O273" s="103"/>
    </row>
    <row r="274" spans="15:15" ht="12.5">
      <c r="O274" s="103"/>
    </row>
    <row r="275" spans="15:15" ht="12.5">
      <c r="O275" s="103"/>
    </row>
    <row r="276" spans="15:15" ht="12.5">
      <c r="O276" s="103"/>
    </row>
    <row r="277" spans="15:15" ht="12.5">
      <c r="O277" s="103"/>
    </row>
    <row r="278" spans="15:15" ht="12.5">
      <c r="O278" s="103"/>
    </row>
    <row r="279" spans="15:15" ht="12.5">
      <c r="O279" s="103"/>
    </row>
    <row r="280" spans="15:15" ht="12.5">
      <c r="O280" s="103"/>
    </row>
    <row r="281" spans="15:15" ht="12.5">
      <c r="O281" s="103"/>
    </row>
    <row r="282" spans="15:15" ht="12.5">
      <c r="O282" s="103"/>
    </row>
    <row r="283" spans="15:15" ht="12.5">
      <c r="O283" s="103"/>
    </row>
    <row r="284" spans="15:15" ht="12.5">
      <c r="O284" s="103"/>
    </row>
    <row r="285" spans="15:15" ht="12.5">
      <c r="O285" s="103"/>
    </row>
    <row r="286" spans="15:15" ht="12.5">
      <c r="O286" s="103"/>
    </row>
    <row r="287" spans="15:15" ht="12.5">
      <c r="O287" s="103"/>
    </row>
    <row r="288" spans="15:15" ht="12.5">
      <c r="O288" s="103"/>
    </row>
    <row r="289" spans="15:15" ht="12.5">
      <c r="O289" s="103"/>
    </row>
    <row r="290" spans="15:15" ht="12.5">
      <c r="O290" s="103"/>
    </row>
    <row r="291" spans="15:15" ht="12.5">
      <c r="O291" s="103"/>
    </row>
    <row r="292" spans="15:15" ht="12.5">
      <c r="O292" s="103"/>
    </row>
    <row r="293" spans="15:15" ht="12.5">
      <c r="O293" s="103"/>
    </row>
    <row r="294" spans="15:15" ht="12.5">
      <c r="O294" s="103"/>
    </row>
    <row r="295" spans="15:15" ht="12.5">
      <c r="O295" s="103"/>
    </row>
    <row r="296" spans="15:15" ht="12.5">
      <c r="O296" s="103"/>
    </row>
    <row r="297" spans="15:15" ht="12.5">
      <c r="O297" s="103"/>
    </row>
    <row r="298" spans="15:15" ht="12.5">
      <c r="O298" s="103"/>
    </row>
    <row r="299" spans="15:15" ht="12.5">
      <c r="O299" s="103"/>
    </row>
    <row r="300" spans="15:15" ht="12.5">
      <c r="O300" s="103"/>
    </row>
    <row r="301" spans="15:15" ht="12.5">
      <c r="O301" s="103"/>
    </row>
    <row r="302" spans="15:15" ht="12.5">
      <c r="O302" s="103"/>
    </row>
    <row r="303" spans="15:15" ht="12.5">
      <c r="O303" s="103"/>
    </row>
    <row r="304" spans="15:15" ht="12.5">
      <c r="O304" s="103"/>
    </row>
    <row r="305" spans="15:15" ht="12.5">
      <c r="O305" s="103"/>
    </row>
    <row r="306" spans="15:15" ht="12.5">
      <c r="O306" s="103"/>
    </row>
    <row r="307" spans="15:15" ht="12.5">
      <c r="O307" s="103"/>
    </row>
    <row r="308" spans="15:15" ht="12.5">
      <c r="O308" s="103"/>
    </row>
    <row r="309" spans="15:15" ht="12.5">
      <c r="O309" s="103"/>
    </row>
    <row r="310" spans="15:15" ht="12.5">
      <c r="O310" s="103"/>
    </row>
    <row r="311" spans="15:15" ht="12.5">
      <c r="O311" s="103"/>
    </row>
    <row r="312" spans="15:15" ht="12.5">
      <c r="O312" s="103"/>
    </row>
    <row r="313" spans="15:15" ht="12.5">
      <c r="O313" s="103"/>
    </row>
    <row r="314" spans="15:15" ht="12.5">
      <c r="O314" s="103"/>
    </row>
    <row r="315" spans="15:15" ht="12.5">
      <c r="O315" s="103"/>
    </row>
    <row r="316" spans="15:15" ht="12.5">
      <c r="O316" s="103"/>
    </row>
    <row r="317" spans="15:15" ht="12.5">
      <c r="O317" s="103"/>
    </row>
    <row r="318" spans="15:15" ht="12.5">
      <c r="O318" s="103"/>
    </row>
    <row r="319" spans="15:15" ht="12.5">
      <c r="O319" s="103"/>
    </row>
    <row r="320" spans="15:15" ht="12.5">
      <c r="O320" s="103"/>
    </row>
    <row r="321" spans="15:15" ht="12.5">
      <c r="O321" s="103"/>
    </row>
    <row r="322" spans="15:15" ht="12.5">
      <c r="O322" s="103"/>
    </row>
    <row r="323" spans="15:15" ht="12.5">
      <c r="O323" s="103"/>
    </row>
    <row r="324" spans="15:15" ht="12.5">
      <c r="O324" s="103"/>
    </row>
    <row r="325" spans="15:15" ht="12.5">
      <c r="O325" s="103"/>
    </row>
    <row r="326" spans="15:15" ht="12.5">
      <c r="O326" s="103"/>
    </row>
    <row r="327" spans="15:15" ht="12.5">
      <c r="O327" s="103"/>
    </row>
    <row r="328" spans="15:15" ht="12.5">
      <c r="O328" s="103"/>
    </row>
    <row r="329" spans="15:15" ht="12.5">
      <c r="O329" s="103"/>
    </row>
    <row r="330" spans="15:15" ht="12.5">
      <c r="O330" s="103"/>
    </row>
    <row r="331" spans="15:15" ht="12.5">
      <c r="O331" s="103"/>
    </row>
    <row r="332" spans="15:15" ht="12.5">
      <c r="O332" s="103"/>
    </row>
    <row r="333" spans="15:15" ht="12.5">
      <c r="O333" s="103"/>
    </row>
    <row r="334" spans="15:15" ht="12.5">
      <c r="O334" s="103"/>
    </row>
    <row r="335" spans="15:15" ht="12.5">
      <c r="O335" s="103"/>
    </row>
    <row r="336" spans="15:15" ht="12.5">
      <c r="O336" s="103"/>
    </row>
    <row r="337" spans="15:15" ht="12.5">
      <c r="O337" s="103"/>
    </row>
    <row r="338" spans="15:15" ht="12.5">
      <c r="O338" s="103"/>
    </row>
    <row r="339" spans="15:15" ht="12.5">
      <c r="O339" s="103"/>
    </row>
    <row r="340" spans="15:15" ht="12.5">
      <c r="O340" s="103"/>
    </row>
    <row r="341" spans="15:15" ht="12.5">
      <c r="O341" s="103"/>
    </row>
    <row r="342" spans="15:15" ht="12.5">
      <c r="O342" s="103"/>
    </row>
    <row r="343" spans="15:15" ht="12.5">
      <c r="O343" s="103"/>
    </row>
    <row r="344" spans="15:15" ht="12.5">
      <c r="O344" s="103"/>
    </row>
    <row r="345" spans="15:15" ht="12.5">
      <c r="O345" s="103"/>
    </row>
    <row r="346" spans="15:15" ht="12.5">
      <c r="O346" s="103"/>
    </row>
    <row r="347" spans="15:15" ht="12.5">
      <c r="O347" s="103"/>
    </row>
    <row r="348" spans="15:15" ht="12.5">
      <c r="O348" s="103"/>
    </row>
    <row r="349" spans="15:15" ht="12.5">
      <c r="O349" s="103"/>
    </row>
    <row r="350" spans="15:15" ht="12.5">
      <c r="O350" s="103"/>
    </row>
    <row r="351" spans="15:15" ht="12.5">
      <c r="O351" s="103"/>
    </row>
    <row r="352" spans="15:15" ht="12.5">
      <c r="O352" s="103"/>
    </row>
    <row r="353" spans="15:15" ht="12.5">
      <c r="O353" s="103"/>
    </row>
    <row r="354" spans="15:15" ht="12.5">
      <c r="O354" s="103"/>
    </row>
    <row r="355" spans="15:15" ht="12.5">
      <c r="O355" s="103"/>
    </row>
    <row r="356" spans="15:15" ht="12.5">
      <c r="O356" s="103"/>
    </row>
    <row r="357" spans="15:15" ht="12.5">
      <c r="O357" s="103"/>
    </row>
    <row r="358" spans="15:15" ht="12.5">
      <c r="O358" s="103"/>
    </row>
    <row r="359" spans="15:15" ht="12.5">
      <c r="O359" s="103"/>
    </row>
    <row r="360" spans="15:15" ht="12.5">
      <c r="O360" s="103"/>
    </row>
    <row r="361" spans="15:15" ht="12.5">
      <c r="O361" s="103"/>
    </row>
    <row r="362" spans="15:15" ht="12.5">
      <c r="O362" s="103"/>
    </row>
    <row r="363" spans="15:15" ht="12.5">
      <c r="O363" s="103"/>
    </row>
    <row r="364" spans="15:15" ht="12.5">
      <c r="O364" s="103"/>
    </row>
    <row r="365" spans="15:15" ht="12.5">
      <c r="O365" s="103"/>
    </row>
    <row r="366" spans="15:15" ht="12.5">
      <c r="O366" s="103"/>
    </row>
    <row r="367" spans="15:15" ht="12.5">
      <c r="O367" s="103"/>
    </row>
    <row r="368" spans="15:15" ht="12.5">
      <c r="O368" s="103"/>
    </row>
    <row r="369" spans="15:15" ht="12.5">
      <c r="O369" s="103"/>
    </row>
    <row r="370" spans="15:15" ht="12.5">
      <c r="O370" s="103"/>
    </row>
    <row r="371" spans="15:15" ht="12.5">
      <c r="O371" s="103"/>
    </row>
    <row r="372" spans="15:15" ht="12.5">
      <c r="O372" s="103"/>
    </row>
    <row r="373" spans="15:15" ht="12.5">
      <c r="O373" s="103"/>
    </row>
    <row r="374" spans="15:15" ht="12.5">
      <c r="O374" s="103"/>
    </row>
    <row r="375" spans="15:15" ht="12.5">
      <c r="O375" s="103"/>
    </row>
    <row r="376" spans="15:15" ht="12.5">
      <c r="O376" s="103"/>
    </row>
    <row r="377" spans="15:15" ht="12.5">
      <c r="O377" s="103"/>
    </row>
    <row r="378" spans="15:15" ht="12.5">
      <c r="O378" s="103"/>
    </row>
    <row r="379" spans="15:15" ht="12.5">
      <c r="O379" s="103"/>
    </row>
    <row r="380" spans="15:15" ht="12.5">
      <c r="O380" s="103"/>
    </row>
    <row r="381" spans="15:15" ht="12.5">
      <c r="O381" s="103"/>
    </row>
    <row r="382" spans="15:15" ht="12.5">
      <c r="O382" s="103"/>
    </row>
    <row r="383" spans="15:15" ht="12.5">
      <c r="O383" s="103"/>
    </row>
    <row r="384" spans="15:15" ht="12.5">
      <c r="O384" s="103"/>
    </row>
    <row r="385" spans="15:15" ht="12.5">
      <c r="O385" s="103"/>
    </row>
    <row r="386" spans="15:15" ht="12.5">
      <c r="O386" s="103"/>
    </row>
    <row r="387" spans="15:15" ht="12.5">
      <c r="O387" s="103"/>
    </row>
    <row r="388" spans="15:15" ht="12.5">
      <c r="O388" s="103"/>
    </row>
    <row r="389" spans="15:15" ht="12.5">
      <c r="O389" s="103"/>
    </row>
    <row r="390" spans="15:15" ht="12.5">
      <c r="O390" s="103"/>
    </row>
    <row r="391" spans="15:15" ht="12.5">
      <c r="O391" s="103"/>
    </row>
    <row r="392" spans="15:15" ht="12.5">
      <c r="O392" s="103"/>
    </row>
    <row r="393" spans="15:15" ht="12.5">
      <c r="O393" s="103"/>
    </row>
    <row r="394" spans="15:15" ht="12.5">
      <c r="O394" s="103"/>
    </row>
    <row r="395" spans="15:15" ht="12.5">
      <c r="O395" s="103"/>
    </row>
    <row r="396" spans="15:15" ht="12.5">
      <c r="O396" s="103"/>
    </row>
    <row r="397" spans="15:15" ht="12.5">
      <c r="O397" s="103"/>
    </row>
    <row r="398" spans="15:15" ht="12.5">
      <c r="O398" s="103"/>
    </row>
    <row r="399" spans="15:15" ht="12.5">
      <c r="O399" s="103"/>
    </row>
    <row r="400" spans="15:15" ht="12.5">
      <c r="O400" s="103"/>
    </row>
    <row r="401" spans="15:15" ht="12.5">
      <c r="O401" s="103"/>
    </row>
    <row r="402" spans="15:15" ht="12.5">
      <c r="O402" s="103"/>
    </row>
    <row r="403" spans="15:15" ht="12.5">
      <c r="O403" s="103"/>
    </row>
    <row r="404" spans="15:15" ht="12.5">
      <c r="O404" s="103"/>
    </row>
    <row r="405" spans="15:15" ht="12.5">
      <c r="O405" s="103"/>
    </row>
    <row r="406" spans="15:15" ht="12.5">
      <c r="O406" s="103"/>
    </row>
    <row r="407" spans="15:15" ht="12.5">
      <c r="O407" s="103"/>
    </row>
    <row r="408" spans="15:15" ht="12.5">
      <c r="O408" s="103"/>
    </row>
    <row r="409" spans="15:15" ht="12.5">
      <c r="O409" s="103"/>
    </row>
    <row r="410" spans="15:15" ht="12.5">
      <c r="O410" s="103"/>
    </row>
    <row r="411" spans="15:15" ht="12.5">
      <c r="O411" s="103"/>
    </row>
    <row r="412" spans="15:15" ht="12.5">
      <c r="O412" s="103"/>
    </row>
    <row r="413" spans="15:15" ht="12.5">
      <c r="O413" s="103"/>
    </row>
    <row r="414" spans="15:15" ht="12.5">
      <c r="O414" s="103"/>
    </row>
    <row r="415" spans="15:15" ht="12.5">
      <c r="O415" s="103"/>
    </row>
    <row r="416" spans="15:15" ht="12.5">
      <c r="O416" s="103"/>
    </row>
    <row r="417" spans="15:15" ht="12.5">
      <c r="O417" s="103"/>
    </row>
    <row r="418" spans="15:15" ht="12.5">
      <c r="O418" s="103"/>
    </row>
    <row r="419" spans="15:15" ht="12.5">
      <c r="O419" s="103"/>
    </row>
    <row r="420" spans="15:15" ht="12.5">
      <c r="O420" s="103"/>
    </row>
    <row r="421" spans="15:15" ht="12.5">
      <c r="O421" s="103"/>
    </row>
    <row r="422" spans="15:15" ht="12.5">
      <c r="O422" s="103"/>
    </row>
    <row r="423" spans="15:15" ht="12.5">
      <c r="O423" s="103"/>
    </row>
    <row r="424" spans="15:15" ht="12.5">
      <c r="O424" s="103"/>
    </row>
    <row r="425" spans="15:15" ht="12.5">
      <c r="O425" s="103"/>
    </row>
    <row r="426" spans="15:15" ht="12.5">
      <c r="O426" s="103"/>
    </row>
    <row r="427" spans="15:15" ht="12.5">
      <c r="O427" s="103"/>
    </row>
    <row r="428" spans="15:15" ht="12.5">
      <c r="O428" s="103"/>
    </row>
    <row r="429" spans="15:15" ht="12.5">
      <c r="O429" s="103"/>
    </row>
    <row r="430" spans="15:15" ht="12.5">
      <c r="O430" s="103"/>
    </row>
    <row r="431" spans="15:15" ht="12.5">
      <c r="O431" s="103"/>
    </row>
    <row r="432" spans="15:15" ht="12.5">
      <c r="O432" s="103"/>
    </row>
    <row r="433" spans="15:15" ht="12.5">
      <c r="O433" s="103"/>
    </row>
    <row r="434" spans="15:15" ht="12.5">
      <c r="O434" s="103"/>
    </row>
    <row r="435" spans="15:15" ht="12.5">
      <c r="O435" s="103"/>
    </row>
    <row r="436" spans="15:15" ht="12.5">
      <c r="O436" s="103"/>
    </row>
    <row r="437" spans="15:15" ht="12.5">
      <c r="O437" s="103"/>
    </row>
    <row r="438" spans="15:15" ht="12.5">
      <c r="O438" s="103"/>
    </row>
    <row r="439" spans="15:15" ht="12.5">
      <c r="O439" s="103"/>
    </row>
    <row r="440" spans="15:15" ht="12.5">
      <c r="O440" s="103"/>
    </row>
    <row r="441" spans="15:15" ht="12.5">
      <c r="O441" s="103"/>
    </row>
    <row r="442" spans="15:15" ht="12.5">
      <c r="O442" s="103"/>
    </row>
    <row r="443" spans="15:15" ht="12.5">
      <c r="O443" s="103"/>
    </row>
    <row r="444" spans="15:15" ht="12.5">
      <c r="O444" s="103"/>
    </row>
    <row r="445" spans="15:15" ht="12.5">
      <c r="O445" s="103"/>
    </row>
    <row r="446" spans="15:15" ht="12.5">
      <c r="O446" s="103"/>
    </row>
    <row r="447" spans="15:15" ht="12.5">
      <c r="O447" s="103"/>
    </row>
    <row r="448" spans="15:15" ht="12.5">
      <c r="O448" s="103"/>
    </row>
    <row r="449" spans="15:15" ht="12.5">
      <c r="O449" s="103"/>
    </row>
    <row r="450" spans="15:15" ht="12.5">
      <c r="O450" s="103"/>
    </row>
    <row r="451" spans="15:15" ht="12.5">
      <c r="O451" s="103"/>
    </row>
    <row r="452" spans="15:15" ht="12.5">
      <c r="O452" s="103"/>
    </row>
    <row r="453" spans="15:15" ht="12.5">
      <c r="O453" s="103"/>
    </row>
    <row r="454" spans="15:15" ht="12.5">
      <c r="O454" s="103"/>
    </row>
    <row r="455" spans="15:15" ht="12.5">
      <c r="O455" s="103"/>
    </row>
    <row r="456" spans="15:15" ht="12.5">
      <c r="O456" s="103"/>
    </row>
    <row r="457" spans="15:15" ht="12.5">
      <c r="O457" s="103"/>
    </row>
    <row r="458" spans="15:15" ht="12.5">
      <c r="O458" s="103"/>
    </row>
    <row r="459" spans="15:15" ht="12.5">
      <c r="O459" s="103"/>
    </row>
    <row r="460" spans="15:15" ht="12.5">
      <c r="O460" s="103"/>
    </row>
    <row r="461" spans="15:15" ht="12.5">
      <c r="O461" s="103"/>
    </row>
    <row r="462" spans="15:15" ht="12.5">
      <c r="O462" s="103"/>
    </row>
    <row r="463" spans="15:15" ht="12.5">
      <c r="O463" s="103"/>
    </row>
    <row r="464" spans="15:15" ht="12.5">
      <c r="O464" s="103"/>
    </row>
    <row r="465" spans="15:15" ht="12.5">
      <c r="O465" s="103"/>
    </row>
    <row r="466" spans="15:15" ht="12.5">
      <c r="O466" s="103"/>
    </row>
    <row r="467" spans="15:15" ht="12.5">
      <c r="O467" s="103"/>
    </row>
    <row r="468" spans="15:15" ht="12.5">
      <c r="O468" s="103"/>
    </row>
    <row r="469" spans="15:15" ht="12.5">
      <c r="O469" s="103"/>
    </row>
    <row r="470" spans="15:15" ht="12.5">
      <c r="O470" s="103"/>
    </row>
    <row r="471" spans="15:15" ht="12.5">
      <c r="O471" s="103"/>
    </row>
    <row r="472" spans="15:15" ht="12.5">
      <c r="O472" s="103"/>
    </row>
    <row r="473" spans="15:15" ht="12.5">
      <c r="O473" s="103"/>
    </row>
    <row r="474" spans="15:15" ht="12.5">
      <c r="O474" s="103"/>
    </row>
    <row r="475" spans="15:15" ht="12.5">
      <c r="O475" s="103"/>
    </row>
    <row r="476" spans="15:15" ht="12.5">
      <c r="O476" s="103"/>
    </row>
    <row r="477" spans="15:15" ht="12.5">
      <c r="O477" s="103"/>
    </row>
    <row r="478" spans="15:15" ht="12.5">
      <c r="O478" s="103"/>
    </row>
    <row r="479" spans="15:15" ht="12.5">
      <c r="O479" s="103"/>
    </row>
    <row r="480" spans="15:15" ht="12.5">
      <c r="O480" s="103"/>
    </row>
    <row r="481" spans="15:15" ht="12.5">
      <c r="O481" s="103"/>
    </row>
    <row r="482" spans="15:15" ht="12.5">
      <c r="O482" s="103"/>
    </row>
    <row r="483" spans="15:15" ht="12.5">
      <c r="O483" s="103"/>
    </row>
    <row r="484" spans="15:15" ht="12.5">
      <c r="O484" s="103"/>
    </row>
    <row r="485" spans="15:15" ht="12.5">
      <c r="O485" s="103"/>
    </row>
    <row r="486" spans="15:15" ht="12.5">
      <c r="O486" s="103"/>
    </row>
    <row r="487" spans="15:15" ht="12.5">
      <c r="O487" s="103"/>
    </row>
    <row r="488" spans="15:15" ht="12.5">
      <c r="O488" s="103"/>
    </row>
    <row r="489" spans="15:15" ht="12.5">
      <c r="O489" s="103"/>
    </row>
    <row r="490" spans="15:15" ht="12.5">
      <c r="O490" s="103"/>
    </row>
    <row r="491" spans="15:15" ht="12.5">
      <c r="O491" s="103"/>
    </row>
    <row r="492" spans="15:15" ht="12.5">
      <c r="O492" s="103"/>
    </row>
    <row r="493" spans="15:15" ht="12.5">
      <c r="O493" s="103"/>
    </row>
    <row r="494" spans="15:15" ht="12.5">
      <c r="O494" s="103"/>
    </row>
    <row r="495" spans="15:15" ht="12.5">
      <c r="O495" s="103"/>
    </row>
    <row r="496" spans="15:15" ht="12.5">
      <c r="O496" s="103"/>
    </row>
    <row r="497" spans="15:15" ht="12.5">
      <c r="O497" s="103"/>
    </row>
    <row r="498" spans="15:15" ht="12.5">
      <c r="O498" s="103"/>
    </row>
    <row r="499" spans="15:15" ht="12.5">
      <c r="O499" s="103"/>
    </row>
    <row r="500" spans="15:15" ht="12.5">
      <c r="O500" s="103"/>
    </row>
    <row r="501" spans="15:15" ht="12.5">
      <c r="O501" s="103"/>
    </row>
    <row r="502" spans="15:15" ht="12.5">
      <c r="O502" s="103"/>
    </row>
    <row r="503" spans="15:15" ht="12.5">
      <c r="O503" s="103"/>
    </row>
    <row r="504" spans="15:15" ht="12.5">
      <c r="O504" s="103"/>
    </row>
    <row r="505" spans="15:15" ht="12.5">
      <c r="O505" s="103"/>
    </row>
    <row r="506" spans="15:15" ht="12.5">
      <c r="O506" s="103"/>
    </row>
    <row r="507" spans="15:15" ht="12.5">
      <c r="O507" s="103"/>
    </row>
    <row r="508" spans="15:15" ht="12.5">
      <c r="O508" s="103"/>
    </row>
    <row r="509" spans="15:15" ht="12.5">
      <c r="O509" s="103"/>
    </row>
    <row r="510" spans="15:15" ht="12.5">
      <c r="O510" s="103"/>
    </row>
    <row r="511" spans="15:15" ht="12.5">
      <c r="O511" s="103"/>
    </row>
    <row r="512" spans="15:15" ht="12.5">
      <c r="O512" s="103"/>
    </row>
    <row r="513" spans="15:15" ht="12.5">
      <c r="O513" s="103"/>
    </row>
    <row r="514" spans="15:15" ht="12.5">
      <c r="O514" s="103"/>
    </row>
    <row r="515" spans="15:15" ht="12.5">
      <c r="O515" s="103"/>
    </row>
    <row r="516" spans="15:15" ht="12.5">
      <c r="O516" s="103"/>
    </row>
    <row r="517" spans="15:15" ht="12.5">
      <c r="O517" s="103"/>
    </row>
    <row r="518" spans="15:15" ht="12.5">
      <c r="O518" s="103"/>
    </row>
    <row r="519" spans="15:15" ht="12.5">
      <c r="O519" s="103"/>
    </row>
    <row r="520" spans="15:15" ht="12.5">
      <c r="O520" s="103"/>
    </row>
    <row r="521" spans="15:15" ht="12.5">
      <c r="O521" s="103"/>
    </row>
    <row r="522" spans="15:15" ht="12.5">
      <c r="O522" s="103"/>
    </row>
    <row r="523" spans="15:15" ht="12.5">
      <c r="O523" s="103"/>
    </row>
    <row r="524" spans="15:15" ht="12.5">
      <c r="O524" s="103"/>
    </row>
    <row r="525" spans="15:15" ht="12.5">
      <c r="O525" s="103"/>
    </row>
    <row r="526" spans="15:15" ht="12.5">
      <c r="O526" s="103"/>
    </row>
    <row r="527" spans="15:15" ht="12.5">
      <c r="O527" s="103"/>
    </row>
    <row r="528" spans="15:15" ht="12.5">
      <c r="O528" s="103"/>
    </row>
    <row r="529" spans="15:15" ht="12.5">
      <c r="O529" s="103"/>
    </row>
    <row r="530" spans="15:15" ht="12.5">
      <c r="O530" s="103"/>
    </row>
    <row r="531" spans="15:15" ht="12.5">
      <c r="O531" s="103"/>
    </row>
    <row r="532" spans="15:15" ht="12.5">
      <c r="O532" s="103"/>
    </row>
    <row r="533" spans="15:15" ht="12.5">
      <c r="O533" s="103"/>
    </row>
    <row r="534" spans="15:15" ht="12.5">
      <c r="O534" s="103"/>
    </row>
    <row r="535" spans="15:15" ht="12.5">
      <c r="O535" s="103"/>
    </row>
    <row r="536" spans="15:15" ht="12.5">
      <c r="O536" s="103"/>
    </row>
    <row r="537" spans="15:15" ht="12.5">
      <c r="O537" s="103"/>
    </row>
    <row r="538" spans="15:15" ht="12.5">
      <c r="O538" s="103"/>
    </row>
    <row r="539" spans="15:15" ht="12.5">
      <c r="O539" s="103"/>
    </row>
    <row r="540" spans="15:15" ht="12.5">
      <c r="O540" s="103"/>
    </row>
    <row r="541" spans="15:15" ht="12.5">
      <c r="O541" s="103"/>
    </row>
    <row r="542" spans="15:15" ht="12.5">
      <c r="O542" s="103"/>
    </row>
    <row r="543" spans="15:15" ht="12.5">
      <c r="O543" s="103"/>
    </row>
    <row r="544" spans="15:15" ht="12.5">
      <c r="O544" s="103"/>
    </row>
    <row r="545" spans="15:15" ht="12.5">
      <c r="O545" s="103"/>
    </row>
    <row r="546" spans="15:15" ht="12.5">
      <c r="O546" s="103"/>
    </row>
    <row r="547" spans="15:15" ht="12.5">
      <c r="O547" s="103"/>
    </row>
    <row r="548" spans="15:15" ht="12.5">
      <c r="O548" s="103"/>
    </row>
    <row r="549" spans="15:15" ht="12.5">
      <c r="O549" s="103"/>
    </row>
    <row r="550" spans="15:15" ht="12.5">
      <c r="O550" s="103"/>
    </row>
    <row r="551" spans="15:15" ht="12.5">
      <c r="O551" s="103"/>
    </row>
    <row r="552" spans="15:15" ht="12.5">
      <c r="O552" s="103"/>
    </row>
    <row r="553" spans="15:15" ht="12.5">
      <c r="O553" s="103"/>
    </row>
    <row r="554" spans="15:15" ht="12.5">
      <c r="O554" s="103"/>
    </row>
    <row r="555" spans="15:15" ht="12.5">
      <c r="O555" s="103"/>
    </row>
    <row r="556" spans="15:15" ht="12.5">
      <c r="O556" s="103"/>
    </row>
    <row r="557" spans="15:15" ht="12.5">
      <c r="O557" s="103"/>
    </row>
    <row r="558" spans="15:15" ht="12.5">
      <c r="O558" s="103"/>
    </row>
    <row r="559" spans="15:15" ht="12.5">
      <c r="O559" s="103"/>
    </row>
    <row r="560" spans="15:15" ht="12.5">
      <c r="O560" s="103"/>
    </row>
    <row r="561" spans="15:15" ht="12.5">
      <c r="O561" s="103"/>
    </row>
    <row r="562" spans="15:15" ht="12.5">
      <c r="O562" s="103"/>
    </row>
    <row r="563" spans="15:15" ht="12.5">
      <c r="O563" s="103"/>
    </row>
    <row r="564" spans="15:15" ht="12.5">
      <c r="O564" s="103"/>
    </row>
    <row r="565" spans="15:15" ht="12.5">
      <c r="O565" s="103"/>
    </row>
    <row r="566" spans="15:15" ht="12.5">
      <c r="O566" s="103"/>
    </row>
    <row r="567" spans="15:15" ht="12.5">
      <c r="O567" s="103"/>
    </row>
    <row r="568" spans="15:15" ht="12.5">
      <c r="O568" s="103"/>
    </row>
    <row r="569" spans="15:15" ht="12.5">
      <c r="O569" s="103"/>
    </row>
    <row r="570" spans="15:15" ht="12.5">
      <c r="O570" s="103"/>
    </row>
    <row r="571" spans="15:15" ht="12.5">
      <c r="O571" s="103"/>
    </row>
    <row r="572" spans="15:15" ht="12.5">
      <c r="O572" s="103"/>
    </row>
    <row r="573" spans="15:15" ht="12.5">
      <c r="O573" s="103"/>
    </row>
    <row r="574" spans="15:15" ht="12.5">
      <c r="O574" s="103"/>
    </row>
    <row r="575" spans="15:15" ht="12.5">
      <c r="O575" s="103"/>
    </row>
    <row r="576" spans="15:15" ht="12.5">
      <c r="O576" s="103"/>
    </row>
    <row r="577" spans="15:15" ht="12.5">
      <c r="O577" s="103"/>
    </row>
    <row r="578" spans="15:15" ht="12.5">
      <c r="O578" s="103"/>
    </row>
    <row r="579" spans="15:15" ht="12.5">
      <c r="O579" s="103"/>
    </row>
    <row r="580" spans="15:15" ht="12.5">
      <c r="O580" s="103"/>
    </row>
    <row r="581" spans="15:15" ht="12.5">
      <c r="O581" s="103"/>
    </row>
    <row r="582" spans="15:15" ht="12.5">
      <c r="O582" s="103"/>
    </row>
    <row r="583" spans="15:15" ht="12.5">
      <c r="O583" s="103"/>
    </row>
    <row r="584" spans="15:15" ht="12.5">
      <c r="O584" s="103"/>
    </row>
    <row r="585" spans="15:15" ht="12.5">
      <c r="O585" s="103"/>
    </row>
    <row r="586" spans="15:15" ht="12.5">
      <c r="O586" s="103"/>
    </row>
    <row r="587" spans="15:15" ht="12.5">
      <c r="O587" s="103"/>
    </row>
    <row r="588" spans="15:15" ht="12.5">
      <c r="O588" s="103"/>
    </row>
    <row r="589" spans="15:15" ht="12.5">
      <c r="O589" s="103"/>
    </row>
    <row r="590" spans="15:15" ht="12.5">
      <c r="O590" s="103"/>
    </row>
    <row r="591" spans="15:15" ht="12.5">
      <c r="O591" s="103"/>
    </row>
    <row r="592" spans="15:15" ht="12.5">
      <c r="O592" s="103"/>
    </row>
    <row r="593" spans="15:15" ht="12.5">
      <c r="O593" s="103"/>
    </row>
    <row r="594" spans="15:15" ht="12.5">
      <c r="O594" s="103"/>
    </row>
    <row r="595" spans="15:15" ht="12.5">
      <c r="O595" s="103"/>
    </row>
    <row r="596" spans="15:15" ht="12.5">
      <c r="O596" s="103"/>
    </row>
    <row r="597" spans="15:15" ht="12.5">
      <c r="O597" s="103"/>
    </row>
    <row r="598" spans="15:15" ht="12.5">
      <c r="O598" s="103"/>
    </row>
    <row r="599" spans="15:15" ht="12.5">
      <c r="O599" s="103"/>
    </row>
    <row r="600" spans="15:15" ht="12.5">
      <c r="O600" s="103"/>
    </row>
    <row r="601" spans="15:15" ht="12.5">
      <c r="O601" s="103"/>
    </row>
    <row r="602" spans="15:15" ht="12.5">
      <c r="O602" s="103"/>
    </row>
    <row r="603" spans="15:15" ht="12.5">
      <c r="O603" s="103"/>
    </row>
    <row r="604" spans="15:15" ht="12.5">
      <c r="O604" s="103"/>
    </row>
    <row r="605" spans="15:15" ht="12.5">
      <c r="O605" s="103"/>
    </row>
    <row r="606" spans="15:15" ht="12.5">
      <c r="O606" s="103"/>
    </row>
    <row r="607" spans="15:15" ht="12.5">
      <c r="O607" s="103"/>
    </row>
    <row r="608" spans="15:15" ht="12.5">
      <c r="O608" s="103"/>
    </row>
    <row r="609" spans="15:15" ht="12.5">
      <c r="O609" s="103"/>
    </row>
    <row r="610" spans="15:15" ht="12.5">
      <c r="O610" s="103"/>
    </row>
    <row r="611" spans="15:15" ht="12.5">
      <c r="O611" s="103"/>
    </row>
    <row r="612" spans="15:15" ht="12.5">
      <c r="O612" s="103"/>
    </row>
    <row r="613" spans="15:15" ht="12.5">
      <c r="O613" s="103"/>
    </row>
    <row r="614" spans="15:15" ht="12.5">
      <c r="O614" s="103"/>
    </row>
    <row r="615" spans="15:15" ht="12.5">
      <c r="O615" s="103"/>
    </row>
    <row r="616" spans="15:15" ht="12.5">
      <c r="O616" s="103"/>
    </row>
    <row r="617" spans="15:15" ht="12.5">
      <c r="O617" s="103"/>
    </row>
    <row r="618" spans="15:15" ht="12.5">
      <c r="O618" s="103"/>
    </row>
    <row r="619" spans="15:15" ht="12.5">
      <c r="O619" s="103"/>
    </row>
    <row r="620" spans="15:15" ht="12.5">
      <c r="O620" s="103"/>
    </row>
    <row r="621" spans="15:15" ht="12.5">
      <c r="O621" s="103"/>
    </row>
    <row r="622" spans="15:15" ht="12.5">
      <c r="O622" s="103"/>
    </row>
    <row r="623" spans="15:15" ht="12.5">
      <c r="O623" s="103"/>
    </row>
    <row r="624" spans="15:15" ht="12.5">
      <c r="O624" s="103"/>
    </row>
    <row r="625" spans="15:15" ht="12.5">
      <c r="O625" s="103"/>
    </row>
    <row r="626" spans="15:15" ht="12.5">
      <c r="O626" s="103"/>
    </row>
    <row r="627" spans="15:15" ht="12.5">
      <c r="O627" s="103"/>
    </row>
    <row r="628" spans="15:15" ht="12.5">
      <c r="O628" s="103"/>
    </row>
    <row r="629" spans="15:15" ht="12.5">
      <c r="O629" s="103"/>
    </row>
    <row r="630" spans="15:15" ht="12.5">
      <c r="O630" s="103"/>
    </row>
    <row r="631" spans="15:15" ht="12.5">
      <c r="O631" s="103"/>
    </row>
    <row r="632" spans="15:15" ht="12.5">
      <c r="O632" s="103"/>
    </row>
    <row r="633" spans="15:15" ht="12.5">
      <c r="O633" s="103"/>
    </row>
    <row r="634" spans="15:15" ht="12.5">
      <c r="O634" s="103"/>
    </row>
    <row r="635" spans="15:15" ht="12.5">
      <c r="O635" s="103"/>
    </row>
    <row r="636" spans="15:15" ht="12.5">
      <c r="O636" s="103"/>
    </row>
    <row r="637" spans="15:15" ht="12.5">
      <c r="O637" s="103"/>
    </row>
    <row r="638" spans="15:15" ht="12.5">
      <c r="O638" s="103"/>
    </row>
    <row r="639" spans="15:15" ht="12.5">
      <c r="O639" s="103"/>
    </row>
    <row r="640" spans="15:15" ht="12.5">
      <c r="O640" s="103"/>
    </row>
    <row r="641" spans="15:15" ht="12.5">
      <c r="O641" s="103"/>
    </row>
    <row r="642" spans="15:15" ht="12.5">
      <c r="O642" s="103"/>
    </row>
    <row r="643" spans="15:15" ht="12.5">
      <c r="O643" s="103"/>
    </row>
    <row r="644" spans="15:15" ht="12.5">
      <c r="O644" s="103"/>
    </row>
    <row r="645" spans="15:15" ht="12.5">
      <c r="O645" s="103"/>
    </row>
    <row r="646" spans="15:15" ht="12.5">
      <c r="O646" s="103"/>
    </row>
    <row r="647" spans="15:15" ht="12.5">
      <c r="O647" s="103"/>
    </row>
    <row r="648" spans="15:15" ht="12.5">
      <c r="O648" s="103"/>
    </row>
    <row r="649" spans="15:15" ht="12.5">
      <c r="O649" s="103"/>
    </row>
    <row r="650" spans="15:15" ht="12.5">
      <c r="O650" s="103"/>
    </row>
    <row r="651" spans="15:15" ht="12.5">
      <c r="O651" s="103"/>
    </row>
    <row r="652" spans="15:15" ht="12.5">
      <c r="O652" s="103"/>
    </row>
    <row r="653" spans="15:15" ht="12.5">
      <c r="O653" s="103"/>
    </row>
    <row r="654" spans="15:15" ht="12.5">
      <c r="O654" s="103"/>
    </row>
    <row r="655" spans="15:15" ht="12.5">
      <c r="O655" s="103"/>
    </row>
    <row r="656" spans="15:15" ht="12.5">
      <c r="O656" s="103"/>
    </row>
    <row r="657" spans="15:15" ht="12.5">
      <c r="O657" s="103"/>
    </row>
    <row r="658" spans="15:15" ht="12.5">
      <c r="O658" s="103"/>
    </row>
    <row r="659" spans="15:15" ht="12.5">
      <c r="O659" s="103"/>
    </row>
    <row r="660" spans="15:15" ht="12.5">
      <c r="O660" s="103"/>
    </row>
    <row r="661" spans="15:15" ht="12.5">
      <c r="O661" s="103"/>
    </row>
    <row r="662" spans="15:15" ht="12.5">
      <c r="O662" s="103"/>
    </row>
    <row r="663" spans="15:15" ht="12.5">
      <c r="O663" s="103"/>
    </row>
    <row r="664" spans="15:15" ht="12.5">
      <c r="O664" s="103"/>
    </row>
    <row r="665" spans="15:15" ht="12.5">
      <c r="O665" s="103"/>
    </row>
    <row r="666" spans="15:15" ht="12.5">
      <c r="O666" s="103"/>
    </row>
    <row r="667" spans="15:15" ht="12.5">
      <c r="O667" s="103"/>
    </row>
    <row r="668" spans="15:15" ht="12.5">
      <c r="O668" s="103"/>
    </row>
    <row r="669" spans="15:15" ht="12.5">
      <c r="O669" s="103"/>
    </row>
    <row r="670" spans="15:15" ht="12.5">
      <c r="O670" s="103"/>
    </row>
    <row r="671" spans="15:15" ht="12.5">
      <c r="O671" s="103"/>
    </row>
    <row r="672" spans="15:15" ht="12.5">
      <c r="O672" s="103"/>
    </row>
    <row r="673" spans="15:15" ht="12.5">
      <c r="O673" s="103"/>
    </row>
    <row r="674" spans="15:15" ht="12.5">
      <c r="O674" s="103"/>
    </row>
    <row r="675" spans="15:15" ht="12.5">
      <c r="O675" s="103"/>
    </row>
    <row r="676" spans="15:15" ht="12.5">
      <c r="O676" s="103"/>
    </row>
    <row r="677" spans="15:15" ht="12.5">
      <c r="O677" s="103"/>
    </row>
    <row r="678" spans="15:15" ht="12.5">
      <c r="O678" s="103"/>
    </row>
    <row r="679" spans="15:15" ht="12.5">
      <c r="O679" s="103"/>
    </row>
    <row r="680" spans="15:15" ht="12.5">
      <c r="O680" s="103"/>
    </row>
    <row r="681" spans="15:15" ht="12.5">
      <c r="O681" s="103"/>
    </row>
    <row r="682" spans="15:15" ht="12.5">
      <c r="O682" s="103"/>
    </row>
    <row r="683" spans="15:15" ht="12.5">
      <c r="O683" s="103"/>
    </row>
    <row r="684" spans="15:15" ht="12.5">
      <c r="O684" s="103"/>
    </row>
    <row r="685" spans="15:15" ht="12.5">
      <c r="O685" s="103"/>
    </row>
    <row r="686" spans="15:15" ht="12.5">
      <c r="O686" s="103"/>
    </row>
    <row r="687" spans="15:15" ht="12.5">
      <c r="O687" s="103"/>
    </row>
    <row r="688" spans="15:15" ht="12.5">
      <c r="O688" s="103"/>
    </row>
    <row r="689" spans="15:15" ht="12.5">
      <c r="O689" s="103"/>
    </row>
    <row r="690" spans="15:15" ht="12.5">
      <c r="O690" s="103"/>
    </row>
    <row r="691" spans="15:15" ht="12.5">
      <c r="O691" s="103"/>
    </row>
    <row r="692" spans="15:15" ht="12.5">
      <c r="O692" s="103"/>
    </row>
    <row r="693" spans="15:15" ht="12.5">
      <c r="O693" s="103"/>
    </row>
    <row r="694" spans="15:15" ht="12.5">
      <c r="O694" s="103"/>
    </row>
    <row r="695" spans="15:15" ht="12.5">
      <c r="O695" s="103"/>
    </row>
    <row r="696" spans="15:15" ht="12.5">
      <c r="O696" s="103"/>
    </row>
    <row r="697" spans="15:15" ht="12.5">
      <c r="O697" s="103"/>
    </row>
    <row r="698" spans="15:15" ht="12.5">
      <c r="O698" s="103"/>
    </row>
    <row r="699" spans="15:15" ht="12.5">
      <c r="O699" s="103"/>
    </row>
    <row r="700" spans="15:15" ht="12.5">
      <c r="O700" s="103"/>
    </row>
    <row r="701" spans="15:15" ht="12.5">
      <c r="O701" s="103"/>
    </row>
    <row r="702" spans="15:15" ht="12.5">
      <c r="O702" s="103"/>
    </row>
    <row r="703" spans="15:15" ht="12.5">
      <c r="O703" s="103"/>
    </row>
    <row r="704" spans="15:15" ht="12.5">
      <c r="O704" s="103"/>
    </row>
    <row r="705" spans="15:15" ht="12.5">
      <c r="O705" s="103"/>
    </row>
    <row r="706" spans="15:15" ht="12.5">
      <c r="O706" s="103"/>
    </row>
    <row r="707" spans="15:15" ht="12.5">
      <c r="O707" s="103"/>
    </row>
    <row r="708" spans="15:15" ht="12.5">
      <c r="O708" s="103"/>
    </row>
    <row r="709" spans="15:15" ht="12.5">
      <c r="O709" s="103"/>
    </row>
    <row r="710" spans="15:15" ht="12.5">
      <c r="O710" s="103"/>
    </row>
    <row r="711" spans="15:15" ht="12.5">
      <c r="O711" s="103"/>
    </row>
    <row r="712" spans="15:15" ht="12.5">
      <c r="O712" s="103"/>
    </row>
    <row r="713" spans="15:15" ht="12.5">
      <c r="O713" s="103"/>
    </row>
    <row r="714" spans="15:15" ht="12.5">
      <c r="O714" s="103"/>
    </row>
    <row r="715" spans="15:15" ht="12.5">
      <c r="O715" s="103"/>
    </row>
    <row r="716" spans="15:15" ht="12.5">
      <c r="O716" s="103"/>
    </row>
    <row r="717" spans="15:15" ht="12.5">
      <c r="O717" s="103"/>
    </row>
    <row r="718" spans="15:15" ht="12.5">
      <c r="O718" s="103"/>
    </row>
    <row r="719" spans="15:15" ht="12.5">
      <c r="O719" s="103"/>
    </row>
    <row r="720" spans="15:15" ht="12.5">
      <c r="O720" s="103"/>
    </row>
    <row r="721" spans="15:15" ht="12.5">
      <c r="O721" s="103"/>
    </row>
    <row r="722" spans="15:15" ht="12.5">
      <c r="O722" s="103"/>
    </row>
    <row r="723" spans="15:15" ht="12.5">
      <c r="O723" s="103"/>
    </row>
    <row r="724" spans="15:15" ht="12.5">
      <c r="O724" s="103"/>
    </row>
    <row r="725" spans="15:15" ht="12.5">
      <c r="O725" s="103"/>
    </row>
    <row r="726" spans="15:15" ht="12.5">
      <c r="O726" s="103"/>
    </row>
    <row r="727" spans="15:15" ht="12.5">
      <c r="O727" s="103"/>
    </row>
    <row r="728" spans="15:15" ht="12.5">
      <c r="O728" s="103"/>
    </row>
    <row r="729" spans="15:15" ht="12.5">
      <c r="O729" s="103"/>
    </row>
    <row r="730" spans="15:15" ht="12.5">
      <c r="O730" s="103"/>
    </row>
    <row r="731" spans="15:15" ht="12.5">
      <c r="O731" s="103"/>
    </row>
    <row r="732" spans="15:15" ht="12.5">
      <c r="O732" s="103"/>
    </row>
    <row r="733" spans="15:15" ht="12.5">
      <c r="O733" s="103"/>
    </row>
    <row r="734" spans="15:15" ht="12.5">
      <c r="O734" s="103"/>
    </row>
    <row r="735" spans="15:15" ht="12.5">
      <c r="O735" s="103"/>
    </row>
    <row r="736" spans="15:15" ht="12.5">
      <c r="O736" s="103"/>
    </row>
    <row r="737" spans="15:15" ht="12.5">
      <c r="O737" s="103"/>
    </row>
    <row r="738" spans="15:15" ht="12.5">
      <c r="O738" s="103"/>
    </row>
    <row r="739" spans="15:15" ht="12.5">
      <c r="O739" s="103"/>
    </row>
    <row r="740" spans="15:15" ht="12.5">
      <c r="O740" s="103"/>
    </row>
    <row r="741" spans="15:15" ht="12.5">
      <c r="O741" s="103"/>
    </row>
    <row r="742" spans="15:15" ht="12.5">
      <c r="O742" s="103"/>
    </row>
    <row r="743" spans="15:15" ht="12.5">
      <c r="O743" s="103"/>
    </row>
    <row r="744" spans="15:15" ht="12.5">
      <c r="O744" s="103"/>
    </row>
    <row r="745" spans="15:15" ht="12.5">
      <c r="O745" s="103"/>
    </row>
    <row r="746" spans="15:15" ht="12.5">
      <c r="O746" s="103"/>
    </row>
    <row r="747" spans="15:15" ht="12.5">
      <c r="O747" s="103"/>
    </row>
    <row r="748" spans="15:15" ht="12.5">
      <c r="O748" s="103"/>
    </row>
    <row r="749" spans="15:15" ht="12.5">
      <c r="O749" s="103"/>
    </row>
    <row r="750" spans="15:15" ht="12.5">
      <c r="O750" s="103"/>
    </row>
    <row r="751" spans="15:15" ht="12.5">
      <c r="O751" s="103"/>
    </row>
    <row r="752" spans="15:15" ht="12.5">
      <c r="O752" s="103"/>
    </row>
    <row r="753" spans="15:15" ht="12.5">
      <c r="O753" s="103"/>
    </row>
    <row r="754" spans="15:15" ht="12.5">
      <c r="O754" s="103"/>
    </row>
    <row r="755" spans="15:15" ht="12.5">
      <c r="O755" s="103"/>
    </row>
    <row r="756" spans="15:15" ht="12.5">
      <c r="O756" s="103"/>
    </row>
    <row r="757" spans="15:15" ht="12.5">
      <c r="O757" s="103"/>
    </row>
    <row r="758" spans="15:15" ht="12.5">
      <c r="O758" s="103"/>
    </row>
    <row r="759" spans="15:15" ht="12.5">
      <c r="O759" s="103"/>
    </row>
    <row r="760" spans="15:15" ht="12.5">
      <c r="O760" s="103"/>
    </row>
    <row r="761" spans="15:15" ht="12.5">
      <c r="O761" s="103"/>
    </row>
    <row r="762" spans="15:15" ht="12.5">
      <c r="O762" s="103"/>
    </row>
    <row r="763" spans="15:15" ht="12.5">
      <c r="O763" s="103"/>
    </row>
    <row r="764" spans="15:15" ht="12.5">
      <c r="O764" s="103"/>
    </row>
    <row r="765" spans="15:15" ht="12.5">
      <c r="O765" s="103"/>
    </row>
    <row r="766" spans="15:15" ht="12.5">
      <c r="O766" s="103"/>
    </row>
    <row r="767" spans="15:15" ht="12.5">
      <c r="O767" s="103"/>
    </row>
    <row r="768" spans="15:15" ht="12.5">
      <c r="O768" s="103"/>
    </row>
    <row r="769" spans="15:15" ht="12.5">
      <c r="O769" s="103"/>
    </row>
    <row r="770" spans="15:15" ht="12.5">
      <c r="O770" s="103"/>
    </row>
    <row r="771" spans="15:15" ht="12.5">
      <c r="O771" s="103"/>
    </row>
    <row r="772" spans="15:15" ht="12.5">
      <c r="O772" s="103"/>
    </row>
    <row r="773" spans="15:15" ht="12.5">
      <c r="O773" s="103"/>
    </row>
    <row r="774" spans="15:15" ht="12.5">
      <c r="O774" s="103"/>
    </row>
    <row r="775" spans="15:15" ht="12.5">
      <c r="O775" s="103"/>
    </row>
    <row r="776" spans="15:15" ht="12.5">
      <c r="O776" s="103"/>
    </row>
    <row r="777" spans="15:15" ht="12.5">
      <c r="O777" s="103"/>
    </row>
    <row r="778" spans="15:15" ht="12.5">
      <c r="O778" s="103"/>
    </row>
    <row r="779" spans="15:15" ht="12.5">
      <c r="O779" s="103"/>
    </row>
    <row r="780" spans="15:15" ht="12.5">
      <c r="O780" s="103"/>
    </row>
    <row r="781" spans="15:15" ht="12.5">
      <c r="O781" s="103"/>
    </row>
    <row r="782" spans="15:15" ht="12.5">
      <c r="O782" s="103"/>
    </row>
    <row r="783" spans="15:15" ht="12.5">
      <c r="O783" s="103"/>
    </row>
    <row r="784" spans="15:15" ht="12.5">
      <c r="O784" s="103"/>
    </row>
    <row r="785" spans="15:15" ht="12.5">
      <c r="O785" s="103"/>
    </row>
    <row r="786" spans="15:15" ht="12.5">
      <c r="O786" s="103"/>
    </row>
    <row r="787" spans="15:15" ht="12.5">
      <c r="O787" s="103"/>
    </row>
    <row r="788" spans="15:15" ht="12.5">
      <c r="O788" s="103"/>
    </row>
    <row r="789" spans="15:15" ht="12.5">
      <c r="O789" s="103"/>
    </row>
    <row r="790" spans="15:15" ht="12.5">
      <c r="O790" s="103"/>
    </row>
    <row r="791" spans="15:15" ht="12.5">
      <c r="O791" s="103"/>
    </row>
    <row r="792" spans="15:15" ht="12.5">
      <c r="O792" s="103"/>
    </row>
    <row r="793" spans="15:15" ht="12.5">
      <c r="O793" s="103"/>
    </row>
    <row r="794" spans="15:15" ht="12.5">
      <c r="O794" s="103"/>
    </row>
    <row r="795" spans="15:15" ht="12.5">
      <c r="O795" s="103"/>
    </row>
    <row r="796" spans="15:15" ht="12.5">
      <c r="O796" s="103"/>
    </row>
    <row r="797" spans="15:15" ht="12.5">
      <c r="O797" s="103"/>
    </row>
    <row r="798" spans="15:15" ht="12.5">
      <c r="O798" s="103"/>
    </row>
    <row r="799" spans="15:15" ht="12.5">
      <c r="O799" s="103"/>
    </row>
    <row r="800" spans="15:15" ht="12.5">
      <c r="O800" s="103"/>
    </row>
    <row r="801" spans="15:15" ht="12.5">
      <c r="O801" s="103"/>
    </row>
    <row r="802" spans="15:15" ht="12.5">
      <c r="O802" s="103"/>
    </row>
    <row r="803" spans="15:15" ht="12.5">
      <c r="O803" s="103"/>
    </row>
    <row r="804" spans="15:15" ht="12.5">
      <c r="O804" s="103"/>
    </row>
    <row r="805" spans="15:15" ht="12.5">
      <c r="O805" s="103"/>
    </row>
    <row r="806" spans="15:15" ht="12.5">
      <c r="O806" s="103"/>
    </row>
    <row r="807" spans="15:15" ht="12.5">
      <c r="O807" s="103"/>
    </row>
    <row r="808" spans="15:15" ht="12.5">
      <c r="O808" s="103"/>
    </row>
    <row r="809" spans="15:15" ht="12.5">
      <c r="O809" s="103"/>
    </row>
    <row r="810" spans="15:15" ht="12.5">
      <c r="O810" s="103"/>
    </row>
    <row r="811" spans="15:15" ht="12.5">
      <c r="O811" s="103"/>
    </row>
    <row r="812" spans="15:15" ht="12.5">
      <c r="O812" s="103"/>
    </row>
    <row r="813" spans="15:15" ht="12.5">
      <c r="O813" s="103"/>
    </row>
    <row r="814" spans="15:15" ht="12.5">
      <c r="O814" s="103"/>
    </row>
    <row r="815" spans="15:15" ht="12.5">
      <c r="O815" s="103"/>
    </row>
    <row r="816" spans="15:15" ht="12.5">
      <c r="O816" s="103"/>
    </row>
    <row r="817" spans="15:15" ht="12.5">
      <c r="O817" s="103"/>
    </row>
    <row r="818" spans="15:15" ht="12.5">
      <c r="O818" s="103"/>
    </row>
    <row r="819" spans="15:15" ht="12.5">
      <c r="O819" s="103"/>
    </row>
    <row r="820" spans="15:15" ht="12.5">
      <c r="O820" s="103"/>
    </row>
    <row r="821" spans="15:15" ht="12.5">
      <c r="O821" s="103"/>
    </row>
    <row r="822" spans="15:15" ht="12.5">
      <c r="O822" s="103"/>
    </row>
    <row r="823" spans="15:15" ht="12.5">
      <c r="O823" s="103"/>
    </row>
    <row r="824" spans="15:15" ht="12.5">
      <c r="O824" s="103"/>
    </row>
    <row r="825" spans="15:15" ht="12.5">
      <c r="O825" s="103"/>
    </row>
    <row r="826" spans="15:15" ht="12.5">
      <c r="O826" s="103"/>
    </row>
    <row r="827" spans="15:15" ht="12.5">
      <c r="O827" s="103"/>
    </row>
    <row r="828" spans="15:15" ht="12.5">
      <c r="O828" s="103"/>
    </row>
    <row r="829" spans="15:15" ht="12.5">
      <c r="O829" s="103"/>
    </row>
    <row r="830" spans="15:15" ht="12.5">
      <c r="O830" s="103"/>
    </row>
    <row r="831" spans="15:15" ht="12.5">
      <c r="O831" s="103"/>
    </row>
    <row r="832" spans="15:15" ht="12.5">
      <c r="O832" s="103"/>
    </row>
    <row r="833" spans="15:15" ht="12.5">
      <c r="O833" s="103"/>
    </row>
    <row r="834" spans="15:15" ht="12.5">
      <c r="O834" s="103"/>
    </row>
    <row r="835" spans="15:15" ht="12.5">
      <c r="O835" s="103"/>
    </row>
    <row r="836" spans="15:15" ht="12.5">
      <c r="O836" s="103"/>
    </row>
    <row r="837" spans="15:15" ht="12.5">
      <c r="O837" s="103"/>
    </row>
    <row r="838" spans="15:15" ht="12.5">
      <c r="O838" s="103"/>
    </row>
    <row r="839" spans="15:15" ht="12.5">
      <c r="O839" s="103"/>
    </row>
    <row r="840" spans="15:15" ht="12.5">
      <c r="O840" s="103"/>
    </row>
    <row r="841" spans="15:15" ht="12.5">
      <c r="O841" s="103"/>
    </row>
    <row r="842" spans="15:15" ht="12.5">
      <c r="O842" s="103"/>
    </row>
    <row r="843" spans="15:15" ht="12.5">
      <c r="O843" s="103"/>
    </row>
    <row r="844" spans="15:15" ht="12.5">
      <c r="O844" s="103"/>
    </row>
    <row r="845" spans="15:15" ht="12.5">
      <c r="O845" s="103"/>
    </row>
    <row r="846" spans="15:15" ht="12.5">
      <c r="O846" s="103"/>
    </row>
    <row r="847" spans="15:15" ht="12.5">
      <c r="O847" s="103"/>
    </row>
    <row r="848" spans="15:15" ht="12.5">
      <c r="O848" s="103"/>
    </row>
    <row r="849" spans="15:15" ht="12.5">
      <c r="O849" s="103"/>
    </row>
    <row r="850" spans="15:15" ht="12.5">
      <c r="O850" s="103"/>
    </row>
    <row r="851" spans="15:15" ht="12.5">
      <c r="O851" s="103"/>
    </row>
    <row r="852" spans="15:15" ht="12.5">
      <c r="O852" s="103"/>
    </row>
    <row r="853" spans="15:15" ht="12.5">
      <c r="O853" s="103"/>
    </row>
    <row r="854" spans="15:15" ht="12.5">
      <c r="O854" s="103"/>
    </row>
    <row r="855" spans="15:15" ht="12.5">
      <c r="O855" s="103"/>
    </row>
    <row r="856" spans="15:15" ht="12.5">
      <c r="O856" s="103"/>
    </row>
    <row r="857" spans="15:15" ht="12.5">
      <c r="O857" s="103"/>
    </row>
    <row r="858" spans="15:15" ht="12.5">
      <c r="O858" s="103"/>
    </row>
    <row r="859" spans="15:15" ht="12.5">
      <c r="O859" s="103"/>
    </row>
    <row r="860" spans="15:15" ht="12.5">
      <c r="O860" s="103"/>
    </row>
    <row r="861" spans="15:15" ht="12.5">
      <c r="O861" s="103"/>
    </row>
    <row r="862" spans="15:15" ht="12.5">
      <c r="O862" s="103"/>
    </row>
    <row r="863" spans="15:15" ht="12.5">
      <c r="O863" s="103"/>
    </row>
    <row r="864" spans="15:15" ht="12.5">
      <c r="O864" s="103"/>
    </row>
    <row r="865" spans="15:15" ht="12.5">
      <c r="O865" s="103"/>
    </row>
    <row r="866" spans="15:15" ht="12.5">
      <c r="O866" s="103"/>
    </row>
    <row r="867" spans="15:15" ht="12.5">
      <c r="O867" s="103"/>
    </row>
    <row r="868" spans="15:15" ht="12.5">
      <c r="O868" s="103"/>
    </row>
    <row r="869" spans="15:15" ht="12.5">
      <c r="O869" s="103"/>
    </row>
    <row r="870" spans="15:15" ht="12.5">
      <c r="O870" s="103"/>
    </row>
    <row r="871" spans="15:15" ht="12.5">
      <c r="O871" s="103"/>
    </row>
    <row r="872" spans="15:15" ht="12.5">
      <c r="O872" s="103"/>
    </row>
    <row r="873" spans="15:15" ht="12.5">
      <c r="O873" s="103"/>
    </row>
    <row r="874" spans="15:15" ht="12.5">
      <c r="O874" s="103"/>
    </row>
    <row r="875" spans="15:15" ht="12.5">
      <c r="O875" s="103"/>
    </row>
    <row r="876" spans="15:15" ht="12.5">
      <c r="O876" s="103"/>
    </row>
    <row r="877" spans="15:15" ht="12.5">
      <c r="O877" s="103"/>
    </row>
    <row r="878" spans="15:15" ht="12.5">
      <c r="O878" s="103"/>
    </row>
    <row r="879" spans="15:15" ht="12.5">
      <c r="O879" s="103"/>
    </row>
    <row r="880" spans="15:15" ht="12.5">
      <c r="O880" s="103"/>
    </row>
    <row r="881" spans="15:15" ht="12.5">
      <c r="O881" s="103"/>
    </row>
    <row r="882" spans="15:15" ht="12.5">
      <c r="O882" s="103"/>
    </row>
    <row r="883" spans="15:15" ht="12.5">
      <c r="O883" s="103"/>
    </row>
    <row r="884" spans="15:15" ht="12.5">
      <c r="O884" s="103"/>
    </row>
    <row r="885" spans="15:15" ht="12.5">
      <c r="O885" s="103"/>
    </row>
    <row r="886" spans="15:15" ht="12.5">
      <c r="O886" s="103"/>
    </row>
    <row r="887" spans="15:15" ht="12.5">
      <c r="O887" s="103"/>
    </row>
    <row r="888" spans="15:15" ht="12.5">
      <c r="O888" s="103"/>
    </row>
    <row r="889" spans="15:15" ht="12.5">
      <c r="O889" s="103"/>
    </row>
    <row r="890" spans="15:15" ht="12.5">
      <c r="O890" s="103"/>
    </row>
    <row r="891" spans="15:15" ht="12.5">
      <c r="O891" s="103"/>
    </row>
    <row r="892" spans="15:15" ht="12.5">
      <c r="O892" s="103"/>
    </row>
    <row r="893" spans="15:15" ht="12.5">
      <c r="O893" s="103"/>
    </row>
    <row r="894" spans="15:15" ht="12.5">
      <c r="O894" s="103"/>
    </row>
    <row r="895" spans="15:15" ht="12.5">
      <c r="O895" s="103"/>
    </row>
    <row r="896" spans="15:15" ht="12.5">
      <c r="O896" s="103"/>
    </row>
    <row r="897" spans="15:15" ht="12.5">
      <c r="O897" s="103"/>
    </row>
    <row r="898" spans="15:15" ht="12.5">
      <c r="O898" s="103"/>
    </row>
    <row r="899" spans="15:15" ht="12.5">
      <c r="O899" s="103"/>
    </row>
    <row r="900" spans="15:15" ht="12.5">
      <c r="O900" s="103"/>
    </row>
    <row r="901" spans="15:15" ht="12.5">
      <c r="O901" s="103"/>
    </row>
    <row r="902" spans="15:15" ht="12.5">
      <c r="O902" s="103"/>
    </row>
    <row r="903" spans="15:15" ht="12.5">
      <c r="O903" s="103"/>
    </row>
    <row r="904" spans="15:15" ht="12.5">
      <c r="O904" s="103"/>
    </row>
    <row r="905" spans="15:15" ht="12.5">
      <c r="O905" s="103"/>
    </row>
    <row r="906" spans="15:15" ht="12.5">
      <c r="O906" s="103"/>
    </row>
    <row r="907" spans="15:15" ht="12.5">
      <c r="O907" s="103"/>
    </row>
    <row r="908" spans="15:15" ht="12.5">
      <c r="O908" s="103"/>
    </row>
    <row r="909" spans="15:15" ht="12.5">
      <c r="O909" s="103"/>
    </row>
    <row r="910" spans="15:15" ht="12.5">
      <c r="O910" s="103"/>
    </row>
    <row r="911" spans="15:15" ht="12.5">
      <c r="O911" s="103"/>
    </row>
    <row r="912" spans="15:15" ht="12.5">
      <c r="O912" s="103"/>
    </row>
    <row r="913" spans="15:15" ht="12.5">
      <c r="O913" s="103"/>
    </row>
    <row r="914" spans="15:15" ht="12.5">
      <c r="O914" s="103"/>
    </row>
    <row r="915" spans="15:15" ht="12.5">
      <c r="O915" s="103"/>
    </row>
    <row r="916" spans="15:15" ht="12.5">
      <c r="O916" s="103"/>
    </row>
    <row r="917" spans="15:15" ht="12.5">
      <c r="O917" s="103"/>
    </row>
    <row r="918" spans="15:15" ht="12.5">
      <c r="O918" s="103"/>
    </row>
    <row r="919" spans="15:15" ht="12.5">
      <c r="O919" s="103"/>
    </row>
    <row r="920" spans="15:15" ht="12.5">
      <c r="O920" s="103"/>
    </row>
    <row r="921" spans="15:15" ht="12.5">
      <c r="O921" s="103"/>
    </row>
    <row r="922" spans="15:15" ht="12.5">
      <c r="O922" s="103"/>
    </row>
    <row r="923" spans="15:15" ht="12.5">
      <c r="O923" s="103"/>
    </row>
    <row r="924" spans="15:15" ht="12.5">
      <c r="O924" s="103"/>
    </row>
    <row r="925" spans="15:15" ht="12.5">
      <c r="O925" s="103"/>
    </row>
    <row r="926" spans="15:15" ht="12.5">
      <c r="O926" s="103"/>
    </row>
    <row r="927" spans="15:15" ht="12.5">
      <c r="O927" s="103"/>
    </row>
    <row r="928" spans="15:15" ht="12.5">
      <c r="O928" s="103"/>
    </row>
    <row r="929" spans="15:15" ht="12.5">
      <c r="O929" s="103"/>
    </row>
    <row r="930" spans="15:15" ht="12.5">
      <c r="O930" s="103"/>
    </row>
    <row r="931" spans="15:15" ht="12.5">
      <c r="O931" s="103"/>
    </row>
    <row r="932" spans="15:15" ht="12.5">
      <c r="O932" s="103"/>
    </row>
    <row r="933" spans="15:15" ht="12.5">
      <c r="O933" s="103"/>
    </row>
    <row r="934" spans="15:15" ht="12.5">
      <c r="O934" s="103"/>
    </row>
    <row r="935" spans="15:15" ht="12.5">
      <c r="O935" s="103"/>
    </row>
    <row r="936" spans="15:15" ht="12.5">
      <c r="O936" s="103"/>
    </row>
    <row r="937" spans="15:15" ht="12.5">
      <c r="O937" s="103"/>
    </row>
    <row r="938" spans="15:15" ht="12.5">
      <c r="O938" s="103"/>
    </row>
    <row r="939" spans="15:15" ht="12.5">
      <c r="O939" s="103"/>
    </row>
    <row r="940" spans="15:15" ht="12.5">
      <c r="O940" s="103"/>
    </row>
    <row r="941" spans="15:15" ht="12.5">
      <c r="O941" s="103"/>
    </row>
    <row r="942" spans="15:15" ht="12.5">
      <c r="O942" s="103"/>
    </row>
    <row r="943" spans="15:15" ht="12.5">
      <c r="O943" s="103"/>
    </row>
    <row r="944" spans="15:15" ht="12.5">
      <c r="O944" s="103"/>
    </row>
    <row r="945" spans="15:15" ht="12.5">
      <c r="O945" s="103"/>
    </row>
    <row r="946" spans="15:15" ht="12.5">
      <c r="O946" s="103"/>
    </row>
    <row r="947" spans="15:15" ht="12.5">
      <c r="O947" s="103"/>
    </row>
    <row r="948" spans="15:15" ht="12.5">
      <c r="O948" s="103"/>
    </row>
    <row r="949" spans="15:15" ht="12.5">
      <c r="O949" s="103"/>
    </row>
    <row r="950" spans="15:15" ht="12.5">
      <c r="O950" s="103"/>
    </row>
    <row r="951" spans="15:15" ht="12.5">
      <c r="O951" s="103"/>
    </row>
    <row r="952" spans="15:15" ht="12.5">
      <c r="O952" s="103"/>
    </row>
    <row r="953" spans="15:15" ht="12.5">
      <c r="O953" s="103"/>
    </row>
    <row r="954" spans="15:15" ht="12.5">
      <c r="O954" s="103"/>
    </row>
    <row r="955" spans="15:15" ht="12.5">
      <c r="O955" s="103"/>
    </row>
    <row r="956" spans="15:15" ht="12.5">
      <c r="O956" s="103"/>
    </row>
    <row r="957" spans="15:15" ht="12.5">
      <c r="O957" s="103"/>
    </row>
    <row r="958" spans="15:15" ht="12.5">
      <c r="O958" s="103"/>
    </row>
    <row r="959" spans="15:15" ht="12.5">
      <c r="O959" s="103"/>
    </row>
    <row r="960" spans="15:15" ht="12.5">
      <c r="O960" s="103"/>
    </row>
    <row r="961" spans="15:15" ht="12.5">
      <c r="O961" s="103"/>
    </row>
    <row r="962" spans="15:15" ht="12.5">
      <c r="O962" s="103"/>
    </row>
    <row r="963" spans="15:15" ht="12.5">
      <c r="O963" s="103"/>
    </row>
    <row r="964" spans="15:15" ht="12.5">
      <c r="O964" s="103"/>
    </row>
    <row r="965" spans="15:15" ht="12.5">
      <c r="O965" s="103"/>
    </row>
    <row r="966" spans="15:15" ht="12.5">
      <c r="O966" s="103"/>
    </row>
    <row r="967" spans="15:15" ht="12.5">
      <c r="O967" s="103"/>
    </row>
    <row r="968" spans="15:15" ht="12.5">
      <c r="O968" s="103"/>
    </row>
    <row r="969" spans="15:15" ht="12.5">
      <c r="O969" s="103"/>
    </row>
    <row r="970" spans="15:15" ht="12.5">
      <c r="O970" s="103"/>
    </row>
    <row r="971" spans="15:15" ht="12.5">
      <c r="O971" s="103"/>
    </row>
    <row r="972" spans="15:15" ht="12.5">
      <c r="O972" s="103"/>
    </row>
    <row r="973" spans="15:15" ht="12.5">
      <c r="O973" s="103"/>
    </row>
    <row r="974" spans="15:15" ht="12.5">
      <c r="O974" s="103"/>
    </row>
    <row r="975" spans="15:15" ht="12.5">
      <c r="O975" s="103"/>
    </row>
    <row r="976" spans="15:15" ht="12.5">
      <c r="O976" s="103"/>
    </row>
    <row r="977" spans="15:15" ht="12.5">
      <c r="O977" s="103"/>
    </row>
    <row r="978" spans="15:15" ht="12.5">
      <c r="O978" s="103"/>
    </row>
    <row r="979" spans="15:15" ht="12.5">
      <c r="O979" s="103"/>
    </row>
    <row r="980" spans="15:15" ht="12.5">
      <c r="O980" s="103"/>
    </row>
    <row r="981" spans="15:15" ht="12.5">
      <c r="O981" s="103"/>
    </row>
    <row r="982" spans="15:15" ht="12.5">
      <c r="O982" s="103"/>
    </row>
    <row r="983" spans="15:15" ht="12.5">
      <c r="O983" s="103"/>
    </row>
    <row r="984" spans="15:15" ht="12.5">
      <c r="O984" s="103"/>
    </row>
    <row r="985" spans="15:15" ht="12.5">
      <c r="O985" s="103"/>
    </row>
    <row r="986" spans="15:15" ht="12.5">
      <c r="O986" s="103"/>
    </row>
    <row r="987" spans="15:15" ht="12.5">
      <c r="O987" s="103"/>
    </row>
    <row r="988" spans="15:15" ht="12.5">
      <c r="O988" s="103"/>
    </row>
    <row r="989" spans="15:15" ht="12.5">
      <c r="O989" s="103"/>
    </row>
    <row r="990" spans="15:15" ht="12.5">
      <c r="O990" s="103"/>
    </row>
    <row r="991" spans="15:15" ht="12.5">
      <c r="O991" s="103"/>
    </row>
    <row r="992" spans="15:15" ht="12.5">
      <c r="O992" s="103"/>
    </row>
    <row r="993" spans="15:15" ht="12.5">
      <c r="O993" s="103"/>
    </row>
    <row r="994" spans="15:15" ht="12.5">
      <c r="O994" s="103"/>
    </row>
    <row r="995" spans="15:15" ht="12.5">
      <c r="O995" s="103"/>
    </row>
    <row r="996" spans="15:15" ht="12.5">
      <c r="O996" s="103"/>
    </row>
    <row r="997" spans="15:15" ht="12.5">
      <c r="O997" s="103"/>
    </row>
    <row r="998" spans="15:15" ht="12.5">
      <c r="O998" s="103"/>
    </row>
    <row r="999" spans="15:15" ht="12.5">
      <c r="O999" s="103"/>
    </row>
    <row r="1000" spans="15:15" ht="12.5">
      <c r="O1000" s="103"/>
    </row>
  </sheetData>
  <mergeCells count="4">
    <mergeCell ref="D2:M2"/>
    <mergeCell ref="A1:B1"/>
    <mergeCell ref="A88:B88"/>
    <mergeCell ref="A39:B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42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1:A1048576"/>
    </sheetView>
  </sheetViews>
  <sheetFormatPr defaultColWidth="14.453125" defaultRowHeight="15.75" customHeight="1"/>
  <cols>
    <col min="4" max="4" width="21" customWidth="1"/>
    <col min="6" max="6" width="19.1796875" customWidth="1"/>
    <col min="8" max="8" width="23" customWidth="1"/>
    <col min="10" max="10" width="19.08984375" customWidth="1"/>
    <col min="12" max="12" width="18.08984375" customWidth="1"/>
    <col min="14" max="14" width="17.81640625" customWidth="1"/>
    <col min="16" max="16" width="18.54296875" customWidth="1"/>
    <col min="18" max="18" width="25.1796875" customWidth="1"/>
    <col min="19" max="19" width="19" customWidth="1"/>
    <col min="20" max="20" width="25.54296875" customWidth="1"/>
    <col min="21" max="21" width="21.54296875" customWidth="1"/>
  </cols>
  <sheetData>
    <row r="1" spans="1:21" ht="15.75" customHeight="1">
      <c r="A1" s="168" t="s">
        <v>0</v>
      </c>
      <c r="B1" s="167"/>
      <c r="C1" s="1"/>
    </row>
    <row r="2" spans="1:21" ht="15.75" customHeight="1">
      <c r="A2" s="3"/>
      <c r="B2" s="3"/>
      <c r="C2" s="5"/>
      <c r="D2" s="166" t="s">
        <v>551</v>
      </c>
      <c r="E2" s="167"/>
      <c r="F2" s="167"/>
      <c r="G2" s="167"/>
      <c r="H2" s="167"/>
      <c r="I2" s="167"/>
      <c r="J2" s="167"/>
      <c r="K2" s="167"/>
      <c r="L2" s="167"/>
      <c r="M2" s="167"/>
      <c r="N2" s="6"/>
      <c r="O2" s="6"/>
      <c r="P2" s="6"/>
      <c r="Q2" s="6"/>
    </row>
    <row r="3" spans="1:21" ht="15.75" customHeight="1">
      <c r="A3" s="3" t="s">
        <v>4</v>
      </c>
      <c r="B3" s="3" t="s">
        <v>5</v>
      </c>
      <c r="C3" s="5" t="s">
        <v>6</v>
      </c>
      <c r="D3" s="3" t="s">
        <v>552</v>
      </c>
      <c r="E3" s="3" t="s">
        <v>553</v>
      </c>
      <c r="F3" s="3" t="s">
        <v>554</v>
      </c>
      <c r="G3" s="3" t="s">
        <v>555</v>
      </c>
      <c r="H3" s="104" t="s">
        <v>556</v>
      </c>
      <c r="I3" s="104" t="s">
        <v>558</v>
      </c>
      <c r="J3" s="64" t="s">
        <v>20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>
      <c r="A4" s="8" t="s">
        <v>34</v>
      </c>
      <c r="B4" s="8" t="s">
        <v>38</v>
      </c>
      <c r="C4" s="10">
        <v>9531097</v>
      </c>
      <c r="D4" s="90"/>
      <c r="F4" s="90"/>
      <c r="H4" s="60"/>
      <c r="I4" s="85"/>
      <c r="J4" s="69">
        <f t="shared" ref="J4:J142" si="0">0.3*D4+0.3*F4+0.4*H4</f>
        <v>0</v>
      </c>
    </row>
    <row r="5" spans="1:21" ht="15.75" customHeight="1">
      <c r="A5" s="8" t="s">
        <v>50</v>
      </c>
      <c r="B5" s="8" t="s">
        <v>51</v>
      </c>
      <c r="C5" s="10">
        <v>9531433</v>
      </c>
      <c r="D5" s="90"/>
      <c r="F5" s="90"/>
      <c r="H5" s="60"/>
      <c r="I5" s="60"/>
      <c r="J5" s="69">
        <f t="shared" si="0"/>
        <v>0</v>
      </c>
    </row>
    <row r="6" spans="1:21" ht="15.75" customHeight="1">
      <c r="A6" s="8" t="s">
        <v>54</v>
      </c>
      <c r="B6" s="8" t="s">
        <v>55</v>
      </c>
      <c r="C6" s="10">
        <v>9624016</v>
      </c>
      <c r="D6" s="93">
        <v>100</v>
      </c>
      <c r="F6" s="93">
        <v>100</v>
      </c>
      <c r="H6" s="58">
        <v>0</v>
      </c>
      <c r="I6" s="60"/>
      <c r="J6" s="69">
        <f t="shared" si="0"/>
        <v>60</v>
      </c>
      <c r="N6" s="66"/>
      <c r="O6" s="66"/>
      <c r="P6" s="66"/>
      <c r="Q6" s="66"/>
    </row>
    <row r="7" spans="1:21" ht="15.75" customHeight="1">
      <c r="A7" s="8" t="s">
        <v>57</v>
      </c>
      <c r="B7" s="8" t="s">
        <v>58</v>
      </c>
      <c r="C7" s="10">
        <v>9631007</v>
      </c>
      <c r="D7" s="93">
        <v>100</v>
      </c>
      <c r="F7" s="93">
        <v>100</v>
      </c>
      <c r="H7" s="58">
        <v>100</v>
      </c>
      <c r="I7" s="60"/>
      <c r="J7" s="69">
        <f t="shared" si="0"/>
        <v>100</v>
      </c>
    </row>
    <row r="8" spans="1:21" ht="15.75" customHeight="1">
      <c r="A8" s="8" t="s">
        <v>59</v>
      </c>
      <c r="B8" s="8" t="s">
        <v>60</v>
      </c>
      <c r="C8" s="10">
        <v>9631027</v>
      </c>
      <c r="D8" s="93">
        <v>90</v>
      </c>
      <c r="F8" s="93">
        <v>0</v>
      </c>
      <c r="H8" s="81">
        <v>0</v>
      </c>
      <c r="I8" s="60"/>
      <c r="J8" s="69">
        <f t="shared" si="0"/>
        <v>27</v>
      </c>
    </row>
    <row r="9" spans="1:21" ht="15.75" customHeight="1">
      <c r="A9" s="8" t="s">
        <v>61</v>
      </c>
      <c r="B9" s="8" t="s">
        <v>62</v>
      </c>
      <c r="C9" s="10">
        <v>9631028</v>
      </c>
      <c r="D9" s="93">
        <v>100</v>
      </c>
      <c r="F9" s="93">
        <v>100</v>
      </c>
      <c r="H9" s="81">
        <v>100</v>
      </c>
      <c r="I9" s="60"/>
      <c r="J9" s="69">
        <f t="shared" si="0"/>
        <v>100</v>
      </c>
    </row>
    <row r="10" spans="1:21" ht="15.75" customHeight="1">
      <c r="A10" s="8" t="s">
        <v>63</v>
      </c>
      <c r="B10" s="8" t="s">
        <v>64</v>
      </c>
      <c r="C10" s="10">
        <v>9631029</v>
      </c>
      <c r="D10" s="93">
        <v>95</v>
      </c>
      <c r="F10" s="93">
        <v>90</v>
      </c>
      <c r="H10" s="81">
        <v>0</v>
      </c>
      <c r="I10" s="60"/>
      <c r="J10" s="69">
        <f t="shared" si="0"/>
        <v>55.5</v>
      </c>
    </row>
    <row r="11" spans="1:21" ht="15.75" customHeight="1">
      <c r="A11" s="8" t="s">
        <v>65</v>
      </c>
      <c r="B11" s="8" t="s">
        <v>66</v>
      </c>
      <c r="C11" s="10">
        <v>9631030</v>
      </c>
      <c r="D11" s="90"/>
      <c r="F11" s="90"/>
      <c r="H11" s="60"/>
      <c r="I11" s="60"/>
      <c r="J11" s="69">
        <f t="shared" si="0"/>
        <v>0</v>
      </c>
    </row>
    <row r="12" spans="1:21" ht="15.75" customHeight="1">
      <c r="A12" s="8" t="s">
        <v>69</v>
      </c>
      <c r="B12" s="8" t="s">
        <v>70</v>
      </c>
      <c r="C12" s="10">
        <v>9631034</v>
      </c>
      <c r="D12" s="93">
        <v>95</v>
      </c>
      <c r="F12" s="93">
        <v>100</v>
      </c>
      <c r="H12" s="81">
        <v>0</v>
      </c>
      <c r="I12" s="60"/>
      <c r="J12" s="69">
        <f t="shared" si="0"/>
        <v>58.5</v>
      </c>
    </row>
    <row r="13" spans="1:21" ht="15.75" customHeight="1">
      <c r="A13" s="8" t="s">
        <v>72</v>
      </c>
      <c r="B13" s="8" t="s">
        <v>73</v>
      </c>
      <c r="C13" s="10">
        <v>9631041</v>
      </c>
      <c r="D13" s="93">
        <v>100</v>
      </c>
      <c r="F13" s="93">
        <v>100</v>
      </c>
      <c r="H13" s="81">
        <v>100</v>
      </c>
      <c r="I13" s="60"/>
      <c r="J13" s="69">
        <f t="shared" si="0"/>
        <v>100</v>
      </c>
    </row>
    <row r="14" spans="1:21" ht="15.75" customHeight="1">
      <c r="A14" s="8" t="s">
        <v>77</v>
      </c>
      <c r="B14" s="8" t="s">
        <v>78</v>
      </c>
      <c r="C14" s="10">
        <v>9631042</v>
      </c>
      <c r="D14" s="90"/>
      <c r="F14" s="90"/>
      <c r="H14" s="60"/>
      <c r="I14" s="60"/>
      <c r="J14" s="69">
        <f t="shared" si="0"/>
        <v>0</v>
      </c>
    </row>
    <row r="15" spans="1:21" ht="15.75" customHeight="1">
      <c r="A15" s="8" t="s">
        <v>80</v>
      </c>
      <c r="B15" s="8" t="s">
        <v>81</v>
      </c>
      <c r="C15" s="10">
        <v>9631048</v>
      </c>
      <c r="D15" s="93">
        <v>85</v>
      </c>
      <c r="F15" s="93">
        <v>85</v>
      </c>
      <c r="H15" s="58">
        <v>100</v>
      </c>
      <c r="I15" s="60"/>
      <c r="J15" s="69">
        <f t="shared" si="0"/>
        <v>91</v>
      </c>
    </row>
    <row r="16" spans="1:21" ht="15.75" customHeight="1">
      <c r="A16" s="8" t="s">
        <v>83</v>
      </c>
      <c r="B16" s="8" t="s">
        <v>84</v>
      </c>
      <c r="C16" s="10">
        <v>9631058</v>
      </c>
      <c r="D16" s="90"/>
      <c r="F16" s="90"/>
      <c r="H16" s="60"/>
      <c r="I16" s="60"/>
      <c r="J16" s="69">
        <f t="shared" si="0"/>
        <v>0</v>
      </c>
    </row>
    <row r="17" spans="1:10" ht="15.75" customHeight="1">
      <c r="A17" s="8" t="s">
        <v>89</v>
      </c>
      <c r="B17" s="8" t="s">
        <v>62</v>
      </c>
      <c r="C17" s="10">
        <v>9631060</v>
      </c>
      <c r="D17" s="93">
        <v>100</v>
      </c>
      <c r="F17" s="93">
        <v>100</v>
      </c>
      <c r="H17" s="81">
        <v>25</v>
      </c>
      <c r="I17" s="60"/>
      <c r="J17" s="69">
        <f t="shared" si="0"/>
        <v>70</v>
      </c>
    </row>
    <row r="18" spans="1:10" ht="15.75" customHeight="1">
      <c r="A18" s="8" t="s">
        <v>92</v>
      </c>
      <c r="B18" s="8" t="s">
        <v>93</v>
      </c>
      <c r="C18" s="10">
        <v>9631073</v>
      </c>
      <c r="D18" s="90"/>
      <c r="F18" s="90"/>
      <c r="H18" s="60"/>
      <c r="I18" s="60"/>
      <c r="J18" s="69">
        <f t="shared" si="0"/>
        <v>0</v>
      </c>
    </row>
    <row r="19" spans="1:10" ht="15.75" customHeight="1">
      <c r="A19" s="8" t="s">
        <v>95</v>
      </c>
      <c r="B19" s="8" t="s">
        <v>96</v>
      </c>
      <c r="C19" s="10">
        <v>9631082</v>
      </c>
      <c r="D19" s="90"/>
      <c r="F19" s="90"/>
      <c r="H19" s="60"/>
      <c r="I19" s="60"/>
      <c r="J19" s="69">
        <f t="shared" si="0"/>
        <v>0</v>
      </c>
    </row>
    <row r="20" spans="1:10" ht="15.75" customHeight="1">
      <c r="A20" s="8" t="s">
        <v>100</v>
      </c>
      <c r="B20" s="8" t="s">
        <v>101</v>
      </c>
      <c r="C20" s="10">
        <v>9631403</v>
      </c>
      <c r="D20" s="93">
        <v>100</v>
      </c>
      <c r="F20" s="93">
        <v>100</v>
      </c>
      <c r="H20" s="81">
        <v>100</v>
      </c>
      <c r="I20" s="60"/>
      <c r="J20" s="69">
        <f t="shared" si="0"/>
        <v>100</v>
      </c>
    </row>
    <row r="21" spans="1:10" ht="15.75" customHeight="1">
      <c r="A21" s="8" t="s">
        <v>104</v>
      </c>
      <c r="B21" s="8" t="s">
        <v>105</v>
      </c>
      <c r="C21" s="10">
        <v>9631408</v>
      </c>
      <c r="D21" s="90"/>
      <c r="F21" s="90"/>
      <c r="H21" s="60"/>
      <c r="I21" s="60"/>
      <c r="J21" s="69">
        <f t="shared" si="0"/>
        <v>0</v>
      </c>
    </row>
    <row r="22" spans="1:10" ht="15.75" customHeight="1">
      <c r="A22" s="8" t="s">
        <v>107</v>
      </c>
      <c r="B22" s="8" t="s">
        <v>108</v>
      </c>
      <c r="C22" s="10">
        <v>9631410</v>
      </c>
      <c r="D22" s="93">
        <v>95</v>
      </c>
      <c r="F22" s="93">
        <v>100</v>
      </c>
      <c r="H22" s="81">
        <v>0</v>
      </c>
      <c r="I22" s="60"/>
      <c r="J22" s="69">
        <f t="shared" si="0"/>
        <v>58.5</v>
      </c>
    </row>
    <row r="23" spans="1:10" ht="15.75" customHeight="1">
      <c r="A23" s="8" t="s">
        <v>109</v>
      </c>
      <c r="B23" s="8" t="s">
        <v>110</v>
      </c>
      <c r="C23" s="10">
        <v>9631412</v>
      </c>
      <c r="D23" s="90"/>
      <c r="F23" s="90"/>
      <c r="H23" s="60"/>
      <c r="I23" s="60"/>
      <c r="J23" s="69">
        <f t="shared" si="0"/>
        <v>0</v>
      </c>
    </row>
    <row r="24" spans="1:10" ht="15.75" customHeight="1">
      <c r="A24" s="8" t="s">
        <v>112</v>
      </c>
      <c r="B24" s="8" t="s">
        <v>113</v>
      </c>
      <c r="C24" s="10">
        <v>9631413</v>
      </c>
      <c r="D24" s="90"/>
      <c r="F24" s="90"/>
      <c r="H24" s="60"/>
      <c r="I24" s="60"/>
      <c r="J24" s="69">
        <f t="shared" si="0"/>
        <v>0</v>
      </c>
    </row>
    <row r="25" spans="1:10" ht="15.75" customHeight="1">
      <c r="A25" s="8" t="s">
        <v>117</v>
      </c>
      <c r="B25" s="8" t="s">
        <v>55</v>
      </c>
      <c r="C25" s="10">
        <v>9631420</v>
      </c>
      <c r="D25" s="93">
        <v>95</v>
      </c>
      <c r="F25" s="93">
        <v>100</v>
      </c>
      <c r="H25" s="81">
        <v>100</v>
      </c>
      <c r="I25" s="60"/>
      <c r="J25" s="69">
        <f t="shared" si="0"/>
        <v>98.5</v>
      </c>
    </row>
    <row r="26" spans="1:10" ht="15.75" customHeight="1">
      <c r="A26" s="8" t="s">
        <v>118</v>
      </c>
      <c r="B26" s="8" t="s">
        <v>75</v>
      </c>
      <c r="C26" s="10">
        <v>9631426</v>
      </c>
      <c r="D26" s="93">
        <v>100</v>
      </c>
      <c r="F26" s="93">
        <v>0</v>
      </c>
      <c r="H26" s="58">
        <v>100</v>
      </c>
      <c r="I26" s="60"/>
      <c r="J26" s="69">
        <f t="shared" si="0"/>
        <v>70</v>
      </c>
    </row>
    <row r="27" spans="1:10" ht="16.5">
      <c r="A27" s="8" t="s">
        <v>122</v>
      </c>
      <c r="B27" s="8" t="s">
        <v>123</v>
      </c>
      <c r="C27" s="10">
        <v>9631806</v>
      </c>
      <c r="D27" s="93">
        <v>100</v>
      </c>
      <c r="F27" s="93">
        <v>90</v>
      </c>
      <c r="H27" s="81">
        <v>100</v>
      </c>
      <c r="I27" s="60"/>
      <c r="J27" s="69">
        <f t="shared" si="0"/>
        <v>97</v>
      </c>
    </row>
    <row r="28" spans="1:10" ht="16.5">
      <c r="A28" s="8" t="s">
        <v>126</v>
      </c>
      <c r="B28" s="8" t="s">
        <v>127</v>
      </c>
      <c r="C28" s="10">
        <v>9631807</v>
      </c>
      <c r="D28" s="93">
        <v>100</v>
      </c>
      <c r="F28" s="93">
        <v>90</v>
      </c>
      <c r="H28" s="81">
        <v>100</v>
      </c>
      <c r="I28" s="60"/>
      <c r="J28" s="69">
        <f t="shared" si="0"/>
        <v>97</v>
      </c>
    </row>
    <row r="29" spans="1:10" ht="16.5">
      <c r="A29" s="8" t="s">
        <v>128</v>
      </c>
      <c r="B29" s="8" t="s">
        <v>129</v>
      </c>
      <c r="C29" s="10">
        <v>9631811</v>
      </c>
      <c r="D29" s="90"/>
      <c r="F29" s="90"/>
      <c r="H29" s="60"/>
      <c r="I29" s="60"/>
      <c r="J29" s="69">
        <f t="shared" si="0"/>
        <v>0</v>
      </c>
    </row>
    <row r="30" spans="1:10" ht="16.5">
      <c r="A30" s="8" t="s">
        <v>130</v>
      </c>
      <c r="B30" s="8" t="s">
        <v>131</v>
      </c>
      <c r="C30" s="10">
        <v>9631903</v>
      </c>
      <c r="D30" s="93">
        <v>100</v>
      </c>
      <c r="F30" s="93">
        <v>100</v>
      </c>
      <c r="H30" s="81">
        <v>100</v>
      </c>
      <c r="I30" s="60"/>
      <c r="J30" s="69">
        <f t="shared" si="0"/>
        <v>100</v>
      </c>
    </row>
    <row r="31" spans="1:10" ht="16.5">
      <c r="A31" s="8" t="s">
        <v>133</v>
      </c>
      <c r="B31" s="8" t="s">
        <v>134</v>
      </c>
      <c r="C31" s="10">
        <v>9731505</v>
      </c>
      <c r="D31" s="93">
        <v>100</v>
      </c>
      <c r="F31" s="93">
        <v>90</v>
      </c>
      <c r="H31" s="58">
        <v>100</v>
      </c>
      <c r="I31" s="60"/>
      <c r="J31" s="69">
        <f t="shared" si="0"/>
        <v>97</v>
      </c>
    </row>
    <row r="32" spans="1:10" ht="16.5">
      <c r="A32" s="24" t="s">
        <v>22</v>
      </c>
      <c r="B32" s="25" t="s">
        <v>23</v>
      </c>
      <c r="C32" s="9">
        <v>9223704</v>
      </c>
      <c r="D32" s="90"/>
      <c r="F32" s="90"/>
      <c r="H32" s="60"/>
      <c r="I32" s="60"/>
      <c r="J32" s="69">
        <f t="shared" si="0"/>
        <v>0</v>
      </c>
    </row>
    <row r="33" spans="1:10" ht="16.5">
      <c r="A33" s="27" t="s">
        <v>52</v>
      </c>
      <c r="B33" s="27" t="s">
        <v>53</v>
      </c>
      <c r="C33" s="28">
        <v>9323092</v>
      </c>
      <c r="D33" s="90"/>
      <c r="F33" s="90"/>
      <c r="H33" s="60"/>
      <c r="I33" s="60"/>
      <c r="J33" s="69">
        <f t="shared" si="0"/>
        <v>0</v>
      </c>
    </row>
    <row r="34" spans="1:10" ht="16.5">
      <c r="A34" s="27" t="s">
        <v>143</v>
      </c>
      <c r="B34" s="27" t="s">
        <v>144</v>
      </c>
      <c r="C34" s="28">
        <v>9612056</v>
      </c>
      <c r="D34" s="93">
        <v>90</v>
      </c>
      <c r="F34" s="93">
        <v>100</v>
      </c>
      <c r="H34" s="81">
        <v>100</v>
      </c>
      <c r="I34" s="60"/>
      <c r="J34" s="69">
        <f t="shared" si="0"/>
        <v>97</v>
      </c>
    </row>
    <row r="35" spans="1:10" ht="16.5">
      <c r="A35" s="27" t="s">
        <v>97</v>
      </c>
      <c r="B35" s="27" t="s">
        <v>98</v>
      </c>
      <c r="C35" s="28">
        <v>9531001</v>
      </c>
      <c r="D35" s="90"/>
      <c r="F35" s="90"/>
      <c r="H35" s="60"/>
      <c r="I35" s="60"/>
      <c r="J35" s="69">
        <f t="shared" si="0"/>
        <v>0</v>
      </c>
    </row>
    <row r="36" spans="1:10" ht="16.5">
      <c r="A36" s="27" t="s">
        <v>141</v>
      </c>
      <c r="B36" s="27" t="s">
        <v>142</v>
      </c>
      <c r="C36" s="28">
        <v>9612036</v>
      </c>
      <c r="D36" s="93">
        <v>100</v>
      </c>
      <c r="F36" s="93">
        <v>90</v>
      </c>
      <c r="H36" s="58">
        <v>100</v>
      </c>
      <c r="I36" s="60"/>
      <c r="J36" s="69">
        <f t="shared" si="0"/>
        <v>97</v>
      </c>
    </row>
    <row r="37" spans="1:10" ht="16.5">
      <c r="A37" s="27" t="s">
        <v>90</v>
      </c>
      <c r="B37" s="27" t="s">
        <v>91</v>
      </c>
      <c r="C37" s="28">
        <v>9523094</v>
      </c>
      <c r="D37" s="90"/>
      <c r="F37" s="90"/>
      <c r="H37" s="60"/>
      <c r="I37" s="60"/>
      <c r="J37" s="69">
        <f t="shared" si="0"/>
        <v>0</v>
      </c>
    </row>
    <row r="38" spans="1:10" ht="16.5">
      <c r="A38" s="27" t="s">
        <v>67</v>
      </c>
      <c r="B38" s="9" t="s">
        <v>68</v>
      </c>
      <c r="C38" s="9">
        <v>9423702</v>
      </c>
      <c r="D38" s="90"/>
      <c r="F38" s="90"/>
      <c r="H38" s="60"/>
      <c r="I38" s="60"/>
      <c r="J38" s="69">
        <f t="shared" si="0"/>
        <v>0</v>
      </c>
    </row>
    <row r="39" spans="1:10" ht="17">
      <c r="A39" s="169" t="s">
        <v>149</v>
      </c>
      <c r="B39" s="167"/>
      <c r="C39" s="30"/>
      <c r="D39" s="90"/>
      <c r="F39" s="90"/>
      <c r="H39" s="60"/>
      <c r="I39" s="60"/>
      <c r="J39" s="69">
        <f t="shared" si="0"/>
        <v>0</v>
      </c>
    </row>
    <row r="40" spans="1:10" ht="16.5">
      <c r="A40" s="8" t="s">
        <v>74</v>
      </c>
      <c r="B40" s="8" t="s">
        <v>75</v>
      </c>
      <c r="C40" s="10"/>
      <c r="D40" s="93">
        <v>90</v>
      </c>
      <c r="F40" s="93">
        <v>70</v>
      </c>
      <c r="H40" s="58">
        <v>100</v>
      </c>
      <c r="I40" s="60"/>
      <c r="J40" s="69">
        <f t="shared" si="0"/>
        <v>88</v>
      </c>
    </row>
    <row r="41" spans="1:10" ht="16.5">
      <c r="A41" s="8" t="s">
        <v>79</v>
      </c>
      <c r="B41" s="8" t="s">
        <v>55</v>
      </c>
      <c r="C41" s="10">
        <v>9511023</v>
      </c>
      <c r="D41" s="93">
        <v>100</v>
      </c>
      <c r="F41" s="93">
        <v>80</v>
      </c>
      <c r="H41" s="86">
        <v>0</v>
      </c>
      <c r="I41" s="60"/>
      <c r="J41" s="69">
        <f t="shared" si="0"/>
        <v>54</v>
      </c>
    </row>
    <row r="42" spans="1:10" ht="16.5">
      <c r="A42" s="8" t="s">
        <v>86</v>
      </c>
      <c r="B42" s="8" t="s">
        <v>87</v>
      </c>
      <c r="C42" s="10">
        <v>9512034</v>
      </c>
      <c r="D42" s="93">
        <v>100</v>
      </c>
      <c r="F42" s="93">
        <v>100</v>
      </c>
      <c r="H42" s="81">
        <v>100</v>
      </c>
      <c r="I42" s="60"/>
      <c r="J42" s="69">
        <f t="shared" si="0"/>
        <v>100</v>
      </c>
    </row>
    <row r="43" spans="1:10" ht="16.5">
      <c r="A43" s="8" t="s">
        <v>102</v>
      </c>
      <c r="B43" s="8" t="s">
        <v>103</v>
      </c>
      <c r="C43" s="10">
        <v>9531023</v>
      </c>
      <c r="D43" s="90"/>
      <c r="F43" s="90"/>
      <c r="H43" s="60"/>
      <c r="I43" s="60"/>
      <c r="J43" s="69">
        <f t="shared" si="0"/>
        <v>0</v>
      </c>
    </row>
    <row r="44" spans="1:10" ht="16.5">
      <c r="A44" s="8" t="s">
        <v>135</v>
      </c>
      <c r="B44" s="8" t="s">
        <v>136</v>
      </c>
      <c r="C44" s="10">
        <v>9531706</v>
      </c>
      <c r="D44" s="90"/>
      <c r="F44" s="90"/>
      <c r="H44" s="60"/>
      <c r="I44" s="60"/>
      <c r="J44" s="69">
        <f t="shared" si="0"/>
        <v>0</v>
      </c>
    </row>
    <row r="45" spans="1:10" ht="16.5">
      <c r="A45" s="8" t="s">
        <v>137</v>
      </c>
      <c r="B45" s="8" t="s">
        <v>138</v>
      </c>
      <c r="C45" s="10">
        <v>9531707</v>
      </c>
      <c r="D45" s="90"/>
      <c r="F45" s="90"/>
      <c r="H45" s="60"/>
      <c r="I45" s="60"/>
      <c r="J45" s="69">
        <f t="shared" si="0"/>
        <v>0</v>
      </c>
    </row>
    <row r="46" spans="1:10" ht="16.5">
      <c r="A46" s="8" t="s">
        <v>169</v>
      </c>
      <c r="B46" s="8" t="s">
        <v>148</v>
      </c>
      <c r="C46" s="10">
        <v>9623068</v>
      </c>
      <c r="D46" s="93">
        <v>100</v>
      </c>
      <c r="F46" s="93">
        <v>100</v>
      </c>
      <c r="H46" s="58">
        <v>100</v>
      </c>
      <c r="I46" s="60"/>
      <c r="J46" s="69">
        <f t="shared" si="0"/>
        <v>100</v>
      </c>
    </row>
    <row r="47" spans="1:10" ht="16.5">
      <c r="A47" s="8" t="s">
        <v>147</v>
      </c>
      <c r="B47" s="8" t="s">
        <v>154</v>
      </c>
      <c r="C47" s="10">
        <v>9631001</v>
      </c>
      <c r="D47" s="93">
        <v>100</v>
      </c>
      <c r="F47" s="93">
        <v>100</v>
      </c>
      <c r="H47" s="81">
        <v>100</v>
      </c>
      <c r="I47" s="60"/>
      <c r="J47" s="69">
        <f t="shared" si="0"/>
        <v>100</v>
      </c>
    </row>
    <row r="48" spans="1:10" ht="16.5">
      <c r="A48" s="8" t="s">
        <v>163</v>
      </c>
      <c r="B48" s="8" t="s">
        <v>75</v>
      </c>
      <c r="C48" s="10">
        <v>9631006</v>
      </c>
      <c r="D48" s="93">
        <v>100</v>
      </c>
      <c r="F48" s="93">
        <v>0</v>
      </c>
      <c r="H48" s="58">
        <v>0</v>
      </c>
      <c r="I48" s="60"/>
      <c r="J48" s="69">
        <f t="shared" si="0"/>
        <v>30</v>
      </c>
    </row>
    <row r="49" spans="1:10" ht="16.5">
      <c r="A49" s="8" t="s">
        <v>164</v>
      </c>
      <c r="B49" s="8" t="s">
        <v>165</v>
      </c>
      <c r="C49" s="10">
        <v>9631008</v>
      </c>
      <c r="D49" s="93">
        <v>100</v>
      </c>
      <c r="F49" s="93">
        <v>100</v>
      </c>
      <c r="H49" s="58">
        <v>100</v>
      </c>
      <c r="I49" s="60"/>
      <c r="J49" s="69">
        <f t="shared" si="0"/>
        <v>100</v>
      </c>
    </row>
    <row r="50" spans="1:10" ht="16.5">
      <c r="A50" s="8" t="s">
        <v>167</v>
      </c>
      <c r="B50" s="8" t="s">
        <v>81</v>
      </c>
      <c r="C50" s="10">
        <v>9631009</v>
      </c>
      <c r="D50" s="93">
        <v>80</v>
      </c>
      <c r="F50" s="93">
        <v>100</v>
      </c>
      <c r="H50" s="81">
        <v>100</v>
      </c>
      <c r="I50" s="60"/>
      <c r="J50" s="69">
        <f t="shared" si="0"/>
        <v>94</v>
      </c>
    </row>
    <row r="51" spans="1:10" ht="16.5">
      <c r="A51" s="8" t="s">
        <v>170</v>
      </c>
      <c r="B51" s="8" t="s">
        <v>171</v>
      </c>
      <c r="C51" s="10">
        <v>9631010</v>
      </c>
      <c r="D51" s="93">
        <v>100</v>
      </c>
      <c r="F51" s="93">
        <v>100</v>
      </c>
      <c r="H51" s="58">
        <v>100</v>
      </c>
      <c r="I51" s="60"/>
      <c r="J51" s="69">
        <f t="shared" si="0"/>
        <v>100</v>
      </c>
    </row>
    <row r="52" spans="1:10" ht="16.5">
      <c r="A52" s="8" t="s">
        <v>174</v>
      </c>
      <c r="B52" s="8" t="s">
        <v>175</v>
      </c>
      <c r="C52" s="10">
        <v>9631012</v>
      </c>
      <c r="D52" s="93">
        <v>100</v>
      </c>
      <c r="F52" s="93">
        <v>90</v>
      </c>
      <c r="H52" s="81">
        <v>100</v>
      </c>
      <c r="I52" s="60"/>
      <c r="J52" s="69">
        <f t="shared" si="0"/>
        <v>97</v>
      </c>
    </row>
    <row r="53" spans="1:10" ht="16.5">
      <c r="A53" s="8" t="s">
        <v>180</v>
      </c>
      <c r="B53" s="8" t="s">
        <v>181</v>
      </c>
      <c r="C53" s="10">
        <v>9631016</v>
      </c>
      <c r="D53" s="90"/>
      <c r="F53" s="90"/>
      <c r="H53" s="60"/>
      <c r="I53" s="60"/>
      <c r="J53" s="69">
        <f t="shared" si="0"/>
        <v>0</v>
      </c>
    </row>
    <row r="54" spans="1:10" ht="16.5">
      <c r="A54" s="8" t="s">
        <v>186</v>
      </c>
      <c r="B54" s="8" t="s">
        <v>62</v>
      </c>
      <c r="C54" s="10">
        <v>9631023</v>
      </c>
      <c r="D54" s="93">
        <v>100</v>
      </c>
      <c r="F54" s="93">
        <v>90</v>
      </c>
      <c r="H54" s="81">
        <v>100</v>
      </c>
      <c r="I54" s="60"/>
      <c r="J54" s="69">
        <f t="shared" si="0"/>
        <v>97</v>
      </c>
    </row>
    <row r="55" spans="1:10" ht="16.5">
      <c r="A55" s="8" t="s">
        <v>189</v>
      </c>
      <c r="B55" s="8" t="s">
        <v>81</v>
      </c>
      <c r="C55" s="10">
        <v>9631033</v>
      </c>
      <c r="D55" s="93">
        <v>100</v>
      </c>
      <c r="F55" s="93">
        <v>0</v>
      </c>
      <c r="H55" s="58">
        <v>0</v>
      </c>
      <c r="I55" s="60"/>
      <c r="J55" s="69">
        <f t="shared" si="0"/>
        <v>30</v>
      </c>
    </row>
    <row r="56" spans="1:10" ht="16.5">
      <c r="A56" s="8" t="s">
        <v>192</v>
      </c>
      <c r="B56" s="8" t="s">
        <v>173</v>
      </c>
      <c r="C56" s="10">
        <v>9631035</v>
      </c>
      <c r="D56" s="93">
        <v>100</v>
      </c>
      <c r="F56" s="93">
        <v>100</v>
      </c>
      <c r="H56" s="81">
        <v>100</v>
      </c>
      <c r="I56" s="60"/>
      <c r="J56" s="69">
        <f t="shared" si="0"/>
        <v>100</v>
      </c>
    </row>
    <row r="57" spans="1:10" ht="16.5">
      <c r="A57" s="8" t="s">
        <v>196</v>
      </c>
      <c r="B57" s="8" t="s">
        <v>197</v>
      </c>
      <c r="C57" s="10">
        <v>9631039</v>
      </c>
      <c r="D57" s="93">
        <v>100</v>
      </c>
      <c r="F57" s="93">
        <v>100</v>
      </c>
      <c r="H57" s="81">
        <v>100</v>
      </c>
      <c r="I57" s="60"/>
      <c r="J57" s="69">
        <f t="shared" si="0"/>
        <v>100</v>
      </c>
    </row>
    <row r="58" spans="1:10" ht="16.5">
      <c r="A58" s="8" t="s">
        <v>199</v>
      </c>
      <c r="B58" s="8" t="s">
        <v>70</v>
      </c>
      <c r="C58" s="10">
        <v>9631043</v>
      </c>
      <c r="D58" s="90"/>
      <c r="F58" s="90"/>
      <c r="H58" s="60"/>
      <c r="I58" s="60"/>
      <c r="J58" s="69">
        <f t="shared" si="0"/>
        <v>0</v>
      </c>
    </row>
    <row r="59" spans="1:10" ht="16.5">
      <c r="A59" s="8" t="s">
        <v>201</v>
      </c>
      <c r="B59" s="8" t="s">
        <v>202</v>
      </c>
      <c r="C59" s="10">
        <v>9631046</v>
      </c>
      <c r="D59" s="93">
        <v>100</v>
      </c>
      <c r="F59" s="93">
        <v>90</v>
      </c>
      <c r="H59" s="81">
        <v>100</v>
      </c>
      <c r="I59" s="60"/>
      <c r="J59" s="69">
        <f t="shared" si="0"/>
        <v>97</v>
      </c>
    </row>
    <row r="60" spans="1:10" ht="16.5">
      <c r="A60" s="8" t="s">
        <v>205</v>
      </c>
      <c r="B60" s="8" t="s">
        <v>206</v>
      </c>
      <c r="C60" s="10">
        <v>9631052</v>
      </c>
      <c r="D60" s="93">
        <v>100</v>
      </c>
      <c r="F60" s="93">
        <v>100</v>
      </c>
      <c r="H60" s="81">
        <v>0</v>
      </c>
      <c r="I60" s="60"/>
      <c r="J60" s="69">
        <f t="shared" si="0"/>
        <v>60</v>
      </c>
    </row>
    <row r="61" spans="1:10" ht="16.5">
      <c r="A61" s="8" t="s">
        <v>207</v>
      </c>
      <c r="B61" s="8" t="s">
        <v>81</v>
      </c>
      <c r="C61" s="10">
        <v>9631054</v>
      </c>
      <c r="D61" s="93">
        <v>100</v>
      </c>
      <c r="F61" s="93">
        <v>100</v>
      </c>
      <c r="H61" s="58">
        <v>100</v>
      </c>
      <c r="I61" s="60"/>
      <c r="J61" s="69">
        <f t="shared" si="0"/>
        <v>100</v>
      </c>
    </row>
    <row r="62" spans="1:10" ht="16.5">
      <c r="A62" s="8" t="s">
        <v>209</v>
      </c>
      <c r="B62" s="8" t="s">
        <v>129</v>
      </c>
      <c r="C62" s="10">
        <v>9631055</v>
      </c>
      <c r="D62" s="90"/>
      <c r="F62" s="90"/>
      <c r="H62" s="60"/>
      <c r="I62" s="60"/>
      <c r="J62" s="69">
        <f t="shared" si="0"/>
        <v>0</v>
      </c>
    </row>
    <row r="63" spans="1:10" ht="16.5">
      <c r="A63" s="8" t="s">
        <v>210</v>
      </c>
      <c r="B63" s="8" t="s">
        <v>211</v>
      </c>
      <c r="C63" s="10">
        <v>9631062</v>
      </c>
      <c r="D63" s="93">
        <v>90</v>
      </c>
      <c r="F63" s="93">
        <v>85</v>
      </c>
      <c r="H63" s="81">
        <v>0</v>
      </c>
      <c r="I63" s="85"/>
      <c r="J63" s="69">
        <f t="shared" si="0"/>
        <v>52.5</v>
      </c>
    </row>
    <row r="64" spans="1:10" ht="16.5">
      <c r="A64" s="8" t="s">
        <v>212</v>
      </c>
      <c r="B64" s="8" t="s">
        <v>129</v>
      </c>
      <c r="C64" s="10">
        <v>9631066</v>
      </c>
      <c r="D64" s="93">
        <v>100</v>
      </c>
      <c r="F64" s="93">
        <v>100</v>
      </c>
      <c r="H64" s="81">
        <v>70</v>
      </c>
      <c r="I64" s="87" t="s">
        <v>580</v>
      </c>
      <c r="J64" s="69">
        <f t="shared" si="0"/>
        <v>88</v>
      </c>
    </row>
    <row r="65" spans="1:10" ht="16.5">
      <c r="A65" s="8" t="s">
        <v>213</v>
      </c>
      <c r="B65" s="8" t="s">
        <v>98</v>
      </c>
      <c r="C65" s="10">
        <v>9631067</v>
      </c>
      <c r="D65" s="93">
        <v>100</v>
      </c>
      <c r="F65" s="93">
        <v>90</v>
      </c>
      <c r="H65" s="81">
        <v>0</v>
      </c>
      <c r="I65" s="60"/>
      <c r="J65" s="69">
        <f t="shared" si="0"/>
        <v>57</v>
      </c>
    </row>
    <row r="66" spans="1:10" ht="16.5">
      <c r="A66" s="8" t="s">
        <v>214</v>
      </c>
      <c r="B66" s="8" t="s">
        <v>215</v>
      </c>
      <c r="C66" s="10">
        <v>9631068</v>
      </c>
      <c r="D66" s="93">
        <v>95</v>
      </c>
      <c r="F66" s="93">
        <v>100</v>
      </c>
      <c r="H66" s="81">
        <v>100</v>
      </c>
      <c r="I66" s="60"/>
      <c r="J66" s="69">
        <f t="shared" si="0"/>
        <v>98.5</v>
      </c>
    </row>
    <row r="67" spans="1:10" ht="16.5">
      <c r="A67" s="8" t="s">
        <v>218</v>
      </c>
      <c r="B67" s="8" t="s">
        <v>62</v>
      </c>
      <c r="C67" s="10">
        <v>9631069</v>
      </c>
      <c r="D67" s="93">
        <v>100</v>
      </c>
      <c r="F67" s="93">
        <v>100</v>
      </c>
      <c r="H67" s="81">
        <v>100</v>
      </c>
      <c r="I67" s="60"/>
      <c r="J67" s="69">
        <f t="shared" si="0"/>
        <v>100</v>
      </c>
    </row>
    <row r="68" spans="1:10" ht="16.5">
      <c r="A68" s="8" t="s">
        <v>220</v>
      </c>
      <c r="B68" s="8" t="s">
        <v>221</v>
      </c>
      <c r="C68" s="10">
        <v>9631070</v>
      </c>
      <c r="D68" s="93">
        <v>100</v>
      </c>
      <c r="F68" s="93">
        <v>100</v>
      </c>
      <c r="H68" s="58">
        <v>100</v>
      </c>
      <c r="I68" s="60"/>
      <c r="J68" s="69">
        <f t="shared" si="0"/>
        <v>100</v>
      </c>
    </row>
    <row r="69" spans="1:10" ht="16.5">
      <c r="A69" s="8" t="s">
        <v>222</v>
      </c>
      <c r="B69" s="8" t="s">
        <v>223</v>
      </c>
      <c r="C69" s="10">
        <v>9631074</v>
      </c>
      <c r="D69" s="90"/>
      <c r="F69" s="90"/>
      <c r="H69" s="60"/>
      <c r="I69" s="60"/>
      <c r="J69" s="69">
        <f t="shared" si="0"/>
        <v>0</v>
      </c>
    </row>
    <row r="70" spans="1:10" ht="16.5">
      <c r="A70" s="8" t="s">
        <v>225</v>
      </c>
      <c r="B70" s="8" t="s">
        <v>226</v>
      </c>
      <c r="C70" s="10">
        <v>9631077</v>
      </c>
      <c r="D70" s="93">
        <v>100</v>
      </c>
      <c r="F70" s="93">
        <v>100</v>
      </c>
      <c r="H70" s="81">
        <v>100</v>
      </c>
      <c r="I70" s="60"/>
      <c r="J70" s="69">
        <f t="shared" si="0"/>
        <v>100</v>
      </c>
    </row>
    <row r="71" spans="1:10" ht="16.5">
      <c r="A71" s="8" t="s">
        <v>229</v>
      </c>
      <c r="B71" s="8" t="s">
        <v>81</v>
      </c>
      <c r="C71" s="10">
        <v>9631078</v>
      </c>
      <c r="D71" s="93">
        <v>100</v>
      </c>
      <c r="F71" s="93">
        <v>100</v>
      </c>
      <c r="H71" s="58">
        <v>100</v>
      </c>
      <c r="I71" s="60"/>
      <c r="J71" s="69">
        <f t="shared" si="0"/>
        <v>100</v>
      </c>
    </row>
    <row r="72" spans="1:10" ht="16.5">
      <c r="A72" s="8" t="s">
        <v>230</v>
      </c>
      <c r="B72" s="8" t="s">
        <v>231</v>
      </c>
      <c r="C72" s="10">
        <v>9631079</v>
      </c>
      <c r="D72" s="90"/>
      <c r="F72" s="90"/>
      <c r="H72" s="60"/>
      <c r="I72" s="60"/>
      <c r="J72" s="69">
        <f t="shared" si="0"/>
        <v>0</v>
      </c>
    </row>
    <row r="73" spans="1:10" ht="16.5">
      <c r="A73" s="8" t="s">
        <v>236</v>
      </c>
      <c r="B73" s="8" t="s">
        <v>70</v>
      </c>
      <c r="C73" s="10">
        <v>9631081</v>
      </c>
      <c r="D73" s="93">
        <v>100</v>
      </c>
      <c r="F73" s="93">
        <v>100</v>
      </c>
      <c r="H73" s="58">
        <v>70</v>
      </c>
      <c r="I73" s="77" t="s">
        <v>582</v>
      </c>
      <c r="J73" s="69">
        <f t="shared" si="0"/>
        <v>88</v>
      </c>
    </row>
    <row r="74" spans="1:10" ht="16.5">
      <c r="A74" s="8" t="s">
        <v>237</v>
      </c>
      <c r="B74" s="8" t="s">
        <v>55</v>
      </c>
      <c r="C74" s="10">
        <v>9631407</v>
      </c>
      <c r="D74" s="93">
        <v>100</v>
      </c>
      <c r="F74" s="93">
        <v>100</v>
      </c>
      <c r="H74" s="58">
        <v>0</v>
      </c>
      <c r="I74" s="77" t="s">
        <v>583</v>
      </c>
      <c r="J74" s="69">
        <f t="shared" si="0"/>
        <v>60</v>
      </c>
    </row>
    <row r="75" spans="1:10" ht="16.5">
      <c r="A75" s="8" t="s">
        <v>65</v>
      </c>
      <c r="B75" s="8" t="s">
        <v>240</v>
      </c>
      <c r="C75" s="10">
        <v>9631411</v>
      </c>
      <c r="D75" s="93">
        <v>100</v>
      </c>
      <c r="F75" s="93">
        <v>80</v>
      </c>
      <c r="H75" s="58">
        <v>0</v>
      </c>
      <c r="I75" s="60"/>
      <c r="J75" s="69">
        <f t="shared" si="0"/>
        <v>54</v>
      </c>
    </row>
    <row r="76" spans="1:10" ht="16.5">
      <c r="A76" s="8" t="s">
        <v>241</v>
      </c>
      <c r="B76" s="8" t="s">
        <v>242</v>
      </c>
      <c r="C76" s="10">
        <v>9631419</v>
      </c>
      <c r="D76" s="93">
        <v>95</v>
      </c>
      <c r="F76" s="93">
        <v>0</v>
      </c>
      <c r="H76" s="81">
        <v>0</v>
      </c>
      <c r="I76" s="60"/>
      <c r="J76" s="69">
        <f t="shared" si="0"/>
        <v>28.5</v>
      </c>
    </row>
    <row r="77" spans="1:10" ht="16.5">
      <c r="A77" s="8" t="s">
        <v>244</v>
      </c>
      <c r="B77" s="8" t="s">
        <v>98</v>
      </c>
      <c r="C77" s="10">
        <v>9631421</v>
      </c>
      <c r="D77" s="90"/>
      <c r="F77" s="90"/>
      <c r="H77" s="60"/>
      <c r="I77" s="60"/>
      <c r="J77" s="69">
        <f t="shared" si="0"/>
        <v>0</v>
      </c>
    </row>
    <row r="78" spans="1:10" ht="16.5">
      <c r="A78" s="8" t="s">
        <v>248</v>
      </c>
      <c r="B78" s="8" t="s">
        <v>98</v>
      </c>
      <c r="C78" s="10">
        <v>9631422</v>
      </c>
      <c r="D78" s="90"/>
      <c r="F78" s="90"/>
      <c r="H78" s="60"/>
      <c r="I78" s="60"/>
      <c r="J78" s="69">
        <f t="shared" si="0"/>
        <v>0</v>
      </c>
    </row>
    <row r="79" spans="1:10" ht="16.5">
      <c r="A79" s="8" t="s">
        <v>250</v>
      </c>
      <c r="B79" s="8" t="s">
        <v>58</v>
      </c>
      <c r="C79" s="10">
        <v>9631427</v>
      </c>
      <c r="D79" s="93">
        <v>100</v>
      </c>
      <c r="F79" s="93">
        <v>100</v>
      </c>
      <c r="H79" s="81">
        <v>100</v>
      </c>
      <c r="I79" s="85"/>
      <c r="J79" s="69">
        <f t="shared" si="0"/>
        <v>100</v>
      </c>
    </row>
    <row r="80" spans="1:10" ht="16.5">
      <c r="A80" s="8" t="s">
        <v>254</v>
      </c>
      <c r="B80" s="8" t="s">
        <v>255</v>
      </c>
      <c r="C80" s="10">
        <v>9631802</v>
      </c>
      <c r="D80" s="93">
        <v>100</v>
      </c>
      <c r="F80" s="93">
        <v>100</v>
      </c>
      <c r="H80" s="81">
        <v>65</v>
      </c>
      <c r="I80" s="87" t="s">
        <v>584</v>
      </c>
      <c r="J80" s="69">
        <f t="shared" si="0"/>
        <v>86</v>
      </c>
    </row>
    <row r="81" spans="1:10" ht="16.5">
      <c r="A81" s="8" t="s">
        <v>257</v>
      </c>
      <c r="B81" s="8" t="s">
        <v>258</v>
      </c>
      <c r="C81" s="10">
        <v>9631805</v>
      </c>
      <c r="D81" s="93">
        <v>90</v>
      </c>
      <c r="F81" s="93">
        <v>100</v>
      </c>
      <c r="H81" s="81">
        <v>0</v>
      </c>
      <c r="I81" s="77" t="s">
        <v>583</v>
      </c>
      <c r="J81" s="69">
        <f t="shared" si="0"/>
        <v>57</v>
      </c>
    </row>
    <row r="82" spans="1:10" ht="16.5">
      <c r="A82" s="8" t="s">
        <v>262</v>
      </c>
      <c r="B82" s="8" t="s">
        <v>263</v>
      </c>
      <c r="C82" s="10">
        <v>9631808</v>
      </c>
      <c r="D82" s="93">
        <v>95</v>
      </c>
      <c r="F82" s="93">
        <v>100</v>
      </c>
      <c r="H82" s="60"/>
      <c r="I82" s="60"/>
      <c r="J82" s="69">
        <f t="shared" si="0"/>
        <v>58.5</v>
      </c>
    </row>
    <row r="83" spans="1:10" ht="16.5">
      <c r="A83" s="8" t="s">
        <v>267</v>
      </c>
      <c r="B83" s="8" t="s">
        <v>62</v>
      </c>
      <c r="C83" s="10">
        <v>9631809</v>
      </c>
      <c r="D83" s="93">
        <v>100</v>
      </c>
      <c r="F83" s="93">
        <v>100</v>
      </c>
      <c r="H83" s="81">
        <v>100</v>
      </c>
      <c r="I83" s="60"/>
      <c r="J83" s="69">
        <f t="shared" si="0"/>
        <v>100</v>
      </c>
    </row>
    <row r="84" spans="1:10" ht="16.5">
      <c r="A84" s="8" t="s">
        <v>270</v>
      </c>
      <c r="B84" s="8" t="s">
        <v>271</v>
      </c>
      <c r="C84" s="10">
        <v>9631901</v>
      </c>
      <c r="D84" s="93">
        <v>100</v>
      </c>
      <c r="F84" s="93">
        <v>90</v>
      </c>
      <c r="H84" s="81">
        <v>100</v>
      </c>
      <c r="I84" s="60"/>
      <c r="J84" s="69">
        <f t="shared" si="0"/>
        <v>97</v>
      </c>
    </row>
    <row r="85" spans="1:10" ht="16.5">
      <c r="A85" s="8" t="s">
        <v>272</v>
      </c>
      <c r="B85" s="8" t="s">
        <v>271</v>
      </c>
      <c r="C85" s="10">
        <v>9631904</v>
      </c>
      <c r="D85" s="93">
        <v>100</v>
      </c>
      <c r="F85" s="93">
        <v>90</v>
      </c>
      <c r="H85" s="81">
        <v>100</v>
      </c>
      <c r="I85" s="60"/>
      <c r="J85" s="69">
        <f t="shared" si="0"/>
        <v>97</v>
      </c>
    </row>
    <row r="86" spans="1:10" ht="16.5">
      <c r="A86" s="27" t="s">
        <v>145</v>
      </c>
      <c r="B86" s="27" t="s">
        <v>146</v>
      </c>
      <c r="C86" s="28">
        <v>9613007</v>
      </c>
      <c r="D86" s="93">
        <v>90</v>
      </c>
      <c r="F86" s="93">
        <v>90</v>
      </c>
      <c r="H86" s="81">
        <v>0</v>
      </c>
      <c r="I86" s="60"/>
      <c r="J86" s="69">
        <f t="shared" si="0"/>
        <v>54</v>
      </c>
    </row>
    <row r="87" spans="1:10" ht="16.5">
      <c r="A87" s="27" t="s">
        <v>155</v>
      </c>
      <c r="B87" s="27" t="s">
        <v>156</v>
      </c>
      <c r="C87" s="28">
        <v>9631002</v>
      </c>
      <c r="D87" s="93">
        <v>100</v>
      </c>
      <c r="F87" s="93">
        <v>90</v>
      </c>
      <c r="H87" s="81">
        <v>100</v>
      </c>
      <c r="I87" s="60"/>
      <c r="J87" s="69">
        <f t="shared" si="0"/>
        <v>97</v>
      </c>
    </row>
    <row r="88" spans="1:10" ht="17">
      <c r="A88" s="169" t="s">
        <v>278</v>
      </c>
      <c r="B88" s="167"/>
      <c r="C88" s="37"/>
      <c r="D88" s="90"/>
      <c r="F88" s="90"/>
      <c r="H88" s="60"/>
      <c r="I88" s="60"/>
      <c r="J88" s="69">
        <f t="shared" si="0"/>
        <v>0</v>
      </c>
    </row>
    <row r="89" spans="1:10" ht="16.5">
      <c r="A89" s="8" t="s">
        <v>94</v>
      </c>
      <c r="B89" s="8" t="s">
        <v>55</v>
      </c>
      <c r="C89" s="10">
        <v>9527047</v>
      </c>
      <c r="D89" s="93">
        <v>100</v>
      </c>
      <c r="F89" s="93">
        <v>100</v>
      </c>
      <c r="H89" s="58">
        <v>70</v>
      </c>
      <c r="I89" s="77" t="s">
        <v>580</v>
      </c>
      <c r="J89" s="69">
        <f t="shared" si="0"/>
        <v>88</v>
      </c>
    </row>
    <row r="90" spans="1:10" ht="16.5">
      <c r="A90" s="8" t="s">
        <v>114</v>
      </c>
      <c r="B90" s="8" t="s">
        <v>115</v>
      </c>
      <c r="C90" s="10">
        <v>9531084</v>
      </c>
      <c r="D90" s="93">
        <v>100</v>
      </c>
      <c r="F90" s="93">
        <v>90</v>
      </c>
      <c r="H90" s="81">
        <v>100</v>
      </c>
      <c r="I90" s="60"/>
      <c r="J90" s="69">
        <f t="shared" si="0"/>
        <v>97</v>
      </c>
    </row>
    <row r="91" spans="1:10" ht="16.5">
      <c r="A91" s="8" t="s">
        <v>124</v>
      </c>
      <c r="B91" s="8" t="s">
        <v>125</v>
      </c>
      <c r="C91" s="10">
        <v>9531407</v>
      </c>
      <c r="D91" s="90"/>
      <c r="F91" s="90"/>
      <c r="H91" s="60"/>
      <c r="I91" s="60"/>
      <c r="J91" s="69">
        <f t="shared" si="0"/>
        <v>0</v>
      </c>
    </row>
    <row r="92" spans="1:10" ht="16.5">
      <c r="A92" s="8" t="s">
        <v>158</v>
      </c>
      <c r="B92" s="8" t="s">
        <v>159</v>
      </c>
      <c r="C92" s="10">
        <v>9631003</v>
      </c>
      <c r="D92" s="93">
        <v>100</v>
      </c>
      <c r="F92" s="93">
        <v>100</v>
      </c>
      <c r="H92" s="81">
        <v>100</v>
      </c>
      <c r="I92" s="60"/>
      <c r="J92" s="69">
        <f t="shared" si="0"/>
        <v>100</v>
      </c>
    </row>
    <row r="93" spans="1:10" ht="16.5">
      <c r="A93" s="8" t="s">
        <v>160</v>
      </c>
      <c r="B93" s="8" t="s">
        <v>62</v>
      </c>
      <c r="C93" s="10">
        <v>9631004</v>
      </c>
      <c r="D93" s="93">
        <v>100</v>
      </c>
      <c r="F93" s="93">
        <v>100</v>
      </c>
      <c r="H93" s="81">
        <v>100</v>
      </c>
      <c r="I93" s="60"/>
      <c r="J93" s="69">
        <f t="shared" si="0"/>
        <v>100</v>
      </c>
    </row>
    <row r="94" spans="1:10" ht="16.5">
      <c r="A94" s="8" t="s">
        <v>161</v>
      </c>
      <c r="B94" s="8" t="s">
        <v>75</v>
      </c>
      <c r="C94" s="10">
        <v>9631005</v>
      </c>
      <c r="D94" s="93">
        <v>100</v>
      </c>
      <c r="F94" s="93">
        <v>100</v>
      </c>
      <c r="H94" s="81">
        <v>0</v>
      </c>
      <c r="I94" s="60"/>
      <c r="J94" s="69">
        <f t="shared" si="0"/>
        <v>60</v>
      </c>
    </row>
    <row r="95" spans="1:10" ht="16.5">
      <c r="A95" s="8" t="s">
        <v>172</v>
      </c>
      <c r="B95" s="8" t="s">
        <v>173</v>
      </c>
      <c r="C95" s="10">
        <v>9631011</v>
      </c>
      <c r="D95" s="93">
        <v>100</v>
      </c>
      <c r="F95" s="93">
        <v>100</v>
      </c>
      <c r="H95" s="81">
        <v>30</v>
      </c>
      <c r="I95" s="87" t="s">
        <v>585</v>
      </c>
      <c r="J95" s="69">
        <f t="shared" si="0"/>
        <v>72</v>
      </c>
    </row>
    <row r="96" spans="1:10" ht="16.5">
      <c r="A96" s="8" t="s">
        <v>176</v>
      </c>
      <c r="B96" s="8" t="s">
        <v>75</v>
      </c>
      <c r="C96" s="10">
        <v>9631013</v>
      </c>
      <c r="D96" s="93">
        <v>100</v>
      </c>
      <c r="F96" s="93">
        <v>100</v>
      </c>
      <c r="H96" s="81">
        <v>100</v>
      </c>
      <c r="I96" s="60"/>
      <c r="J96" s="69">
        <f t="shared" si="0"/>
        <v>100</v>
      </c>
    </row>
    <row r="97" spans="1:10" ht="16.5">
      <c r="A97" s="8" t="s">
        <v>177</v>
      </c>
      <c r="B97" s="8" t="s">
        <v>70</v>
      </c>
      <c r="C97" s="10">
        <v>9631014</v>
      </c>
      <c r="D97" s="90"/>
      <c r="F97" s="90"/>
      <c r="H97" s="60"/>
      <c r="I97" s="60"/>
      <c r="J97" s="69">
        <f t="shared" si="0"/>
        <v>0</v>
      </c>
    </row>
    <row r="98" spans="1:10" ht="16.5">
      <c r="A98" s="8" t="s">
        <v>178</v>
      </c>
      <c r="B98" s="8" t="s">
        <v>62</v>
      </c>
      <c r="C98" s="10">
        <v>9631015</v>
      </c>
      <c r="D98" s="90"/>
      <c r="F98" s="90"/>
      <c r="H98" s="60"/>
      <c r="I98" s="60"/>
      <c r="J98" s="69">
        <f t="shared" si="0"/>
        <v>0</v>
      </c>
    </row>
    <row r="99" spans="1:10" ht="16.5">
      <c r="A99" s="8" t="s">
        <v>182</v>
      </c>
      <c r="B99" s="8" t="s">
        <v>62</v>
      </c>
      <c r="C99" s="10">
        <v>9631018</v>
      </c>
      <c r="D99" s="93">
        <v>90</v>
      </c>
      <c r="F99" s="93">
        <v>100</v>
      </c>
      <c r="H99" s="81">
        <v>100</v>
      </c>
      <c r="I99" s="60"/>
      <c r="J99" s="69">
        <f t="shared" si="0"/>
        <v>97</v>
      </c>
    </row>
    <row r="100" spans="1:10" ht="16.5">
      <c r="A100" s="8" t="s">
        <v>187</v>
      </c>
      <c r="B100" s="8" t="s">
        <v>188</v>
      </c>
      <c r="C100" s="10">
        <v>9631019</v>
      </c>
      <c r="D100" s="93">
        <v>100</v>
      </c>
      <c r="F100" s="93">
        <v>100</v>
      </c>
      <c r="H100" s="58">
        <v>100</v>
      </c>
      <c r="I100" s="60"/>
      <c r="J100" s="69">
        <f t="shared" si="0"/>
        <v>100</v>
      </c>
    </row>
    <row r="101" spans="1:10" ht="16.5">
      <c r="A101" s="8" t="s">
        <v>190</v>
      </c>
      <c r="B101" s="8" t="s">
        <v>191</v>
      </c>
      <c r="C101" s="10">
        <v>9631020</v>
      </c>
      <c r="D101" s="93">
        <v>95</v>
      </c>
      <c r="F101" s="93">
        <v>100</v>
      </c>
      <c r="H101" s="81">
        <v>100</v>
      </c>
      <c r="I101" s="60"/>
      <c r="J101" s="69">
        <f t="shared" si="0"/>
        <v>98.5</v>
      </c>
    </row>
    <row r="102" spans="1:10" ht="16.5">
      <c r="A102" s="8" t="s">
        <v>193</v>
      </c>
      <c r="B102" s="8" t="s">
        <v>131</v>
      </c>
      <c r="C102" s="10">
        <v>9631021</v>
      </c>
      <c r="D102" s="93">
        <v>95</v>
      </c>
      <c r="F102" s="93">
        <v>100</v>
      </c>
      <c r="H102" s="81">
        <v>0</v>
      </c>
      <c r="I102" s="60"/>
      <c r="J102" s="69">
        <f t="shared" si="0"/>
        <v>58.5</v>
      </c>
    </row>
    <row r="103" spans="1:10" ht="16.5">
      <c r="A103" s="8" t="s">
        <v>195</v>
      </c>
      <c r="B103" s="8" t="s">
        <v>75</v>
      </c>
      <c r="C103" s="10">
        <v>9631022</v>
      </c>
      <c r="D103" s="90"/>
      <c r="F103" s="90"/>
      <c r="H103" s="60"/>
      <c r="I103" s="60"/>
      <c r="J103" s="69">
        <f t="shared" si="0"/>
        <v>0</v>
      </c>
    </row>
    <row r="104" spans="1:10" ht="16.5">
      <c r="A104" s="8" t="s">
        <v>200</v>
      </c>
      <c r="B104" s="8" t="s">
        <v>81</v>
      </c>
      <c r="C104" s="10">
        <v>9631024</v>
      </c>
      <c r="D104" s="93">
        <v>100</v>
      </c>
      <c r="F104" s="93">
        <v>100</v>
      </c>
      <c r="H104" s="58">
        <v>100</v>
      </c>
      <c r="I104" s="60"/>
      <c r="J104" s="69">
        <f t="shared" si="0"/>
        <v>100</v>
      </c>
    </row>
    <row r="105" spans="1:10" ht="16.5">
      <c r="A105" s="8" t="s">
        <v>203</v>
      </c>
      <c r="B105" s="8" t="s">
        <v>204</v>
      </c>
      <c r="C105" s="10">
        <v>9631025</v>
      </c>
      <c r="D105" s="90"/>
      <c r="F105" s="90"/>
      <c r="H105" s="60"/>
      <c r="I105" s="60"/>
      <c r="J105" s="69">
        <f t="shared" si="0"/>
        <v>0</v>
      </c>
    </row>
    <row r="106" spans="1:10" ht="16.5">
      <c r="A106" s="8" t="s">
        <v>216</v>
      </c>
      <c r="B106" s="8" t="s">
        <v>217</v>
      </c>
      <c r="C106" s="10">
        <v>9631032</v>
      </c>
      <c r="D106" s="93">
        <v>100</v>
      </c>
      <c r="F106" s="93">
        <v>90</v>
      </c>
      <c r="H106" s="81">
        <v>100</v>
      </c>
      <c r="I106" s="60"/>
      <c r="J106" s="69">
        <f t="shared" si="0"/>
        <v>97</v>
      </c>
    </row>
    <row r="107" spans="1:10" ht="16.5">
      <c r="A107" s="8" t="s">
        <v>227</v>
      </c>
      <c r="B107" s="8" t="s">
        <v>228</v>
      </c>
      <c r="C107" s="10">
        <v>9631036</v>
      </c>
      <c r="D107" s="93">
        <v>100</v>
      </c>
      <c r="F107" s="93">
        <v>90</v>
      </c>
      <c r="H107" s="81">
        <v>0</v>
      </c>
      <c r="I107" s="60"/>
      <c r="J107" s="69">
        <f t="shared" si="0"/>
        <v>57</v>
      </c>
    </row>
    <row r="108" spans="1:10" ht="16.5">
      <c r="A108" s="8" t="s">
        <v>233</v>
      </c>
      <c r="B108" s="8" t="s">
        <v>234</v>
      </c>
      <c r="C108" s="10">
        <v>9631040</v>
      </c>
      <c r="D108" s="93">
        <v>100</v>
      </c>
      <c r="F108" s="93">
        <v>100</v>
      </c>
      <c r="H108" s="81">
        <v>100</v>
      </c>
      <c r="I108" s="60"/>
      <c r="J108" s="69">
        <f t="shared" si="0"/>
        <v>100</v>
      </c>
    </row>
    <row r="109" spans="1:10" ht="16.5">
      <c r="A109" s="8" t="s">
        <v>243</v>
      </c>
      <c r="B109" s="8" t="s">
        <v>93</v>
      </c>
      <c r="C109" s="10">
        <v>9631044</v>
      </c>
      <c r="D109" s="93">
        <v>90</v>
      </c>
      <c r="F109" s="93">
        <v>90</v>
      </c>
      <c r="H109" s="81">
        <v>100</v>
      </c>
      <c r="I109" s="60"/>
      <c r="J109" s="69">
        <f t="shared" si="0"/>
        <v>94</v>
      </c>
    </row>
    <row r="110" spans="1:10" ht="16.5">
      <c r="A110" s="8" t="s">
        <v>246</v>
      </c>
      <c r="B110" s="8" t="s">
        <v>247</v>
      </c>
      <c r="C110" s="10">
        <v>9631045</v>
      </c>
      <c r="D110" s="93">
        <v>100</v>
      </c>
      <c r="F110" s="93">
        <v>100</v>
      </c>
      <c r="H110" s="81">
        <v>65</v>
      </c>
      <c r="I110" s="87" t="s">
        <v>586</v>
      </c>
      <c r="J110" s="69">
        <f t="shared" si="0"/>
        <v>86</v>
      </c>
    </row>
    <row r="111" spans="1:10" ht="16.5">
      <c r="A111" s="8" t="s">
        <v>251</v>
      </c>
      <c r="B111" s="8" t="s">
        <v>252</v>
      </c>
      <c r="C111" s="10">
        <v>9631047</v>
      </c>
      <c r="D111" s="93">
        <v>90</v>
      </c>
      <c r="F111" s="93">
        <v>100</v>
      </c>
      <c r="H111" s="81">
        <v>100</v>
      </c>
      <c r="I111" s="60"/>
      <c r="J111" s="69">
        <f t="shared" si="0"/>
        <v>97</v>
      </c>
    </row>
    <row r="112" spans="1:10" ht="16.5">
      <c r="A112" s="8" t="s">
        <v>260</v>
      </c>
      <c r="B112" s="8" t="s">
        <v>261</v>
      </c>
      <c r="C112" s="10">
        <v>9631049</v>
      </c>
      <c r="D112" s="90"/>
      <c r="F112" s="90"/>
      <c r="H112" s="60"/>
      <c r="I112" s="60"/>
      <c r="J112" s="69">
        <f t="shared" si="0"/>
        <v>0</v>
      </c>
    </row>
    <row r="113" spans="1:10" ht="16.5">
      <c r="A113" s="8" t="s">
        <v>266</v>
      </c>
      <c r="B113" s="8" t="s">
        <v>75</v>
      </c>
      <c r="C113" s="10">
        <v>9631050</v>
      </c>
      <c r="D113" s="93">
        <v>100</v>
      </c>
      <c r="F113" s="93">
        <v>100</v>
      </c>
      <c r="H113" s="81">
        <v>100</v>
      </c>
      <c r="I113" s="60"/>
      <c r="J113" s="69">
        <f t="shared" si="0"/>
        <v>100</v>
      </c>
    </row>
    <row r="114" spans="1:10" ht="16.5">
      <c r="A114" s="8" t="s">
        <v>268</v>
      </c>
      <c r="B114" s="8" t="s">
        <v>269</v>
      </c>
      <c r="C114" s="10">
        <v>9631051</v>
      </c>
      <c r="D114" s="93">
        <v>90</v>
      </c>
      <c r="F114" s="93">
        <v>85</v>
      </c>
      <c r="H114" s="81">
        <v>100</v>
      </c>
      <c r="I114" s="60"/>
      <c r="J114" s="69">
        <f t="shared" si="0"/>
        <v>92.5</v>
      </c>
    </row>
    <row r="115" spans="1:10" ht="16.5">
      <c r="A115" s="8" t="s">
        <v>275</v>
      </c>
      <c r="B115" s="8" t="s">
        <v>154</v>
      </c>
      <c r="C115" s="10">
        <v>9631053</v>
      </c>
      <c r="D115" s="93">
        <v>100</v>
      </c>
      <c r="F115" s="93">
        <v>100</v>
      </c>
      <c r="H115" s="81">
        <v>100</v>
      </c>
      <c r="I115" s="60"/>
      <c r="J115" s="69">
        <f t="shared" si="0"/>
        <v>100</v>
      </c>
    </row>
    <row r="116" spans="1:10" ht="16.5">
      <c r="A116" s="8" t="s">
        <v>279</v>
      </c>
      <c r="B116" s="8" t="s">
        <v>93</v>
      </c>
      <c r="C116" s="10">
        <v>9631056</v>
      </c>
      <c r="D116" s="90"/>
      <c r="F116" s="90"/>
      <c r="H116" s="60"/>
      <c r="I116" s="60"/>
      <c r="J116" s="69">
        <f t="shared" si="0"/>
        <v>0</v>
      </c>
    </row>
    <row r="117" spans="1:10" ht="16.5">
      <c r="A117" s="8" t="s">
        <v>280</v>
      </c>
      <c r="B117" s="8" t="s">
        <v>281</v>
      </c>
      <c r="C117" s="10">
        <v>9631057</v>
      </c>
      <c r="D117" s="93">
        <v>100</v>
      </c>
      <c r="F117" s="93">
        <v>100</v>
      </c>
      <c r="H117" s="81">
        <v>100</v>
      </c>
      <c r="I117" s="60"/>
      <c r="J117" s="69">
        <f t="shared" si="0"/>
        <v>100</v>
      </c>
    </row>
    <row r="118" spans="1:10" ht="16.5">
      <c r="A118" s="8" t="s">
        <v>283</v>
      </c>
      <c r="B118" s="8" t="s">
        <v>81</v>
      </c>
      <c r="C118" s="10">
        <v>9631059</v>
      </c>
      <c r="D118" s="93">
        <v>90</v>
      </c>
      <c r="F118" s="93">
        <v>100</v>
      </c>
      <c r="H118" s="81">
        <v>100</v>
      </c>
      <c r="I118" s="60"/>
      <c r="J118" s="69">
        <f t="shared" si="0"/>
        <v>97</v>
      </c>
    </row>
    <row r="119" spans="1:10" ht="16.5">
      <c r="A119" s="8" t="s">
        <v>284</v>
      </c>
      <c r="B119" s="8" t="s">
        <v>285</v>
      </c>
      <c r="C119" s="10">
        <v>9631061</v>
      </c>
      <c r="D119" s="93">
        <v>100</v>
      </c>
      <c r="F119" s="93">
        <v>100</v>
      </c>
      <c r="H119" s="81">
        <v>100</v>
      </c>
      <c r="I119" s="60"/>
      <c r="J119" s="69">
        <f t="shared" si="0"/>
        <v>100</v>
      </c>
    </row>
    <row r="120" spans="1:10" ht="16.5">
      <c r="A120" s="8" t="s">
        <v>287</v>
      </c>
      <c r="B120" s="8" t="s">
        <v>288</v>
      </c>
      <c r="C120" s="10">
        <v>9631063</v>
      </c>
      <c r="D120" s="93">
        <v>100</v>
      </c>
      <c r="F120" s="93">
        <v>100</v>
      </c>
      <c r="H120" s="81">
        <v>100</v>
      </c>
      <c r="I120" s="60"/>
      <c r="J120" s="69">
        <f t="shared" si="0"/>
        <v>100</v>
      </c>
    </row>
    <row r="121" spans="1:10" ht="16.5">
      <c r="A121" s="8" t="s">
        <v>290</v>
      </c>
      <c r="B121" s="8" t="s">
        <v>75</v>
      </c>
      <c r="C121" s="10">
        <v>9631064</v>
      </c>
      <c r="D121" s="93">
        <v>100</v>
      </c>
      <c r="F121" s="93">
        <v>100</v>
      </c>
      <c r="H121" s="58">
        <v>100</v>
      </c>
      <c r="I121" s="60"/>
      <c r="J121" s="69">
        <f t="shared" si="0"/>
        <v>100</v>
      </c>
    </row>
    <row r="122" spans="1:10" ht="16.5">
      <c r="A122" s="8" t="s">
        <v>291</v>
      </c>
      <c r="B122" s="8" t="s">
        <v>292</v>
      </c>
      <c r="C122" s="10">
        <v>9631065</v>
      </c>
      <c r="D122" s="93">
        <v>100</v>
      </c>
      <c r="F122" s="93">
        <v>100</v>
      </c>
      <c r="H122" s="81">
        <v>65</v>
      </c>
      <c r="I122" s="87" t="s">
        <v>589</v>
      </c>
      <c r="J122" s="69">
        <f t="shared" si="0"/>
        <v>86</v>
      </c>
    </row>
    <row r="123" spans="1:10" ht="16.5">
      <c r="A123" s="8" t="s">
        <v>299</v>
      </c>
      <c r="B123" s="8" t="s">
        <v>129</v>
      </c>
      <c r="C123" s="10">
        <v>9631071</v>
      </c>
      <c r="D123" s="90"/>
      <c r="F123" s="90"/>
      <c r="H123" s="60"/>
      <c r="I123" s="60"/>
      <c r="J123" s="69">
        <f t="shared" si="0"/>
        <v>0</v>
      </c>
    </row>
    <row r="124" spans="1:10" ht="16.5">
      <c r="A124" s="8" t="s">
        <v>302</v>
      </c>
      <c r="B124" s="8" t="s">
        <v>62</v>
      </c>
      <c r="C124" s="10">
        <v>9631072</v>
      </c>
      <c r="D124" s="93">
        <v>100</v>
      </c>
      <c r="F124" s="93">
        <v>100</v>
      </c>
      <c r="H124" s="81">
        <v>100</v>
      </c>
      <c r="I124" s="60"/>
      <c r="J124" s="69">
        <f t="shared" si="0"/>
        <v>100</v>
      </c>
    </row>
    <row r="125" spans="1:10" ht="16.5">
      <c r="A125" s="8" t="s">
        <v>303</v>
      </c>
      <c r="B125" s="8" t="s">
        <v>55</v>
      </c>
      <c r="C125" s="10">
        <v>9631075</v>
      </c>
      <c r="D125" s="93">
        <v>100</v>
      </c>
      <c r="F125" s="93">
        <v>0</v>
      </c>
      <c r="H125" s="58">
        <v>0</v>
      </c>
      <c r="I125" s="60"/>
      <c r="J125" s="69">
        <f t="shared" si="0"/>
        <v>30</v>
      </c>
    </row>
    <row r="126" spans="1:10" ht="16.5">
      <c r="A126" s="8" t="s">
        <v>304</v>
      </c>
      <c r="B126" s="8" t="s">
        <v>62</v>
      </c>
      <c r="C126" s="10">
        <v>9631076</v>
      </c>
      <c r="D126" s="93">
        <v>80</v>
      </c>
      <c r="F126" s="93">
        <v>75</v>
      </c>
      <c r="H126" s="81">
        <v>0</v>
      </c>
      <c r="I126" s="60"/>
      <c r="J126" s="69">
        <f t="shared" si="0"/>
        <v>46.5</v>
      </c>
    </row>
    <row r="127" spans="1:10" ht="16.5">
      <c r="A127" s="8" t="s">
        <v>309</v>
      </c>
      <c r="B127" s="8" t="s">
        <v>55</v>
      </c>
      <c r="C127" s="10">
        <v>9631404</v>
      </c>
      <c r="D127" s="93">
        <v>100</v>
      </c>
      <c r="F127" s="93">
        <v>100</v>
      </c>
      <c r="H127" s="58">
        <v>35</v>
      </c>
      <c r="I127" s="77" t="s">
        <v>590</v>
      </c>
      <c r="J127" s="69">
        <f t="shared" si="0"/>
        <v>74</v>
      </c>
    </row>
    <row r="128" spans="1:10" ht="16.5">
      <c r="A128" s="8" t="s">
        <v>310</v>
      </c>
      <c r="B128" s="8" t="s">
        <v>228</v>
      </c>
      <c r="C128" s="10">
        <v>9631405</v>
      </c>
      <c r="D128" s="90"/>
      <c r="F128" s="90"/>
      <c r="H128" s="60"/>
      <c r="I128" s="60"/>
      <c r="J128" s="69">
        <f t="shared" si="0"/>
        <v>0</v>
      </c>
    </row>
    <row r="129" spans="1:10" ht="16.5">
      <c r="A129" s="8" t="s">
        <v>312</v>
      </c>
      <c r="B129" s="8" t="s">
        <v>81</v>
      </c>
      <c r="C129" s="10">
        <v>9631406</v>
      </c>
      <c r="D129" s="93">
        <v>100</v>
      </c>
      <c r="F129" s="93">
        <v>100</v>
      </c>
      <c r="H129" s="81">
        <v>0</v>
      </c>
      <c r="I129" s="60"/>
      <c r="J129" s="69">
        <f t="shared" si="0"/>
        <v>60</v>
      </c>
    </row>
    <row r="130" spans="1:10" ht="16.5">
      <c r="A130" s="8" t="s">
        <v>319</v>
      </c>
      <c r="B130" s="8" t="s">
        <v>320</v>
      </c>
      <c r="C130" s="10">
        <v>9631415</v>
      </c>
      <c r="D130" s="93">
        <v>100</v>
      </c>
      <c r="F130" s="93">
        <v>90</v>
      </c>
      <c r="H130" s="81">
        <v>100</v>
      </c>
      <c r="I130" s="60"/>
      <c r="J130" s="69">
        <f t="shared" si="0"/>
        <v>97</v>
      </c>
    </row>
    <row r="131" spans="1:10" ht="16.5">
      <c r="A131" s="8" t="s">
        <v>322</v>
      </c>
      <c r="B131" s="8" t="s">
        <v>323</v>
      </c>
      <c r="C131" s="10">
        <v>9631416</v>
      </c>
      <c r="D131" s="93">
        <v>90</v>
      </c>
      <c r="F131" s="93">
        <v>100</v>
      </c>
      <c r="H131" s="81">
        <v>100</v>
      </c>
      <c r="I131" s="60"/>
      <c r="J131" s="69">
        <f t="shared" si="0"/>
        <v>97</v>
      </c>
    </row>
    <row r="132" spans="1:10" ht="16.5">
      <c r="A132" s="8" t="s">
        <v>324</v>
      </c>
      <c r="B132" s="8" t="s">
        <v>325</v>
      </c>
      <c r="C132" s="10">
        <v>9631417</v>
      </c>
      <c r="D132" s="90"/>
      <c r="F132" s="90"/>
      <c r="H132" s="60"/>
      <c r="I132" s="60"/>
      <c r="J132" s="69">
        <f t="shared" si="0"/>
        <v>0</v>
      </c>
    </row>
    <row r="133" spans="1:10" ht="16.5">
      <c r="A133" s="8" t="s">
        <v>326</v>
      </c>
      <c r="B133" s="8" t="s">
        <v>327</v>
      </c>
      <c r="C133" s="10">
        <v>9631418</v>
      </c>
      <c r="D133" s="90"/>
      <c r="F133" s="90"/>
      <c r="H133" s="60"/>
      <c r="I133" s="60"/>
      <c r="J133" s="69">
        <f t="shared" si="0"/>
        <v>0</v>
      </c>
    </row>
    <row r="134" spans="1:10" ht="16.5">
      <c r="A134" s="8" t="s">
        <v>328</v>
      </c>
      <c r="B134" s="8" t="s">
        <v>329</v>
      </c>
      <c r="C134" s="10">
        <v>9631423</v>
      </c>
      <c r="D134" s="90"/>
      <c r="F134" s="90"/>
      <c r="H134" s="60"/>
      <c r="I134" s="60"/>
      <c r="J134" s="69">
        <f t="shared" si="0"/>
        <v>0</v>
      </c>
    </row>
    <row r="135" spans="1:10" ht="16.5">
      <c r="A135" s="8" t="s">
        <v>330</v>
      </c>
      <c r="B135" s="8" t="s">
        <v>331</v>
      </c>
      <c r="C135" s="10">
        <v>9631424</v>
      </c>
      <c r="D135" s="93">
        <v>100</v>
      </c>
      <c r="F135" s="93">
        <v>0</v>
      </c>
      <c r="H135" s="81">
        <v>0</v>
      </c>
      <c r="I135" s="60"/>
      <c r="J135" s="69">
        <f t="shared" si="0"/>
        <v>30</v>
      </c>
    </row>
    <row r="136" spans="1:10" ht="16.5">
      <c r="A136" s="8" t="s">
        <v>332</v>
      </c>
      <c r="B136" s="8" t="s">
        <v>333</v>
      </c>
      <c r="C136" s="10">
        <v>9631801</v>
      </c>
      <c r="D136" s="93">
        <v>100</v>
      </c>
      <c r="F136" s="93">
        <v>100</v>
      </c>
      <c r="H136" s="81">
        <v>65</v>
      </c>
      <c r="I136" s="60"/>
      <c r="J136" s="69">
        <f t="shared" si="0"/>
        <v>86</v>
      </c>
    </row>
    <row r="137" spans="1:10" ht="16.5">
      <c r="A137" s="8" t="s">
        <v>334</v>
      </c>
      <c r="B137" s="8" t="s">
        <v>51</v>
      </c>
      <c r="C137" s="10">
        <v>9631803</v>
      </c>
      <c r="D137" s="93">
        <v>100</v>
      </c>
      <c r="F137" s="93">
        <v>100</v>
      </c>
      <c r="H137" s="58">
        <v>0</v>
      </c>
      <c r="I137" s="77" t="s">
        <v>592</v>
      </c>
      <c r="J137" s="69">
        <f t="shared" si="0"/>
        <v>60</v>
      </c>
    </row>
    <row r="138" spans="1:10" ht="16.5">
      <c r="A138" s="8" t="s">
        <v>336</v>
      </c>
      <c r="B138" s="8" t="s">
        <v>51</v>
      </c>
      <c r="C138" s="10">
        <v>9631813</v>
      </c>
      <c r="D138" s="93">
        <v>100</v>
      </c>
      <c r="F138" s="93">
        <v>100</v>
      </c>
      <c r="H138" s="58">
        <v>75</v>
      </c>
      <c r="I138" s="77" t="s">
        <v>593</v>
      </c>
      <c r="J138" s="69">
        <f t="shared" si="0"/>
        <v>90</v>
      </c>
    </row>
    <row r="139" spans="1:10" ht="16.5">
      <c r="A139" s="8" t="s">
        <v>337</v>
      </c>
      <c r="B139" s="8" t="s">
        <v>129</v>
      </c>
      <c r="C139" s="10">
        <v>9631815</v>
      </c>
      <c r="D139" s="90"/>
      <c r="F139" s="90"/>
      <c r="H139" s="60"/>
      <c r="I139" s="60"/>
      <c r="J139" s="69">
        <f t="shared" si="0"/>
        <v>0</v>
      </c>
    </row>
    <row r="140" spans="1:10" ht="16.5">
      <c r="A140" s="8" t="s">
        <v>338</v>
      </c>
      <c r="B140" s="8" t="s">
        <v>58</v>
      </c>
      <c r="C140" s="10">
        <v>9633094</v>
      </c>
      <c r="D140" s="93">
        <v>100</v>
      </c>
      <c r="F140" s="93">
        <v>90</v>
      </c>
      <c r="H140" s="81">
        <v>100</v>
      </c>
      <c r="I140" s="85"/>
      <c r="J140" s="69">
        <f t="shared" si="0"/>
        <v>97</v>
      </c>
    </row>
    <row r="141" spans="1:10" ht="16.5">
      <c r="A141" s="27" t="s">
        <v>151</v>
      </c>
      <c r="B141" s="42" t="s">
        <v>152</v>
      </c>
      <c r="C141" s="42">
        <v>9627052</v>
      </c>
      <c r="D141" s="90"/>
      <c r="F141" s="90"/>
      <c r="H141" s="60"/>
      <c r="I141" s="60"/>
      <c r="J141" s="69">
        <f t="shared" si="0"/>
        <v>0</v>
      </c>
    </row>
    <row r="142" spans="1:10" ht="16.5">
      <c r="A142" s="42" t="s">
        <v>139</v>
      </c>
      <c r="B142" s="25" t="s">
        <v>98</v>
      </c>
      <c r="C142" s="25">
        <v>9533037</v>
      </c>
      <c r="D142" s="93">
        <v>90</v>
      </c>
      <c r="F142" s="93">
        <v>100</v>
      </c>
      <c r="H142" s="81">
        <v>0</v>
      </c>
      <c r="I142" s="77" t="s">
        <v>592</v>
      </c>
      <c r="J142" s="69">
        <f t="shared" si="0"/>
        <v>57</v>
      </c>
    </row>
  </sheetData>
  <mergeCells count="4">
    <mergeCell ref="A1:B1"/>
    <mergeCell ref="A39:B39"/>
    <mergeCell ref="A88:B88"/>
    <mergeCell ref="D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HW1</vt:lpstr>
      <vt:lpstr>HW2</vt:lpstr>
      <vt:lpstr>HW3</vt:lpstr>
      <vt:lpstr>HW4</vt:lpstr>
      <vt:lpstr>HW5</vt:lpstr>
      <vt:lpstr>HW6</vt:lpstr>
      <vt:lpstr>HW7</vt:lpstr>
      <vt:lpstr>HW8</vt:lpstr>
      <vt:lpstr>HW9</vt:lpstr>
      <vt:lpstr>HW10</vt:lpstr>
      <vt:lpstr>HW11</vt:lpstr>
      <vt:lpstr>HW12</vt:lpstr>
      <vt:lpstr>HW13</vt:lpstr>
      <vt:lpstr>HW14</vt:lpstr>
      <vt:lpstr>FINAL GRADES</vt:lpstr>
      <vt:lpstr>Group2</vt:lpstr>
      <vt:lpstr>Group3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2019-01-24T15:30:01Z</dcterms:created>
  <dcterms:modified xsi:type="dcterms:W3CDTF">2019-01-25T17:09:11Z</dcterms:modified>
</cp:coreProperties>
</file>