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&quot;$&quot;#,##0"/>
    <numFmt numFmtId="165" formatCode="&quot;$&quot;#,##0.00"/>
    <numFmt numFmtId="166" formatCode="&quot;$&quot;#,##0.00_-"/>
  </numFmts>
  <fonts count="7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b val="1"/>
      <color theme="1"/>
      <sz val="11"/>
      <scheme val="minor"/>
    </font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  <sz val="9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3" fillId="0" borderId="0"/>
  </cellStyleXfs>
  <cellXfs count="44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2" borderId="0" pivotButton="0" quotePrefix="0" xfId="0"/>
    <xf numFmtId="164" fontId="3" fillId="2" borderId="0" pivotButton="0" quotePrefix="0" xfId="0"/>
    <xf numFmtId="0" fontId="3" fillId="0" borderId="1" pivotButton="0" quotePrefix="0" xfId="0"/>
    <xf numFmtId="165" fontId="3" fillId="2" borderId="1" pivotButton="0" quotePrefix="0" xfId="0"/>
    <xf numFmtId="10" fontId="3" fillId="0" borderId="0" pivotButton="0" quotePrefix="0" xfId="0"/>
    <xf numFmtId="164" fontId="3" fillId="2" borderId="1" pivotButton="0" quotePrefix="0" xfId="0"/>
    <xf numFmtId="164" fontId="3" fillId="0" borderId="0" pivotButton="0" quotePrefix="0" xfId="0"/>
    <xf numFmtId="165" fontId="3" fillId="2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6" fillId="0" borderId="2" applyAlignment="1" pivotButton="0" quotePrefix="0" xfId="0">
      <alignment horizontal="center" wrapText="1"/>
    </xf>
    <xf numFmtId="0" fontId="6" fillId="0" borderId="3" applyAlignment="1" pivotButton="0" quotePrefix="0" xfId="0">
      <alignment horizontal="center" wrapText="1"/>
    </xf>
    <xf numFmtId="0" fontId="3" fillId="0" borderId="4" pivotButton="0" quotePrefix="0" xfId="0"/>
    <xf numFmtId="0" fontId="3" fillId="2" borderId="5" pivotButton="0" quotePrefix="0" xfId="0"/>
    <xf numFmtId="164" fontId="3" fillId="2" borderId="5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0" borderId="6" pivotButton="0" quotePrefix="0" xfId="0"/>
    <xf numFmtId="165" fontId="3" fillId="2" borderId="7" pivotButton="0" quotePrefix="0" xfId="0"/>
    <xf numFmtId="164" fontId="3" fillId="2" borderId="7" pivotButton="0" quotePrefix="0" xfId="0"/>
    <xf numFmtId="165" fontId="3" fillId="2" borderId="5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0" borderId="2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2" fillId="0" borderId="4" pivotButton="0" quotePrefix="0" xfId="0"/>
    <xf numFmtId="0" fontId="3" fillId="2" borderId="0" pivotButton="0" quotePrefix="0" xfId="0"/>
    <xf numFmtId="164" fontId="3" fillId="2" borderId="0" pivotButton="0" quotePrefix="0" xfId="0"/>
    <xf numFmtId="0" fontId="4" fillId="0" borderId="4" pivotButton="0" quotePrefix="0" xfId="0"/>
    <xf numFmtId="0" fontId="4" fillId="0" borderId="6" pivotButton="0" quotePrefix="0" xfId="0"/>
    <xf numFmtId="165" fontId="3" fillId="2" borderId="0" pivotButton="0" quotePrefix="0" xfId="0"/>
    <xf numFmtId="0" fontId="5" fillId="0" borderId="6" pivotButton="0" quotePrefix="0" xfId="0"/>
    <xf numFmtId="0" fontId="3" fillId="0" borderId="8" pivotButton="0" quotePrefix="0" xfId="0"/>
    <xf numFmtId="165" fontId="3" fillId="2" borderId="11" pivotButton="0" quotePrefix="0" xfId="0"/>
    <xf numFmtId="0" fontId="0" fillId="0" borderId="10" pivotButton="0" quotePrefix="0" xfId="0"/>
    <xf numFmtId="0" fontId="6" fillId="0" borderId="12" applyAlignment="1" pivotButton="0" quotePrefix="0" xfId="0">
      <alignment horizontal="center" wrapText="1"/>
    </xf>
    <xf numFmtId="166" fontId="3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sz="1200" b="1">
                <a:solidFill>
                  <a:sysClr val="windowText" lastClr="000000"/>
                </a:solidFill>
                <a:latin typeface="+mn-lt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+mn-lt"/>
              </a:rPr>
              <a:t>Operation Result Component by %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Sheet1!$U$9</f>
              <strCache>
                <ptCount val="1"/>
                <pt idx="0">
                  <v>Percentage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rgbClr val="4472C4"/>
              </a:solidFill>
              <a:ln xmlns:a="http://schemas.openxmlformats.org/drawingml/2006/main"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ED7D31"/>
              </a:solidFill>
              <a:ln xmlns:a="http://schemas.openxmlformats.org/drawingml/2006/main"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rgbClr val="FFC000"/>
              </a:solidFill>
              <a:ln xmlns:a="http://schemas.openxmlformats.org/drawingml/2006/main">
                <a:prstDash val="solid"/>
              </a:ln>
            </spPr>
          </dPt>
          <dPt>
            <idx val="4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(Sheet1!$T$10:$T$13,Sheet1!$T$17,Sheet1!$T$19)</f>
              <strCache>
                <ptCount val="6"/>
                <pt idx="0">
                  <v>Expense-Labor</v>
                </pt>
                <pt idx="1">
                  <v>Expense-Material</v>
                </pt>
                <pt idx="2">
                  <v>Payroll Expense</v>
                </pt>
                <pt idx="3">
                  <v>Admin Expense</v>
                </pt>
                <pt idx="4">
                  <v>Tax Expense</v>
                </pt>
                <pt idx="5">
                  <v>Net Income</v>
                </pt>
              </strCache>
            </strRef>
          </cat>
          <val>
            <numRef>
              <f>(Sheet1!$U$10:$U$13,Sheet1!$U$17,Sheet1!$U$19)</f>
              <numCache>
                <formatCode>0.00%</formatCode>
                <ptCount val="6"/>
                <pt idx="0">
                  <v>0</v>
                </pt>
                <pt idx="1">
                  <v>0</v>
                </pt>
                <pt idx="2">
                  <v>0.2666666666666667</v>
                </pt>
                <pt idx="3">
                  <v>0.1666666666666667</v>
                </pt>
                <pt idx="4">
                  <v>0.1416666666666667</v>
                </pt>
                <pt idx="5">
                  <v>0.425</v>
                </pt>
              </numCache>
            </numRef>
          </val>
        </ser>
        <ser>
          <idx val="1"/>
          <order val="1"/>
          <tx>
            <strRef>
              <f>Sheet1!$V$9</f>
              <strCache>
                <ptCount val="1"/>
                <pt idx="0">
                  <v>$3,000,000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(Sheet1!$T$10:$T$13,Sheet1!$T$17,Sheet1!$T$19)</f>
              <strCache>
                <ptCount val="6"/>
                <pt idx="0">
                  <v>Expense-Labor</v>
                </pt>
                <pt idx="1">
                  <v>Expense-Material</v>
                </pt>
                <pt idx="2">
                  <v>Payroll Expense</v>
                </pt>
                <pt idx="3">
                  <v>Admin Expense</v>
                </pt>
                <pt idx="4">
                  <v>Tax Expense</v>
                </pt>
                <pt idx="5">
                  <v>Net Income</v>
                </pt>
              </strCache>
            </strRef>
          </cat>
          <val>
            <numRef>
              <f>(Sheet1!$V$10:$V$13,Sheet1!$V$17,Sheet1!$V$19)</f>
              <numCache>
                <formatCode>"$"#,##0</formatCode>
                <ptCount val="6"/>
                <pt idx="0">
                  <v>0</v>
                </pt>
                <pt idx="1">
                  <v>0</v>
                </pt>
                <pt idx="2">
                  <v>800000</v>
                </pt>
                <pt idx="3">
                  <v>500000</v>
                </pt>
                <pt idx="4">
                  <v>425000</v>
                </pt>
                <pt idx="5">
                  <v>1275000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Operation</a:t>
            </a:r>
            <a:r>
              <a:rPr lang="en-US" sz="1200" b="1" baseline="0">
                <a:solidFill>
                  <a:sysClr val="windowText" lastClr="000000"/>
                </a:solidFill>
              </a:rPr>
              <a:t xml:space="preserve"> Result Component by $</a:t>
            </a:r>
            <a:endParaRPr lang="en-US" sz="1200" b="1">
              <a:solidFill>
                <a:sysClr val="windowText" lastClr="000000"/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bar"/>
        <grouping val="stacked"/>
        <varyColors val="0"/>
        <ser>
          <idx val="1"/>
          <order val="0"/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chemeClr val="bg1">
                  <a:lumMod val="65000"/>
                </a:schemeClr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(Sheet1!$T$9:$T$13,Sheet1!$T$17,Sheet1!$T$19)</f>
              <strCache>
                <ptCount val="7"/>
                <pt idx="0">
                  <v>Revenue</v>
                </pt>
                <pt idx="1">
                  <v>Expense-Labor</v>
                </pt>
                <pt idx="2">
                  <v>Expense-Material</v>
                </pt>
                <pt idx="3">
                  <v>Payroll Expense</v>
                </pt>
                <pt idx="4">
                  <v>Admin Expense</v>
                </pt>
                <pt idx="5">
                  <v>Tax Expense</v>
                </pt>
                <pt idx="6">
                  <v>Net Income</v>
                </pt>
              </strCache>
            </strRef>
          </cat>
          <val>
            <numRef>
              <f>(Sheet1!$V$9:$V$13,Sheet1!$V$17,Sheet1!$V$19)</f>
              <numCache>
                <formatCode>"$"#,##0</formatCode>
                <ptCount val="7"/>
                <pt idx="0">
                  <v>3000000</v>
                </pt>
                <pt idx="1">
                  <v>0</v>
                </pt>
                <pt idx="2">
                  <v>0</v>
                </pt>
                <pt idx="3">
                  <v>800000</v>
                </pt>
                <pt idx="4">
                  <v>500000</v>
                </pt>
                <pt idx="5">
                  <v>425000</v>
                </pt>
                <pt idx="6">
                  <v>1275000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684688560"/>
        <axId val="1684694320"/>
      </barChart>
      <catAx>
        <axId val="168468856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84694320"/>
        <crosses val="autoZero"/>
        <auto val="1"/>
        <lblAlgn val="ctr"/>
        <lblOffset val="100"/>
        <noMultiLvlLbl val="0"/>
      </catAx>
      <valAx>
        <axId val="1684694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$&quot;#,##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68468856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Developer Capital Funding Requirement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1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/>
      <bar3D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cat>
            <strRef>
              <f>Sheet1!$R$5:$R$6</f>
              <strCache>
                <ptCount val="2"/>
                <pt idx="0">
                  <v>Capital needed - minimum</v>
                </pt>
                <pt idx="1">
                  <v>Capital needed - safe</v>
                </pt>
              </strCache>
            </strRef>
          </cat>
          <val>
            <numRef>
              <f>Sheet1!$S$5:$S$6</f>
              <numCache>
                <formatCode>"$"#,##0</formatCode>
                <ptCount val="2"/>
                <pt idx="0">
                  <formatCode>General</formatCode>
                  <v>0</v>
                </pt>
                <pt idx="1">
                  <v>1300000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53111055"/>
        <axId val="953111535"/>
      </bar3DChart>
      <catAx>
        <axId val="9531110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53111535"/>
        <crosses val="autoZero"/>
        <auto val="1"/>
        <lblAlgn val="ctr"/>
        <lblOffset val="100"/>
        <noMultiLvlLbl val="0"/>
      </catAx>
      <valAx>
        <axId val="95311153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5311105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16</col>
      <colOff>528636</colOff>
      <row>21</row>
      <rowOff>90487</rowOff>
    </from>
    <to>
      <col>22</col>
      <colOff>361950</colOff>
      <row>36</row>
      <rowOff>161926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23</col>
      <colOff>247650</colOff>
      <row>21</row>
      <rowOff>33336</rowOff>
    </from>
    <to>
      <col>30</col>
      <colOff>838200</colOff>
      <row>53</row>
      <rowOff>76199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oneCellAnchor>
    <from>
      <col>16</col>
      <colOff>476250</colOff>
      <row>38</row>
      <rowOff>47626</rowOff>
    </from>
    <ext cx="5981700" cy="30861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0"/>
  <sheetViews>
    <sheetView tabSelected="1" topLeftCell="E1" workbookViewId="0">
      <selection activeCell="S6" sqref="S6"/>
    </sheetView>
  </sheetViews>
  <sheetFormatPr baseColWidth="8" defaultColWidth="14.42578125" defaultRowHeight="15" customHeight="1"/>
  <cols>
    <col width="33.85546875" customWidth="1" style="31" min="1" max="1"/>
    <col width="13.85546875" customWidth="1" style="31" min="2" max="2"/>
    <col width="8.7109375" customWidth="1" style="31" min="3" max="6"/>
    <col width="17" customWidth="1" style="31" min="7" max="7"/>
    <col width="8.7109375" customWidth="1" style="31" min="8" max="9"/>
    <col width="18.7109375" customWidth="1" style="31" min="10" max="10"/>
    <col width="8.7109375" customWidth="1" style="31" min="11" max="13"/>
    <col width="44.140625" customWidth="1" style="31" min="14" max="14"/>
    <col width="13.28515625" customWidth="1" style="31" min="15" max="15"/>
    <col width="8.7109375" customWidth="1" style="31" min="16" max="17"/>
    <col width="25" customWidth="1" style="31" min="18" max="18"/>
    <col width="17" customWidth="1" style="31" min="19" max="19"/>
    <col width="17.7109375" customWidth="1" style="31" min="20" max="20"/>
    <col width="8.7109375" customWidth="1" style="31" min="21" max="21"/>
    <col width="12.7109375" bestFit="1" customWidth="1" style="31" min="22" max="22"/>
    <col width="8.7109375" customWidth="1" style="31" min="23" max="28"/>
  </cols>
  <sheetData>
    <row r="1" ht="15" customHeight="1" s="31">
      <c r="N1" s="12" t="inlineStr">
        <is>
          <t>Output</t>
        </is>
      </c>
    </row>
    <row r="2" ht="15.75" customHeight="1" s="31" thickBot="1">
      <c r="N2" s="1" t="inlineStr">
        <is>
          <t>Developer Accountant</t>
        </is>
      </c>
      <c r="R2" s="1" t="inlineStr">
        <is>
          <t>Developer Management</t>
        </is>
      </c>
    </row>
    <row r="3" ht="33" customHeight="1" s="31">
      <c r="N3" s="28" t="inlineStr">
        <is>
          <t>January 2025 Financial Statements</t>
        </is>
      </c>
      <c r="O3" s="41" t="n"/>
      <c r="P3" s="30" t="n"/>
      <c r="R3" s="42" t="inlineStr">
        <is>
          <t>January 2025 Financial Statements and Capital Fund Requirement</t>
        </is>
      </c>
      <c r="S3" s="30" t="n"/>
    </row>
    <row r="4">
      <c r="N4" s="20" t="n"/>
      <c r="P4" s="21" t="n"/>
      <c r="R4" s="20" t="n"/>
      <c r="S4" s="21" t="n"/>
    </row>
    <row r="5">
      <c r="G5" s="2" t="inlineStr">
        <is>
          <t>JE to be feeded and generated from Quickbook</t>
        </is>
      </c>
      <c r="N5" s="32" t="inlineStr">
        <is>
          <t>Asset</t>
        </is>
      </c>
      <c r="P5" s="21" t="n"/>
      <c r="R5" s="17" t="inlineStr">
        <is>
          <t>Capital needed - minimum</t>
        </is>
      </c>
      <c r="S5" s="18">
        <f>IF(O6-O9-O10-O11&gt;0,0,O11+O10+O9-O6)</f>
        <v/>
      </c>
    </row>
    <row r="6">
      <c r="A6" s="2" t="inlineStr">
        <is>
          <t>Project Name</t>
        </is>
      </c>
      <c r="B6" s="33" t="n"/>
      <c r="N6" s="22" t="inlineStr">
        <is>
          <t>Accounts Receivable - Customer XXX, Project XXX</t>
        </is>
      </c>
      <c r="O6" s="6">
        <f>J17</f>
        <v/>
      </c>
      <c r="P6" s="21" t="n"/>
      <c r="R6" s="17" t="inlineStr">
        <is>
          <t>Capital needed - safe</t>
        </is>
      </c>
      <c r="S6" s="19">
        <f>O9+O10+O11</f>
        <v/>
      </c>
    </row>
    <row r="7">
      <c r="A7" s="2" t="inlineStr">
        <is>
          <t>Contractor Name</t>
        </is>
      </c>
      <c r="B7" s="33" t="n"/>
      <c r="F7" s="2" t="inlineStr">
        <is>
          <t>Dr:</t>
        </is>
      </c>
      <c r="G7" s="2" t="inlineStr">
        <is>
          <t>Material Expense - Project XXX</t>
        </is>
      </c>
      <c r="J7" s="33">
        <f>B11</f>
        <v/>
      </c>
      <c r="N7" s="20" t="n"/>
      <c r="P7" s="21" t="n"/>
      <c r="R7" s="20" t="n"/>
      <c r="S7" s="21" t="n"/>
    </row>
    <row r="8">
      <c r="A8" s="2" t="inlineStr">
        <is>
          <t>Billing Date</t>
        </is>
      </c>
      <c r="B8" s="33" t="inlineStr">
        <is>
          <t>14/08/2023</t>
        </is>
      </c>
      <c r="F8" s="2" t="inlineStr">
        <is>
          <t>Cr:</t>
        </is>
      </c>
      <c r="G8" s="2" t="inlineStr">
        <is>
          <t>Accounts Payable - Contractor XXX</t>
        </is>
      </c>
      <c r="J8" s="33">
        <f>J7</f>
        <v/>
      </c>
      <c r="N8" s="32" t="inlineStr">
        <is>
          <t>Liability</t>
        </is>
      </c>
      <c r="P8" s="21" t="n"/>
      <c r="R8" s="20" t="n"/>
      <c r="S8" s="21" t="n"/>
    </row>
    <row r="9">
      <c r="A9" s="2" t="inlineStr">
        <is>
          <t>Invoice Number</t>
        </is>
      </c>
      <c r="B9" s="33" t="inlineStr">
        <is>
          <t>F1000876/23</t>
        </is>
      </c>
      <c r="N9" s="17" t="inlineStr">
        <is>
          <t>Accounts Payable - Contractor XXX, Project xxx</t>
        </is>
      </c>
      <c r="O9" s="33">
        <f>J8</f>
        <v/>
      </c>
      <c r="P9" s="21" t="n"/>
      <c r="R9" s="22" t="inlineStr">
        <is>
          <t>Revenue</t>
        </is>
      </c>
      <c r="S9" s="23">
        <f>O16</f>
        <v/>
      </c>
      <c r="T9" s="7" t="inlineStr">
        <is>
          <t>Revenue</t>
        </is>
      </c>
      <c r="U9" s="7" t="inlineStr">
        <is>
          <t>Percentage</t>
        </is>
      </c>
      <c r="V9" s="11">
        <f>S9</f>
        <v/>
      </c>
    </row>
    <row r="10">
      <c r="N10" s="17" t="inlineStr">
        <is>
          <t>Payroll Payble</t>
        </is>
      </c>
      <c r="O10" s="34">
        <f>J22</f>
        <v/>
      </c>
      <c r="P10" s="21" t="n"/>
      <c r="R10" s="17" t="inlineStr">
        <is>
          <t>Expense-Labor</t>
        </is>
      </c>
      <c r="S10" s="18">
        <f>P21</f>
        <v/>
      </c>
      <c r="T10" s="2" t="inlineStr">
        <is>
          <t>Expense-Labor</t>
        </is>
      </c>
      <c r="U10" s="7">
        <f>S10/$S$9</f>
        <v/>
      </c>
      <c r="V10" s="9">
        <f>S10</f>
        <v/>
      </c>
    </row>
    <row r="11">
      <c r="A11" s="2" t="inlineStr">
        <is>
          <t>Materials</t>
        </is>
      </c>
      <c r="B11" s="43" t="n">
        <v>485</v>
      </c>
      <c r="N11" s="22" t="inlineStr">
        <is>
          <t>Other Payable</t>
        </is>
      </c>
      <c r="O11" s="8">
        <f>J24</f>
        <v/>
      </c>
      <c r="P11" s="21" t="n"/>
      <c r="R11" s="17" t="inlineStr">
        <is>
          <t>Expense-Material</t>
        </is>
      </c>
      <c r="S11" s="18">
        <f>P22</f>
        <v/>
      </c>
      <c r="T11" s="2" t="inlineStr">
        <is>
          <t>Expense-Material</t>
        </is>
      </c>
      <c r="U11" s="7">
        <f>S11/$S$9</f>
        <v/>
      </c>
      <c r="V11" s="9">
        <f>S11</f>
        <v/>
      </c>
    </row>
    <row r="12">
      <c r="N12" s="20" t="n"/>
      <c r="P12" s="21" t="n"/>
      <c r="R12" s="17" t="inlineStr">
        <is>
          <t>Payroll Expense</t>
        </is>
      </c>
      <c r="S12" s="19">
        <f>J21</f>
        <v/>
      </c>
      <c r="T12" s="2" t="inlineStr">
        <is>
          <t>Payroll Expense</t>
        </is>
      </c>
      <c r="U12" s="7">
        <f>S12/S9</f>
        <v/>
      </c>
      <c r="V12" s="9">
        <f>S12</f>
        <v/>
      </c>
    </row>
    <row r="13">
      <c r="A13" s="2" t="inlineStr">
        <is>
          <t>Labor</t>
        </is>
      </c>
      <c r="B13" s="43" t="n">
        <v>0</v>
      </c>
      <c r="F13" s="2" t="inlineStr">
        <is>
          <t>Dr:</t>
        </is>
      </c>
      <c r="G13" s="2" t="inlineStr">
        <is>
          <t>Labor Cost - Project XXX</t>
        </is>
      </c>
      <c r="J13" s="33">
        <f>B13</f>
        <v/>
      </c>
      <c r="N13" s="20" t="n"/>
      <c r="P13" s="21" t="n"/>
      <c r="R13" s="22" t="inlineStr">
        <is>
          <t>Admin Expense</t>
        </is>
      </c>
      <c r="S13" s="24">
        <f>J23</f>
        <v/>
      </c>
      <c r="T13" s="2" t="inlineStr">
        <is>
          <t>Admin Expense</t>
        </is>
      </c>
      <c r="U13" s="7">
        <f>S13/S9</f>
        <v/>
      </c>
      <c r="V13" s="9">
        <f>S13</f>
        <v/>
      </c>
    </row>
    <row r="14">
      <c r="F14" s="2" t="inlineStr">
        <is>
          <t>Cr:</t>
        </is>
      </c>
      <c r="G14" s="2" t="inlineStr">
        <is>
          <t>Accounts Payable - Contractor XXX</t>
        </is>
      </c>
      <c r="J14" s="33">
        <f>J13</f>
        <v/>
      </c>
      <c r="N14" s="20" t="n"/>
      <c r="P14" s="21" t="n"/>
      <c r="R14" s="20" t="n"/>
      <c r="S14" s="21" t="n"/>
      <c r="U14" s="7" t="n"/>
      <c r="V14" s="11" t="n"/>
    </row>
    <row r="15">
      <c r="N15" s="32" t="inlineStr">
        <is>
          <t>Revenue</t>
        </is>
      </c>
      <c r="P15" s="21" t="n"/>
      <c r="R15" s="22" t="inlineStr">
        <is>
          <t>Pre-tax Income</t>
        </is>
      </c>
      <c r="S15" s="23">
        <f>S9-S10-S11-S12-S13</f>
        <v/>
      </c>
      <c r="U15" s="7" t="n"/>
      <c r="V15" s="11" t="n"/>
    </row>
    <row r="16">
      <c r="A16" s="2" t="inlineStr">
        <is>
          <t>Revenue/payment from customer</t>
        </is>
      </c>
      <c r="B16" s="37" t="n">
        <v>3000000</v>
      </c>
      <c r="N16" s="22" t="inlineStr">
        <is>
          <t>Revenue - Project XXX</t>
        </is>
      </c>
      <c r="O16" s="6">
        <f>J18</f>
        <v/>
      </c>
      <c r="P16" s="21" t="n"/>
      <c r="R16" s="20" t="n"/>
      <c r="S16" s="21" t="n"/>
      <c r="U16" s="7" t="n"/>
      <c r="V16" s="11" t="n"/>
    </row>
    <row r="17">
      <c r="F17" s="2" t="inlineStr">
        <is>
          <t>Dr:</t>
        </is>
      </c>
      <c r="G17" s="2" t="inlineStr">
        <is>
          <t>Accounts Receivable - Customer XXX, Project XXX</t>
        </is>
      </c>
      <c r="J17" s="37">
        <f>B16</f>
        <v/>
      </c>
      <c r="N17" s="20" t="n"/>
      <c r="P17" s="21" t="n"/>
      <c r="R17" s="22" t="inlineStr">
        <is>
          <t>Tax Expense</t>
        </is>
      </c>
      <c r="S17" s="23">
        <f>S15*0.25</f>
        <v/>
      </c>
      <c r="T17" s="2" t="inlineStr">
        <is>
          <t>Tax Expense</t>
        </is>
      </c>
      <c r="U17" s="7">
        <f>S17/$S$9</f>
        <v/>
      </c>
      <c r="V17" s="9">
        <f>S17</f>
        <v/>
      </c>
    </row>
    <row r="18">
      <c r="F18" s="2" t="inlineStr">
        <is>
          <t>Cr:</t>
        </is>
      </c>
      <c r="G18" s="2" t="inlineStr">
        <is>
          <t>Revenue - Project XXX</t>
        </is>
      </c>
      <c r="J18" s="37">
        <f>J17</f>
        <v/>
      </c>
      <c r="N18" s="32" t="inlineStr">
        <is>
          <t>Expense</t>
        </is>
      </c>
      <c r="P18" s="21" t="n"/>
      <c r="R18" s="20" t="n"/>
      <c r="S18" s="21" t="n"/>
      <c r="U18" s="7" t="n"/>
      <c r="V18" s="11" t="n"/>
    </row>
    <row r="19">
      <c r="N19" s="17" t="inlineStr">
        <is>
          <t>Expense - Project XXX</t>
        </is>
      </c>
      <c r="O19" s="33">
        <f>P21+P22</f>
        <v/>
      </c>
      <c r="P19" s="21" t="n"/>
      <c r="R19" s="17" t="inlineStr">
        <is>
          <t>Net Income</t>
        </is>
      </c>
      <c r="S19" s="25">
        <f>S15-S17</f>
        <v/>
      </c>
      <c r="T19" s="2" t="inlineStr">
        <is>
          <t>Net Income</t>
        </is>
      </c>
      <c r="U19" s="7">
        <f>S19/$S$9</f>
        <v/>
      </c>
      <c r="V19" s="9">
        <f>S19</f>
        <v/>
      </c>
    </row>
    <row r="20" ht="15.75" customHeight="1" s="31" thickBot="1">
      <c r="N20" s="17" t="inlineStr">
        <is>
          <t xml:space="preserve">     Expense - Labor - Project XXX</t>
        </is>
      </c>
      <c r="P20" s="21" t="n"/>
      <c r="R20" s="26" t="n"/>
      <c r="S20" s="27" t="n"/>
    </row>
    <row r="21" ht="15.75" customHeight="1" s="31">
      <c r="A21" s="2" t="inlineStr">
        <is>
          <t>Developer Company Payroll Expense</t>
        </is>
      </c>
      <c r="B21" s="34" t="n">
        <v>800000</v>
      </c>
      <c r="F21" s="2" t="inlineStr">
        <is>
          <t xml:space="preserve">Dr: </t>
        </is>
      </c>
      <c r="G21" s="2" t="inlineStr">
        <is>
          <t>Payroll Expense</t>
        </is>
      </c>
      <c r="J21" s="34">
        <f>B21</f>
        <v/>
      </c>
      <c r="N21" s="35" t="inlineStr">
        <is>
          <t xml:space="preserve">     Expense - Material - Project XXX</t>
        </is>
      </c>
      <c r="P21" s="18" t="n"/>
    </row>
    <row r="22" ht="15.75" customHeight="1" s="31">
      <c r="F22" s="2" t="inlineStr">
        <is>
          <t>Cr:</t>
        </is>
      </c>
      <c r="G22" s="2" t="inlineStr">
        <is>
          <t>Payroll Payable</t>
        </is>
      </c>
      <c r="J22" s="34">
        <f>J21</f>
        <v/>
      </c>
      <c r="N22" s="17" t="inlineStr">
        <is>
          <t>Payroll Expense Allocation</t>
        </is>
      </c>
      <c r="O22" s="34">
        <f>J21*100%</f>
        <v/>
      </c>
      <c r="P22" s="18" t="n"/>
    </row>
    <row r="23" ht="15.75" customHeight="1" s="31">
      <c r="A23" s="2" t="inlineStr">
        <is>
          <t>Developer Company Admin Expense</t>
        </is>
      </c>
      <c r="B23" s="34" t="n">
        <v>500000</v>
      </c>
      <c r="F23" s="2" t="inlineStr">
        <is>
          <t xml:space="preserve">Dr: </t>
        </is>
      </c>
      <c r="G23" s="2" t="inlineStr">
        <is>
          <t>Admin Expense</t>
        </is>
      </c>
      <c r="J23" s="34">
        <f>B23</f>
        <v/>
      </c>
      <c r="N23" s="22" t="inlineStr">
        <is>
          <t>Admin Expense Allocation</t>
        </is>
      </c>
      <c r="O23" s="8">
        <f>J23*100%</f>
        <v/>
      </c>
      <c r="P23" s="21" t="n"/>
    </row>
    <row r="24" ht="15.75" customHeight="1" s="31">
      <c r="F24" s="2" t="inlineStr">
        <is>
          <t>Cr:</t>
        </is>
      </c>
      <c r="G24" s="2" t="inlineStr">
        <is>
          <t>Other Payable</t>
        </is>
      </c>
      <c r="J24" s="34">
        <f>J23</f>
        <v/>
      </c>
      <c r="N24" s="20" t="n"/>
      <c r="P24" s="21" t="n"/>
    </row>
    <row r="25" ht="15.75" customHeight="1" s="31">
      <c r="N25" s="20" t="n"/>
      <c r="P25" s="21" t="n"/>
    </row>
    <row r="26" ht="15.75" customHeight="1" s="31">
      <c r="N26" s="36" t="inlineStr">
        <is>
          <t>Pre-Tax Net Income - Project XXX</t>
        </is>
      </c>
      <c r="O26" s="6">
        <f>O16-O19-O22-O23</f>
        <v/>
      </c>
      <c r="P26" s="21" t="n"/>
    </row>
    <row r="27" ht="15.75" customHeight="1" s="31">
      <c r="N27" s="20" t="n"/>
      <c r="P27" s="21" t="n"/>
    </row>
    <row r="28" ht="15.75" customHeight="1" s="31">
      <c r="N28" s="17" t="inlineStr">
        <is>
          <t>Estimated Income Tax</t>
        </is>
      </c>
      <c r="O28" s="37">
        <f>O26*25%</f>
        <v/>
      </c>
      <c r="P28" s="21" t="n"/>
    </row>
    <row r="29" ht="15.75" customHeight="1" s="31">
      <c r="N29" s="38" t="n"/>
      <c r="O29" s="5" t="n"/>
      <c r="P29" s="21" t="n"/>
    </row>
    <row r="30" ht="15.75" customHeight="1" s="31" thickBot="1">
      <c r="N30" s="39" t="inlineStr">
        <is>
          <t>Net Income</t>
        </is>
      </c>
      <c r="O30" s="40">
        <f>O26-O28</f>
        <v/>
      </c>
      <c r="P30" s="27" t="n"/>
    </row>
    <row r="31" ht="15.75" customHeight="1" s="31"/>
    <row r="32" ht="15.75" customHeight="1" s="31"/>
    <row r="33" ht="15.75" customHeight="1" s="31"/>
    <row r="34" ht="15.75" customHeight="1" s="31"/>
    <row r="35" ht="15.75" customHeight="1" s="31"/>
    <row r="36" ht="15.75" customHeight="1" s="31"/>
    <row r="37" ht="15.75" customHeight="1" s="31"/>
    <row r="38" ht="15.75" customHeight="1" s="31"/>
    <row r="39" ht="15.75" customHeight="1" s="31"/>
    <row r="40" ht="15.75" customHeight="1" s="31"/>
    <row r="41" ht="15.75" customHeight="1" s="31"/>
    <row r="42" ht="15.75" customHeight="1" s="31"/>
    <row r="43" ht="15.75" customHeight="1" s="31"/>
    <row r="44" ht="15.75" customHeight="1" s="31"/>
    <row r="45" ht="15.75" customHeight="1" s="31"/>
    <row r="46" ht="15.75" customHeight="1" s="31"/>
    <row r="47" ht="15.75" customHeight="1" s="31"/>
    <row r="48" ht="15.75" customHeight="1" s="31"/>
    <row r="49" ht="15.75" customHeight="1" s="31"/>
    <row r="50" ht="15.75" customHeight="1" s="31"/>
    <row r="51" ht="15.75" customHeight="1" s="31"/>
    <row r="52" ht="15.75" customHeight="1" s="31"/>
    <row r="53" ht="15.75" customHeight="1" s="31"/>
    <row r="54" ht="15.75" customHeight="1" s="31"/>
    <row r="55" ht="15.75" customHeight="1" s="31"/>
    <row r="56" ht="15.75" customHeight="1" s="31"/>
    <row r="57" ht="15.75" customHeight="1" s="31"/>
    <row r="58" ht="15.75" customHeight="1" s="31"/>
    <row r="59" ht="15.75" customHeight="1" s="31"/>
    <row r="60" ht="15.75" customHeight="1" s="31"/>
    <row r="61" ht="15.75" customHeight="1" s="31"/>
    <row r="62" ht="15.75" customHeight="1" s="31"/>
    <row r="63" ht="15.75" customHeight="1" s="31"/>
    <row r="64" ht="15.75" customHeight="1" s="31"/>
    <row r="65" ht="15.75" customHeight="1" s="31"/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3">
    <mergeCell ref="N1:R1"/>
    <mergeCell ref="N3:O3"/>
    <mergeCell ref="R3:S3"/>
  </mergeCells>
  <pageMargins left="0.7" right="0.7" top="0.75" bottom="0.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lilly LI</dc:creator>
  <dcterms:created xmlns:dcterms="http://purl.org/dc/terms/" xmlns:xsi="http://www.w3.org/2001/XMLSchema-instance" xsi:type="dcterms:W3CDTF">2025-01-19T18:10:00Z</dcterms:created>
  <dcterms:modified xmlns:dcterms="http://purl.org/dc/terms/" xmlns:xsi="http://www.w3.org/2001/XMLSchema-instance" xsi:type="dcterms:W3CDTF">2025-01-19T23:37:56Z</dcterms:modified>
  <cp:lastModifiedBy>lilly LI</cp:lastModifiedBy>
</cp:coreProperties>
</file>