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ownloads\"/>
    </mc:Choice>
  </mc:AlternateContent>
  <xr:revisionPtr revIDLastSave="0" documentId="13_ncr:1_{566C2730-9257-48F1-844D-2D6064E3BF27}" xr6:coauthVersionLast="47" xr6:coauthVersionMax="47" xr10:uidLastSave="{00000000-0000-0000-0000-000000000000}"/>
  <bookViews>
    <workbookView xWindow="-108" yWindow="-108" windowWidth="23256" windowHeight="12576" activeTab="2" xr2:uid="{503B08EE-5B7D-485D-83AB-3B44CB99253F}"/>
  </bookViews>
  <sheets>
    <sheet name="ej1" sheetId="1" r:id="rId1"/>
    <sheet name="ej2" sheetId="2" r:id="rId2"/>
    <sheet name="jacobi" sheetId="3" r:id="rId3"/>
    <sheet name="no converge" sheetId="4" r:id="rId4"/>
    <sheet name="seidel" sheetId="6" r:id="rId5"/>
    <sheet name="Hoja1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0" i="3" l="1"/>
  <c r="S40" i="3"/>
  <c r="T40" i="3"/>
  <c r="U40" i="3"/>
  <c r="U43" i="3" s="1"/>
  <c r="V40" i="3"/>
  <c r="W40" i="3"/>
  <c r="X40" i="3"/>
  <c r="Y40" i="3"/>
  <c r="Y43" i="3" s="1"/>
  <c r="Z40" i="3"/>
  <c r="AA40" i="3"/>
  <c r="AB40" i="3"/>
  <c r="AC40" i="3"/>
  <c r="AC43" i="3" s="1"/>
  <c r="AD40" i="3"/>
  <c r="AE40" i="3"/>
  <c r="AF40" i="3"/>
  <c r="AG40" i="3"/>
  <c r="AG43" i="3" s="1"/>
  <c r="AH40" i="3"/>
  <c r="AI40" i="3"/>
  <c r="AJ40" i="3"/>
  <c r="AK40" i="3"/>
  <c r="AK43" i="3" s="1"/>
  <c r="AL40" i="3"/>
  <c r="AM40" i="3"/>
  <c r="AN40" i="3"/>
  <c r="AO40" i="3"/>
  <c r="AO43" i="3" s="1"/>
  <c r="AP40" i="3"/>
  <c r="AQ40" i="3"/>
  <c r="AR40" i="3"/>
  <c r="AS40" i="3"/>
  <c r="AS43" i="3" s="1"/>
  <c r="AT40" i="3"/>
  <c r="AU40" i="3"/>
  <c r="AV40" i="3"/>
  <c r="AW40" i="3"/>
  <c r="AW43" i="3" s="1"/>
  <c r="AX40" i="3"/>
  <c r="AY40" i="3"/>
  <c r="AZ40" i="3"/>
  <c r="BA40" i="3"/>
  <c r="BA43" i="3" s="1"/>
  <c r="BB40" i="3"/>
  <c r="BC40" i="3"/>
  <c r="BD40" i="3"/>
  <c r="BE40" i="3"/>
  <c r="BE43" i="3" s="1"/>
  <c r="BF40" i="3"/>
  <c r="BG40" i="3"/>
  <c r="BH40" i="3"/>
  <c r="BI40" i="3"/>
  <c r="BI43" i="3" s="1"/>
  <c r="BJ40" i="3"/>
  <c r="BK40" i="3"/>
  <c r="BL40" i="3"/>
  <c r="BM40" i="3"/>
  <c r="BM43" i="3" s="1"/>
  <c r="BN40" i="3"/>
  <c r="BO40" i="3"/>
  <c r="BP40" i="3"/>
  <c r="BQ40" i="3"/>
  <c r="BQ43" i="3" s="1"/>
  <c r="BR40" i="3"/>
  <c r="R41" i="3"/>
  <c r="S41" i="3"/>
  <c r="T41" i="3"/>
  <c r="T43" i="3" s="1"/>
  <c r="U41" i="3"/>
  <c r="V41" i="3"/>
  <c r="W41" i="3"/>
  <c r="X41" i="3"/>
  <c r="X43" i="3" s="1"/>
  <c r="Y41" i="3"/>
  <c r="Z41" i="3"/>
  <c r="AA41" i="3"/>
  <c r="AB41" i="3"/>
  <c r="AB43" i="3" s="1"/>
  <c r="AC41" i="3"/>
  <c r="AD41" i="3"/>
  <c r="AE41" i="3"/>
  <c r="AF41" i="3"/>
  <c r="AF43" i="3" s="1"/>
  <c r="AG41" i="3"/>
  <c r="AH41" i="3"/>
  <c r="AI41" i="3"/>
  <c r="AJ41" i="3"/>
  <c r="AJ43" i="3" s="1"/>
  <c r="AK41" i="3"/>
  <c r="AL41" i="3"/>
  <c r="AM41" i="3"/>
  <c r="AN41" i="3"/>
  <c r="AN43" i="3" s="1"/>
  <c r="AO41" i="3"/>
  <c r="AP41" i="3"/>
  <c r="AQ41" i="3"/>
  <c r="AR41" i="3"/>
  <c r="AR43" i="3" s="1"/>
  <c r="AS41" i="3"/>
  <c r="AT41" i="3"/>
  <c r="AU41" i="3"/>
  <c r="AV41" i="3"/>
  <c r="AV43" i="3" s="1"/>
  <c r="AW41" i="3"/>
  <c r="AX41" i="3"/>
  <c r="AY41" i="3"/>
  <c r="AZ41" i="3"/>
  <c r="AZ43" i="3" s="1"/>
  <c r="BA41" i="3"/>
  <c r="BB41" i="3"/>
  <c r="BC41" i="3"/>
  <c r="BD41" i="3"/>
  <c r="BD43" i="3" s="1"/>
  <c r="BE41" i="3"/>
  <c r="BF41" i="3"/>
  <c r="BG41" i="3"/>
  <c r="BH41" i="3"/>
  <c r="BH43" i="3" s="1"/>
  <c r="BI41" i="3"/>
  <c r="BJ41" i="3"/>
  <c r="BK41" i="3"/>
  <c r="BL41" i="3"/>
  <c r="BL43" i="3" s="1"/>
  <c r="BM41" i="3"/>
  <c r="BN41" i="3"/>
  <c r="BO41" i="3"/>
  <c r="BP41" i="3"/>
  <c r="BP43" i="3" s="1"/>
  <c r="BQ41" i="3"/>
  <c r="BR41" i="3"/>
  <c r="R42" i="3"/>
  <c r="S42" i="3"/>
  <c r="S43" i="3" s="1"/>
  <c r="T42" i="3"/>
  <c r="U42" i="3"/>
  <c r="V42" i="3"/>
  <c r="W42" i="3"/>
  <c r="W43" i="3" s="1"/>
  <c r="X42" i="3"/>
  <c r="Y42" i="3"/>
  <c r="Z42" i="3"/>
  <c r="AA42" i="3"/>
  <c r="AA43" i="3" s="1"/>
  <c r="AB42" i="3"/>
  <c r="AC42" i="3"/>
  <c r="AD42" i="3"/>
  <c r="AE42" i="3"/>
  <c r="AE43" i="3" s="1"/>
  <c r="AF42" i="3"/>
  <c r="AG42" i="3"/>
  <c r="AH42" i="3"/>
  <c r="AI42" i="3"/>
  <c r="AI43" i="3" s="1"/>
  <c r="AJ42" i="3"/>
  <c r="AK42" i="3"/>
  <c r="AL42" i="3"/>
  <c r="AM42" i="3"/>
  <c r="AM43" i="3" s="1"/>
  <c r="AN42" i="3"/>
  <c r="AO42" i="3"/>
  <c r="AP42" i="3"/>
  <c r="AQ42" i="3"/>
  <c r="AQ43" i="3" s="1"/>
  <c r="AR42" i="3"/>
  <c r="AS42" i="3"/>
  <c r="AT42" i="3"/>
  <c r="AU42" i="3"/>
  <c r="AU43" i="3" s="1"/>
  <c r="AV42" i="3"/>
  <c r="AW42" i="3"/>
  <c r="AX42" i="3"/>
  <c r="AY42" i="3"/>
  <c r="AY43" i="3" s="1"/>
  <c r="AZ42" i="3"/>
  <c r="BA42" i="3"/>
  <c r="BB42" i="3"/>
  <c r="BC42" i="3"/>
  <c r="BC43" i="3" s="1"/>
  <c r="BD42" i="3"/>
  <c r="BE42" i="3"/>
  <c r="BF42" i="3"/>
  <c r="BG42" i="3"/>
  <c r="BG43" i="3" s="1"/>
  <c r="BH42" i="3"/>
  <c r="BI42" i="3"/>
  <c r="BJ42" i="3"/>
  <c r="BK42" i="3"/>
  <c r="BK43" i="3" s="1"/>
  <c r="BL42" i="3"/>
  <c r="BM42" i="3"/>
  <c r="BN42" i="3"/>
  <c r="BO42" i="3"/>
  <c r="BO43" i="3" s="1"/>
  <c r="BP42" i="3"/>
  <c r="BQ42" i="3"/>
  <c r="BR42" i="3"/>
  <c r="R43" i="3"/>
  <c r="V43" i="3"/>
  <c r="Z43" i="3"/>
  <c r="AD43" i="3"/>
  <c r="AH43" i="3"/>
  <c r="AL43" i="3"/>
  <c r="AP43" i="3"/>
  <c r="AT43" i="3"/>
  <c r="AX43" i="3"/>
  <c r="BB43" i="3"/>
  <c r="BF43" i="3"/>
  <c r="BJ43" i="3"/>
  <c r="BN43" i="3"/>
  <c r="BR43" i="3"/>
  <c r="BE35" i="3"/>
  <c r="BE36" i="3"/>
  <c r="BF35" i="3" s="1"/>
  <c r="BF36" i="3"/>
  <c r="BE37" i="3"/>
  <c r="AM35" i="3"/>
  <c r="AM36" i="3"/>
  <c r="AN35" i="3" s="1"/>
  <c r="AN36" i="3"/>
  <c r="AO35" i="3" s="1"/>
  <c r="AM37" i="3"/>
  <c r="AN37" i="3"/>
  <c r="T35" i="3"/>
  <c r="T36" i="3"/>
  <c r="U35" i="3" s="1"/>
  <c r="T37" i="3"/>
  <c r="U36" i="3" s="1"/>
  <c r="V35" i="3" s="1"/>
  <c r="U37" i="3"/>
  <c r="C31" i="3"/>
  <c r="C30" i="3"/>
  <c r="C29" i="3"/>
  <c r="F25" i="3"/>
  <c r="D25" i="3"/>
  <c r="C25" i="3"/>
  <c r="F24" i="3"/>
  <c r="E24" i="3"/>
  <c r="C24" i="3"/>
  <c r="F23" i="3"/>
  <c r="E23" i="3"/>
  <c r="D23" i="3"/>
  <c r="K16" i="7"/>
  <c r="K15" i="7"/>
  <c r="L12" i="7"/>
  <c r="M12" i="7"/>
  <c r="N11" i="7"/>
  <c r="L11" i="7"/>
  <c r="N10" i="7"/>
  <c r="K14" i="7" s="1"/>
  <c r="M10" i="7"/>
  <c r="P10" i="7"/>
  <c r="E48" i="6"/>
  <c r="F25" i="6"/>
  <c r="D25" i="6"/>
  <c r="C25" i="6"/>
  <c r="F24" i="6"/>
  <c r="E24" i="6"/>
  <c r="C24" i="6"/>
  <c r="F23" i="6"/>
  <c r="E23" i="6"/>
  <c r="D23" i="6"/>
  <c r="D37" i="4"/>
  <c r="C31" i="4"/>
  <c r="C30" i="4"/>
  <c r="F25" i="4"/>
  <c r="D25" i="4"/>
  <c r="C25" i="4"/>
  <c r="F24" i="4"/>
  <c r="E24" i="4"/>
  <c r="C24" i="4"/>
  <c r="F23" i="4"/>
  <c r="D35" i="4" s="1"/>
  <c r="E23" i="4"/>
  <c r="D23" i="4"/>
  <c r="C12" i="2" a="1"/>
  <c r="C12" i="2" s="1"/>
  <c r="C8" i="2" a="1"/>
  <c r="D8" i="2" s="1"/>
  <c r="C16" i="1" a="1"/>
  <c r="C16" i="1" s="1"/>
  <c r="BG37" i="3" l="1"/>
  <c r="BF37" i="3"/>
  <c r="BG35" i="3" s="1"/>
  <c r="AO36" i="3"/>
  <c r="AO37" i="3"/>
  <c r="AP36" i="3" s="1"/>
  <c r="V37" i="3"/>
  <c r="V36" i="3"/>
  <c r="W35" i="3" s="1"/>
  <c r="W37" i="3"/>
  <c r="W36" i="3"/>
  <c r="X35" i="3" s="1"/>
  <c r="C30" i="6"/>
  <c r="D35" i="6"/>
  <c r="C29" i="6"/>
  <c r="C31" i="6"/>
  <c r="E36" i="4"/>
  <c r="D36" i="4"/>
  <c r="E35" i="4" s="1"/>
  <c r="C29" i="4"/>
  <c r="C32" i="4" s="1"/>
  <c r="D35" i="3"/>
  <c r="C40" i="3" s="1"/>
  <c r="D36" i="3"/>
  <c r="C41" i="3" s="1"/>
  <c r="D37" i="3"/>
  <c r="C42" i="3" s="1"/>
  <c r="C14" i="2"/>
  <c r="C13" i="2"/>
  <c r="E10" i="2"/>
  <c r="C8" i="2"/>
  <c r="D10" i="2"/>
  <c r="D9" i="2"/>
  <c r="C10" i="2"/>
  <c r="E9" i="2"/>
  <c r="C9" i="2"/>
  <c r="E8" i="2"/>
  <c r="F19" i="1"/>
  <c r="F17" i="1"/>
  <c r="E19" i="1"/>
  <c r="E17" i="1"/>
  <c r="D19" i="1"/>
  <c r="D17" i="1"/>
  <c r="C19" i="1"/>
  <c r="C17" i="1"/>
  <c r="F18" i="1"/>
  <c r="F16" i="1"/>
  <c r="E18" i="1"/>
  <c r="E16" i="1"/>
  <c r="D18" i="1"/>
  <c r="D16" i="1"/>
  <c r="C18" i="1"/>
  <c r="BH37" i="3" l="1"/>
  <c r="BH36" i="3"/>
  <c r="BG36" i="3"/>
  <c r="BH35" i="3" s="1"/>
  <c r="AP35" i="3"/>
  <c r="AP37" i="3"/>
  <c r="AQ35" i="3" s="1"/>
  <c r="X37" i="3"/>
  <c r="Y36" i="3" s="1"/>
  <c r="X36" i="3"/>
  <c r="Y35" i="3" s="1"/>
  <c r="C32" i="3"/>
  <c r="C43" i="3"/>
  <c r="E37" i="3"/>
  <c r="D42" i="3" s="1"/>
  <c r="C32" i="6"/>
  <c r="C41" i="6"/>
  <c r="D36" i="6"/>
  <c r="E37" i="4"/>
  <c r="F36" i="4" s="1"/>
  <c r="G35" i="4" s="1"/>
  <c r="F37" i="4"/>
  <c r="E36" i="3"/>
  <c r="E35" i="3"/>
  <c r="D40" i="3" s="1"/>
  <c r="C23" i="1" a="1"/>
  <c r="C23" i="1" s="1"/>
  <c r="BI37" i="3" l="1"/>
  <c r="BI36" i="3"/>
  <c r="BJ35" i="3" s="1"/>
  <c r="BI35" i="3"/>
  <c r="AQ37" i="3"/>
  <c r="AR36" i="3" s="1"/>
  <c r="AQ36" i="3"/>
  <c r="AR35" i="3" s="1"/>
  <c r="Z37" i="3"/>
  <c r="Y37" i="3"/>
  <c r="Z35" i="3" s="1"/>
  <c r="F35" i="3"/>
  <c r="E40" i="3" s="1"/>
  <c r="D41" i="3"/>
  <c r="D43" i="3" s="1"/>
  <c r="C42" i="6"/>
  <c r="D37" i="6"/>
  <c r="C43" i="6" s="1"/>
  <c r="F37" i="3"/>
  <c r="E42" i="3" s="1"/>
  <c r="F35" i="4"/>
  <c r="F36" i="3"/>
  <c r="C24" i="1"/>
  <c r="C25" i="1"/>
  <c r="C26" i="1"/>
  <c r="BJ36" i="3" l="1"/>
  <c r="BK35" i="3" s="1"/>
  <c r="BJ37" i="3"/>
  <c r="BK36" i="3"/>
  <c r="BK37" i="3"/>
  <c r="AS37" i="3"/>
  <c r="AR37" i="3"/>
  <c r="AS35" i="3" s="1"/>
  <c r="AA36" i="3"/>
  <c r="Z36" i="3"/>
  <c r="AA35" i="3" s="1"/>
  <c r="G36" i="3"/>
  <c r="F41" i="3" s="1"/>
  <c r="G35" i="3"/>
  <c r="E41" i="3"/>
  <c r="E43" i="3" s="1"/>
  <c r="C44" i="6"/>
  <c r="E35" i="6"/>
  <c r="G36" i="4"/>
  <c r="G37" i="4"/>
  <c r="H36" i="4" s="1"/>
  <c r="G37" i="3"/>
  <c r="F42" i="3" s="1"/>
  <c r="BL35" i="3" l="1"/>
  <c r="BL37" i="3"/>
  <c r="BL36" i="3"/>
  <c r="BM35" i="3" s="1"/>
  <c r="AT36" i="3"/>
  <c r="AS36" i="3"/>
  <c r="AT35" i="3" s="1"/>
  <c r="AB37" i="3"/>
  <c r="AA37" i="3"/>
  <c r="AB36" i="3" s="1"/>
  <c r="AC35" i="3" s="1"/>
  <c r="H37" i="3"/>
  <c r="G42" i="3" s="1"/>
  <c r="F40" i="3"/>
  <c r="F43" i="3" s="1"/>
  <c r="E36" i="6"/>
  <c r="D42" i="6" s="1"/>
  <c r="D41" i="6"/>
  <c r="H35" i="4"/>
  <c r="H37" i="4"/>
  <c r="I35" i="4" s="1"/>
  <c r="H36" i="3"/>
  <c r="H35" i="3"/>
  <c r="G40" i="3" s="1"/>
  <c r="BM37" i="3" l="1"/>
  <c r="BN36" i="3" s="1"/>
  <c r="BM36" i="3"/>
  <c r="BN35" i="3" s="1"/>
  <c r="AU37" i="3"/>
  <c r="AT37" i="3"/>
  <c r="AU36" i="3" s="1"/>
  <c r="AV35" i="3" s="1"/>
  <c r="AB35" i="3"/>
  <c r="I35" i="3"/>
  <c r="H40" i="3" s="1"/>
  <c r="G41" i="3"/>
  <c r="G43" i="3" s="1"/>
  <c r="E37" i="6"/>
  <c r="F35" i="6" s="1"/>
  <c r="J36" i="4"/>
  <c r="I37" i="4"/>
  <c r="I36" i="4"/>
  <c r="J35" i="4" s="1"/>
  <c r="I36" i="3"/>
  <c r="H41" i="3" s="1"/>
  <c r="I37" i="3"/>
  <c r="BO37" i="3" l="1"/>
  <c r="BN37" i="3"/>
  <c r="BO35" i="3" s="1"/>
  <c r="AU35" i="3"/>
  <c r="AC36" i="3"/>
  <c r="AC37" i="3"/>
  <c r="AD36" i="3" s="1"/>
  <c r="J36" i="3"/>
  <c r="I41" i="3" s="1"/>
  <c r="H42" i="3"/>
  <c r="H43" i="3" s="1"/>
  <c r="D43" i="6"/>
  <c r="D44" i="6" s="1"/>
  <c r="E41" i="6"/>
  <c r="F36" i="6"/>
  <c r="K37" i="4"/>
  <c r="J37" i="4"/>
  <c r="K36" i="4" s="1"/>
  <c r="L35" i="4" s="1"/>
  <c r="J35" i="3"/>
  <c r="I40" i="3" s="1"/>
  <c r="J37" i="3"/>
  <c r="BP36" i="3" l="1"/>
  <c r="BO36" i="3"/>
  <c r="BP35" i="3" s="1"/>
  <c r="AV37" i="3"/>
  <c r="AW36" i="3" s="1"/>
  <c r="AV36" i="3"/>
  <c r="AD35" i="3"/>
  <c r="AD37" i="3"/>
  <c r="AE35" i="3" s="1"/>
  <c r="K35" i="3"/>
  <c r="J40" i="3" s="1"/>
  <c r="I42" i="3"/>
  <c r="I43" i="3" s="1"/>
  <c r="E42" i="6"/>
  <c r="F37" i="6"/>
  <c r="E43" i="6" s="1"/>
  <c r="E44" i="6" s="1"/>
  <c r="K35" i="4"/>
  <c r="K36" i="3"/>
  <c r="J41" i="3" s="1"/>
  <c r="K37" i="3"/>
  <c r="BQ37" i="3" l="1"/>
  <c r="BP37" i="3"/>
  <c r="BQ36" i="3" s="1"/>
  <c r="BR35" i="3" s="1"/>
  <c r="AW35" i="3"/>
  <c r="AW37" i="3"/>
  <c r="AX35" i="3"/>
  <c r="AE37" i="3"/>
  <c r="AF36" i="3" s="1"/>
  <c r="AE36" i="3"/>
  <c r="AF35" i="3" s="1"/>
  <c r="L36" i="3"/>
  <c r="K41" i="3" s="1"/>
  <c r="J42" i="3"/>
  <c r="J43" i="3" s="1"/>
  <c r="G35" i="6"/>
  <c r="L37" i="4"/>
  <c r="M36" i="4" s="1"/>
  <c r="L36" i="4"/>
  <c r="L35" i="3"/>
  <c r="L37" i="3"/>
  <c r="K42" i="3" s="1"/>
  <c r="BQ35" i="3" l="1"/>
  <c r="AX37" i="3"/>
  <c r="AY36" i="3" s="1"/>
  <c r="AX36" i="3"/>
  <c r="AY35" i="3" s="1"/>
  <c r="AG37" i="3"/>
  <c r="AF37" i="3"/>
  <c r="AG35" i="3" s="1"/>
  <c r="M37" i="3"/>
  <c r="L42" i="3" s="1"/>
  <c r="K40" i="3"/>
  <c r="K43" i="3" s="1"/>
  <c r="F41" i="6"/>
  <c r="G36" i="6"/>
  <c r="G37" i="6" s="1"/>
  <c r="F43" i="6" s="1"/>
  <c r="M35" i="4"/>
  <c r="M37" i="4"/>
  <c r="N35" i="4"/>
  <c r="M35" i="3"/>
  <c r="M36" i="3"/>
  <c r="L41" i="3" s="1"/>
  <c r="BR37" i="3" l="1"/>
  <c r="BR36" i="3"/>
  <c r="AZ37" i="3"/>
  <c r="AY37" i="3"/>
  <c r="AZ35" i="3" s="1"/>
  <c r="AH36" i="3"/>
  <c r="AG36" i="3"/>
  <c r="AH35" i="3" s="1"/>
  <c r="N36" i="3"/>
  <c r="M41" i="3" s="1"/>
  <c r="L40" i="3"/>
  <c r="L43" i="3" s="1"/>
  <c r="F42" i="6"/>
  <c r="F44" i="6" s="1"/>
  <c r="H35" i="6"/>
  <c r="N37" i="4"/>
  <c r="O36" i="4" s="1"/>
  <c r="N36" i="4"/>
  <c r="O35" i="4" s="1"/>
  <c r="N37" i="3"/>
  <c r="N35" i="3"/>
  <c r="M40" i="3" s="1"/>
  <c r="BA36" i="3" l="1"/>
  <c r="AZ36" i="3"/>
  <c r="BA35" i="3" s="1"/>
  <c r="AI37" i="3"/>
  <c r="AH37" i="3"/>
  <c r="AI35" i="3" s="1"/>
  <c r="O35" i="3"/>
  <c r="N40" i="3" s="1"/>
  <c r="M42" i="3"/>
  <c r="M43" i="3" s="1"/>
  <c r="G41" i="6"/>
  <c r="H36" i="6"/>
  <c r="H37" i="6" s="1"/>
  <c r="G43" i="6" s="1"/>
  <c r="P37" i="4"/>
  <c r="O37" i="4"/>
  <c r="P35" i="4" s="1"/>
  <c r="O37" i="3"/>
  <c r="O36" i="3"/>
  <c r="BB37" i="3" l="1"/>
  <c r="BA37" i="3"/>
  <c r="BB36" i="3" s="1"/>
  <c r="BC35" i="3" s="1"/>
  <c r="BB35" i="3"/>
  <c r="AJ36" i="3"/>
  <c r="AI36" i="3"/>
  <c r="AJ35" i="3" s="1"/>
  <c r="P36" i="3"/>
  <c r="O41" i="3" s="1"/>
  <c r="N42" i="3"/>
  <c r="P35" i="3"/>
  <c r="N41" i="3"/>
  <c r="G42" i="6"/>
  <c r="G44" i="6" s="1"/>
  <c r="I35" i="6"/>
  <c r="Q37" i="4"/>
  <c r="Q36" i="4"/>
  <c r="R35" i="4" s="1"/>
  <c r="P36" i="4"/>
  <c r="Q35" i="4" s="1"/>
  <c r="P37" i="3"/>
  <c r="BC37" i="3" l="1"/>
  <c r="BD36" i="3" s="1"/>
  <c r="BC36" i="3"/>
  <c r="BD35" i="3" s="1"/>
  <c r="AK37" i="3"/>
  <c r="AJ37" i="3"/>
  <c r="AK36" i="3" s="1"/>
  <c r="AL35" i="3" s="1"/>
  <c r="N43" i="3"/>
  <c r="Q37" i="3"/>
  <c r="P42" i="3" s="1"/>
  <c r="O40" i="3"/>
  <c r="Q35" i="3"/>
  <c r="O42" i="3"/>
  <c r="H41" i="6"/>
  <c r="I36" i="6"/>
  <c r="I37" i="6" s="1"/>
  <c r="H43" i="6" s="1"/>
  <c r="R36" i="4"/>
  <c r="S35" i="4" s="1"/>
  <c r="R37" i="4"/>
  <c r="S36" i="4" s="1"/>
  <c r="Q36" i="3"/>
  <c r="P41" i="3" s="1"/>
  <c r="BD37" i="3" l="1"/>
  <c r="AK35" i="3"/>
  <c r="O43" i="3"/>
  <c r="R36" i="3"/>
  <c r="Q41" i="3" s="1"/>
  <c r="P40" i="3"/>
  <c r="P43" i="3" s="1"/>
  <c r="H42" i="6"/>
  <c r="H44" i="6" s="1"/>
  <c r="J35" i="6"/>
  <c r="S37" i="4"/>
  <c r="R35" i="3"/>
  <c r="R37" i="3"/>
  <c r="Q42" i="3" s="1"/>
  <c r="AL37" i="3" l="1"/>
  <c r="AL36" i="3"/>
  <c r="S37" i="3"/>
  <c r="Q40" i="3"/>
  <c r="Q43" i="3" s="1"/>
  <c r="J36" i="6"/>
  <c r="I41" i="6"/>
  <c r="S36" i="3"/>
  <c r="S35" i="3"/>
  <c r="J37" i="6" l="1"/>
  <c r="I43" i="6" s="1"/>
  <c r="I42" i="6"/>
  <c r="I44" i="6" l="1"/>
  <c r="C48" i="6" s="1"/>
  <c r="K35" i="6"/>
  <c r="K36" i="6" s="1"/>
  <c r="K37" i="6" l="1"/>
  <c r="L35" i="6" s="1"/>
  <c r="L36" i="6" l="1"/>
  <c r="L37" i="6" s="1"/>
  <c r="M35" i="6" l="1"/>
  <c r="M36" i="6" l="1"/>
  <c r="N37" i="6" s="1"/>
  <c r="M37" i="6" l="1"/>
  <c r="N36" i="6" s="1"/>
  <c r="O35" i="6" s="1"/>
  <c r="N35" i="6" l="1"/>
  <c r="O37" i="6" s="1"/>
  <c r="P36" i="6" s="1"/>
  <c r="O36" i="6"/>
  <c r="P37" i="6" s="1"/>
  <c r="Q35" i="6" l="1"/>
  <c r="P35" i="6"/>
  <c r="Q36" i="6" s="1"/>
  <c r="R37" i="6" l="1"/>
  <c r="Q37" i="6"/>
  <c r="R35" i="6" s="1"/>
  <c r="S36" i="6" l="1"/>
  <c r="R36" i="6"/>
  <c r="S35" i="6" s="1"/>
  <c r="S37" i="6" l="1"/>
</calcChain>
</file>

<file path=xl/sharedStrings.xml><?xml version="1.0" encoding="utf-8"?>
<sst xmlns="http://schemas.openxmlformats.org/spreadsheetml/2006/main" count="180" uniqueCount="82">
  <si>
    <t>SISTEMAS DE ECUACIONES</t>
  </si>
  <si>
    <t>A</t>
  </si>
  <si>
    <t>b</t>
  </si>
  <si>
    <t>Ax=  b</t>
  </si>
  <si>
    <t>x= inv(A)  b</t>
  </si>
  <si>
    <t>inv (A)</t>
  </si>
  <si>
    <t>x=inv(A) b</t>
  </si>
  <si>
    <t>x+y-z+w=</t>
  </si>
  <si>
    <t xml:space="preserve"> 厇</t>
  </si>
  <si>
    <t>&gt;&gt; x1=inv(a)*b</t>
  </si>
  <si>
    <t>x1 =</t>
  </si>
  <si>
    <t xml:space="preserve">   0.1664</t>
  </si>
  <si>
    <t xml:space="preserve">   0.1295</t>
  </si>
  <si>
    <t xml:space="preserve">  -0.4757</t>
  </si>
  <si>
    <t xml:space="preserve">   0.4513</t>
  </si>
  <si>
    <t>傇&gt;&gt; a=[5 1 2;2 6 3; -4 2 8]</t>
  </si>
  <si>
    <t>a =</t>
  </si>
  <si>
    <t xml:space="preserve">   5   1   2</t>
  </si>
  <si>
    <t xml:space="preserve">   2   6   3</t>
  </si>
  <si>
    <t xml:space="preserve">  -4   2   8</t>
  </si>
  <si>
    <t>&gt;&gt; b=[6;3:4]</t>
  </si>
  <si>
    <t>error: vertical dimensions mismatch (1x1 vs 1x2)</t>
  </si>
  <si>
    <t>&gt;&gt; b=[6;3;4]</t>
  </si>
  <si>
    <t>b =</t>
  </si>
  <si>
    <t>&gt;&gt; inv(a)*b</t>
  </si>
  <si>
    <t>ans =</t>
  </si>
  <si>
    <t xml:space="preserve">   0.857142857142857</t>
  </si>
  <si>
    <t xml:space="preserve">  -0.285714285714286</t>
  </si>
  <si>
    <t>&gt;&gt;</t>
  </si>
  <si>
    <t>1000000000000000</t>
  </si>
  <si>
    <t>analizar la convergencia del metodo en el sistema de ecuaciones</t>
  </si>
  <si>
    <t>1. verificar si la matriz tiene diagonal predominante</t>
  </si>
  <si>
    <t xml:space="preserve"> </t>
  </si>
  <si>
    <t>aii  &gt; sumatoria de los aij</t>
  </si>
  <si>
    <t>abs(5) &gt; abs(1) + abs(2)</t>
  </si>
  <si>
    <t>abs(6) &gt; abs(2) + abs(3)</t>
  </si>
  <si>
    <t>abs(8) &gt; abs(-4) + abs(2)</t>
  </si>
  <si>
    <t>conclusión: el sistema converge porque la diagonal es predominante</t>
  </si>
  <si>
    <t>2.</t>
  </si>
  <si>
    <t>despejar los elementos de la diagonal</t>
  </si>
  <si>
    <t>x1</t>
  </si>
  <si>
    <t>5x1 +x2 +2x3 =6</t>
  </si>
  <si>
    <t>5x1= -x2 -2x3 +6</t>
  </si>
  <si>
    <t>x1 = -1/5 x2    - 2/5 x3 +6/5</t>
  </si>
  <si>
    <t>x2</t>
  </si>
  <si>
    <t>x3</t>
  </si>
  <si>
    <t>x= M x + c</t>
  </si>
  <si>
    <t>M</t>
  </si>
  <si>
    <t>c</t>
  </si>
  <si>
    <t>x2= -0,3333 x1  - 0.5 x3  + 0.5</t>
  </si>
  <si>
    <t>x1= -1/5 x2  -  2/5 x3  + 1.2</t>
  </si>
  <si>
    <t>x3= 0,5 x1  -  0.25 x2  + 0.5</t>
  </si>
  <si>
    <t>encontrar el alfa = indicador de convergencia</t>
  </si>
  <si>
    <t>alfa1</t>
  </si>
  <si>
    <t>alfa 2</t>
  </si>
  <si>
    <t>alfa 3</t>
  </si>
  <si>
    <t>maximo</t>
  </si>
  <si>
    <t>si alfa &lt;= 1 el sistema converge</t>
  </si>
  <si>
    <t>si alfa &gt; 1  converge o lentamente o no converge</t>
  </si>
  <si>
    <t>Ax= b</t>
  </si>
  <si>
    <t>x1(1)= -1/5 x2 (0) -  2/5 x3(0)  + 1.2</t>
  </si>
  <si>
    <t>x2(1)= -0,3333  x1 (1)  - 0.5 x3(0)  + 0.5</t>
  </si>
  <si>
    <t>x3(1) = 0,5 x1(1)  -  0.25 x2(1)  + 0.5</t>
  </si>
  <si>
    <t>error</t>
  </si>
  <si>
    <t>e1</t>
  </si>
  <si>
    <t>e2</t>
  </si>
  <si>
    <t>e3</t>
  </si>
  <si>
    <t>tol = 0.0005</t>
  </si>
  <si>
    <t xml:space="preserve">comparar con </t>
  </si>
  <si>
    <t>la tolerancia</t>
  </si>
  <si>
    <t>max ei &lt;= tol</t>
  </si>
  <si>
    <t>&lt;=</t>
  </si>
  <si>
    <t>max ei</t>
  </si>
  <si>
    <t>tol=</t>
  </si>
  <si>
    <t>4/2 x2 -6/2 x3 +3/2</t>
  </si>
  <si>
    <t xml:space="preserve">x2= </t>
  </si>
  <si>
    <t>4/9 x1 + 2/9 x3 -5/9</t>
  </si>
  <si>
    <t>x3=</t>
  </si>
  <si>
    <t xml:space="preserve">1/3x1 </t>
  </si>
  <si>
    <t>abs(52) &gt; abs(20) + abs(25)</t>
  </si>
  <si>
    <t>abs(50) &gt; abs(30) + abs(20)</t>
  </si>
  <si>
    <t>abs(55) &gt; abs(18) + abs(30)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</si>
</sst>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3" fontId="0" fillId="0" borderId="0" xfId="0" quotePrefix="1" applyNumberFormat="1"/>
    <xf numFmtId="0" fontId="0" fillId="5" borderId="0" xfId="0" applyFill="1"/>
    <xf numFmtId="0" fontId="0" fillId="6" borderId="0" xfId="0" applyFill="1" applyAlignment="1">
      <alignment horizontal="center"/>
    </xf>
    <xf numFmtId="0" fontId="0" fillId="0" borderId="1" xfId="0" applyBorder="1"/>
    <xf numFmtId="0" fontId="2" fillId="6" borderId="0" xfId="0" applyFont="1" applyFill="1" applyAlignment="1">
      <alignment horizontal="center"/>
    </xf>
    <xf numFmtId="0" fontId="0" fillId="7" borderId="0" xfId="0" applyFill="1"/>
    <xf numFmtId="0" fontId="1" fillId="8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1" fillId="4" borderId="0" xfId="0" applyFont="1" applyFill="1"/>
    <xf numFmtId="0" fontId="0" fillId="0" borderId="0" xfId="0" quotePrefix="1"/>
    <xf numFmtId="16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F070-AC23-49A3-98E3-6A5F5C9136D0}">
  <dimension ref="C1:I26"/>
  <sheetViews>
    <sheetView zoomScale="120" zoomScaleNormal="120" workbookViewId="0">
      <selection activeCell="B23" sqref="B23"/>
    </sheetView>
  </sheetViews>
  <sheetFormatPr baseColWidth="10" defaultRowHeight="14.4" x14ac:dyDescent="0.3"/>
  <cols>
    <col min="2" max="2" width="5.44140625" customWidth="1"/>
    <col min="3" max="4" width="13.109375" bestFit="1" customWidth="1"/>
    <col min="5" max="5" width="9.109375" customWidth="1"/>
    <col min="6" max="6" width="11.5546875" bestFit="1" customWidth="1"/>
  </cols>
  <sheetData>
    <row r="1" spans="3:7" x14ac:dyDescent="0.3">
      <c r="E1" t="s">
        <v>7</v>
      </c>
    </row>
    <row r="3" spans="3:7" x14ac:dyDescent="0.3">
      <c r="C3" t="s">
        <v>0</v>
      </c>
    </row>
    <row r="6" spans="3:7" x14ac:dyDescent="0.3">
      <c r="D6" t="s">
        <v>1</v>
      </c>
      <c r="G6" t="s">
        <v>2</v>
      </c>
    </row>
    <row r="7" spans="3:7" x14ac:dyDescent="0.3">
      <c r="C7" s="2">
        <v>5</v>
      </c>
      <c r="D7" s="1">
        <v>-2</v>
      </c>
      <c r="E7" s="1">
        <v>1</v>
      </c>
      <c r="F7" s="1">
        <v>2</v>
      </c>
      <c r="G7" s="2">
        <v>1</v>
      </c>
    </row>
    <row r="8" spans="3:7" x14ac:dyDescent="0.3">
      <c r="C8" s="1">
        <v>1</v>
      </c>
      <c r="D8" s="2">
        <v>7</v>
      </c>
      <c r="E8" s="1">
        <v>-1</v>
      </c>
      <c r="F8" s="1">
        <v>1</v>
      </c>
      <c r="G8" s="2">
        <v>2</v>
      </c>
    </row>
    <row r="9" spans="3:7" x14ac:dyDescent="0.3">
      <c r="C9" s="1">
        <v>1</v>
      </c>
      <c r="D9" s="1">
        <v>7</v>
      </c>
      <c r="E9" s="2">
        <v>-5</v>
      </c>
      <c r="F9" s="1">
        <v>-1</v>
      </c>
      <c r="G9" s="2">
        <v>3</v>
      </c>
    </row>
    <row r="10" spans="3:7" x14ac:dyDescent="0.3">
      <c r="C10" s="1">
        <v>2</v>
      </c>
      <c r="D10" s="1">
        <v>1</v>
      </c>
      <c r="E10" s="1">
        <v>-5</v>
      </c>
      <c r="F10" s="2">
        <v>7</v>
      </c>
      <c r="G10" s="2">
        <v>6</v>
      </c>
    </row>
    <row r="12" spans="3:7" x14ac:dyDescent="0.3">
      <c r="D12" t="s">
        <v>3</v>
      </c>
      <c r="F12" t="s">
        <v>4</v>
      </c>
    </row>
    <row r="14" spans="3:7" x14ac:dyDescent="0.3">
      <c r="C14" t="s">
        <v>5</v>
      </c>
    </row>
    <row r="16" spans="3:7" x14ac:dyDescent="0.3">
      <c r="C16">
        <f t="array" ref="C16:F19">+MINVERSE(C7:F10)</f>
        <v>0.20408163265306123</v>
      </c>
      <c r="D16">
        <v>-2.3547880690737849E-2</v>
      </c>
      <c r="E16">
        <v>8.7912087912087905E-2</v>
      </c>
      <c r="F16">
        <v>-4.2386185243328087E-2</v>
      </c>
    </row>
    <row r="17" spans="3:9" x14ac:dyDescent="0.3">
      <c r="C17">
        <v>-2.0408163265306128E-2</v>
      </c>
      <c r="D17">
        <v>0.1562009419152276</v>
      </c>
      <c r="E17">
        <v>-1.6483516483516477E-2</v>
      </c>
      <c r="F17">
        <v>-1.8838304552590262E-2</v>
      </c>
      <c r="I17" t="s">
        <v>8</v>
      </c>
    </row>
    <row r="18" spans="3:9" x14ac:dyDescent="0.3">
      <c r="C18">
        <v>2.0408163265306121E-2</v>
      </c>
      <c r="D18">
        <v>0.18995290423861852</v>
      </c>
      <c r="E18">
        <v>-0.17582417582417581</v>
      </c>
      <c r="F18">
        <v>-5.8084772370486662E-2</v>
      </c>
      <c r="I18" t="s">
        <v>9</v>
      </c>
    </row>
    <row r="19" spans="3:9" x14ac:dyDescent="0.3">
      <c r="C19">
        <v>-4.0816326530612242E-2</v>
      </c>
      <c r="D19">
        <v>0.12009419152276296</v>
      </c>
      <c r="E19">
        <v>-0.14835164835164835</v>
      </c>
      <c r="F19">
        <v>0.1161695447409733</v>
      </c>
      <c r="I19" t="s">
        <v>10</v>
      </c>
    </row>
    <row r="21" spans="3:9" x14ac:dyDescent="0.3">
      <c r="C21" t="s">
        <v>6</v>
      </c>
      <c r="I21" t="s">
        <v>11</v>
      </c>
    </row>
    <row r="22" spans="3:9" x14ac:dyDescent="0.3">
      <c r="I22" t="s">
        <v>12</v>
      </c>
    </row>
    <row r="23" spans="3:9" x14ac:dyDescent="0.3">
      <c r="C23">
        <f t="array" ref="C23:C26">+MMULT(C16:F19,G7:G10)</f>
        <v>0.16640502354788073</v>
      </c>
      <c r="I23" t="s">
        <v>13</v>
      </c>
    </row>
    <row r="24" spans="3:9" x14ac:dyDescent="0.3">
      <c r="C24">
        <v>0.12951334379905804</v>
      </c>
      <c r="I24" t="s">
        <v>14</v>
      </c>
    </row>
    <row r="25" spans="3:9" x14ac:dyDescent="0.3">
      <c r="C25">
        <v>-0.47566718995290419</v>
      </c>
    </row>
    <row r="26" spans="3:9" x14ac:dyDescent="0.3">
      <c r="C26">
        <v>0.45133437990580844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4C76-D463-4414-A805-CF2CABD4717A}">
  <dimension ref="C3:I28"/>
  <sheetViews>
    <sheetView topLeftCell="A19" zoomScale="130" zoomScaleNormal="130" workbookViewId="0">
      <selection activeCell="I27" sqref="I27"/>
    </sheetView>
  </sheetViews>
  <sheetFormatPr baseColWidth="10" defaultRowHeight="14.4" x14ac:dyDescent="0.3"/>
  <sheetData>
    <row r="3" spans="3:9" x14ac:dyDescent="0.3">
      <c r="C3" s="2">
        <v>5</v>
      </c>
      <c r="D3" s="2">
        <v>1</v>
      </c>
      <c r="E3" s="2">
        <v>2</v>
      </c>
      <c r="G3" s="3">
        <v>6</v>
      </c>
    </row>
    <row r="4" spans="3:9" x14ac:dyDescent="0.3">
      <c r="C4" s="2">
        <v>2</v>
      </c>
      <c r="D4" s="2">
        <v>6</v>
      </c>
      <c r="E4" s="2">
        <v>3</v>
      </c>
      <c r="G4" s="3">
        <v>3</v>
      </c>
    </row>
    <row r="5" spans="3:9" x14ac:dyDescent="0.3">
      <c r="C5" s="2">
        <v>-4</v>
      </c>
      <c r="D5" s="2">
        <v>2</v>
      </c>
      <c r="E5" s="2">
        <v>8</v>
      </c>
      <c r="G5" s="3">
        <v>4</v>
      </c>
      <c r="I5" t="s">
        <v>15</v>
      </c>
    </row>
    <row r="6" spans="3:9" x14ac:dyDescent="0.3">
      <c r="I6" t="s">
        <v>16</v>
      </c>
    </row>
    <row r="8" spans="3:9" x14ac:dyDescent="0.3">
      <c r="C8">
        <f t="array" ref="C8:E10">+MINVERSE(C3:E5)</f>
        <v>0.1764705882352941</v>
      </c>
      <c r="D8">
        <v>-1.6806722689075633E-2</v>
      </c>
      <c r="E8">
        <v>-3.7815126050420166E-2</v>
      </c>
      <c r="I8" t="s">
        <v>17</v>
      </c>
    </row>
    <row r="9" spans="3:9" x14ac:dyDescent="0.3">
      <c r="C9">
        <v>-0.11764705882352944</v>
      </c>
      <c r="D9">
        <v>0.20168067226890757</v>
      </c>
      <c r="E9">
        <v>-4.6218487394957992E-2</v>
      </c>
      <c r="I9" t="s">
        <v>18</v>
      </c>
    </row>
    <row r="10" spans="3:9" x14ac:dyDescent="0.3">
      <c r="C10">
        <v>0.11764705882352941</v>
      </c>
      <c r="D10">
        <v>-5.8823529411764705E-2</v>
      </c>
      <c r="E10">
        <v>0.11764705882352941</v>
      </c>
      <c r="I10" t="s">
        <v>19</v>
      </c>
    </row>
    <row r="12" spans="3:9" x14ac:dyDescent="0.3">
      <c r="C12">
        <f t="array" ref="C12:C14">+MMULT(C8:E10,G3:G5)</f>
        <v>0.85714285714285687</v>
      </c>
      <c r="I12" t="s">
        <v>20</v>
      </c>
    </row>
    <row r="13" spans="3:9" x14ac:dyDescent="0.3">
      <c r="C13">
        <v>-0.28571428571428581</v>
      </c>
      <c r="I13" t="s">
        <v>21</v>
      </c>
    </row>
    <row r="14" spans="3:9" x14ac:dyDescent="0.3">
      <c r="C14">
        <v>0.99999999999999989</v>
      </c>
      <c r="I14" t="s">
        <v>22</v>
      </c>
    </row>
    <row r="15" spans="3:9" x14ac:dyDescent="0.3">
      <c r="I15" t="s">
        <v>23</v>
      </c>
    </row>
    <row r="17" spans="9:9" x14ac:dyDescent="0.3">
      <c r="I17">
        <v>6</v>
      </c>
    </row>
    <row r="18" spans="9:9" x14ac:dyDescent="0.3">
      <c r="I18">
        <v>3</v>
      </c>
    </row>
    <row r="19" spans="9:9" x14ac:dyDescent="0.3">
      <c r="I19">
        <v>4</v>
      </c>
    </row>
    <row r="21" spans="9:9" x14ac:dyDescent="0.3">
      <c r="I21" t="s">
        <v>24</v>
      </c>
    </row>
    <row r="22" spans="9:9" x14ac:dyDescent="0.3">
      <c r="I22" t="s">
        <v>25</v>
      </c>
    </row>
    <row r="24" spans="9:9" x14ac:dyDescent="0.3">
      <c r="I24" t="s">
        <v>26</v>
      </c>
    </row>
    <row r="25" spans="9:9" x14ac:dyDescent="0.3">
      <c r="I25" t="s">
        <v>27</v>
      </c>
    </row>
    <row r="26" spans="9:9" x14ac:dyDescent="0.3">
      <c r="I26" s="4" t="s">
        <v>29</v>
      </c>
    </row>
    <row r="28" spans="9:9" x14ac:dyDescent="0.3">
      <c r="I2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EAB8-F0CF-4FB7-BFA9-D54A8CDB04AB}">
  <dimension ref="B2:BR45"/>
  <sheetViews>
    <sheetView tabSelected="1" zoomScale="120" zoomScaleNormal="150" workbookViewId="0">
      <selection activeCell="C17" sqref="C17"/>
    </sheetView>
  </sheetViews>
  <sheetFormatPr baseColWidth="10" defaultRowHeight="14.4" x14ac:dyDescent="0.3"/>
  <cols>
    <col min="9" max="9" width="18.88671875" customWidth="1"/>
  </cols>
  <sheetData>
    <row r="2" spans="2:14" x14ac:dyDescent="0.3">
      <c r="D2" t="s">
        <v>59</v>
      </c>
    </row>
    <row r="3" spans="2:14" x14ac:dyDescent="0.3">
      <c r="C3" s="5">
        <v>52</v>
      </c>
      <c r="D3" s="2">
        <v>20</v>
      </c>
      <c r="E3" s="2">
        <v>25</v>
      </c>
      <c r="G3" s="3">
        <v>4800</v>
      </c>
      <c r="J3" s="9"/>
      <c r="L3" s="9"/>
      <c r="N3" s="9"/>
    </row>
    <row r="4" spans="2:14" x14ac:dyDescent="0.3">
      <c r="C4" s="2">
        <v>30</v>
      </c>
      <c r="D4" s="5">
        <v>50</v>
      </c>
      <c r="E4" s="2">
        <v>20</v>
      </c>
      <c r="G4" s="3">
        <v>5810</v>
      </c>
      <c r="J4" s="9"/>
      <c r="L4" s="9"/>
      <c r="N4" s="9"/>
    </row>
    <row r="5" spans="2:14" x14ac:dyDescent="0.3">
      <c r="C5" s="2">
        <v>18</v>
      </c>
      <c r="D5" s="2">
        <v>30</v>
      </c>
      <c r="E5" s="5">
        <v>55</v>
      </c>
      <c r="G5" s="3">
        <v>5690</v>
      </c>
      <c r="J5" s="9"/>
      <c r="L5" s="9"/>
      <c r="N5" s="9"/>
    </row>
    <row r="8" spans="2:14" x14ac:dyDescent="0.3">
      <c r="C8" t="s">
        <v>30</v>
      </c>
    </row>
    <row r="10" spans="2:14" x14ac:dyDescent="0.3">
      <c r="C10" t="s">
        <v>31</v>
      </c>
    </row>
    <row r="11" spans="2:14" x14ac:dyDescent="0.3">
      <c r="C11" t="s">
        <v>32</v>
      </c>
    </row>
    <row r="12" spans="2:14" x14ac:dyDescent="0.3">
      <c r="B12" s="9"/>
      <c r="C12" s="9" t="s">
        <v>33</v>
      </c>
      <c r="D12" s="9"/>
      <c r="E12" s="9"/>
      <c r="F12" s="9"/>
    </row>
    <row r="13" spans="2:14" x14ac:dyDescent="0.3">
      <c r="B13" s="9"/>
      <c r="C13" s="9"/>
      <c r="D13" s="9"/>
      <c r="E13" s="9"/>
      <c r="F13" s="9"/>
    </row>
    <row r="14" spans="2:14" x14ac:dyDescent="0.3">
      <c r="B14" s="9"/>
      <c r="C14" s="9" t="s">
        <v>79</v>
      </c>
      <c r="D14" s="9"/>
      <c r="E14" s="9"/>
      <c r="F14" s="9"/>
    </row>
    <row r="15" spans="2:14" x14ac:dyDescent="0.3">
      <c r="B15" s="9"/>
      <c r="C15" s="9" t="s">
        <v>80</v>
      </c>
      <c r="D15" s="9"/>
      <c r="E15" s="9"/>
      <c r="F15" s="9"/>
    </row>
    <row r="16" spans="2:14" x14ac:dyDescent="0.3">
      <c r="B16" s="9"/>
      <c r="C16" s="9" t="s">
        <v>81</v>
      </c>
      <c r="D16" s="9"/>
      <c r="E16" s="9"/>
      <c r="F16" s="9"/>
    </row>
    <row r="17" spans="2:10" x14ac:dyDescent="0.3">
      <c r="C17" s="16"/>
    </row>
    <row r="18" spans="2:10" x14ac:dyDescent="0.3">
      <c r="C18" t="s">
        <v>37</v>
      </c>
    </row>
    <row r="20" spans="2:10" x14ac:dyDescent="0.3">
      <c r="C20" t="s">
        <v>38</v>
      </c>
    </row>
    <row r="21" spans="2:10" x14ac:dyDescent="0.3">
      <c r="C21" t="s">
        <v>39</v>
      </c>
      <c r="F21" t="s">
        <v>46</v>
      </c>
    </row>
    <row r="22" spans="2:10" x14ac:dyDescent="0.3">
      <c r="D22" t="s">
        <v>47</v>
      </c>
      <c r="F22" t="s">
        <v>48</v>
      </c>
    </row>
    <row r="23" spans="2:10" x14ac:dyDescent="0.3">
      <c r="B23" t="s">
        <v>40</v>
      </c>
      <c r="C23" s="5">
        <v>0</v>
      </c>
      <c r="D23" s="5">
        <f>+-20/52</f>
        <v>-0.38461538461538464</v>
      </c>
      <c r="E23" s="5">
        <f>+-25/52</f>
        <v>-0.48076923076923078</v>
      </c>
      <c r="F23" s="6">
        <f>4800/52</f>
        <v>92.307692307692307</v>
      </c>
    </row>
    <row r="24" spans="2:10" x14ac:dyDescent="0.3">
      <c r="B24" t="s">
        <v>44</v>
      </c>
      <c r="C24" s="5">
        <f>+-30/50</f>
        <v>-0.6</v>
      </c>
      <c r="D24" s="5">
        <v>0</v>
      </c>
      <c r="E24" s="5">
        <f>-20/50</f>
        <v>-0.4</v>
      </c>
      <c r="F24" s="6">
        <f>5810/50</f>
        <v>116.2</v>
      </c>
      <c r="J24" t="s">
        <v>24</v>
      </c>
    </row>
    <row r="25" spans="2:10" x14ac:dyDescent="0.3">
      <c r="B25" t="s">
        <v>45</v>
      </c>
      <c r="C25" s="5">
        <f>+-18/55</f>
        <v>-0.32727272727272727</v>
      </c>
      <c r="D25" s="5">
        <f>+-30/55</f>
        <v>-0.54545454545454541</v>
      </c>
      <c r="E25" s="5">
        <v>0</v>
      </c>
      <c r="F25" s="6">
        <f>5690/55</f>
        <v>103.45454545454545</v>
      </c>
      <c r="J25" t="s">
        <v>25</v>
      </c>
    </row>
    <row r="27" spans="2:10" x14ac:dyDescent="0.3">
      <c r="C27" t="s">
        <v>52</v>
      </c>
    </row>
    <row r="28" spans="2:10" x14ac:dyDescent="0.3">
      <c r="B28" s="9"/>
      <c r="C28" s="9"/>
      <c r="D28" s="9"/>
      <c r="E28" s="9"/>
      <c r="F28" s="9"/>
      <c r="G28" s="9"/>
      <c r="H28" s="9"/>
    </row>
    <row r="29" spans="2:10" x14ac:dyDescent="0.3">
      <c r="B29" s="9" t="s">
        <v>53</v>
      </c>
      <c r="C29" s="9">
        <f>+D23+E23</f>
        <v>-0.86538461538461542</v>
      </c>
      <c r="D29" s="9"/>
      <c r="E29" s="9"/>
      <c r="F29" s="9"/>
      <c r="G29" s="9"/>
      <c r="H29" s="9"/>
      <c r="J29" s="4"/>
    </row>
    <row r="30" spans="2:10" x14ac:dyDescent="0.3">
      <c r="B30" s="9" t="s">
        <v>54</v>
      </c>
      <c r="C30" s="9">
        <f>+C24+E24</f>
        <v>-1</v>
      </c>
      <c r="D30" s="9"/>
      <c r="E30" s="9" t="s">
        <v>57</v>
      </c>
      <c r="F30" s="9"/>
      <c r="G30" s="9"/>
      <c r="H30" s="9"/>
    </row>
    <row r="31" spans="2:10" x14ac:dyDescent="0.3">
      <c r="B31" s="9" t="s">
        <v>55</v>
      </c>
      <c r="C31" s="9">
        <f>+C25+D25</f>
        <v>-0.87272727272727268</v>
      </c>
      <c r="D31" s="9"/>
      <c r="E31" s="9" t="s">
        <v>58</v>
      </c>
      <c r="F31" s="9"/>
      <c r="G31" s="9"/>
      <c r="H31" s="9"/>
      <c r="J31" t="s">
        <v>28</v>
      </c>
    </row>
    <row r="32" spans="2:10" x14ac:dyDescent="0.3">
      <c r="B32" s="9" t="s">
        <v>56</v>
      </c>
      <c r="C32" s="10">
        <f>+MAX(C29:C31)</f>
        <v>-0.86538461538461542</v>
      </c>
      <c r="D32" s="9"/>
      <c r="E32" s="9"/>
      <c r="F32" s="9"/>
      <c r="G32" s="9"/>
      <c r="H32" s="9"/>
    </row>
    <row r="34" spans="2:70" x14ac:dyDescent="0.3">
      <c r="C34">
        <v>0</v>
      </c>
      <c r="D34">
        <v>1</v>
      </c>
      <c r="E34">
        <v>2</v>
      </c>
      <c r="F34">
        <v>3</v>
      </c>
      <c r="G34">
        <v>4</v>
      </c>
      <c r="H34">
        <v>5</v>
      </c>
      <c r="I34">
        <v>6</v>
      </c>
      <c r="J34">
        <v>7</v>
      </c>
      <c r="K34">
        <v>8</v>
      </c>
      <c r="L34">
        <v>9</v>
      </c>
      <c r="M34">
        <v>10</v>
      </c>
      <c r="N34">
        <v>11</v>
      </c>
      <c r="O34">
        <v>12</v>
      </c>
      <c r="P34">
        <v>13</v>
      </c>
      <c r="Q34">
        <v>14</v>
      </c>
      <c r="R34">
        <v>15</v>
      </c>
    </row>
    <row r="35" spans="2:70" ht="15.6" x14ac:dyDescent="0.3">
      <c r="B35" s="8" t="s">
        <v>40</v>
      </c>
      <c r="C35" s="7">
        <v>0</v>
      </c>
      <c r="D35" s="7">
        <f>+$D$23*C36+ $E$23*C37+$F$23</f>
        <v>92.307692307692307</v>
      </c>
      <c r="E35" s="7">
        <f t="shared" ref="E35:I35" si="0">+$D$23*D36+ $E$23*D37+$F$23</f>
        <v>-2.1223776223776269</v>
      </c>
      <c r="F35" s="7">
        <f t="shared" si="0"/>
        <v>80.091447014523936</v>
      </c>
      <c r="G35" s="7">
        <f t="shared" si="0"/>
        <v>3.6674922979118776</v>
      </c>
      <c r="H35" s="7">
        <f t="shared" si="0"/>
        <v>73.125615884921956</v>
      </c>
      <c r="I35" s="11">
        <f t="shared" si="0"/>
        <v>9.7150741671160716</v>
      </c>
      <c r="J35" s="7">
        <f t="shared" ref="J35:L35" si="1">+$D$23*I36+ $E$23*I37+$F$23</f>
        <v>67.699764866956286</v>
      </c>
      <c r="K35" s="7">
        <f t="shared" si="1"/>
        <v>14.828434535012448</v>
      </c>
      <c r="L35" s="7">
        <f t="shared" si="1"/>
        <v>63.154069309103235</v>
      </c>
      <c r="M35" s="7">
        <f t="shared" ref="M35:Q35" si="2">+$D$23*L36+ $E$23*L37+$F$23</f>
        <v>19.055540263195653</v>
      </c>
      <c r="N35" s="7">
        <f t="shared" si="2"/>
        <v>59.336037086778873</v>
      </c>
      <c r="O35" s="7">
        <f t="shared" si="2"/>
        <v>22.562513862508368</v>
      </c>
      <c r="P35" s="7">
        <f t="shared" si="2"/>
        <v>56.143250836411312</v>
      </c>
      <c r="Q35" s="7">
        <f t="shared" si="2"/>
        <v>25.481745807007982</v>
      </c>
      <c r="R35" s="7">
        <f t="shared" ref="R35:S35" si="3">+$D$23*Q36+ $E$23*Q37+$F$23</f>
        <v>53.479113187415116</v>
      </c>
      <c r="S35" s="7">
        <f t="shared" si="3"/>
        <v>27.914774906476751</v>
      </c>
      <c r="T35" s="7">
        <f t="shared" ref="T35" si="4">+$D$23*S36+ $E$23*S37+$F$23</f>
        <v>51.257561278886385</v>
      </c>
      <c r="U35" s="7">
        <f t="shared" ref="U35" si="5">+$D$23*T36+ $E$23*T37+$F$23</f>
        <v>29.943226033044084</v>
      </c>
      <c r="V35" s="7">
        <f t="shared" ref="V35" si="6">+$D$23*U36+ $E$23*U37+$F$23</f>
        <v>49.405326910189437</v>
      </c>
      <c r="W35" s="7">
        <f t="shared" ref="W35" si="7">+$D$23*V36+ $E$23*V37+$F$23</f>
        <v>31.634462427146822</v>
      </c>
      <c r="X35" s="7">
        <f t="shared" ref="X35" si="8">+$D$23*W36+ $E$23*W37+$F$23</f>
        <v>47.861035174349752</v>
      </c>
      <c r="Y35" s="7">
        <f t="shared" ref="Y35" si="9">+$D$23*X36+ $E$23*X37+$F$23</f>
        <v>33.044543239167851</v>
      </c>
      <c r="Z35" s="7">
        <f t="shared" ref="Z35" si="10">+$D$23*Y36+ $E$23*Y37+$F$23</f>
        <v>46.573484024684355</v>
      </c>
      <c r="AA35" s="7">
        <f t="shared" ref="AA35" si="11">+$D$23*Z36+ $E$23*Z37+$F$23</f>
        <v>34.220203875228421</v>
      </c>
      <c r="AB35" s="7">
        <f t="shared" ref="AB35" si="12">+$D$23*AA36+ $E$23*AA37+$F$23</f>
        <v>45.499986928229703</v>
      </c>
      <c r="AC35" s="7">
        <f t="shared" ref="AC35" si="13">+$D$23*AB36+ $E$23*AB37+$F$23</f>
        <v>35.200413989155095</v>
      </c>
      <c r="AD35" s="7">
        <f t="shared" ref="AD35" si="14">+$D$23*AC36+ $E$23*AC37+$F$23</f>
        <v>44.60495672435826</v>
      </c>
      <c r="AE35" s="7">
        <f t="shared" ref="AE35" si="15">+$D$23*AD36+ $E$23*AD37+$F$23</f>
        <v>36.017666301337925</v>
      </c>
      <c r="AF35" s="7">
        <f t="shared" ref="AF35" si="16">+$D$23*AE36+ $E$23*AE37+$F$23</f>
        <v>43.858723444223457</v>
      </c>
      <c r="AG35" s="7">
        <f t="shared" ref="AG35" si="17">+$D$23*AF36+ $E$23*AF37+$F$23</f>
        <v>36.699052123164734</v>
      </c>
      <c r="AH35" s="7">
        <f t="shared" ref="AH35" si="18">+$D$23*AG36+ $E$23*AG37+$F$23</f>
        <v>43.236549884366696</v>
      </c>
      <c r="AI35" s="7">
        <f t="shared" ref="AI35" si="19">+$D$23*AH36+ $E$23*AH37+$F$23</f>
        <v>37.267158970524093</v>
      </c>
      <c r="AJ35" s="7">
        <f t="shared" ref="AJ35" si="20">+$D$23*AI36+ $E$23*AI37+$F$23</f>
        <v>42.717811377039155</v>
      </c>
      <c r="AK35" s="7">
        <f t="shared" ref="AK35" si="21">+$D$23*AJ36+ $E$23*AJ37+$F$23</f>
        <v>37.740819239012225</v>
      </c>
      <c r="AL35" s="7">
        <f t="shared" ref="AL35" si="22">+$D$23*AK36+ $E$23*AK37+$F$23</f>
        <v>42.285312062690409</v>
      </c>
      <c r="AM35" s="7">
        <f t="shared" ref="AM35" si="23">+$D$23*AL36+ $E$23*AL37+$F$23</f>
        <v>38.135734476393679</v>
      </c>
      <c r="AN35" s="7">
        <f t="shared" ref="AN35" si="24">+$D$23*AM36+ $E$23*AM37+$F$23</f>
        <v>41.924714856199962</v>
      </c>
      <c r="AO35" s="7">
        <f t="shared" ref="AO35" si="25">+$D$23*AN36+ $E$23*AN37+$F$23</f>
        <v>38.46499588000998</v>
      </c>
      <c r="AP35" s="7">
        <f t="shared" ref="AP35" si="26">+$D$23*AO36+ $E$23*AO37+$F$23</f>
        <v>41.624066182403112</v>
      </c>
      <c r="AQ35" s="7">
        <f t="shared" ref="AQ35" si="27">+$D$23*AP36+ $E$23*AP37+$F$23</f>
        <v>38.739518262711371</v>
      </c>
      <c r="AR35" s="7">
        <f t="shared" ref="AR35" si="28">+$D$23*AQ36+ $E$23*AQ37+$F$23</f>
        <v>41.373399722923445</v>
      </c>
      <c r="AS35" s="7">
        <f t="shared" ref="AS35" si="29">+$D$23*AR36+ $E$23*AR37+$F$23</f>
        <v>38.968401872445483</v>
      </c>
      <c r="AT35" s="7">
        <f t="shared" ref="AT35" si="30">+$D$23*AS36+ $E$23*AS37+$F$23</f>
        <v>41.164406038985561</v>
      </c>
      <c r="AU35" s="7">
        <f t="shared" ref="AU35" si="31">+$D$23*AT36+ $E$23*AT37+$F$23</f>
        <v>39.159234059931443</v>
      </c>
      <c r="AV35" s="7">
        <f t="shared" ref="AV35" si="32">+$D$23*AU36+ $E$23*AU37+$F$23</f>
        <v>40.990157118660257</v>
      </c>
      <c r="AW35" s="7">
        <f t="shared" ref="AW35" si="33">+$D$23*AV36+ $E$23*AV37+$F$23</f>
        <v>39.318340794672615</v>
      </c>
      <c r="AX35" s="7">
        <f t="shared" ref="AX35" si="34">+$D$23*AW36+ $E$23*AW37+$F$23</f>
        <v>40.844876717537623</v>
      </c>
      <c r="AY35" s="7">
        <f t="shared" ref="AY35" si="35">+$D$23*AX36+ $E$23*AX37+$F$23</f>
        <v>39.450996366950392</v>
      </c>
      <c r="AZ35" s="7">
        <f t="shared" ref="AZ35" si="36">+$D$23*AY36+ $E$23*AY37+$F$23</f>
        <v>40.723748879781368</v>
      </c>
      <c r="BA35" s="7">
        <f t="shared" ref="BA35" si="37">+$D$23*AZ36+ $E$23*AZ37+$F$23</f>
        <v>39.561598227298816</v>
      </c>
      <c r="BB35" s="7">
        <f t="shared" ref="BB35" si="38">+$D$23*BA36+ $E$23*BA37+$F$23</f>
        <v>40.62275829215816</v>
      </c>
      <c r="BC35" s="7">
        <f t="shared" ref="BC35" si="39">+$D$23*BB36+ $E$23*BB37+$F$23</f>
        <v>39.65381275928182</v>
      </c>
      <c r="BD35" s="7">
        <f t="shared" ref="BD35" si="40">+$D$23*BC36+ $E$23*BC37+$F$23</f>
        <v>40.538557178876488</v>
      </c>
      <c r="BE35" s="7">
        <f t="shared" ref="BE35" si="41">+$D$23*BD36+ $E$23*BD37+$F$23</f>
        <v>39.7306968178506</v>
      </c>
      <c r="BF35" s="7">
        <f t="shared" ref="BF35" si="42">+$D$23*BE36+ $E$23*BE37+$F$23</f>
        <v>40.468354324880565</v>
      </c>
      <c r="BG35" s="7">
        <f t="shared" ref="BG35" si="43">+$D$23*BF36+ $E$23*BF37+$F$23</f>
        <v>39.794799062202898</v>
      </c>
      <c r="BH35" s="7">
        <f t="shared" ref="BH35" si="44">+$D$23*BG36+ $E$23*BG37+$F$23</f>
        <v>40.409822548790075</v>
      </c>
      <c r="BI35" s="7">
        <f t="shared" ref="BI35" si="45">+$D$23*BH36+ $E$23*BH37+$F$23</f>
        <v>39.848244442266008</v>
      </c>
      <c r="BJ35" s="7">
        <f t="shared" ref="BJ35" si="46">+$D$23*BI36+ $E$23*BI37+$F$23</f>
        <v>40.361021558270444</v>
      </c>
      <c r="BK35" s="7">
        <f t="shared" ref="BK35" si="47">+$D$23*BJ36+ $E$23*BJ37+$F$23</f>
        <v>39.8928046394783</v>
      </c>
      <c r="BL35" s="7">
        <f t="shared" ref="BL35" si="48">+$D$23*BK36+ $E$23*BK37+$F$23</f>
        <v>40.320333630536695</v>
      </c>
      <c r="BM35" s="7">
        <f t="shared" ref="BM35" si="49">+$D$23*BL36+ $E$23*BL37+$F$23</f>
        <v>39.929956796938015</v>
      </c>
      <c r="BN35" s="7">
        <f t="shared" ref="BN35" si="50">+$D$23*BM36+ $E$23*BM37+$F$23</f>
        <v>40.286409985839342</v>
      </c>
      <c r="BO35" s="7">
        <f t="shared" ref="BO35" si="51">+$D$23*BN36+ $E$23*BN37+$F$23</f>
        <v>39.96093248578731</v>
      </c>
      <c r="BP35" s="7">
        <f t="shared" ref="BP35" si="52">+$D$23*BO36+ $E$23*BO37+$F$23</f>
        <v>40.258126076246228</v>
      </c>
      <c r="BQ35" s="7">
        <f t="shared" ref="BQ35" si="53">+$D$23*BP36+ $E$23*BP37+$F$23</f>
        <v>39.986758531037282</v>
      </c>
      <c r="BR35" s="7">
        <f t="shared" ref="BR35" si="54">+$D$23*BQ36+ $E$23*BQ37+$F$23</f>
        <v>40.234544307571085</v>
      </c>
    </row>
    <row r="36" spans="2:70" ht="15.6" x14ac:dyDescent="0.3">
      <c r="B36" s="8" t="s">
        <v>44</v>
      </c>
      <c r="C36" s="7">
        <v>0</v>
      </c>
      <c r="D36" s="7">
        <f>+$C$24*C35+$E$24*C37+$F$24</f>
        <v>116.2</v>
      </c>
      <c r="E36" s="7">
        <f t="shared" ref="E36:S36" si="55">+$C$24*D35+$E$24*D37+$F$24</f>
        <v>19.43356643356644</v>
      </c>
      <c r="F36" s="7">
        <f t="shared" si="55"/>
        <v>113.52825174825175</v>
      </c>
      <c r="G36" s="7">
        <f t="shared" si="55"/>
        <v>30.725525942588888</v>
      </c>
      <c r="H36" s="7">
        <f t="shared" si="55"/>
        <v>107.87218533913639</v>
      </c>
      <c r="I36" s="11">
        <f t="shared" si="55"/>
        <v>38.126671484611052</v>
      </c>
      <c r="J36" s="7">
        <f t="shared" si="55"/>
        <v>102.09769474411354</v>
      </c>
      <c r="K36" s="7">
        <f t="shared" si="55"/>
        <v>43.788660931072926</v>
      </c>
      <c r="L36" s="7">
        <f t="shared" si="55"/>
        <v>97.059496442109761</v>
      </c>
      <c r="M36" s="7">
        <f t="shared" si="55"/>
        <v>48.420806774991973</v>
      </c>
      <c r="N36" s="7">
        <f t="shared" si="55"/>
        <v>92.828916866280068</v>
      </c>
      <c r="O36" s="7">
        <f t="shared" si="55"/>
        <v>52.275642678749271</v>
      </c>
      <c r="P36" s="7">
        <f t="shared" si="55"/>
        <v>89.30188203558896</v>
      </c>
      <c r="Q36" s="7">
        <f t="shared" si="55"/>
        <v>55.491464260972336</v>
      </c>
      <c r="R36" s="7">
        <f t="shared" si="55"/>
        <v>86.362843251235745</v>
      </c>
      <c r="S36" s="7">
        <f t="shared" si="55"/>
        <v>58.173734650135032</v>
      </c>
      <c r="T36" s="7">
        <f t="shared" ref="T36" si="56">+$C$24*S35+$E$24*S37+$F$24</f>
        <v>83.913021128190636</v>
      </c>
      <c r="U36" s="7">
        <f t="shared" ref="U36" si="57">+$C$24*T35+$E$24*T37+$F$24</f>
        <v>60.410394053181861</v>
      </c>
      <c r="V36" s="7">
        <f t="shared" ref="V36" si="58">+$C$24*U35+$E$24*U37+$F$24</f>
        <v>81.870622466469371</v>
      </c>
      <c r="W36" s="7">
        <f t="shared" ref="W36" si="59">+$C$24*V35+$E$24*V37+$F$24</f>
        <v>62.2752757825427</v>
      </c>
      <c r="X36" s="7">
        <f t="shared" ref="X36" si="60">+$C$24*W35+$E$24*W37+$F$24</f>
        <v>80.167792059184578</v>
      </c>
      <c r="Y36" s="7">
        <f t="shared" ref="Y36" si="61">+$C$24*X35+$E$24*X37+$F$24</f>
        <v>63.830132329316868</v>
      </c>
      <c r="Z36" s="7">
        <f t="shared" ref="Z36" si="62">+$C$24*Y35+$E$24*Y37+$F$24</f>
        <v>78.748055110418079</v>
      </c>
      <c r="AA36" s="7">
        <f t="shared" ref="AA36" si="63">+$C$24*Z35+$E$24*Z37+$F$24</f>
        <v>65.126496844713216</v>
      </c>
      <c r="AB36" s="7">
        <f t="shared" ref="AB36" si="64">+$C$24*AA35+$E$24*AA37+$F$24</f>
        <v>77.564345789458301</v>
      </c>
      <c r="AC36" s="7">
        <f t="shared" ref="AC36" si="65">+$C$24*AB35+$E$24*AB37+$F$24</f>
        <v>66.207342934665874</v>
      </c>
      <c r="AD36" s="7">
        <f t="shared" ref="AD36" si="66">+$C$24*AC35+$E$24*AC37+$F$24</f>
        <v>76.577425340266103</v>
      </c>
      <c r="AE36" s="7">
        <f t="shared" ref="AE36" si="67">+$C$24*AD35+$E$24*AD37+$F$24</f>
        <v>67.108500436983363</v>
      </c>
      <c r="AF36" s="7">
        <f t="shared" ref="AF36" si="68">+$C$24*AE35+$E$24*AE37+$F$24</f>
        <v>75.754578264625849</v>
      </c>
      <c r="AG36" s="7">
        <f t="shared" ref="AG36" si="69">+$C$24*AF35+$E$24*AF37+$F$24</f>
        <v>67.859842344619267</v>
      </c>
      <c r="AH36" s="7">
        <f t="shared" ref="AH36" si="70">+$C$24*AG35+$E$24*AG37+$F$24</f>
        <v>75.068527780172417</v>
      </c>
      <c r="AI36" s="7">
        <f t="shared" ref="AI36" si="71">+$C$24*AH35+$E$24*AH37+$F$24</f>
        <v>68.48627522251121</v>
      </c>
      <c r="AJ36" s="7">
        <f t="shared" ref="AJ36" si="72">+$C$24*AI35+$E$24*AI37+$F$24</f>
        <v>74.496531754585718</v>
      </c>
      <c r="AK36" s="7">
        <f t="shared" ref="AK36" si="73">+$C$24*AJ35+$E$24*AJ37+$F$24</f>
        <v>69.008564942102112</v>
      </c>
      <c r="AL36" s="7">
        <f t="shared" ref="AL36" si="74">+$C$24*AK35+$E$24*AK37+$F$24</f>
        <v>74.01962887422377</v>
      </c>
      <c r="AM36" s="7">
        <f t="shared" ref="AM36" si="75">+$C$24*AL35+$E$24*AL37+$F$24</f>
        <v>69.444025086496907</v>
      </c>
      <c r="AN36" s="7">
        <f t="shared" ref="AN36" si="76">+$C$24*AM35+$E$24*AM37+$F$24</f>
        <v>73.622010102201173</v>
      </c>
      <c r="AO36" s="7">
        <f t="shared" ref="AO36" si="77">+$C$24*AN35+$E$24*AN37+$F$24</f>
        <v>69.807090891152697</v>
      </c>
      <c r="AP36" s="7">
        <f t="shared" ref="AP36" si="78">+$C$24*AO35+$E$24*AO37+$F$24</f>
        <v>73.29049462092226</v>
      </c>
      <c r="AQ36" s="7">
        <f t="shared" ref="AQ36" si="79">+$C$24*AP35+$E$24*AP37+$F$24</f>
        <v>70.109797763829121</v>
      </c>
      <c r="AR36" s="7">
        <f t="shared" ref="AR36" si="80">+$C$24*AQ35+$E$24*AQ37+$F$24</f>
        <v>73.01409289627081</v>
      </c>
      <c r="AS36" s="7">
        <f t="shared" ref="AS36" si="81">+$C$24*AR35+$E$24*AR37+$F$24</f>
        <v>70.362180250927224</v>
      </c>
      <c r="AT36" s="7">
        <f t="shared" ref="AT36" si="82">+$C$24*AS35+$E$24*AS37+$F$24</f>
        <v>72.783642381265409</v>
      </c>
      <c r="AU36" s="7">
        <f t="shared" ref="AU36" si="83">+$C$24*AT35+$E$24*AT37+$F$24</f>
        <v>70.572604676476558</v>
      </c>
      <c r="AV36" s="7">
        <f t="shared" ref="AV36" si="84">+$C$24*AU35+$E$24*AU37+$F$24</f>
        <v>72.591503783238977</v>
      </c>
      <c r="AW36" s="7">
        <f t="shared" ref="AW36" si="85">+$C$24*AV35+$E$24*AV37+$F$24</f>
        <v>70.74804648060794</v>
      </c>
      <c r="AX36" s="7">
        <f t="shared" ref="AX36" si="86">+$C$24*AW35+$E$24*AW37+$F$24</f>
        <v>72.431307825982287</v>
      </c>
      <c r="AY36" s="7">
        <f t="shared" ref="AY36" si="87">+$C$24*AX35+$E$24*AX37+$F$24</f>
        <v>70.894321451094484</v>
      </c>
      <c r="AZ36" s="7">
        <f t="shared" ref="AZ36" si="88">+$C$24*AY35+$E$24*AY37+$F$24</f>
        <v>72.297744112158099</v>
      </c>
      <c r="BA36" s="7">
        <f t="shared" ref="BA36" si="89">+$C$24*AZ35+$E$24*AZ37+$F$24</f>
        <v>71.016278513134395</v>
      </c>
      <c r="BB36" s="7">
        <f t="shared" ref="BB36" si="90">+$C$24*BA35+$E$24*BA37+$F$24</f>
        <v>72.186385086899321</v>
      </c>
      <c r="BC36" s="7">
        <f t="shared" ref="BC36" si="91">+$C$24*BB35+$E$24*BB37+$F$24</f>
        <v>71.117960468235367</v>
      </c>
      <c r="BD36" s="7">
        <f t="shared" ref="BD36" si="92">+$C$24*BC35+$E$24*BC37+$F$24</f>
        <v>72.093539267091472</v>
      </c>
      <c r="BE36" s="7">
        <f t="shared" ref="BE36" si="93">+$C$24*BD35+$E$24*BD37+$F$24</f>
        <v>71.202738010595084</v>
      </c>
      <c r="BF36" s="7">
        <f t="shared" ref="BF36" si="94">+$C$24*BE35+$E$24*BE37+$F$24</f>
        <v>72.016128870980708</v>
      </c>
      <c r="BG36" s="7">
        <f t="shared" ref="BG36" si="95">+$C$24*BF35+$E$24*BF37+$F$24</f>
        <v>71.273421463538313</v>
      </c>
      <c r="BH36" s="7">
        <f t="shared" ref="BH36" si="96">+$C$24*BG35+$E$24*BG37+$F$24</f>
        <v>71.95158779160387</v>
      </c>
      <c r="BI36" s="7">
        <f t="shared" ref="BI36" si="97">+$C$24*BH35+$E$24*BH37+$F$24</f>
        <v>71.332353940004509</v>
      </c>
      <c r="BJ36" s="7">
        <f t="shared" ref="BJ36" si="98">+$C$24*BI35+$E$24*BI37+$F$24</f>
        <v>71.897776531922858</v>
      </c>
      <c r="BK36" s="7">
        <f t="shared" ref="BK36" si="99">+$C$24*BJ35+$E$24*BJ37+$F$24</f>
        <v>71.381489015298996</v>
      </c>
      <c r="BL36" s="7">
        <f t="shared" ref="BL36" si="100">+$C$24*BK35+$E$24*BK37+$F$24</f>
        <v>71.852911281815238</v>
      </c>
      <c r="BM36" s="7">
        <f t="shared" ref="BM36" si="101">+$C$24*BL35+$E$24*BL37+$F$24</f>
        <v>71.422455486911289</v>
      </c>
      <c r="BN36" s="7">
        <f t="shared" ref="BN36" si="102">+$C$24*BM35+$E$24*BM37+$F$24</f>
        <v>71.815504785867134</v>
      </c>
      <c r="BO36" s="7">
        <f t="shared" ref="BO36" si="103">+$C$24*BN35+$E$24*BN37+$F$24</f>
        <v>71.456611368148927</v>
      </c>
      <c r="BP36" s="7">
        <f t="shared" ref="BP36" si="104">+$C$24*BO35+$E$24*BO37+$F$24</f>
        <v>71.784317041772141</v>
      </c>
      <c r="BQ36" s="7">
        <f t="shared" ref="BQ36" si="105">+$C$24*BP35+$E$24*BP37+$F$24</f>
        <v>71.485088905442367</v>
      </c>
      <c r="BR36" s="7">
        <f t="shared" ref="BR36" si="106">+$C$24*BQ35+$E$24*BQ37+$F$24</f>
        <v>71.758314195018329</v>
      </c>
    </row>
    <row r="37" spans="2:70" ht="15.6" x14ac:dyDescent="0.3">
      <c r="B37" s="8" t="s">
        <v>45</v>
      </c>
      <c r="C37" s="7">
        <v>0</v>
      </c>
      <c r="D37" s="7">
        <f>+$C$25*C35+$D$25*C36+$F$25</f>
        <v>103.45454545454545</v>
      </c>
      <c r="E37" s="7">
        <f t="shared" ref="E37:I37" si="107">+$C$25*D35+$D$25*D36+$F$25</f>
        <v>9.8629370629370641</v>
      </c>
      <c r="F37" s="7">
        <f t="shared" si="107"/>
        <v>93.54901462174189</v>
      </c>
      <c r="G37" s="7">
        <f t="shared" si="107"/>
        <v>15.318298205291214</v>
      </c>
      <c r="H37" s="7">
        <f t="shared" si="107"/>
        <v>85.494897461089451</v>
      </c>
      <c r="I37" s="11">
        <f t="shared" si="107"/>
        <v>20.683151889042065</v>
      </c>
      <c r="J37" s="7">
        <f t="shared" ref="J37:L37" si="108">+$C$25*I35+$D$25*I36+$F$25</f>
        <v>79.478700371883264</v>
      </c>
      <c r="K37" s="7">
        <f t="shared" si="108"/>
        <v>25.608607092206924</v>
      </c>
      <c r="L37" s="7">
        <f t="shared" si="108"/>
        <v>74.716879098865235</v>
      </c>
      <c r="M37" s="7">
        <f t="shared" ref="M37:Q37" si="109">+$C$25*L35+$D$25*L36+$F$25</f>
        <v>29.844397439506352</v>
      </c>
      <c r="N37" s="7">
        <f t="shared" si="109"/>
        <v>70.806837672958522</v>
      </c>
      <c r="O37" s="7">
        <f t="shared" si="109"/>
        <v>33.401524117265055</v>
      </c>
      <c r="P37" s="7">
        <f t="shared" si="109"/>
        <v>67.556463092952214</v>
      </c>
      <c r="Q37" s="7">
        <f t="shared" si="109"/>
        <v>36.370273161398686</v>
      </c>
      <c r="R37" s="7">
        <f t="shared" ref="R37:S37" si="110">+$C$25*Q35+$D$25*Q36+$F$25</f>
        <v>64.84699359353975</v>
      </c>
      <c r="S37" s="7">
        <f t="shared" si="110"/>
        <v>38.845284819808285</v>
      </c>
      <c r="T37" s="7">
        <f t="shared" ref="T37" si="111">+$C$25*S35+$D$25*S36+$F$25</f>
        <v>62.587672948715777</v>
      </c>
      <c r="U37" s="7">
        <f t="shared" ref="U37" si="112">+$C$25*T35+$D$25*T36+$F$25</f>
        <v>40.908604784260476</v>
      </c>
      <c r="V37" s="7">
        <f t="shared" ref="V37" si="113">+$C$25*U35+$D$25*U36+$F$25</f>
        <v>60.703820178359109</v>
      </c>
      <c r="W37" s="7">
        <f t="shared" ref="W37" si="114">+$C$25*V35+$D$25*V36+$F$25</f>
        <v>42.628826211318341</v>
      </c>
      <c r="X37" s="7">
        <f t="shared" ref="X37" si="115">+$C$25*W35+$D$25*W36+$F$25</f>
        <v>59.133116415183203</v>
      </c>
      <c r="Y37" s="7">
        <f t="shared" ref="Y37" si="116">+$C$25*X35+$D$25*X36+$F$25</f>
        <v>44.06304736520304</v>
      </c>
      <c r="Z37" s="7">
        <f t="shared" ref="Z37" si="117">+$C$25*Y35+$D$25*Y36+$F$25</f>
        <v>57.823531851190417</v>
      </c>
      <c r="AA37" s="7">
        <f t="shared" ref="AA37" si="118">+$C$25*Z35+$D$25*Z36+$F$25</f>
        <v>45.258829713511631</v>
      </c>
      <c r="AB37" s="7">
        <f t="shared" ref="AB37" si="119">+$C$25*AA35+$D$25*AA36+$F$25</f>
        <v>56.731662270990768</v>
      </c>
      <c r="AC37" s="7">
        <f t="shared" ref="AC37" si="120">+$C$25*AB35+$D$25*AB36+$F$25</f>
        <v>46.255815665602114</v>
      </c>
      <c r="AD37" s="7">
        <f t="shared" ref="AD37" si="121">+$C$25*AC35+$D$25*AC36+$F$25</f>
        <v>55.821313821004217</v>
      </c>
      <c r="AE37" s="7">
        <f t="shared" ref="AE37" si="122">+$C$25*AD35+$D$25*AD36+$F$25</f>
        <v>47.087054886428518</v>
      </c>
      <c r="AF37" s="7">
        <f t="shared" ref="AF37" si="123">+$C$25*AE35+$D$25*AE36+$F$25</f>
        <v>55.062308972116661</v>
      </c>
      <c r="AG37" s="7">
        <f t="shared" ref="AG37" si="124">+$C$25*AF35+$D$25*AF36+$F$25</f>
        <v>47.780102364821857</v>
      </c>
      <c r="AH37" s="7">
        <f t="shared" ref="AH37" si="125">+$C$25*AG35+$D$25*AG36+$F$25</f>
        <v>54.429487117171945</v>
      </c>
      <c r="AI37" s="7">
        <f t="shared" ref="AI37" si="126">+$C$25*AH35+$D$25*AH36+$F$25</f>
        <v>48.35793215774958</v>
      </c>
      <c r="AJ37" s="7">
        <f t="shared" ref="AJ37" si="127">+$C$25*AI35+$D$25*AI36+$F$25</f>
        <v>53.901870579185996</v>
      </c>
      <c r="AK37" s="7">
        <f t="shared" ref="AK37" si="128">+$C$25*AJ35+$D$25*AJ36+$F$25</f>
        <v>48.839698955922252</v>
      </c>
      <c r="AL37" s="7">
        <f t="shared" ref="AL37" si="129">+$C$25*AK35+$D$25*AK36+$F$25</f>
        <v>53.461969189722126</v>
      </c>
      <c r="AM37" s="7">
        <f t="shared" ref="AM37" si="130">+$C$25*AL35+$D$25*AL36+$F$25</f>
        <v>49.241373029906541</v>
      </c>
      <c r="AN37" s="7">
        <f t="shared" ref="AN37" si="131">+$C$25*AM35+$D$25*AM36+$F$25</f>
        <v>53.095200487818303</v>
      </c>
      <c r="AO37" s="7">
        <f t="shared" ref="AO37" si="132">+$C$25*AN35+$D$25*AN36+$F$25</f>
        <v>49.576269627679373</v>
      </c>
      <c r="AP37" s="7">
        <f t="shared" ref="AP37" si="133">+$C$25*AO35+$D$25*AO36+$F$25</f>
        <v>52.789406316822536</v>
      </c>
      <c r="AQ37" s="7">
        <f t="shared" ref="AQ37" si="134">+$C$25*AP35+$D$25*AP36+$F$25</f>
        <v>49.855490365255932</v>
      </c>
      <c r="AR37" s="7">
        <f t="shared" ref="AR37" si="135">+$C$25*AQ35+$D$25*AQ36+$F$25</f>
        <v>52.534449788296754</v>
      </c>
      <c r="AS37" s="7">
        <f t="shared" ref="AS37" si="136">+$C$25*AR35+$D$25*AR36+$F$25</f>
        <v>50.088291238168253</v>
      </c>
      <c r="AT37" s="7">
        <f t="shared" ref="AT37" si="137">+$C$25*AS35+$D$25*AS36+$F$25</f>
        <v>52.321879250330262</v>
      </c>
      <c r="AU37" s="7">
        <f t="shared" ref="AU37" si="138">+$C$25*AT35+$D$25*AT36+$F$25</f>
        <v>50.282389452005411</v>
      </c>
      <c r="AV37" s="7">
        <f t="shared" ref="AV37" si="139">+$C$25*AU35+$D$25*AU36+$F$25</f>
        <v>52.144648120489776</v>
      </c>
      <c r="AW37" s="7">
        <f t="shared" ref="AW37" si="140">+$C$25*AV35+$D$25*AV36+$F$25</f>
        <v>50.444219243035384</v>
      </c>
      <c r="AX37" s="7">
        <f t="shared" ref="AX37" si="141">+$C$25*AW35+$D$25*AW36+$F$25</f>
        <v>51.996881295957358</v>
      </c>
      <c r="AY37" s="7">
        <f t="shared" ref="AY37" si="142">+$C$25*AX35+$D$25*AX36+$F$25</f>
        <v>50.579145169179164</v>
      </c>
      <c r="AZ37" s="7">
        <f t="shared" ref="AZ37" si="143">+$C$25*AY35+$D$25*AY36+$F$25</f>
        <v>51.873680397491967</v>
      </c>
      <c r="BA37" s="7">
        <f t="shared" ref="BA37" si="144">+$C$25*AZ35+$D$25*AZ36+$F$25</f>
        <v>50.691639941803501</v>
      </c>
      <c r="BB37" s="7">
        <f t="shared" ref="BB37" si="145">+$C$25*BA35+$D$25*BA36+$F$25</f>
        <v>51.770961391174353</v>
      </c>
      <c r="BC37" s="7">
        <f t="shared" ref="BC37" si="146">+$C$25*BB35+$D$25*BB36+$F$25</f>
        <v>50.785432693348611</v>
      </c>
      <c r="BD37" s="7">
        <f t="shared" ref="BD37" si="147">+$C$25*BC35+$D$25*BC36+$F$25</f>
        <v>51.685319205197565</v>
      </c>
      <c r="BE37" s="7">
        <f t="shared" ref="BE37" si="148">+$C$25*BD35+$D$25*BD36+$F$25</f>
        <v>50.863632595772344</v>
      </c>
      <c r="BF37" s="7">
        <f t="shared" ref="BF37" si="149">+$C$25*BE35+$D$25*BE36+$F$25</f>
        <v>51.613914853833393</v>
      </c>
      <c r="BG37" s="7">
        <f t="shared" ref="BG37" si="150">+$C$25*BF35+$D$25*BF36+$F$25</f>
        <v>50.928831927685977</v>
      </c>
      <c r="BH37" s="7">
        <f t="shared" ref="BH37" si="151">+$C$25*BG35+$D$25*BG36+$F$25</f>
        <v>51.554381326803608</v>
      </c>
      <c r="BI37" s="7">
        <f t="shared" ref="BI37" si="152">+$C$25*BH35+$D$25*BH36+$F$25</f>
        <v>50.983192006793864</v>
      </c>
      <c r="BJ37" s="7">
        <f t="shared" ref="BJ37" si="153">+$C$25*BI35+$D$25*BI36+$F$25</f>
        <v>51.504745124346847</v>
      </c>
      <c r="BK37" s="7">
        <f t="shared" ref="BK37" si="154">+$C$25*BJ35+$D$25*BJ36+$F$25</f>
        <v>51.028514836244476</v>
      </c>
      <c r="BL37" s="7">
        <f t="shared" ref="BL37" si="155">+$C$25*BK35+$D$25*BK36+$F$25</f>
        <v>51.463360836916742</v>
      </c>
      <c r="BM37" s="7">
        <f t="shared" ref="BM37" si="156">+$C$25*BL35+$D$25*BL36+$F$25</f>
        <v>51.066302839925136</v>
      </c>
      <c r="BN37" s="7">
        <f t="shared" ref="BN37" si="157">+$C$25*BM35+$D$25*BM36+$F$25</f>
        <v>51.42885660086867</v>
      </c>
      <c r="BO37" s="7">
        <f t="shared" ref="BO37" si="158">+$C$25*BN35+$D$25*BN36+$F$25</f>
        <v>51.097808666888689</v>
      </c>
      <c r="BP37" s="7">
        <f t="shared" ref="BP37" si="159">+$C$25*BO35+$D$25*BO36+$F$25</f>
        <v>51.400088622024739</v>
      </c>
      <c r="BQ37" s="7">
        <f t="shared" ref="BQ37" si="160">+$C$25*BP35+$D$25*BP36+$F$25</f>
        <v>51.124076715898248</v>
      </c>
      <c r="BR37" s="7">
        <f t="shared" ref="BR37" si="161">+$C$25*BQ35+$D$25*BQ36+$F$25</f>
        <v>51.376103259601059</v>
      </c>
    </row>
    <row r="39" spans="2:70" ht="15.6" x14ac:dyDescent="0.3">
      <c r="B39" s="8" t="s">
        <v>63</v>
      </c>
    </row>
    <row r="40" spans="2:70" ht="15.6" x14ac:dyDescent="0.3">
      <c r="B40" s="8" t="s">
        <v>64</v>
      </c>
      <c r="C40">
        <f>+ABS(D35-C35)</f>
        <v>92.307692307692307</v>
      </c>
      <c r="D40">
        <f t="shared" ref="D40:Q40" si="162">+ABS(E35-D35)</f>
        <v>94.430069930069934</v>
      </c>
      <c r="E40">
        <f t="shared" si="162"/>
        <v>82.213824636901563</v>
      </c>
      <c r="F40">
        <f t="shared" si="162"/>
        <v>76.423954716612059</v>
      </c>
      <c r="G40">
        <f t="shared" si="162"/>
        <v>69.458123587010078</v>
      </c>
      <c r="H40">
        <f t="shared" si="162"/>
        <v>63.410541717805884</v>
      </c>
      <c r="I40">
        <f t="shared" si="162"/>
        <v>57.984690699840215</v>
      </c>
      <c r="J40">
        <f t="shared" si="162"/>
        <v>52.871330331943838</v>
      </c>
      <c r="K40">
        <f t="shared" si="162"/>
        <v>48.325634774090787</v>
      </c>
      <c r="L40">
        <f t="shared" si="162"/>
        <v>44.098529045907583</v>
      </c>
      <c r="M40">
        <f t="shared" si="162"/>
        <v>40.280496823583221</v>
      </c>
      <c r="N40">
        <f t="shared" si="162"/>
        <v>36.773523224270505</v>
      </c>
      <c r="O40">
        <f t="shared" si="162"/>
        <v>33.580736973902944</v>
      </c>
      <c r="P40">
        <f t="shared" si="162"/>
        <v>30.66150502940333</v>
      </c>
      <c r="Q40">
        <f t="shared" si="162"/>
        <v>27.997367380407134</v>
      </c>
      <c r="R40">
        <f t="shared" ref="R40:R42" si="163">+ABS(S35-R35)</f>
        <v>25.564338280938365</v>
      </c>
      <c r="S40">
        <f t="shared" ref="S40:S42" si="164">+ABS(T35-S35)</f>
        <v>23.342786372409634</v>
      </c>
      <c r="T40">
        <f t="shared" ref="T40:T42" si="165">+ABS(U35-T35)</f>
        <v>21.314335245842301</v>
      </c>
      <c r="U40">
        <f t="shared" ref="U40:U42" si="166">+ABS(V35-U35)</f>
        <v>19.462100877145353</v>
      </c>
      <c r="V40">
        <f t="shared" ref="V40:V42" si="167">+ABS(W35-V35)</f>
        <v>17.770864483042615</v>
      </c>
      <c r="W40">
        <f t="shared" ref="W40:W42" si="168">+ABS(X35-W35)</f>
        <v>16.22657274720293</v>
      </c>
      <c r="X40">
        <f t="shared" ref="X40:X42" si="169">+ABS(Y35-X35)</f>
        <v>14.816491935181901</v>
      </c>
      <c r="Y40">
        <f t="shared" ref="Y40:Y42" si="170">+ABS(Z35-Y35)</f>
        <v>13.528940785516504</v>
      </c>
      <c r="Z40">
        <f t="shared" ref="Z40:Z42" si="171">+ABS(AA35-Z35)</f>
        <v>12.353280149455934</v>
      </c>
      <c r="AA40">
        <f t="shared" ref="AA40:AA42" si="172">+ABS(AB35-AA35)</f>
        <v>11.279783053001282</v>
      </c>
      <c r="AB40">
        <f t="shared" ref="AB40:AB42" si="173">+ABS(AC35-AB35)</f>
        <v>10.299572939074608</v>
      </c>
      <c r="AC40">
        <f t="shared" ref="AC40:AC42" si="174">+ABS(AD35-AC35)</f>
        <v>9.4045427352031652</v>
      </c>
      <c r="AD40">
        <f t="shared" ref="AD40:AD42" si="175">+ABS(AE35-AD35)</f>
        <v>8.5872904230203346</v>
      </c>
      <c r="AE40">
        <f t="shared" ref="AE40:AE42" si="176">+ABS(AF35-AE35)</f>
        <v>7.841057142885532</v>
      </c>
      <c r="AF40">
        <f t="shared" ref="AF40:AF42" si="177">+ABS(AG35-AF35)</f>
        <v>7.1596713210587239</v>
      </c>
      <c r="AG40">
        <f t="shared" ref="AG40:AG42" si="178">+ABS(AH35-AG35)</f>
        <v>6.537497761201962</v>
      </c>
      <c r="AH40">
        <f t="shared" ref="AH40:AH42" si="179">+ABS(AI35-AH35)</f>
        <v>5.9693909138426022</v>
      </c>
      <c r="AI40">
        <f t="shared" ref="AI40:AI42" si="180">+ABS(AJ35-AI35)</f>
        <v>5.4506524065150614</v>
      </c>
      <c r="AJ40">
        <f t="shared" ref="AJ40:AJ42" si="181">+ABS(AK35-AJ35)</f>
        <v>4.9769921380269295</v>
      </c>
      <c r="AK40">
        <f t="shared" ref="AK40:AK42" si="182">+ABS(AL35-AK35)</f>
        <v>4.5444928236781834</v>
      </c>
      <c r="AL40">
        <f t="shared" ref="AL40:AL42" si="183">+ABS(AM35-AL35)</f>
        <v>4.1495775862967292</v>
      </c>
      <c r="AM40">
        <f t="shared" ref="AM40:AM42" si="184">+ABS(AN35-AM35)</f>
        <v>3.7889803798062829</v>
      </c>
      <c r="AN40">
        <f t="shared" ref="AN40:AN42" si="185">+ABS(AO35-AN35)</f>
        <v>3.4597189761899827</v>
      </c>
      <c r="AO40">
        <f t="shared" ref="AO40:AO42" si="186">+ABS(AP35-AO35)</f>
        <v>3.1590703023931326</v>
      </c>
      <c r="AP40">
        <f t="shared" ref="AP40:AP42" si="187">+ABS(AQ35-AP35)</f>
        <v>2.884547919691741</v>
      </c>
      <c r="AQ40">
        <f t="shared" ref="AQ40:AQ42" si="188">+ABS(AR35-AQ35)</f>
        <v>2.6338814602120735</v>
      </c>
      <c r="AR40">
        <f t="shared" ref="AR40:AR42" si="189">+ABS(AS35-AR35)</f>
        <v>2.4049978504779617</v>
      </c>
      <c r="AS40">
        <f t="shared" ref="AS40:AS42" si="190">+ABS(AT35-AS35)</f>
        <v>2.196004166540078</v>
      </c>
      <c r="AT40">
        <f t="shared" ref="AT40:AT42" si="191">+ABS(AU35-AT35)</f>
        <v>2.0051719790541185</v>
      </c>
      <c r="AU40">
        <f t="shared" ref="AU40:AU42" si="192">+ABS(AV35-AU35)</f>
        <v>1.8309230587288141</v>
      </c>
      <c r="AV40">
        <f t="shared" ref="AV40:AV42" si="193">+ABS(AW35-AV35)</f>
        <v>1.6718163239876418</v>
      </c>
      <c r="AW40">
        <f t="shared" ref="AW40:AW42" si="194">+ABS(AX35-AW35)</f>
        <v>1.5265359228650084</v>
      </c>
      <c r="AX40">
        <f t="shared" ref="AX40:AX42" si="195">+ABS(AY35-AX35)</f>
        <v>1.3938803505872315</v>
      </c>
      <c r="AY40">
        <f t="shared" ref="AY40:AY42" si="196">+ABS(AZ35-AY35)</f>
        <v>1.2727525128309765</v>
      </c>
      <c r="AZ40">
        <f t="shared" ref="AZ40:AZ42" si="197">+ABS(BA35-AZ35)</f>
        <v>1.162150652482552</v>
      </c>
      <c r="BA40">
        <f t="shared" ref="BA40:BA42" si="198">+ABS(BB35-BA35)</f>
        <v>1.0611600648593438</v>
      </c>
      <c r="BB40">
        <f t="shared" ref="BB40:BB42" si="199">+ABS(BC35-BB35)</f>
        <v>0.96894553287634011</v>
      </c>
      <c r="BC40">
        <f t="shared" ref="BC40:BC42" si="200">+ABS(BD35-BC35)</f>
        <v>0.88474441959466787</v>
      </c>
      <c r="BD40">
        <f t="shared" ref="BD40:BD42" si="201">+ABS(BE35-BD35)</f>
        <v>0.8078603610258881</v>
      </c>
      <c r="BE40">
        <f t="shared" ref="BE40:BE42" si="202">+ABS(BF35-BE35)</f>
        <v>0.73765750702996513</v>
      </c>
      <c r="BF40">
        <f t="shared" ref="BF40:BF42" si="203">+ABS(BG35-BF35)</f>
        <v>0.67355526267766663</v>
      </c>
      <c r="BG40">
        <f t="shared" ref="BG40:BG42" si="204">+ABS(BH35-BG35)</f>
        <v>0.61502348658717665</v>
      </c>
      <c r="BH40">
        <f t="shared" ref="BH40:BH42" si="205">+ABS(BI35-BH35)</f>
        <v>0.56157810652406681</v>
      </c>
      <c r="BI40">
        <f t="shared" ref="BI40:BI42" si="206">+ABS(BJ35-BI35)</f>
        <v>0.5127771160044361</v>
      </c>
      <c r="BJ40">
        <f t="shared" ref="BJ40:BJ42" si="207">+ABS(BK35-BJ35)</f>
        <v>0.46821691879214455</v>
      </c>
      <c r="BK40">
        <f t="shared" ref="BK40:BK42" si="208">+ABS(BL35-BK35)</f>
        <v>0.42752899105839504</v>
      </c>
      <c r="BL40">
        <f t="shared" ref="BL40:BL42" si="209">+ABS(BM35-BL35)</f>
        <v>0.3903768335986797</v>
      </c>
      <c r="BM40">
        <f t="shared" ref="BM40:BM42" si="210">+ABS(BN35-BM35)</f>
        <v>0.35645318890132671</v>
      </c>
      <c r="BN40">
        <f t="shared" ref="BN40:BN42" si="211">+ABS(BO35-BN35)</f>
        <v>0.32547750005203113</v>
      </c>
      <c r="BO40">
        <f t="shared" ref="BO40:BO42" si="212">+ABS(BP35-BO35)</f>
        <v>0.29719359045891736</v>
      </c>
      <c r="BP40">
        <f t="shared" ref="BP40:BP42" si="213">+ABS(BQ35-BP35)</f>
        <v>0.27136754520894613</v>
      </c>
      <c r="BQ40">
        <f t="shared" ref="BQ40:BQ42" si="214">+ABS(BR35-BQ35)</f>
        <v>0.24778577653380296</v>
      </c>
      <c r="BR40">
        <f t="shared" ref="BR40:BR42" si="215">+ABS(BS35-BR35)</f>
        <v>40.234544307571085</v>
      </c>
    </row>
    <row r="41" spans="2:70" ht="15.6" x14ac:dyDescent="0.3">
      <c r="B41" s="8" t="s">
        <v>65</v>
      </c>
      <c r="C41">
        <f t="shared" ref="C41:Q42" si="216">+ABS(D36-C36)</f>
        <v>116.2</v>
      </c>
      <c r="D41">
        <f t="shared" si="216"/>
        <v>96.766433566433562</v>
      </c>
      <c r="E41">
        <f t="shared" si="216"/>
        <v>94.094685314685307</v>
      </c>
      <c r="F41">
        <f t="shared" si="216"/>
        <v>82.80272580566286</v>
      </c>
      <c r="G41">
        <f t="shared" si="216"/>
        <v>77.146659396547506</v>
      </c>
      <c r="H41">
        <f t="shared" si="216"/>
        <v>69.745513854525342</v>
      </c>
      <c r="I41">
        <f t="shared" si="216"/>
        <v>63.971023259502488</v>
      </c>
      <c r="J41">
        <f t="shared" si="216"/>
        <v>58.309033813040614</v>
      </c>
      <c r="K41">
        <f t="shared" si="216"/>
        <v>53.270835511036836</v>
      </c>
      <c r="L41">
        <f t="shared" si="216"/>
        <v>48.638689667117788</v>
      </c>
      <c r="M41">
        <f t="shared" si="216"/>
        <v>44.408110091288094</v>
      </c>
      <c r="N41">
        <f t="shared" si="216"/>
        <v>40.553274187530796</v>
      </c>
      <c r="O41">
        <f t="shared" si="216"/>
        <v>37.026239356839689</v>
      </c>
      <c r="P41">
        <f t="shared" si="216"/>
        <v>33.810417774616624</v>
      </c>
      <c r="Q41">
        <f t="shared" si="216"/>
        <v>30.871378990263409</v>
      </c>
      <c r="R41">
        <f t="shared" si="163"/>
        <v>28.189108601100713</v>
      </c>
      <c r="S41">
        <f t="shared" si="164"/>
        <v>25.739286478055604</v>
      </c>
      <c r="T41">
        <f t="shared" si="165"/>
        <v>23.502627075008775</v>
      </c>
      <c r="U41">
        <f t="shared" si="166"/>
        <v>21.46022841328751</v>
      </c>
      <c r="V41">
        <f t="shared" si="167"/>
        <v>19.595346683926671</v>
      </c>
      <c r="W41">
        <f t="shared" si="168"/>
        <v>17.892516276641878</v>
      </c>
      <c r="X41">
        <f t="shared" si="169"/>
        <v>16.33765972986771</v>
      </c>
      <c r="Y41">
        <f t="shared" si="170"/>
        <v>14.917922781101211</v>
      </c>
      <c r="Z41">
        <f t="shared" si="171"/>
        <v>13.621558265704863</v>
      </c>
      <c r="AA41">
        <f t="shared" si="172"/>
        <v>12.437848944745085</v>
      </c>
      <c r="AB41">
        <f t="shared" si="173"/>
        <v>11.357002854792427</v>
      </c>
      <c r="AC41">
        <f t="shared" si="174"/>
        <v>10.370082405600229</v>
      </c>
      <c r="AD41">
        <f t="shared" si="175"/>
        <v>9.4689249032827405</v>
      </c>
      <c r="AE41">
        <f t="shared" si="176"/>
        <v>8.6460778276424861</v>
      </c>
      <c r="AF41">
        <f t="shared" si="177"/>
        <v>7.8947359200065819</v>
      </c>
      <c r="AG41">
        <f t="shared" si="178"/>
        <v>7.20868543555315</v>
      </c>
      <c r="AH41">
        <f t="shared" si="179"/>
        <v>6.5822525576612065</v>
      </c>
      <c r="AI41">
        <f t="shared" si="180"/>
        <v>6.0102565320745072</v>
      </c>
      <c r="AJ41">
        <f t="shared" si="181"/>
        <v>5.4879668124836058</v>
      </c>
      <c r="AK41">
        <f t="shared" si="182"/>
        <v>5.0110639321216581</v>
      </c>
      <c r="AL41">
        <f t="shared" si="183"/>
        <v>4.5756037877268625</v>
      </c>
      <c r="AM41">
        <f t="shared" si="184"/>
        <v>4.1779850157042659</v>
      </c>
      <c r="AN41">
        <f t="shared" si="185"/>
        <v>3.8149192110484762</v>
      </c>
      <c r="AO41">
        <f t="shared" si="186"/>
        <v>3.483403729769563</v>
      </c>
      <c r="AP41">
        <f t="shared" si="187"/>
        <v>3.1806968570931389</v>
      </c>
      <c r="AQ41">
        <f t="shared" si="188"/>
        <v>2.904295132441689</v>
      </c>
      <c r="AR41">
        <f t="shared" si="189"/>
        <v>2.651912645343586</v>
      </c>
      <c r="AS41">
        <f t="shared" si="190"/>
        <v>2.4214621303381847</v>
      </c>
      <c r="AT41">
        <f t="shared" si="191"/>
        <v>2.2110377047888505</v>
      </c>
      <c r="AU41">
        <f t="shared" si="192"/>
        <v>2.0188991067624187</v>
      </c>
      <c r="AV41">
        <f t="shared" si="193"/>
        <v>1.8434573026310375</v>
      </c>
      <c r="AW41">
        <f t="shared" si="194"/>
        <v>1.6832613453743477</v>
      </c>
      <c r="AX41">
        <f t="shared" si="195"/>
        <v>1.5369863748878032</v>
      </c>
      <c r="AY41">
        <f t="shared" si="196"/>
        <v>1.4034226610636154</v>
      </c>
      <c r="AZ41">
        <f t="shared" si="197"/>
        <v>1.2814655990237043</v>
      </c>
      <c r="BA41">
        <f t="shared" si="198"/>
        <v>1.1701065737649259</v>
      </c>
      <c r="BB41">
        <f t="shared" si="199"/>
        <v>1.0684246186639541</v>
      </c>
      <c r="BC41">
        <f t="shared" si="200"/>
        <v>0.97557879885610532</v>
      </c>
      <c r="BD41">
        <f t="shared" si="201"/>
        <v>0.89080125649638831</v>
      </c>
      <c r="BE41">
        <f t="shared" si="202"/>
        <v>0.81339086038562414</v>
      </c>
      <c r="BF41">
        <f t="shared" si="203"/>
        <v>0.74270740744239561</v>
      </c>
      <c r="BG41">
        <f t="shared" si="204"/>
        <v>0.67816632806555788</v>
      </c>
      <c r="BH41">
        <f t="shared" si="205"/>
        <v>0.61923385159936117</v>
      </c>
      <c r="BI41">
        <f t="shared" si="206"/>
        <v>0.56542259191834887</v>
      </c>
      <c r="BJ41">
        <f t="shared" si="207"/>
        <v>0.51628751662386207</v>
      </c>
      <c r="BK41">
        <f t="shared" si="208"/>
        <v>0.47142226651624242</v>
      </c>
      <c r="BL41">
        <f t="shared" si="209"/>
        <v>0.43045579490394914</v>
      </c>
      <c r="BM41">
        <f t="shared" si="210"/>
        <v>0.39304929895584451</v>
      </c>
      <c r="BN41">
        <f t="shared" si="211"/>
        <v>0.35889341771820682</v>
      </c>
      <c r="BO41">
        <f t="shared" si="212"/>
        <v>0.32770567362321401</v>
      </c>
      <c r="BP41">
        <f t="shared" si="213"/>
        <v>0.29922813632977352</v>
      </c>
      <c r="BQ41">
        <f t="shared" si="214"/>
        <v>0.27322528957596148</v>
      </c>
      <c r="BR41">
        <f t="shared" si="215"/>
        <v>71.758314195018329</v>
      </c>
    </row>
    <row r="42" spans="2:70" ht="15.6" x14ac:dyDescent="0.3">
      <c r="B42" s="8" t="s">
        <v>66</v>
      </c>
      <c r="C42">
        <f t="shared" si="216"/>
        <v>103.45454545454545</v>
      </c>
      <c r="D42">
        <f t="shared" si="216"/>
        <v>93.591608391608389</v>
      </c>
      <c r="E42">
        <f t="shared" si="216"/>
        <v>83.686077558804826</v>
      </c>
      <c r="F42">
        <f t="shared" si="216"/>
        <v>78.230716416450676</v>
      </c>
      <c r="G42">
        <f t="shared" si="216"/>
        <v>70.176599255798237</v>
      </c>
      <c r="H42">
        <f t="shared" si="216"/>
        <v>64.811745572047386</v>
      </c>
      <c r="I42">
        <f t="shared" si="216"/>
        <v>58.795548482841198</v>
      </c>
      <c r="J42">
        <f t="shared" si="216"/>
        <v>53.87009327967634</v>
      </c>
      <c r="K42">
        <f t="shared" si="216"/>
        <v>49.108272006658311</v>
      </c>
      <c r="L42">
        <f t="shared" si="216"/>
        <v>44.872481659358883</v>
      </c>
      <c r="M42">
        <f t="shared" si="216"/>
        <v>40.96244023345217</v>
      </c>
      <c r="N42">
        <f t="shared" si="216"/>
        <v>37.405313555693468</v>
      </c>
      <c r="O42">
        <f t="shared" si="216"/>
        <v>34.154938975687159</v>
      </c>
      <c r="P42">
        <f t="shared" si="216"/>
        <v>31.186189931553528</v>
      </c>
      <c r="Q42">
        <f t="shared" si="216"/>
        <v>28.476720432141065</v>
      </c>
      <c r="R42">
        <f t="shared" si="163"/>
        <v>26.001708773731465</v>
      </c>
      <c r="S42">
        <f t="shared" si="164"/>
        <v>23.742388128907493</v>
      </c>
      <c r="T42">
        <f t="shared" si="165"/>
        <v>21.679068164455302</v>
      </c>
      <c r="U42">
        <f t="shared" si="166"/>
        <v>19.795215394098634</v>
      </c>
      <c r="V42">
        <f t="shared" si="167"/>
        <v>18.074993967040768</v>
      </c>
      <c r="W42">
        <f t="shared" si="168"/>
        <v>16.504290203864862</v>
      </c>
      <c r="X42">
        <f t="shared" si="169"/>
        <v>15.070069049980162</v>
      </c>
      <c r="Y42">
        <f t="shared" si="170"/>
        <v>13.760484485987377</v>
      </c>
      <c r="Z42">
        <f t="shared" si="171"/>
        <v>12.564702137678786</v>
      </c>
      <c r="AA42">
        <f t="shared" si="172"/>
        <v>11.472832557479137</v>
      </c>
      <c r="AB42">
        <f t="shared" si="173"/>
        <v>10.475846605388654</v>
      </c>
      <c r="AC42">
        <f t="shared" si="174"/>
        <v>9.5654981554021035</v>
      </c>
      <c r="AD42">
        <f t="shared" si="175"/>
        <v>8.7342589345756991</v>
      </c>
      <c r="AE42">
        <f t="shared" si="176"/>
        <v>7.9752540856881424</v>
      </c>
      <c r="AF42">
        <f t="shared" si="177"/>
        <v>7.2822066072948033</v>
      </c>
      <c r="AG42">
        <f t="shared" si="178"/>
        <v>6.6493847523500875</v>
      </c>
      <c r="AH42">
        <f t="shared" si="179"/>
        <v>6.0715549594223646</v>
      </c>
      <c r="AI42">
        <f t="shared" si="180"/>
        <v>5.5439384214364154</v>
      </c>
      <c r="AJ42">
        <f t="shared" si="181"/>
        <v>5.0621716232637439</v>
      </c>
      <c r="AK42">
        <f t="shared" si="182"/>
        <v>4.622270233799874</v>
      </c>
      <c r="AL42">
        <f t="shared" si="183"/>
        <v>4.2205961598155852</v>
      </c>
      <c r="AM42">
        <f t="shared" si="184"/>
        <v>3.8538274579117626</v>
      </c>
      <c r="AN42">
        <f t="shared" si="185"/>
        <v>3.51893086013893</v>
      </c>
      <c r="AO42">
        <f t="shared" si="186"/>
        <v>3.2131366891431625</v>
      </c>
      <c r="AP42">
        <f t="shared" si="187"/>
        <v>2.933915951566604</v>
      </c>
      <c r="AQ42">
        <f t="shared" si="188"/>
        <v>2.6789594230408227</v>
      </c>
      <c r="AR42">
        <f t="shared" si="189"/>
        <v>2.4461585501285015</v>
      </c>
      <c r="AS42">
        <f t="shared" si="190"/>
        <v>2.2335880121620093</v>
      </c>
      <c r="AT42">
        <f t="shared" si="191"/>
        <v>2.0394897983248512</v>
      </c>
      <c r="AU42">
        <f t="shared" si="192"/>
        <v>1.8622586684843654</v>
      </c>
      <c r="AV42">
        <f t="shared" si="193"/>
        <v>1.7004288774543923</v>
      </c>
      <c r="AW42">
        <f t="shared" si="194"/>
        <v>1.5526620529219741</v>
      </c>
      <c r="AX42">
        <f t="shared" si="195"/>
        <v>1.4177361267781947</v>
      </c>
      <c r="AY42">
        <f t="shared" si="196"/>
        <v>1.2945352283128031</v>
      </c>
      <c r="AZ42">
        <f t="shared" si="197"/>
        <v>1.1820404556884654</v>
      </c>
      <c r="BA42">
        <f t="shared" si="198"/>
        <v>1.0793214493708518</v>
      </c>
      <c r="BB42">
        <f t="shared" si="199"/>
        <v>0.98552869782574248</v>
      </c>
      <c r="BC42">
        <f t="shared" si="200"/>
        <v>0.89988651184895474</v>
      </c>
      <c r="BD42">
        <f t="shared" si="201"/>
        <v>0.82168660942522109</v>
      </c>
      <c r="BE42">
        <f t="shared" si="202"/>
        <v>0.75028225806104842</v>
      </c>
      <c r="BF42">
        <f t="shared" si="203"/>
        <v>0.68508292614741606</v>
      </c>
      <c r="BG42">
        <f t="shared" si="204"/>
        <v>0.62554939911763086</v>
      </c>
      <c r="BH42">
        <f t="shared" si="205"/>
        <v>0.57118932000974354</v>
      </c>
      <c r="BI42">
        <f t="shared" si="206"/>
        <v>0.52155311755298328</v>
      </c>
      <c r="BJ42">
        <f t="shared" si="207"/>
        <v>0.47623028810237145</v>
      </c>
      <c r="BK42">
        <f t="shared" si="208"/>
        <v>0.43484600067226609</v>
      </c>
      <c r="BL42">
        <f t="shared" si="209"/>
        <v>0.39705799699160593</v>
      </c>
      <c r="BM42">
        <f t="shared" si="210"/>
        <v>0.36255376094353409</v>
      </c>
      <c r="BN42">
        <f t="shared" si="211"/>
        <v>0.33104793397998122</v>
      </c>
      <c r="BO42">
        <f t="shared" si="212"/>
        <v>0.30227995513605066</v>
      </c>
      <c r="BP42">
        <f t="shared" si="213"/>
        <v>0.27601190612649162</v>
      </c>
      <c r="BQ42">
        <f t="shared" si="214"/>
        <v>0.25202654370281152</v>
      </c>
      <c r="BR42">
        <f t="shared" si="215"/>
        <v>51.376103259601059</v>
      </c>
    </row>
    <row r="43" spans="2:70" ht="15.6" x14ac:dyDescent="0.3">
      <c r="B43" s="8" t="s">
        <v>72</v>
      </c>
      <c r="C43">
        <f>+MAX(C40:C42)</f>
        <v>116.2</v>
      </c>
      <c r="D43">
        <f t="shared" ref="D43:Q43" si="217">+MAX(D40:D42)</f>
        <v>96.766433566433562</v>
      </c>
      <c r="E43">
        <f t="shared" si="217"/>
        <v>94.094685314685307</v>
      </c>
      <c r="F43">
        <f t="shared" si="217"/>
        <v>82.80272580566286</v>
      </c>
      <c r="G43">
        <f t="shared" si="217"/>
        <v>77.146659396547506</v>
      </c>
      <c r="H43">
        <f t="shared" si="217"/>
        <v>69.745513854525342</v>
      </c>
      <c r="I43" s="3">
        <f t="shared" si="217"/>
        <v>63.971023259502488</v>
      </c>
      <c r="J43">
        <f t="shared" si="217"/>
        <v>58.309033813040614</v>
      </c>
      <c r="K43">
        <f t="shared" si="217"/>
        <v>53.270835511036836</v>
      </c>
      <c r="L43">
        <f t="shared" si="217"/>
        <v>48.638689667117788</v>
      </c>
      <c r="M43">
        <f t="shared" si="217"/>
        <v>44.408110091288094</v>
      </c>
      <c r="N43">
        <f t="shared" si="217"/>
        <v>40.553274187530796</v>
      </c>
      <c r="O43">
        <f t="shared" si="217"/>
        <v>37.026239356839689</v>
      </c>
      <c r="P43">
        <f t="shared" si="217"/>
        <v>33.810417774616624</v>
      </c>
      <c r="Q43">
        <f t="shared" si="217"/>
        <v>30.871378990263409</v>
      </c>
      <c r="R43">
        <f t="shared" ref="R43:BR43" si="218">+MAX(R40:R42)</f>
        <v>28.189108601100713</v>
      </c>
      <c r="S43">
        <f t="shared" si="218"/>
        <v>25.739286478055604</v>
      </c>
      <c r="T43">
        <f t="shared" si="218"/>
        <v>23.502627075008775</v>
      </c>
      <c r="U43">
        <f t="shared" si="218"/>
        <v>21.46022841328751</v>
      </c>
      <c r="V43">
        <f t="shared" si="218"/>
        <v>19.595346683926671</v>
      </c>
      <c r="W43">
        <f t="shared" si="218"/>
        <v>17.892516276641878</v>
      </c>
      <c r="X43">
        <f t="shared" si="218"/>
        <v>16.33765972986771</v>
      </c>
      <c r="Y43">
        <f t="shared" si="218"/>
        <v>14.917922781101211</v>
      </c>
      <c r="Z43">
        <f t="shared" si="218"/>
        <v>13.621558265704863</v>
      </c>
      <c r="AA43">
        <f t="shared" si="218"/>
        <v>12.437848944745085</v>
      </c>
      <c r="AB43">
        <f t="shared" si="218"/>
        <v>11.357002854792427</v>
      </c>
      <c r="AC43">
        <f t="shared" si="218"/>
        <v>10.370082405600229</v>
      </c>
      <c r="AD43">
        <f t="shared" si="218"/>
        <v>9.4689249032827405</v>
      </c>
      <c r="AE43">
        <f t="shared" si="218"/>
        <v>8.6460778276424861</v>
      </c>
      <c r="AF43">
        <f t="shared" si="218"/>
        <v>7.8947359200065819</v>
      </c>
      <c r="AG43">
        <f t="shared" si="218"/>
        <v>7.20868543555315</v>
      </c>
      <c r="AH43">
        <f t="shared" si="218"/>
        <v>6.5822525576612065</v>
      </c>
      <c r="AI43">
        <f t="shared" si="218"/>
        <v>6.0102565320745072</v>
      </c>
      <c r="AJ43">
        <f t="shared" si="218"/>
        <v>5.4879668124836058</v>
      </c>
      <c r="AK43">
        <f t="shared" si="218"/>
        <v>5.0110639321216581</v>
      </c>
      <c r="AL43">
        <f t="shared" si="218"/>
        <v>4.5756037877268625</v>
      </c>
      <c r="AM43">
        <f t="shared" si="218"/>
        <v>4.1779850157042659</v>
      </c>
      <c r="AN43">
        <f t="shared" si="218"/>
        <v>3.8149192110484762</v>
      </c>
      <c r="AO43">
        <f t="shared" si="218"/>
        <v>3.483403729769563</v>
      </c>
      <c r="AP43">
        <f t="shared" si="218"/>
        <v>3.1806968570931389</v>
      </c>
      <c r="AQ43">
        <f t="shared" si="218"/>
        <v>2.904295132441689</v>
      </c>
      <c r="AR43">
        <f t="shared" si="218"/>
        <v>2.651912645343586</v>
      </c>
      <c r="AS43">
        <f t="shared" si="218"/>
        <v>2.4214621303381847</v>
      </c>
      <c r="AT43">
        <f t="shared" si="218"/>
        <v>2.2110377047888505</v>
      </c>
      <c r="AU43">
        <f t="shared" si="218"/>
        <v>2.0188991067624187</v>
      </c>
      <c r="AV43">
        <f t="shared" si="218"/>
        <v>1.8434573026310375</v>
      </c>
      <c r="AW43">
        <f t="shared" si="218"/>
        <v>1.6832613453743477</v>
      </c>
      <c r="AX43">
        <f t="shared" si="218"/>
        <v>1.5369863748878032</v>
      </c>
      <c r="AY43">
        <f t="shared" si="218"/>
        <v>1.4034226610636154</v>
      </c>
      <c r="AZ43">
        <f t="shared" si="218"/>
        <v>1.2814655990237043</v>
      </c>
      <c r="BA43">
        <f t="shared" si="218"/>
        <v>1.1701065737649259</v>
      </c>
      <c r="BB43">
        <f t="shared" si="218"/>
        <v>1.0684246186639541</v>
      </c>
      <c r="BC43">
        <f t="shared" si="218"/>
        <v>0.97557879885610532</v>
      </c>
      <c r="BD43">
        <f t="shared" si="218"/>
        <v>0.89080125649638831</v>
      </c>
      <c r="BE43">
        <f t="shared" si="218"/>
        <v>0.81339086038562414</v>
      </c>
      <c r="BF43">
        <f t="shared" si="218"/>
        <v>0.74270740744239561</v>
      </c>
      <c r="BG43">
        <f t="shared" si="218"/>
        <v>0.67816632806555788</v>
      </c>
      <c r="BH43">
        <f t="shared" si="218"/>
        <v>0.61923385159936117</v>
      </c>
      <c r="BI43">
        <f t="shared" si="218"/>
        <v>0.56542259191834887</v>
      </c>
      <c r="BJ43">
        <f t="shared" si="218"/>
        <v>0.51628751662386207</v>
      </c>
      <c r="BK43">
        <f t="shared" si="218"/>
        <v>0.47142226651624242</v>
      </c>
      <c r="BL43">
        <f t="shared" si="218"/>
        <v>0.43045579490394914</v>
      </c>
      <c r="BM43">
        <f t="shared" si="218"/>
        <v>0.39304929895584451</v>
      </c>
      <c r="BN43">
        <f t="shared" si="218"/>
        <v>0.35889341771820682</v>
      </c>
      <c r="BO43">
        <f t="shared" si="218"/>
        <v>0.32770567362321401</v>
      </c>
      <c r="BP43">
        <f t="shared" si="218"/>
        <v>0.29922813632977352</v>
      </c>
      <c r="BQ43">
        <f t="shared" si="218"/>
        <v>0.27322528957596148</v>
      </c>
      <c r="BR43">
        <f t="shared" si="218"/>
        <v>71.758314195018329</v>
      </c>
    </row>
    <row r="45" spans="2:70" ht="15.6" x14ac:dyDescent="0.3">
      <c r="B45" s="8" t="s">
        <v>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33F9-CC72-45BE-ACAF-A13918155AF1}">
  <dimension ref="B2:S37"/>
  <sheetViews>
    <sheetView topLeftCell="A25" zoomScale="130" zoomScaleNormal="130" workbookViewId="0">
      <selection activeCell="C32" sqref="C32"/>
    </sheetView>
  </sheetViews>
  <sheetFormatPr baseColWidth="10" defaultRowHeight="14.4" x14ac:dyDescent="0.3"/>
  <cols>
    <col min="9" max="9" width="18.88671875" customWidth="1"/>
  </cols>
  <sheetData>
    <row r="2" spans="2:10" x14ac:dyDescent="0.3">
      <c r="D2" t="s">
        <v>59</v>
      </c>
    </row>
    <row r="3" spans="2:10" x14ac:dyDescent="0.3">
      <c r="C3" s="5">
        <v>1</v>
      </c>
      <c r="D3" s="2">
        <v>1</v>
      </c>
      <c r="E3" s="2">
        <v>2</v>
      </c>
      <c r="G3" s="3">
        <v>6</v>
      </c>
      <c r="J3" t="s">
        <v>41</v>
      </c>
    </row>
    <row r="4" spans="2:10" x14ac:dyDescent="0.3">
      <c r="C4" s="2">
        <v>2</v>
      </c>
      <c r="D4" s="5">
        <v>1</v>
      </c>
      <c r="E4" s="2">
        <v>3</v>
      </c>
      <c r="G4" s="3">
        <v>3</v>
      </c>
      <c r="J4" t="s">
        <v>42</v>
      </c>
    </row>
    <row r="5" spans="2:10" x14ac:dyDescent="0.3">
      <c r="C5" s="2">
        <v>-4</v>
      </c>
      <c r="D5" s="2">
        <v>2</v>
      </c>
      <c r="E5" s="5">
        <v>8</v>
      </c>
      <c r="G5" s="3">
        <v>4</v>
      </c>
      <c r="J5" t="s">
        <v>43</v>
      </c>
    </row>
    <row r="8" spans="2:10" x14ac:dyDescent="0.3">
      <c r="C8" t="s">
        <v>30</v>
      </c>
      <c r="J8" t="s">
        <v>15</v>
      </c>
    </row>
    <row r="9" spans="2:10" x14ac:dyDescent="0.3">
      <c r="J9" t="s">
        <v>16</v>
      </c>
    </row>
    <row r="10" spans="2:10" x14ac:dyDescent="0.3">
      <c r="C10" t="s">
        <v>31</v>
      </c>
    </row>
    <row r="11" spans="2:10" x14ac:dyDescent="0.3">
      <c r="C11" t="s">
        <v>32</v>
      </c>
      <c r="J11" t="s">
        <v>17</v>
      </c>
    </row>
    <row r="12" spans="2:10" x14ac:dyDescent="0.3">
      <c r="B12" s="9"/>
      <c r="C12" s="9" t="s">
        <v>33</v>
      </c>
      <c r="D12" s="9"/>
      <c r="E12" s="9"/>
      <c r="F12" s="9"/>
      <c r="J12" t="s">
        <v>18</v>
      </c>
    </row>
    <row r="13" spans="2:10" x14ac:dyDescent="0.3">
      <c r="B13" s="9"/>
      <c r="C13" s="9"/>
      <c r="D13" s="9"/>
      <c r="E13" s="9"/>
      <c r="F13" s="9"/>
      <c r="J13" t="s">
        <v>19</v>
      </c>
    </row>
    <row r="14" spans="2:10" x14ac:dyDescent="0.3">
      <c r="B14" s="9"/>
      <c r="C14" s="9" t="s">
        <v>34</v>
      </c>
      <c r="D14" s="9"/>
      <c r="E14" s="9"/>
      <c r="F14" s="9"/>
    </row>
    <row r="15" spans="2:10" x14ac:dyDescent="0.3">
      <c r="B15" s="9"/>
      <c r="C15" s="9" t="s">
        <v>35</v>
      </c>
      <c r="D15" s="9"/>
      <c r="E15" s="9"/>
      <c r="F15" s="9"/>
      <c r="J15" t="s">
        <v>20</v>
      </c>
    </row>
    <row r="16" spans="2:10" x14ac:dyDescent="0.3">
      <c r="B16" s="9"/>
      <c r="C16" s="9" t="s">
        <v>36</v>
      </c>
      <c r="D16" s="9"/>
      <c r="E16" s="9"/>
      <c r="F16" s="9"/>
      <c r="J16" t="s">
        <v>21</v>
      </c>
    </row>
    <row r="17" spans="2:10" x14ac:dyDescent="0.3">
      <c r="J17" t="s">
        <v>22</v>
      </c>
    </row>
    <row r="18" spans="2:10" x14ac:dyDescent="0.3">
      <c r="C18" t="s">
        <v>37</v>
      </c>
      <c r="J18" t="s">
        <v>23</v>
      </c>
    </row>
    <row r="20" spans="2:10" x14ac:dyDescent="0.3">
      <c r="C20" t="s">
        <v>38</v>
      </c>
      <c r="J20">
        <v>6</v>
      </c>
    </row>
    <row r="21" spans="2:10" x14ac:dyDescent="0.3">
      <c r="C21" t="s">
        <v>39</v>
      </c>
      <c r="F21" t="s">
        <v>46</v>
      </c>
      <c r="J21">
        <v>3</v>
      </c>
    </row>
    <row r="22" spans="2:10" x14ac:dyDescent="0.3">
      <c r="D22" t="s">
        <v>47</v>
      </c>
      <c r="F22" t="s">
        <v>48</v>
      </c>
      <c r="J22">
        <v>4</v>
      </c>
    </row>
    <row r="23" spans="2:10" x14ac:dyDescent="0.3">
      <c r="B23" t="s">
        <v>40</v>
      </c>
      <c r="C23" s="5">
        <v>0</v>
      </c>
      <c r="D23" s="5">
        <f>+-D3/C3</f>
        <v>-1</v>
      </c>
      <c r="E23" s="5">
        <f>+-E3/C3</f>
        <v>-2</v>
      </c>
      <c r="F23" s="6">
        <f>+G3/C3</f>
        <v>6</v>
      </c>
      <c r="H23" t="s">
        <v>50</v>
      </c>
    </row>
    <row r="24" spans="2:10" x14ac:dyDescent="0.3">
      <c r="B24" t="s">
        <v>44</v>
      </c>
      <c r="C24" s="5">
        <f>+-C4/D4</f>
        <v>-2</v>
      </c>
      <c r="D24" s="5">
        <v>0</v>
      </c>
      <c r="E24" s="5">
        <f>+-E4/D4</f>
        <v>-3</v>
      </c>
      <c r="F24" s="6">
        <f>+G4/D4</f>
        <v>3</v>
      </c>
      <c r="H24" t="s">
        <v>49</v>
      </c>
      <c r="J24" t="s">
        <v>24</v>
      </c>
    </row>
    <row r="25" spans="2:10" x14ac:dyDescent="0.3">
      <c r="B25" t="s">
        <v>45</v>
      </c>
      <c r="C25" s="5">
        <f>+-C5/E5</f>
        <v>0.5</v>
      </c>
      <c r="D25" s="5">
        <f>+-D5/E5</f>
        <v>-0.25</v>
      </c>
      <c r="E25" s="5">
        <v>0</v>
      </c>
      <c r="F25" s="6">
        <f>+G5/E5</f>
        <v>0.5</v>
      </c>
      <c r="H25" t="s">
        <v>51</v>
      </c>
      <c r="J25" t="s">
        <v>25</v>
      </c>
    </row>
    <row r="27" spans="2:10" x14ac:dyDescent="0.3">
      <c r="C27" t="s">
        <v>52</v>
      </c>
      <c r="J27" t="s">
        <v>26</v>
      </c>
    </row>
    <row r="28" spans="2:10" x14ac:dyDescent="0.3">
      <c r="B28" s="9"/>
      <c r="C28" s="9"/>
      <c r="D28" s="9"/>
      <c r="E28" s="9"/>
      <c r="F28" s="9"/>
      <c r="G28" s="9"/>
      <c r="H28" s="9"/>
      <c r="J28" t="s">
        <v>27</v>
      </c>
    </row>
    <row r="29" spans="2:10" x14ac:dyDescent="0.3">
      <c r="B29" s="9" t="s">
        <v>53</v>
      </c>
      <c r="C29" s="9">
        <f>+ABS(D23)+ABS(E23)</f>
        <v>3</v>
      </c>
      <c r="D29" s="9"/>
      <c r="E29" s="9"/>
      <c r="F29" s="9"/>
      <c r="G29" s="9"/>
      <c r="H29" s="9"/>
      <c r="J29" s="4" t="s">
        <v>29</v>
      </c>
    </row>
    <row r="30" spans="2:10" x14ac:dyDescent="0.3">
      <c r="B30" s="9" t="s">
        <v>54</v>
      </c>
      <c r="C30" s="9">
        <f>+ABS(C24)+ABS(E24)</f>
        <v>5</v>
      </c>
      <c r="D30" s="9"/>
      <c r="E30" s="9" t="s">
        <v>57</v>
      </c>
      <c r="F30" s="9"/>
      <c r="G30" s="9"/>
      <c r="H30" s="9"/>
    </row>
    <row r="31" spans="2:10" x14ac:dyDescent="0.3">
      <c r="B31" s="9" t="s">
        <v>55</v>
      </c>
      <c r="C31" s="9">
        <f>+ABS(C25)+ABS(D25)</f>
        <v>0.75</v>
      </c>
      <c r="D31" s="9"/>
      <c r="E31" s="9" t="s">
        <v>58</v>
      </c>
      <c r="F31" s="9"/>
      <c r="G31" s="9"/>
      <c r="H31" s="9"/>
      <c r="J31" t="s">
        <v>28</v>
      </c>
    </row>
    <row r="32" spans="2:10" x14ac:dyDescent="0.3">
      <c r="B32" s="9" t="s">
        <v>56</v>
      </c>
      <c r="C32" s="10">
        <f>+MAX(C29:C31)</f>
        <v>5</v>
      </c>
      <c r="D32" s="9"/>
      <c r="E32" s="9"/>
      <c r="F32" s="9"/>
      <c r="G32" s="9"/>
      <c r="H32" s="9"/>
    </row>
    <row r="34" spans="2:19" x14ac:dyDescent="0.3">
      <c r="C34">
        <v>0</v>
      </c>
      <c r="D34">
        <v>1</v>
      </c>
    </row>
    <row r="35" spans="2:19" ht="15.6" x14ac:dyDescent="0.3">
      <c r="B35" s="8" t="s">
        <v>40</v>
      </c>
      <c r="C35" s="7">
        <v>0</v>
      </c>
      <c r="D35" s="7">
        <f>+$D$23*C36+ $E$23*C37+$F$23</f>
        <v>6</v>
      </c>
      <c r="E35" s="7">
        <f t="shared" ref="E35:S35" si="0">+$D$23*D36+ $E$23*D37+$F$23</f>
        <v>2</v>
      </c>
      <c r="F35" s="7">
        <f t="shared" si="0"/>
        <v>11</v>
      </c>
      <c r="G35" s="7">
        <f t="shared" si="0"/>
        <v>7</v>
      </c>
      <c r="H35" s="7">
        <f t="shared" si="0"/>
        <v>20.75</v>
      </c>
      <c r="I35" s="7">
        <f t="shared" si="0"/>
        <v>18.25</v>
      </c>
      <c r="J35" s="7">
        <f t="shared" si="0"/>
        <v>40.3125</v>
      </c>
      <c r="K35" s="7">
        <f t="shared" si="0"/>
        <v>42.8125</v>
      </c>
      <c r="L35" s="7">
        <f t="shared" si="0"/>
        <v>80.171875</v>
      </c>
      <c r="M35" s="7">
        <f t="shared" si="0"/>
        <v>95.578125</v>
      </c>
      <c r="N35" s="7">
        <f t="shared" si="0"/>
        <v>162.20703125</v>
      </c>
      <c r="O35" s="7">
        <f t="shared" si="0"/>
        <v>207.84765625</v>
      </c>
      <c r="P35" s="7">
        <f t="shared" si="0"/>
        <v>332.1513671875</v>
      </c>
      <c r="Q35" s="7">
        <f t="shared" si="0"/>
        <v>445.3369140625</v>
      </c>
      <c r="R35" s="7">
        <f t="shared" si="0"/>
        <v>685.688720703125</v>
      </c>
      <c r="S35" s="7">
        <f t="shared" si="0"/>
        <v>945.915283203125</v>
      </c>
    </row>
    <row r="36" spans="2:19" ht="15.6" x14ac:dyDescent="0.3">
      <c r="B36" s="8" t="s">
        <v>44</v>
      </c>
      <c r="C36" s="7">
        <v>0</v>
      </c>
      <c r="D36" s="7">
        <f>+$C$24*C35+$E$24*C37+$F$24</f>
        <v>3</v>
      </c>
      <c r="E36" s="7">
        <f t="shared" ref="E36:S36" si="1">+$C$24*D35+$E$24*D37+$F$24</f>
        <v>-10.5</v>
      </c>
      <c r="F36" s="7">
        <f t="shared" si="1"/>
        <v>-9.25</v>
      </c>
      <c r="G36" s="7">
        <f t="shared" si="1"/>
        <v>-31.375</v>
      </c>
      <c r="H36" s="7">
        <f t="shared" si="1"/>
        <v>-35.9375</v>
      </c>
      <c r="I36" s="7">
        <f t="shared" si="1"/>
        <v>-74.03125</v>
      </c>
      <c r="J36" s="7">
        <f t="shared" si="1"/>
        <v>-93.078125</v>
      </c>
      <c r="K36" s="7">
        <f t="shared" si="1"/>
        <v>-162.0234375</v>
      </c>
      <c r="L36" s="7">
        <f t="shared" si="1"/>
        <v>-214.40234375</v>
      </c>
      <c r="M36" s="7">
        <f t="shared" si="1"/>
        <v>-344.580078125</v>
      </c>
      <c r="N36" s="7">
        <f t="shared" si="1"/>
        <v>-470.7158203125</v>
      </c>
      <c r="O36" s="7">
        <f t="shared" si="1"/>
        <v>-724.71630859375</v>
      </c>
      <c r="P36" s="7">
        <f t="shared" si="1"/>
        <v>-1010.542724609375</v>
      </c>
      <c r="Q36" s="7">
        <f t="shared" si="1"/>
        <v>-1518.1114501953125</v>
      </c>
      <c r="R36" s="7">
        <f t="shared" si="1"/>
        <v>-2145.3079223632813</v>
      </c>
      <c r="S36" s="7">
        <f t="shared" si="1"/>
        <v>-3176.4664001464844</v>
      </c>
    </row>
    <row r="37" spans="2:19" ht="15.6" x14ac:dyDescent="0.3">
      <c r="B37" s="8" t="s">
        <v>45</v>
      </c>
      <c r="C37" s="7">
        <v>0</v>
      </c>
      <c r="D37" s="7">
        <f>+$C$25*C35+$D$25*C36+$F$25</f>
        <v>0.5</v>
      </c>
      <c r="E37" s="7">
        <f t="shared" ref="E37:S37" si="2">+$C$25*D35+$D$25*D36+$F$25</f>
        <v>2.75</v>
      </c>
      <c r="F37" s="7">
        <f t="shared" si="2"/>
        <v>4.125</v>
      </c>
      <c r="G37" s="7">
        <f t="shared" si="2"/>
        <v>8.3125</v>
      </c>
      <c r="H37" s="7">
        <f t="shared" si="2"/>
        <v>11.84375</v>
      </c>
      <c r="I37" s="7">
        <f t="shared" si="2"/>
        <v>19.859375</v>
      </c>
      <c r="J37" s="7">
        <f t="shared" si="2"/>
        <v>28.1328125</v>
      </c>
      <c r="K37" s="7">
        <f t="shared" si="2"/>
        <v>43.92578125</v>
      </c>
      <c r="L37" s="7">
        <f t="shared" si="2"/>
        <v>62.412109375</v>
      </c>
      <c r="M37" s="7">
        <f t="shared" si="2"/>
        <v>94.1865234375</v>
      </c>
      <c r="N37" s="7">
        <f t="shared" si="2"/>
        <v>134.43408203125</v>
      </c>
      <c r="O37" s="7">
        <f t="shared" si="2"/>
        <v>199.282470703125</v>
      </c>
      <c r="P37" s="7">
        <f t="shared" si="2"/>
        <v>285.6029052734375</v>
      </c>
      <c r="Q37" s="7">
        <f t="shared" si="2"/>
        <v>419.21136474609375</v>
      </c>
      <c r="R37" s="7">
        <f t="shared" si="2"/>
        <v>602.69631958007813</v>
      </c>
      <c r="S37" s="7">
        <f t="shared" si="2"/>
        <v>879.67134094238281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703C-42E8-4144-91F9-A094EE832296}">
  <dimension ref="B2:S48"/>
  <sheetViews>
    <sheetView zoomScale="106" zoomScaleNormal="150" workbookViewId="0">
      <selection activeCell="C3" sqref="C3:G5"/>
    </sheetView>
  </sheetViews>
  <sheetFormatPr baseColWidth="10" defaultRowHeight="14.4" x14ac:dyDescent="0.3"/>
  <cols>
    <col min="9" max="9" width="18.88671875" customWidth="1"/>
  </cols>
  <sheetData>
    <row r="2" spans="2:10" x14ac:dyDescent="0.3">
      <c r="D2" t="s">
        <v>59</v>
      </c>
    </row>
    <row r="3" spans="2:10" x14ac:dyDescent="0.3">
      <c r="C3" s="5">
        <v>2</v>
      </c>
      <c r="D3" s="2">
        <v>-4</v>
      </c>
      <c r="E3" s="2">
        <v>6</v>
      </c>
      <c r="G3" s="3">
        <v>3</v>
      </c>
      <c r="J3" t="s">
        <v>41</v>
      </c>
    </row>
    <row r="4" spans="2:10" x14ac:dyDescent="0.3">
      <c r="C4" s="2">
        <v>4</v>
      </c>
      <c r="D4" s="5">
        <v>-9</v>
      </c>
      <c r="E4" s="2">
        <v>2</v>
      </c>
      <c r="G4" s="3">
        <v>5</v>
      </c>
      <c r="J4" t="s">
        <v>42</v>
      </c>
    </row>
    <row r="5" spans="2:10" x14ac:dyDescent="0.3">
      <c r="C5" s="2">
        <v>1</v>
      </c>
      <c r="D5" s="2">
        <v>-1</v>
      </c>
      <c r="E5" s="5">
        <v>3</v>
      </c>
      <c r="G5" s="3">
        <v>4</v>
      </c>
      <c r="J5" t="s">
        <v>43</v>
      </c>
    </row>
    <row r="8" spans="2:10" x14ac:dyDescent="0.3">
      <c r="C8" t="s">
        <v>30</v>
      </c>
      <c r="H8" s="3" t="s">
        <v>67</v>
      </c>
      <c r="J8" t="s">
        <v>15</v>
      </c>
    </row>
    <row r="9" spans="2:10" x14ac:dyDescent="0.3">
      <c r="J9" t="s">
        <v>16</v>
      </c>
    </row>
    <row r="10" spans="2:10" x14ac:dyDescent="0.3">
      <c r="C10" t="s">
        <v>31</v>
      </c>
    </row>
    <row r="11" spans="2:10" x14ac:dyDescent="0.3">
      <c r="C11" t="s">
        <v>32</v>
      </c>
      <c r="J11" t="s">
        <v>17</v>
      </c>
    </row>
    <row r="12" spans="2:10" x14ac:dyDescent="0.3">
      <c r="B12" s="9"/>
      <c r="C12" s="9" t="s">
        <v>33</v>
      </c>
      <c r="D12" s="9"/>
      <c r="E12" s="9"/>
      <c r="F12" s="9"/>
      <c r="J12" t="s">
        <v>18</v>
      </c>
    </row>
    <row r="13" spans="2:10" x14ac:dyDescent="0.3">
      <c r="B13" s="9"/>
      <c r="C13" s="9"/>
      <c r="D13" s="9"/>
      <c r="E13" s="9"/>
      <c r="F13" s="9"/>
      <c r="J13" t="s">
        <v>19</v>
      </c>
    </row>
    <row r="14" spans="2:10" x14ac:dyDescent="0.3">
      <c r="B14" s="9"/>
      <c r="C14" s="9" t="s">
        <v>34</v>
      </c>
      <c r="D14" s="9"/>
      <c r="E14" s="9"/>
      <c r="F14" s="9"/>
    </row>
    <row r="15" spans="2:10" x14ac:dyDescent="0.3">
      <c r="B15" s="9"/>
      <c r="C15" s="9" t="s">
        <v>35</v>
      </c>
      <c r="D15" s="9"/>
      <c r="E15" s="9"/>
      <c r="F15" s="9"/>
      <c r="J15" t="s">
        <v>20</v>
      </c>
    </row>
    <row r="16" spans="2:10" x14ac:dyDescent="0.3">
      <c r="B16" s="9"/>
      <c r="C16" s="9" t="s">
        <v>36</v>
      </c>
      <c r="D16" s="9"/>
      <c r="E16" s="9"/>
      <c r="F16" s="9"/>
      <c r="J16" t="s">
        <v>21</v>
      </c>
    </row>
    <row r="17" spans="2:10" x14ac:dyDescent="0.3">
      <c r="J17" t="s">
        <v>22</v>
      </c>
    </row>
    <row r="18" spans="2:10" x14ac:dyDescent="0.3">
      <c r="C18" t="s">
        <v>37</v>
      </c>
      <c r="J18" t="s">
        <v>23</v>
      </c>
    </row>
    <row r="20" spans="2:10" x14ac:dyDescent="0.3">
      <c r="C20" t="s">
        <v>38</v>
      </c>
      <c r="J20">
        <v>6</v>
      </c>
    </row>
    <row r="21" spans="2:10" x14ac:dyDescent="0.3">
      <c r="C21" t="s">
        <v>39</v>
      </c>
      <c r="F21" t="s">
        <v>46</v>
      </c>
      <c r="J21">
        <v>3</v>
      </c>
    </row>
    <row r="22" spans="2:10" x14ac:dyDescent="0.3">
      <c r="D22" t="s">
        <v>47</v>
      </c>
      <c r="F22" t="s">
        <v>48</v>
      </c>
      <c r="J22">
        <v>4</v>
      </c>
    </row>
    <row r="23" spans="2:10" x14ac:dyDescent="0.3">
      <c r="B23" t="s">
        <v>40</v>
      </c>
      <c r="C23" s="5">
        <v>0</v>
      </c>
      <c r="D23" s="5">
        <f>+-D3/C3</f>
        <v>2</v>
      </c>
      <c r="E23" s="5">
        <f>+-E3/C3</f>
        <v>-3</v>
      </c>
      <c r="F23" s="6">
        <f>+G3/C3</f>
        <v>1.5</v>
      </c>
      <c r="H23" t="s">
        <v>60</v>
      </c>
    </row>
    <row r="24" spans="2:10" x14ac:dyDescent="0.3">
      <c r="B24" t="s">
        <v>44</v>
      </c>
      <c r="C24" s="5">
        <f>+-C4/D4</f>
        <v>0.44444444444444442</v>
      </c>
      <c r="D24" s="5">
        <v>0</v>
      </c>
      <c r="E24" s="5">
        <f>+-E4/D4</f>
        <v>0.22222222222222221</v>
      </c>
      <c r="F24" s="6">
        <f>+G4/D4</f>
        <v>-0.55555555555555558</v>
      </c>
      <c r="H24" t="s">
        <v>61</v>
      </c>
      <c r="J24" t="s">
        <v>24</v>
      </c>
    </row>
    <row r="25" spans="2:10" x14ac:dyDescent="0.3">
      <c r="B25" t="s">
        <v>45</v>
      </c>
      <c r="C25" s="5">
        <f>+-C5/E5</f>
        <v>-0.33333333333333331</v>
      </c>
      <c r="D25" s="5">
        <f>+-D5/E5</f>
        <v>0.33333333333333331</v>
      </c>
      <c r="E25" s="5">
        <v>0</v>
      </c>
      <c r="F25" s="6">
        <f>+G5/E5</f>
        <v>1.3333333333333333</v>
      </c>
      <c r="H25" t="s">
        <v>62</v>
      </c>
      <c r="J25" t="s">
        <v>25</v>
      </c>
    </row>
    <row r="27" spans="2:10" x14ac:dyDescent="0.3">
      <c r="C27" t="s">
        <v>52</v>
      </c>
      <c r="J27" t="s">
        <v>26</v>
      </c>
    </row>
    <row r="28" spans="2:10" x14ac:dyDescent="0.3">
      <c r="B28" s="9"/>
      <c r="C28" s="9"/>
      <c r="D28" s="9"/>
      <c r="E28" s="9"/>
      <c r="F28" s="9"/>
      <c r="G28" s="9"/>
      <c r="H28" s="9"/>
      <c r="J28" t="s">
        <v>27</v>
      </c>
    </row>
    <row r="29" spans="2:10" x14ac:dyDescent="0.3">
      <c r="B29" s="9" t="s">
        <v>53</v>
      </c>
      <c r="C29" s="9">
        <f>+ABS(D23)+ABS(E23)</f>
        <v>5</v>
      </c>
      <c r="D29" s="9"/>
      <c r="E29" s="9"/>
      <c r="F29" s="9"/>
      <c r="G29" s="9"/>
      <c r="H29" s="9"/>
      <c r="J29" s="4" t="s">
        <v>29</v>
      </c>
    </row>
    <row r="30" spans="2:10" x14ac:dyDescent="0.3">
      <c r="B30" s="9" t="s">
        <v>54</v>
      </c>
      <c r="C30" s="9">
        <f>+ABS(C24)+ABS(E24)</f>
        <v>0.66666666666666663</v>
      </c>
      <c r="D30" s="9"/>
      <c r="E30" s="9" t="s">
        <v>57</v>
      </c>
      <c r="F30" s="9"/>
      <c r="G30" s="9"/>
      <c r="H30" s="9"/>
    </row>
    <row r="31" spans="2:10" x14ac:dyDescent="0.3">
      <c r="B31" s="9" t="s">
        <v>55</v>
      </c>
      <c r="C31" s="9">
        <f>+ABS(C25)+ABS(D25)</f>
        <v>0.66666666666666663</v>
      </c>
      <c r="D31" s="9"/>
      <c r="E31" s="9" t="s">
        <v>58</v>
      </c>
      <c r="F31" s="9"/>
      <c r="G31" s="9"/>
      <c r="H31" s="9"/>
      <c r="J31" t="s">
        <v>28</v>
      </c>
    </row>
    <row r="32" spans="2:10" x14ac:dyDescent="0.3">
      <c r="B32" s="9" t="s">
        <v>56</v>
      </c>
      <c r="C32" s="10">
        <f>+MAX(C29:C31)</f>
        <v>5</v>
      </c>
      <c r="D32" s="9"/>
      <c r="E32" s="9"/>
      <c r="F32" s="9"/>
      <c r="G32" s="9"/>
      <c r="H32" s="9"/>
    </row>
    <row r="34" spans="2:19" x14ac:dyDescent="0.3">
      <c r="C34">
        <v>0</v>
      </c>
      <c r="D34">
        <v>1</v>
      </c>
      <c r="E34">
        <v>2</v>
      </c>
      <c r="F34">
        <v>3</v>
      </c>
      <c r="G34">
        <v>4</v>
      </c>
      <c r="H34">
        <v>5</v>
      </c>
      <c r="I34">
        <v>6</v>
      </c>
      <c r="J34">
        <v>7</v>
      </c>
      <c r="K34">
        <v>8</v>
      </c>
      <c r="L34">
        <v>9</v>
      </c>
      <c r="M34">
        <v>10</v>
      </c>
      <c r="N34">
        <v>11</v>
      </c>
      <c r="O34">
        <v>12</v>
      </c>
      <c r="P34">
        <v>13</v>
      </c>
      <c r="Q34">
        <v>14</v>
      </c>
      <c r="R34">
        <v>15</v>
      </c>
    </row>
    <row r="35" spans="2:19" ht="15.6" x14ac:dyDescent="0.3">
      <c r="B35" s="8" t="s">
        <v>40</v>
      </c>
      <c r="C35" s="7">
        <v>0</v>
      </c>
      <c r="D35" s="7">
        <f>+$D$23*C36+ $E$23*C37+$F$23</f>
        <v>1.5</v>
      </c>
      <c r="E35" s="7">
        <f t="shared" ref="E35:I35" si="0">+$D$23*D36+ $E$23*D37+$F$23</f>
        <v>-0.8888888888888884</v>
      </c>
      <c r="F35" s="7">
        <f t="shared" si="0"/>
        <v>-4.1460905349794235</v>
      </c>
      <c r="G35" s="7">
        <f t="shared" si="0"/>
        <v>-8.7383020880963258</v>
      </c>
      <c r="H35" s="7">
        <f t="shared" si="0"/>
        <v>-15.229111980445616</v>
      </c>
      <c r="I35" s="12">
        <f t="shared" si="0"/>
        <v>-24.405199364662405</v>
      </c>
      <c r="J35" s="7">
        <f t="shared" ref="J35:M35" si="1">+$D$23*I36+ $E$23*I37+$F$23</f>
        <v>-37.377656519606525</v>
      </c>
      <c r="K35" s="7">
        <f t="shared" si="1"/>
        <v>-55.717152586859925</v>
      </c>
      <c r="L35" s="7">
        <f t="shared" si="1"/>
        <v>-81.644171480845586</v>
      </c>
      <c r="M35" s="7">
        <f t="shared" si="1"/>
        <v>-118.2978674210085</v>
      </c>
      <c r="N35" s="7">
        <f t="shared" ref="N35:S35" si="2">+$D$23*M36+ $E$23*M37+$F$23</f>
        <v>-170.11614364214688</v>
      </c>
      <c r="O35" s="7">
        <f t="shared" si="2"/>
        <v>-166.93257095189691</v>
      </c>
      <c r="P35" s="7">
        <f t="shared" si="2"/>
        <v>-266.40332349250548</v>
      </c>
      <c r="Q35" s="7">
        <f t="shared" si="2"/>
        <v>-229.44696156208093</v>
      </c>
      <c r="R35" s="7">
        <f t="shared" si="2"/>
        <v>-426.5909262915718</v>
      </c>
      <c r="S35" s="7">
        <f t="shared" si="2"/>
        <v>-295.10132544111855</v>
      </c>
    </row>
    <row r="36" spans="2:19" ht="15.6" x14ac:dyDescent="0.3">
      <c r="B36" s="8" t="s">
        <v>44</v>
      </c>
      <c r="C36" s="7">
        <v>0</v>
      </c>
      <c r="D36" s="7">
        <f>+$C$24*D35+$E$24*C37+$F$24</f>
        <v>0.11111111111111105</v>
      </c>
      <c r="E36" s="7">
        <f t="shared" ref="E36:I36" si="3">+$C$24*E35+$E$24*D37+$F$24</f>
        <v>-0.75720164609053486</v>
      </c>
      <c r="F36" s="7">
        <f t="shared" si="3"/>
        <v>-2.0922115531169028</v>
      </c>
      <c r="G36" s="7">
        <f t="shared" si="3"/>
        <v>-3.990809892349291</v>
      </c>
      <c r="H36" s="7">
        <f t="shared" si="3"/>
        <v>-6.6760873842167889</v>
      </c>
      <c r="I36" s="12">
        <f t="shared" si="3"/>
        <v>-10.472457154944118</v>
      </c>
      <c r="J36" s="7">
        <f t="shared" ref="J36" si="4">+$C$24*J35+$E$24*I37+$F$24</f>
        <v>-15.839496067253396</v>
      </c>
      <c r="K36" s="7">
        <f t="shared" ref="K36" si="5">+$C$24*K35+$E$24*J37+$F$24</f>
        <v>-23.427018893985661</v>
      </c>
      <c r="L36" s="7">
        <f t="shared" ref="L36" si="6">+$C$24*L35+$E$24*K37+$F$24</f>
        <v>-34.153695940162912</v>
      </c>
      <c r="M36" s="7">
        <f t="shared" ref="M36" si="7">+$C$24*M35+$E$24*L37+$F$24</f>
        <v>-49.318276221138397</v>
      </c>
      <c r="N36" s="7">
        <f t="shared" ref="N36:S36" si="8">+$C$24*M35+$E$24*M37+$F$24</f>
        <v>-47.726489876013403</v>
      </c>
      <c r="O36" s="7">
        <f t="shared" si="8"/>
        <v>-70.756834863186015</v>
      </c>
      <c r="P36" s="7">
        <f t="shared" si="8"/>
        <v>-65.385612736685019</v>
      </c>
      <c r="Q36" s="7">
        <f t="shared" si="8"/>
        <v>-111.53660776787571</v>
      </c>
      <c r="R36" s="7">
        <f t="shared" si="8"/>
        <v>-87.34548582345667</v>
      </c>
      <c r="S36" s="7">
        <f t="shared" si="8"/>
        <v>-181.12112621890557</v>
      </c>
    </row>
    <row r="37" spans="2:19" ht="15.6" x14ac:dyDescent="0.3">
      <c r="B37" s="8" t="s">
        <v>45</v>
      </c>
      <c r="C37" s="7">
        <v>0</v>
      </c>
      <c r="D37" s="7">
        <f>+$C$25*D35+$D$25*D36+$F$25</f>
        <v>0.87037037037037024</v>
      </c>
      <c r="E37" s="7">
        <f t="shared" ref="E37:I37" si="9">+$C$25*E35+$D$25*E36+$F$25</f>
        <v>1.3772290809327845</v>
      </c>
      <c r="F37" s="7">
        <f t="shared" si="9"/>
        <v>2.0179596606208401</v>
      </c>
      <c r="G37" s="7">
        <f t="shared" si="9"/>
        <v>2.915830731915678</v>
      </c>
      <c r="H37" s="7">
        <f t="shared" si="9"/>
        <v>4.1843415320762753</v>
      </c>
      <c r="I37" s="12">
        <f t="shared" si="9"/>
        <v>5.9775807365727625</v>
      </c>
      <c r="J37" s="7">
        <f t="shared" ref="J37" si="10">+$C$25*J35+$D$25*J36+$F$25</f>
        <v>8.5127201507843768</v>
      </c>
      <c r="K37" s="7">
        <f t="shared" ref="K37" si="11">+$C$25*K35+$D$25*K36+$F$25</f>
        <v>12.096711230958089</v>
      </c>
      <c r="L37" s="7">
        <f t="shared" ref="L37" si="12">+$C$25*L35+$D$25*L36+$F$25</f>
        <v>17.163491846894225</v>
      </c>
      <c r="M37" s="7">
        <f t="shared" ref="M37" si="13">+$C$25*M35+$D$25*M36+$F$25</f>
        <v>24.326530399956699</v>
      </c>
      <c r="N37" s="7">
        <f t="shared" ref="N37:S37" si="14">+$C$25*M35+$D$25*M36+$F$25</f>
        <v>24.326530399956699</v>
      </c>
      <c r="O37" s="7">
        <f t="shared" si="14"/>
        <v>42.129884588711157</v>
      </c>
      <c r="P37" s="7">
        <f t="shared" si="14"/>
        <v>33.3919120295703</v>
      </c>
      <c r="Q37" s="7">
        <f t="shared" si="14"/>
        <v>68.339236918606801</v>
      </c>
      <c r="R37" s="7">
        <f t="shared" si="14"/>
        <v>40.636784598068402</v>
      </c>
      <c r="S37" s="7">
        <f t="shared" si="14"/>
        <v>114.41514682270504</v>
      </c>
    </row>
    <row r="39" spans="2:19" ht="15.6" x14ac:dyDescent="0.3">
      <c r="B39" s="8" t="s">
        <v>63</v>
      </c>
    </row>
    <row r="41" spans="2:19" ht="15.6" x14ac:dyDescent="0.3">
      <c r="B41" s="8" t="s">
        <v>64</v>
      </c>
      <c r="C41" s="7">
        <f>+ABS(D35-C35)</f>
        <v>1.5</v>
      </c>
      <c r="D41" s="7">
        <f t="shared" ref="D41:G41" si="15">+ABS(E35-D35)</f>
        <v>2.3888888888888884</v>
      </c>
      <c r="E41" s="7">
        <f t="shared" si="15"/>
        <v>3.2572016460905351</v>
      </c>
      <c r="F41" s="7">
        <f t="shared" si="15"/>
        <v>4.5922115531169023</v>
      </c>
      <c r="G41" s="7">
        <f t="shared" si="15"/>
        <v>6.4908098923492901</v>
      </c>
      <c r="H41" s="7">
        <f t="shared" ref="H41:I41" si="16">+ABS(I35-H35)</f>
        <v>9.1760873842167889</v>
      </c>
      <c r="I41" s="7">
        <f t="shared" si="16"/>
        <v>12.97245715494412</v>
      </c>
    </row>
    <row r="42" spans="2:19" ht="15.6" x14ac:dyDescent="0.3">
      <c r="B42" s="8" t="s">
        <v>65</v>
      </c>
      <c r="C42" s="7">
        <f t="shared" ref="C42:G43" si="17">+ABS(D36-C36)</f>
        <v>0.11111111111111105</v>
      </c>
      <c r="D42" s="7">
        <f t="shared" si="17"/>
        <v>0.86831275720164591</v>
      </c>
      <c r="E42" s="7">
        <f t="shared" si="17"/>
        <v>1.3350099070263679</v>
      </c>
      <c r="F42" s="7">
        <f t="shared" si="17"/>
        <v>1.8985983392323882</v>
      </c>
      <c r="G42" s="7">
        <f t="shared" si="17"/>
        <v>2.685277491867498</v>
      </c>
      <c r="H42" s="7">
        <f t="shared" ref="H42:I42" si="18">+ABS(I36-H36)</f>
        <v>3.7963697707273294</v>
      </c>
      <c r="I42" s="7">
        <f t="shared" si="18"/>
        <v>5.3670389123092779</v>
      </c>
    </row>
    <row r="43" spans="2:19" ht="15.6" x14ac:dyDescent="0.3">
      <c r="B43" s="8" t="s">
        <v>66</v>
      </c>
      <c r="C43" s="7">
        <f t="shared" si="17"/>
        <v>0.87037037037037024</v>
      </c>
      <c r="D43" s="7">
        <f t="shared" si="17"/>
        <v>0.50685871056241427</v>
      </c>
      <c r="E43" s="7">
        <f t="shared" si="17"/>
        <v>0.64073057968805558</v>
      </c>
      <c r="F43" s="7">
        <f t="shared" si="17"/>
        <v>0.8978710712948379</v>
      </c>
      <c r="G43" s="7">
        <f t="shared" si="17"/>
        <v>1.2685108001605974</v>
      </c>
      <c r="H43" s="7">
        <f t="shared" ref="H43:I43" si="19">+ABS(I37-H37)</f>
        <v>1.7932392044964871</v>
      </c>
      <c r="I43" s="7">
        <f t="shared" si="19"/>
        <v>2.5351394142116144</v>
      </c>
    </row>
    <row r="44" spans="2:19" ht="15.6" x14ac:dyDescent="0.3">
      <c r="B44" s="8" t="s">
        <v>72</v>
      </c>
      <c r="C44">
        <f>+MAX(C41:C43)</f>
        <v>1.5</v>
      </c>
      <c r="D44">
        <f t="shared" ref="D44:G44" si="20">+MAX(D41:D43)</f>
        <v>2.3888888888888884</v>
      </c>
      <c r="E44">
        <f t="shared" si="20"/>
        <v>3.2572016460905351</v>
      </c>
      <c r="F44">
        <f t="shared" si="20"/>
        <v>4.5922115531169023</v>
      </c>
      <c r="G44">
        <f t="shared" si="20"/>
        <v>6.4908098923492901</v>
      </c>
      <c r="H44">
        <f t="shared" ref="H44" si="21">+MAX(H41:H43)</f>
        <v>9.1760873842167889</v>
      </c>
      <c r="I44" s="13">
        <f t="shared" ref="I44" si="22">+MAX(I41:I43)</f>
        <v>12.97245715494412</v>
      </c>
    </row>
    <row r="45" spans="2:19" x14ac:dyDescent="0.3">
      <c r="C45" t="s">
        <v>68</v>
      </c>
    </row>
    <row r="46" spans="2:19" x14ac:dyDescent="0.3">
      <c r="C46" t="s">
        <v>69</v>
      </c>
    </row>
    <row r="47" spans="2:19" x14ac:dyDescent="0.3">
      <c r="C47" s="3" t="s">
        <v>70</v>
      </c>
    </row>
    <row r="48" spans="2:19" x14ac:dyDescent="0.3">
      <c r="C48">
        <f>+I44</f>
        <v>12.97245715494412</v>
      </c>
      <c r="D48" s="14" t="s">
        <v>71</v>
      </c>
      <c r="E48" t="str">
        <f>+H8</f>
        <v>tol = 0.0005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0308-A872-4C62-AB16-D3002A11FB5D}">
  <dimension ref="C4:P17"/>
  <sheetViews>
    <sheetView workbookViewId="0">
      <selection activeCell="K17" sqref="K17"/>
    </sheetView>
  </sheetViews>
  <sheetFormatPr baseColWidth="10" defaultRowHeight="14.4" x14ac:dyDescent="0.3"/>
  <sheetData>
    <row r="4" spans="3:16" x14ac:dyDescent="0.3">
      <c r="C4" s="5">
        <v>2</v>
      </c>
      <c r="D4" s="2">
        <v>-4</v>
      </c>
      <c r="E4" s="2">
        <v>6</v>
      </c>
      <c r="G4" s="3">
        <v>3</v>
      </c>
      <c r="K4" s="2">
        <v>4</v>
      </c>
      <c r="L4" s="5">
        <v>-9</v>
      </c>
      <c r="M4" s="2">
        <v>2</v>
      </c>
      <c r="O4" s="3">
        <v>5</v>
      </c>
    </row>
    <row r="5" spans="3:16" x14ac:dyDescent="0.3">
      <c r="C5" s="2">
        <v>4</v>
      </c>
      <c r="D5" s="5">
        <v>-9</v>
      </c>
      <c r="E5" s="2">
        <v>2</v>
      </c>
      <c r="G5" s="3">
        <v>5</v>
      </c>
      <c r="K5" s="5">
        <v>2</v>
      </c>
      <c r="L5" s="2">
        <v>-4</v>
      </c>
      <c r="M5" s="2">
        <v>6</v>
      </c>
      <c r="O5" s="3">
        <v>3</v>
      </c>
    </row>
    <row r="6" spans="3:16" x14ac:dyDescent="0.3">
      <c r="C6" s="2">
        <v>1</v>
      </c>
      <c r="D6" s="2">
        <v>-1</v>
      </c>
      <c r="E6" s="5">
        <v>3</v>
      </c>
      <c r="G6" s="3">
        <v>4</v>
      </c>
      <c r="K6" s="2">
        <v>1</v>
      </c>
      <c r="L6" s="2">
        <v>-1</v>
      </c>
      <c r="M6" s="5">
        <v>3</v>
      </c>
      <c r="O6" s="3">
        <v>4</v>
      </c>
    </row>
    <row r="10" spans="3:16" x14ac:dyDescent="0.3">
      <c r="C10" t="s">
        <v>10</v>
      </c>
      <c r="D10" s="15" t="s">
        <v>74</v>
      </c>
      <c r="K10" t="s">
        <v>40</v>
      </c>
      <c r="L10">
        <v>0</v>
      </c>
      <c r="M10">
        <f>+L4/K4*-1</f>
        <v>2.25</v>
      </c>
      <c r="N10">
        <f>+M4/K4*-1</f>
        <v>-0.5</v>
      </c>
      <c r="P10">
        <f>+O4/K4</f>
        <v>1.25</v>
      </c>
    </row>
    <row r="11" spans="3:16" x14ac:dyDescent="0.3">
      <c r="C11" t="s">
        <v>75</v>
      </c>
      <c r="D11" t="s">
        <v>76</v>
      </c>
      <c r="L11">
        <f>+K5/L5*-1</f>
        <v>0.5</v>
      </c>
      <c r="M11">
        <v>0</v>
      </c>
      <c r="N11">
        <f>+M5/L5*-1</f>
        <v>1.5</v>
      </c>
    </row>
    <row r="12" spans="3:16" x14ac:dyDescent="0.3">
      <c r="C12" t="s">
        <v>77</v>
      </c>
      <c r="D12" t="s">
        <v>78</v>
      </c>
      <c r="L12">
        <f>+K6/M6*-1</f>
        <v>-0.33333333333333331</v>
      </c>
      <c r="M12">
        <f>+L6/M6*-1</f>
        <v>0.33333333333333331</v>
      </c>
      <c r="N12">
        <v>0</v>
      </c>
    </row>
    <row r="14" spans="3:16" x14ac:dyDescent="0.3">
      <c r="K14">
        <f>+M10+N10</f>
        <v>1.75</v>
      </c>
    </row>
    <row r="15" spans="3:16" x14ac:dyDescent="0.3">
      <c r="C15">
        <v>0</v>
      </c>
      <c r="D15" s="15" t="s">
        <v>32</v>
      </c>
      <c r="K15">
        <f>+L11+N11</f>
        <v>2</v>
      </c>
    </row>
    <row r="16" spans="3:16" x14ac:dyDescent="0.3">
      <c r="D16">
        <v>0</v>
      </c>
      <c r="K16">
        <f>+L12+M12</f>
        <v>0</v>
      </c>
    </row>
    <row r="17" spans="5:5" x14ac:dyDescent="0.3"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ej1</vt:lpstr>
      <vt:lpstr>ej2</vt:lpstr>
      <vt:lpstr>jacobi</vt:lpstr>
      <vt:lpstr>no converge</vt:lpstr>
      <vt:lpstr>seidel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 DIEGO</cp:lastModifiedBy>
  <cp:lastPrinted>2022-09-08T15:38:18Z</cp:lastPrinted>
  <dcterms:created xsi:type="dcterms:W3CDTF">2022-09-08T14:15:57Z</dcterms:created>
  <dcterms:modified xsi:type="dcterms:W3CDTF">2024-09-17T06:50:06Z</dcterms:modified>
</cp:coreProperties>
</file>