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2\"/>
    </mc:Choice>
  </mc:AlternateContent>
  <xr:revisionPtr revIDLastSave="0" documentId="13_ncr:1_{8D3EE495-7C0C-47C0-BD55-0E87CCC3E51A}" xr6:coauthVersionLast="46" xr6:coauthVersionMax="46" xr10:uidLastSave="{00000000-0000-0000-0000-000000000000}"/>
  <bookViews>
    <workbookView xWindow="-108" yWindow="-108" windowWidth="23256" windowHeight="12576" xr2:uid="{91CBFFE7-9F05-48BE-B6D2-D19896454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6" i="1" l="1" a="1"/>
  <c r="U126" i="1" s="1"/>
  <c r="P126" i="1" a="1"/>
  <c r="P126" i="1" s="1"/>
  <c r="I127" i="1"/>
  <c r="J127" i="1"/>
  <c r="K127" i="1"/>
  <c r="I128" i="1"/>
  <c r="J128" i="1"/>
  <c r="K128" i="1"/>
  <c r="J126" i="1"/>
  <c r="K126" i="1"/>
  <c r="I126" i="1"/>
  <c r="P90" i="1" l="1"/>
  <c r="P89" i="1"/>
  <c r="P88" i="1"/>
  <c r="P83" i="1"/>
  <c r="D120" i="1"/>
  <c r="D121" i="1"/>
  <c r="D119" i="1"/>
  <c r="D114" i="1"/>
  <c r="D111" i="1"/>
  <c r="E111" i="1"/>
  <c r="F111" i="1"/>
  <c r="C111" i="1"/>
  <c r="I104" i="1"/>
  <c r="H104" i="1"/>
  <c r="D104" i="1"/>
  <c r="E104" i="1"/>
  <c r="F104" i="1"/>
  <c r="C104" i="1"/>
  <c r="I103" i="1"/>
  <c r="H103" i="1"/>
  <c r="F103" i="1"/>
  <c r="D103" i="1"/>
  <c r="E103" i="1"/>
  <c r="C103" i="1"/>
  <c r="I102" i="1"/>
  <c r="H102" i="1"/>
  <c r="D102" i="1"/>
  <c r="E102" i="1"/>
  <c r="F102" i="1"/>
  <c r="C102" i="1"/>
  <c r="G103" i="1"/>
  <c r="G104" i="1"/>
  <c r="G102" i="1"/>
  <c r="I101" i="1"/>
  <c r="H101" i="1"/>
  <c r="D101" i="1"/>
  <c r="E101" i="1"/>
  <c r="F101" i="1"/>
  <c r="C101" i="1"/>
  <c r="G101" i="1"/>
  <c r="L90" i="1"/>
  <c r="K91" i="1"/>
  <c r="K92" i="1"/>
  <c r="K90" i="1"/>
  <c r="E93" i="1"/>
  <c r="F93" i="1"/>
  <c r="G93" i="1"/>
  <c r="H93" i="1"/>
  <c r="I93" i="1"/>
  <c r="D93" i="1"/>
  <c r="I91" i="1"/>
  <c r="E91" i="1"/>
  <c r="F91" i="1"/>
  <c r="G91" i="1"/>
  <c r="H91" i="1"/>
  <c r="D91" i="1"/>
  <c r="E90" i="1"/>
  <c r="F90" i="1"/>
  <c r="G90" i="1"/>
  <c r="H90" i="1"/>
  <c r="I90" i="1"/>
  <c r="D90" i="1"/>
  <c r="C93" i="1"/>
  <c r="C90" i="1"/>
  <c r="C91" i="1"/>
  <c r="E92" i="1"/>
  <c r="F92" i="1"/>
  <c r="G92" i="1"/>
  <c r="H92" i="1"/>
  <c r="I92" i="1"/>
  <c r="D92" i="1"/>
  <c r="C92" i="1"/>
  <c r="K80" i="1"/>
  <c r="K81" i="1"/>
  <c r="K79" i="1"/>
  <c r="E82" i="1"/>
  <c r="F82" i="1"/>
  <c r="G82" i="1"/>
  <c r="H82" i="1"/>
  <c r="I82" i="1"/>
  <c r="C82" i="1"/>
  <c r="F81" i="1"/>
  <c r="G81" i="1"/>
  <c r="H81" i="1"/>
  <c r="I81" i="1"/>
  <c r="E81" i="1"/>
  <c r="C81" i="1"/>
  <c r="C79" i="1"/>
  <c r="F79" i="1"/>
  <c r="G79" i="1"/>
  <c r="H79" i="1"/>
  <c r="I79" i="1"/>
  <c r="E79" i="1"/>
  <c r="D82" i="1"/>
  <c r="D81" i="1"/>
  <c r="D79" i="1"/>
  <c r="F80" i="1"/>
  <c r="G80" i="1"/>
  <c r="H80" i="1"/>
  <c r="I80" i="1"/>
  <c r="E80" i="1"/>
  <c r="C80" i="1"/>
  <c r="D80" i="1"/>
  <c r="K69" i="1"/>
  <c r="K70" i="1"/>
  <c r="K68" i="1"/>
  <c r="D71" i="1"/>
  <c r="E71" i="1"/>
  <c r="F71" i="1"/>
  <c r="G71" i="1"/>
  <c r="H71" i="1"/>
  <c r="I71" i="1"/>
  <c r="C71" i="1"/>
  <c r="Q83" i="1"/>
  <c r="S80" i="1"/>
  <c r="Q80" i="1"/>
  <c r="P80" i="1"/>
  <c r="S79" i="1"/>
  <c r="Q79" i="1"/>
  <c r="P79" i="1"/>
  <c r="S78" i="1"/>
  <c r="Q78" i="1"/>
  <c r="P78" i="1"/>
  <c r="R79" i="1"/>
  <c r="R80" i="1"/>
  <c r="R78" i="1"/>
  <c r="S77" i="1"/>
  <c r="Q77" i="1"/>
  <c r="P77" i="1"/>
  <c r="R77" i="1"/>
  <c r="U68" i="1"/>
  <c r="U69" i="1"/>
  <c r="U67" i="1"/>
  <c r="R70" i="1"/>
  <c r="S70" i="1"/>
  <c r="Q70" i="1"/>
  <c r="R69" i="1"/>
  <c r="S69" i="1"/>
  <c r="Q69" i="1"/>
  <c r="S67" i="1"/>
  <c r="R67" i="1"/>
  <c r="Q67" i="1"/>
  <c r="P70" i="1"/>
  <c r="P67" i="1"/>
  <c r="P69" i="1"/>
  <c r="R68" i="1"/>
  <c r="S68" i="1"/>
  <c r="Q68" i="1"/>
  <c r="P68" i="1"/>
  <c r="U59" i="1"/>
  <c r="U60" i="1"/>
  <c r="U58" i="1"/>
  <c r="D19" i="1"/>
  <c r="D17" i="1"/>
  <c r="E17" i="1"/>
  <c r="D18" i="1"/>
  <c r="E18" i="1"/>
  <c r="E19" i="1"/>
  <c r="C18" i="1"/>
  <c r="C19" i="1"/>
  <c r="C17" i="1"/>
  <c r="H6" i="1"/>
  <c r="H7" i="1"/>
  <c r="H8" i="1"/>
  <c r="H5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<sst xmlns="http://schemas.openxmlformats.org/spreadsheetml/2006/main" count="280" uniqueCount="106">
  <si>
    <t>Стратегия предприятия 1</t>
  </si>
  <si>
    <t xml:space="preserve">Стратегия предприятия 2   </t>
  </si>
  <si>
    <t>min</t>
  </si>
  <si>
    <t>Сделаем неотрицательные оценки добавим + 9 ко всем</t>
  </si>
  <si>
    <t>b1</t>
  </si>
  <si>
    <t>b2</t>
  </si>
  <si>
    <t>b3</t>
  </si>
  <si>
    <t>a1</t>
  </si>
  <si>
    <t>a2</t>
  </si>
  <si>
    <t>a3</t>
  </si>
  <si>
    <t>Стратегия предприятия 2</t>
  </si>
  <si>
    <t>A</t>
  </si>
  <si>
    <t>1a1</t>
  </si>
  <si>
    <t>&gt;=</t>
  </si>
  <si>
    <t>U</t>
  </si>
  <si>
    <t>4a2</t>
  </si>
  <si>
    <t>2a3</t>
  </si>
  <si>
    <t>0a1</t>
  </si>
  <si>
    <t>5a2</t>
  </si>
  <si>
    <t>6a3</t>
  </si>
  <si>
    <t>2a2</t>
  </si>
  <si>
    <t>0a3</t>
  </si>
  <si>
    <t>U-&gt;max</t>
  </si>
  <si>
    <t>a1+a2+a3=1</t>
  </si>
  <si>
    <t xml:space="preserve">Заменим </t>
  </si>
  <si>
    <t>x1=a1\U</t>
  </si>
  <si>
    <t>x2=a2\U</t>
  </si>
  <si>
    <t>x3=a3\U</t>
  </si>
  <si>
    <t>x1+x2+x3 = 1\U -&gt;min</t>
  </si>
  <si>
    <t>x1+x2+x3 = 1\U</t>
  </si>
  <si>
    <t>1\U-&gt; min</t>
  </si>
  <si>
    <t>1x1</t>
  </si>
  <si>
    <t>4x2</t>
  </si>
  <si>
    <t>2x3</t>
  </si>
  <si>
    <t>0x1</t>
  </si>
  <si>
    <t>5x2</t>
  </si>
  <si>
    <t>6x3</t>
  </si>
  <si>
    <t>2x2</t>
  </si>
  <si>
    <t>0x3</t>
  </si>
  <si>
    <t>B</t>
  </si>
  <si>
    <t>1b1</t>
  </si>
  <si>
    <t>0b2</t>
  </si>
  <si>
    <t>4b3</t>
  </si>
  <si>
    <t>4b1</t>
  </si>
  <si>
    <t>5b2</t>
  </si>
  <si>
    <t>2b3</t>
  </si>
  <si>
    <t>2b1</t>
  </si>
  <si>
    <t>6b2</t>
  </si>
  <si>
    <t>0b3</t>
  </si>
  <si>
    <t>&lt;=</t>
  </si>
  <si>
    <t>U-&gt;min</t>
  </si>
  <si>
    <t>b1+b2+b3 =1</t>
  </si>
  <si>
    <t>Заменим</t>
  </si>
  <si>
    <t>y1=b1\u</t>
  </si>
  <si>
    <t>y2=b2\U</t>
  </si>
  <si>
    <t>y1+y2+y3 = 1\U -&gt; max</t>
  </si>
  <si>
    <t>y3=b3\U</t>
  </si>
  <si>
    <t>1y1</t>
  </si>
  <si>
    <t>0y2</t>
  </si>
  <si>
    <t>4y3</t>
  </si>
  <si>
    <t>4y1</t>
  </si>
  <si>
    <t>5y2</t>
  </si>
  <si>
    <t>2y3</t>
  </si>
  <si>
    <t>2y1</t>
  </si>
  <si>
    <t>6y2</t>
  </si>
  <si>
    <t>0y3</t>
  </si>
  <si>
    <t>Исп симплекс метод</t>
  </si>
  <si>
    <t>u1</t>
  </si>
  <si>
    <t>u2</t>
  </si>
  <si>
    <t>u3</t>
  </si>
  <si>
    <t>=</t>
  </si>
  <si>
    <t>y1</t>
  </si>
  <si>
    <t>y2</t>
  </si>
  <si>
    <t>y3</t>
  </si>
  <si>
    <t>b</t>
  </si>
  <si>
    <t>F</t>
  </si>
  <si>
    <t>b\y1</t>
  </si>
  <si>
    <t>Раз столбец y1</t>
  </si>
  <si>
    <t>Раз строка u2</t>
  </si>
  <si>
    <t>Раз столбец y3</t>
  </si>
  <si>
    <t>b\y3</t>
  </si>
  <si>
    <t>Раз строка  u1</t>
  </si>
  <si>
    <t>U=</t>
  </si>
  <si>
    <t>x1</t>
  </si>
  <si>
    <t>2x3-</t>
  </si>
  <si>
    <t>6x3-</t>
  </si>
  <si>
    <t>0x3-</t>
  </si>
  <si>
    <t>x2</t>
  </si>
  <si>
    <t>x3</t>
  </si>
  <si>
    <t>w1</t>
  </si>
  <si>
    <t>w2</t>
  </si>
  <si>
    <t>w3</t>
  </si>
  <si>
    <t>F(x,w)= -w1-w2-w3</t>
  </si>
  <si>
    <t>F(x,w)-&gt;max</t>
  </si>
  <si>
    <t>Раз столбец x2</t>
  </si>
  <si>
    <t>b/x2</t>
  </si>
  <si>
    <t>Раз строка w2</t>
  </si>
  <si>
    <t>Раз столбец x1</t>
  </si>
  <si>
    <t>b/x1</t>
  </si>
  <si>
    <t>Раз срока  w3</t>
  </si>
  <si>
    <t>b/u1</t>
  </si>
  <si>
    <t>Раз столбец u2</t>
  </si>
  <si>
    <t>Раз строка w1</t>
  </si>
  <si>
    <t>a1=</t>
  </si>
  <si>
    <t>a2=</t>
  </si>
  <si>
    <t>a3=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</si>
</sst>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0" borderId="0" xfId="0" applyBorder="1"/>
    <xf numFmtId="0" fontId="0" fillId="2" borderId="10" xfId="0" applyFill="1" applyBorder="1"/>
    <xf numFmtId="0" fontId="0" fillId="2" borderId="8" xfId="0" applyFill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8" xfId="0" applyFill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</xdr:row>
          <xdr:rowOff>0</xdr:rowOff>
        </xdr:from>
        <xdr:to>
          <xdr:col>2</xdr:col>
          <xdr:colOff>182880</xdr:colOff>
          <xdr:row>4</xdr:row>
          <xdr:rowOff>15240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15240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0</xdr:rowOff>
        </xdr:from>
        <xdr:to>
          <xdr:col>4</xdr:col>
          <xdr:colOff>175260</xdr:colOff>
          <xdr:row>4</xdr:row>
          <xdr:rowOff>30480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</xdr:row>
          <xdr:rowOff>0</xdr:rowOff>
        </xdr:from>
        <xdr:to>
          <xdr:col>5</xdr:col>
          <xdr:colOff>198120</xdr:colOff>
          <xdr:row>4</xdr:row>
          <xdr:rowOff>30480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0</xdr:rowOff>
        </xdr:from>
        <xdr:to>
          <xdr:col>1</xdr:col>
          <xdr:colOff>182880</xdr:colOff>
          <xdr:row>5</xdr:row>
          <xdr:rowOff>15240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205740</xdr:colOff>
          <xdr:row>6</xdr:row>
          <xdr:rowOff>15240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182880</xdr:colOff>
          <xdr:row>7</xdr:row>
          <xdr:rowOff>22860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1</xdr:col>
          <xdr:colOff>228600</xdr:colOff>
          <xdr:row>8</xdr:row>
          <xdr:rowOff>30480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19</xdr:row>
          <xdr:rowOff>0</xdr:rowOff>
        </xdr:from>
        <xdr:to>
          <xdr:col>1</xdr:col>
          <xdr:colOff>228600</xdr:colOff>
          <xdr:row>20</xdr:row>
          <xdr:rowOff>30480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8E54-F914-498A-8E9C-24BFFF92E380}">
  <dimension ref="A2:U137"/>
  <sheetViews>
    <sheetView tabSelected="1" topLeftCell="A7" workbookViewId="0">
      <selection activeCell="M15" sqref="M15"/>
    </sheetView>
  </sheetViews>
  <sheetFormatPr defaultRowHeight="14.4" x14ac:dyDescent="0.3"/>
  <sheetData>
    <row r="2" spans="2:12" ht="15" thickBot="1" x14ac:dyDescent="0.35"/>
    <row r="3" spans="2:12" ht="53.4" customHeight="1" thickBot="1" x14ac:dyDescent="0.35">
      <c r="B3" s="17" t="s">
        <v>0</v>
      </c>
      <c r="C3" s="19" t="s">
        <v>1</v>
      </c>
      <c r="D3" s="20"/>
      <c r="E3" s="20"/>
      <c r="F3" s="21"/>
      <c r="H3" t="s">
        <v>2</v>
      </c>
    </row>
    <row r="4" spans="2:12" ht="18.600000000000001" thickBot="1" x14ac:dyDescent="0.35">
      <c r="B4" s="18"/>
      <c r="C4" s="1"/>
      <c r="D4" s="1"/>
      <c r="E4" s="1"/>
      <c r="F4" s="1"/>
    </row>
    <row r="5" spans="2:12" ht="18.600000000000001" thickBot="1" x14ac:dyDescent="0.35">
      <c r="B5" s="2"/>
      <c r="C5" s="3">
        <v>-4</v>
      </c>
      <c r="D5" s="3">
        <v>-5</v>
      </c>
      <c r="E5" s="3">
        <v>-1</v>
      </c>
      <c r="F5" s="3">
        <v>6</v>
      </c>
      <c r="H5">
        <f>MIN(C5:F5)</f>
        <v>-5</v>
      </c>
    </row>
    <row r="6" spans="2:12" ht="18.600000000000001" thickBot="1" x14ac:dyDescent="0.35">
      <c r="B6" s="2"/>
      <c r="C6" s="3">
        <v>-1</v>
      </c>
      <c r="D6" s="3">
        <v>0</v>
      </c>
      <c r="E6" s="3">
        <v>-3</v>
      </c>
      <c r="F6" s="3">
        <v>5</v>
      </c>
      <c r="H6">
        <f t="shared" ref="H6:H8" si="0">MIN(C6:F6)</f>
        <v>-3</v>
      </c>
    </row>
    <row r="7" spans="2:12" ht="18.600000000000001" thickBot="1" x14ac:dyDescent="0.35">
      <c r="B7" s="2"/>
      <c r="C7" s="3">
        <v>-3</v>
      </c>
      <c r="D7" s="3">
        <v>1</v>
      </c>
      <c r="E7" s="3">
        <v>-5</v>
      </c>
      <c r="F7" s="3">
        <v>5</v>
      </c>
      <c r="H7">
        <f t="shared" si="0"/>
        <v>-5</v>
      </c>
    </row>
    <row r="8" spans="2:12" ht="18.600000000000001" thickBot="1" x14ac:dyDescent="0.35">
      <c r="B8" s="2"/>
      <c r="C8" s="3">
        <v>-8</v>
      </c>
      <c r="D8" s="3">
        <v>-7</v>
      </c>
      <c r="E8" s="3">
        <v>-6</v>
      </c>
      <c r="F8" s="3">
        <v>0</v>
      </c>
      <c r="H8">
        <f t="shared" si="0"/>
        <v>-8</v>
      </c>
    </row>
    <row r="11" spans="2:12" x14ac:dyDescent="0.3">
      <c r="B11" s="16" t="s">
        <v>3</v>
      </c>
      <c r="C11" s="16"/>
      <c r="D11" s="16"/>
      <c r="E11" s="16"/>
      <c r="F11" s="16"/>
      <c r="G11" s="16"/>
      <c r="H11" s="16"/>
      <c r="I11" s="16"/>
      <c r="J11" s="16"/>
      <c r="K11" s="16"/>
      <c r="L11">
        <v>5</v>
      </c>
    </row>
    <row r="14" spans="2:12" ht="19.2" customHeight="1" thickBot="1" x14ac:dyDescent="0.35"/>
    <row r="15" spans="2:12" ht="61.2" customHeight="1" thickBot="1" x14ac:dyDescent="0.35">
      <c r="B15" s="17" t="s">
        <v>0</v>
      </c>
      <c r="C15" s="19" t="s">
        <v>10</v>
      </c>
      <c r="D15" s="20"/>
      <c r="E15" s="20"/>
      <c r="F15" s="21"/>
    </row>
    <row r="16" spans="2:12" ht="18.600000000000001" customHeight="1" thickBot="1" x14ac:dyDescent="0.35">
      <c r="B16" s="18"/>
      <c r="C16" s="1" t="s">
        <v>4</v>
      </c>
      <c r="D16" s="1" t="s">
        <v>5</v>
      </c>
      <c r="E16" s="1" t="s">
        <v>6</v>
      </c>
    </row>
    <row r="17" spans="1:19" ht="18.600000000000001" thickBot="1" x14ac:dyDescent="0.35">
      <c r="B17" s="2" t="s">
        <v>7</v>
      </c>
      <c r="C17" s="3">
        <f>C5+$L$11</f>
        <v>1</v>
      </c>
      <c r="D17" s="3">
        <f t="shared" ref="D17:E17" si="1">D5+$L$11</f>
        <v>0</v>
      </c>
      <c r="E17" s="3">
        <f t="shared" si="1"/>
        <v>4</v>
      </c>
    </row>
    <row r="18" spans="1:19" ht="18.600000000000001" thickBot="1" x14ac:dyDescent="0.35">
      <c r="B18" s="2" t="s">
        <v>8</v>
      </c>
      <c r="C18" s="3">
        <f t="shared" ref="C18:E19" si="2">C6+$L$11</f>
        <v>4</v>
      </c>
      <c r="D18" s="3">
        <f t="shared" si="2"/>
        <v>5</v>
      </c>
      <c r="E18" s="3">
        <f t="shared" si="2"/>
        <v>2</v>
      </c>
    </row>
    <row r="19" spans="1:19" ht="18.600000000000001" thickBot="1" x14ac:dyDescent="0.35">
      <c r="B19" s="2" t="s">
        <v>9</v>
      </c>
      <c r="C19" s="3">
        <f t="shared" si="2"/>
        <v>2</v>
      </c>
      <c r="D19" s="3">
        <f>D7+$L$11</f>
        <v>6</v>
      </c>
      <c r="E19" s="3">
        <f t="shared" si="2"/>
        <v>0</v>
      </c>
    </row>
    <row r="25" spans="1:19" x14ac:dyDescent="0.3">
      <c r="C25" t="s">
        <v>11</v>
      </c>
      <c r="O25" t="s">
        <v>39</v>
      </c>
    </row>
    <row r="26" spans="1:19" x14ac:dyDescent="0.3">
      <c r="A26" t="s">
        <v>4</v>
      </c>
      <c r="B26" t="s">
        <v>12</v>
      </c>
      <c r="C26" t="s">
        <v>15</v>
      </c>
      <c r="D26" t="s">
        <v>16</v>
      </c>
      <c r="E26" t="s">
        <v>13</v>
      </c>
      <c r="F26" t="s">
        <v>14</v>
      </c>
      <c r="N26" t="s">
        <v>7</v>
      </c>
      <c r="O26" t="s">
        <v>40</v>
      </c>
      <c r="P26" t="s">
        <v>41</v>
      </c>
      <c r="Q26" t="s">
        <v>42</v>
      </c>
      <c r="R26" t="s">
        <v>49</v>
      </c>
      <c r="S26" t="s">
        <v>14</v>
      </c>
    </row>
    <row r="27" spans="1:19" x14ac:dyDescent="0.3">
      <c r="A27" t="s">
        <v>5</v>
      </c>
      <c r="B27" t="s">
        <v>17</v>
      </c>
      <c r="C27" t="s">
        <v>18</v>
      </c>
      <c r="D27" t="s">
        <v>19</v>
      </c>
      <c r="E27" t="s">
        <v>13</v>
      </c>
      <c r="F27" t="s">
        <v>14</v>
      </c>
      <c r="N27" t="s">
        <v>8</v>
      </c>
      <c r="O27" t="s">
        <v>43</v>
      </c>
      <c r="P27" t="s">
        <v>44</v>
      </c>
      <c r="Q27" t="s">
        <v>45</v>
      </c>
      <c r="R27" t="s">
        <v>49</v>
      </c>
      <c r="S27" t="s">
        <v>14</v>
      </c>
    </row>
    <row r="28" spans="1:19" x14ac:dyDescent="0.3">
      <c r="A28" t="s">
        <v>6</v>
      </c>
      <c r="B28" t="s">
        <v>15</v>
      </c>
      <c r="C28" t="s">
        <v>20</v>
      </c>
      <c r="D28" t="s">
        <v>21</v>
      </c>
      <c r="E28" t="s">
        <v>13</v>
      </c>
      <c r="F28" t="s">
        <v>14</v>
      </c>
      <c r="N28" t="s">
        <v>9</v>
      </c>
      <c r="O28" t="s">
        <v>46</v>
      </c>
      <c r="P28" t="s">
        <v>47</v>
      </c>
      <c r="Q28" t="s">
        <v>48</v>
      </c>
      <c r="R28" t="s">
        <v>49</v>
      </c>
      <c r="S28" t="s">
        <v>14</v>
      </c>
    </row>
    <row r="30" spans="1:19" x14ac:dyDescent="0.3">
      <c r="B30" t="s">
        <v>22</v>
      </c>
      <c r="O30" t="s">
        <v>50</v>
      </c>
    </row>
    <row r="31" spans="1:19" x14ac:dyDescent="0.3">
      <c r="B31" t="s">
        <v>23</v>
      </c>
      <c r="O31" t="s">
        <v>51</v>
      </c>
    </row>
    <row r="33" spans="1:20" x14ac:dyDescent="0.3">
      <c r="B33" t="s">
        <v>24</v>
      </c>
      <c r="N33" s="16" t="s">
        <v>52</v>
      </c>
      <c r="O33" s="16"/>
      <c r="P33" s="16"/>
      <c r="Q33" s="16"/>
    </row>
    <row r="35" spans="1:20" x14ac:dyDescent="0.3">
      <c r="B35" t="s">
        <v>25</v>
      </c>
      <c r="C35" t="s">
        <v>26</v>
      </c>
      <c r="D35" t="s">
        <v>27</v>
      </c>
      <c r="N35" t="s">
        <v>53</v>
      </c>
      <c r="O35" t="s">
        <v>54</v>
      </c>
      <c r="P35" t="s">
        <v>56</v>
      </c>
    </row>
    <row r="36" spans="1:20" x14ac:dyDescent="0.3">
      <c r="B36" s="16" t="s">
        <v>28</v>
      </c>
      <c r="C36" s="16"/>
      <c r="D36" s="16"/>
      <c r="N36" s="16" t="s">
        <v>55</v>
      </c>
      <c r="O36" s="16"/>
      <c r="P36" s="16"/>
    </row>
    <row r="38" spans="1:20" ht="15" thickBot="1" x14ac:dyDescent="0.35"/>
    <row r="39" spans="1:20" x14ac:dyDescent="0.3">
      <c r="A39" t="s">
        <v>4</v>
      </c>
      <c r="B39" s="4" t="s">
        <v>31</v>
      </c>
      <c r="C39" s="5" t="s">
        <v>32</v>
      </c>
      <c r="D39" s="6" t="s">
        <v>33</v>
      </c>
      <c r="E39" t="s">
        <v>13</v>
      </c>
      <c r="F39">
        <v>1</v>
      </c>
      <c r="N39" t="s">
        <v>7</v>
      </c>
      <c r="O39" t="s">
        <v>57</v>
      </c>
      <c r="P39" t="s">
        <v>58</v>
      </c>
      <c r="Q39" t="s">
        <v>59</v>
      </c>
      <c r="R39" t="s">
        <v>49</v>
      </c>
      <c r="S39">
        <v>1</v>
      </c>
    </row>
    <row r="40" spans="1:20" x14ac:dyDescent="0.3">
      <c r="A40" t="s">
        <v>5</v>
      </c>
      <c r="B40" s="7" t="s">
        <v>34</v>
      </c>
      <c r="C40" s="12" t="s">
        <v>35</v>
      </c>
      <c r="D40" s="8" t="s">
        <v>36</v>
      </c>
      <c r="E40" t="s">
        <v>13</v>
      </c>
      <c r="F40">
        <v>1</v>
      </c>
      <c r="N40" t="s">
        <v>8</v>
      </c>
      <c r="O40" t="s">
        <v>60</v>
      </c>
      <c r="P40" t="s">
        <v>61</v>
      </c>
      <c r="Q40" t="s">
        <v>62</v>
      </c>
      <c r="R40" t="s">
        <v>49</v>
      </c>
      <c r="S40">
        <v>1</v>
      </c>
    </row>
    <row r="41" spans="1:20" ht="15" thickBot="1" x14ac:dyDescent="0.35">
      <c r="A41" t="s">
        <v>6</v>
      </c>
      <c r="B41" s="9" t="s">
        <v>32</v>
      </c>
      <c r="C41" s="10" t="s">
        <v>37</v>
      </c>
      <c r="D41" s="11" t="s">
        <v>38</v>
      </c>
      <c r="E41" t="s">
        <v>13</v>
      </c>
      <c r="F41">
        <v>1</v>
      </c>
      <c r="N41" t="s">
        <v>9</v>
      </c>
      <c r="O41" t="s">
        <v>63</v>
      </c>
      <c r="P41" t="s">
        <v>64</v>
      </c>
      <c r="Q41" t="s">
        <v>65</v>
      </c>
      <c r="R41" t="s">
        <v>49</v>
      </c>
      <c r="S41">
        <v>1</v>
      </c>
    </row>
    <row r="42" spans="1:20" x14ac:dyDescent="0.3">
      <c r="B42" s="15" t="s">
        <v>29</v>
      </c>
      <c r="C42" s="15"/>
      <c r="D42" s="15"/>
    </row>
    <row r="43" spans="1:20" x14ac:dyDescent="0.3">
      <c r="B43" s="16" t="s">
        <v>30</v>
      </c>
      <c r="C43" s="16"/>
      <c r="D43" s="16"/>
    </row>
    <row r="44" spans="1:20" x14ac:dyDescent="0.3">
      <c r="N44" s="16" t="s">
        <v>66</v>
      </c>
      <c r="O44" s="16"/>
      <c r="P44" s="16"/>
    </row>
    <row r="45" spans="1:20" x14ac:dyDescent="0.3">
      <c r="A45" s="16" t="s">
        <v>66</v>
      </c>
      <c r="B45" s="16"/>
      <c r="C45" s="16"/>
    </row>
    <row r="46" spans="1:20" ht="15" thickBot="1" x14ac:dyDescent="0.35">
      <c r="N46" t="s">
        <v>7</v>
      </c>
      <c r="O46" t="s">
        <v>57</v>
      </c>
      <c r="P46" t="s">
        <v>58</v>
      </c>
      <c r="Q46" t="s">
        <v>59</v>
      </c>
      <c r="R46" t="s">
        <v>67</v>
      </c>
      <c r="S46" t="s">
        <v>70</v>
      </c>
      <c r="T46">
        <v>1</v>
      </c>
    </row>
    <row r="47" spans="1:20" x14ac:dyDescent="0.3">
      <c r="A47" t="s">
        <v>4</v>
      </c>
      <c r="B47" s="4" t="s">
        <v>31</v>
      </c>
      <c r="C47" s="5" t="s">
        <v>32</v>
      </c>
      <c r="D47" s="6" t="s">
        <v>84</v>
      </c>
      <c r="E47" t="s">
        <v>67</v>
      </c>
      <c r="F47" t="s">
        <v>70</v>
      </c>
      <c r="G47">
        <v>1</v>
      </c>
      <c r="N47" t="s">
        <v>8</v>
      </c>
      <c r="O47" t="s">
        <v>60</v>
      </c>
      <c r="P47" t="s">
        <v>61</v>
      </c>
      <c r="Q47" t="s">
        <v>62</v>
      </c>
      <c r="R47" t="s">
        <v>68</v>
      </c>
      <c r="S47" t="s">
        <v>70</v>
      </c>
      <c r="T47">
        <v>1</v>
      </c>
    </row>
    <row r="48" spans="1:20" x14ac:dyDescent="0.3">
      <c r="A48" t="s">
        <v>5</v>
      </c>
      <c r="B48" s="7" t="s">
        <v>34</v>
      </c>
      <c r="C48" s="12" t="s">
        <v>35</v>
      </c>
      <c r="D48" s="8" t="s">
        <v>85</v>
      </c>
      <c r="E48" t="s">
        <v>68</v>
      </c>
      <c r="F48" t="s">
        <v>70</v>
      </c>
      <c r="G48">
        <v>1</v>
      </c>
      <c r="N48" t="s">
        <v>9</v>
      </c>
      <c r="O48" t="s">
        <v>63</v>
      </c>
      <c r="P48" t="s">
        <v>64</v>
      </c>
      <c r="Q48" t="s">
        <v>65</v>
      </c>
      <c r="R48" t="s">
        <v>69</v>
      </c>
      <c r="S48" t="s">
        <v>70</v>
      </c>
      <c r="T48">
        <v>1</v>
      </c>
    </row>
    <row r="49" spans="1:21" ht="15" thickBot="1" x14ac:dyDescent="0.35">
      <c r="A49" t="s">
        <v>6</v>
      </c>
      <c r="B49" s="9" t="s">
        <v>32</v>
      </c>
      <c r="C49" s="10" t="s">
        <v>37</v>
      </c>
      <c r="D49" s="11" t="s">
        <v>86</v>
      </c>
      <c r="E49" t="s">
        <v>69</v>
      </c>
      <c r="F49" t="s">
        <v>70</v>
      </c>
      <c r="G49">
        <v>1</v>
      </c>
    </row>
    <row r="51" spans="1:21" x14ac:dyDescent="0.3">
      <c r="O51" t="s">
        <v>71</v>
      </c>
      <c r="P51" t="s">
        <v>72</v>
      </c>
      <c r="Q51" t="s">
        <v>73</v>
      </c>
      <c r="R51" t="s">
        <v>67</v>
      </c>
      <c r="S51" t="s">
        <v>68</v>
      </c>
      <c r="T51" t="s">
        <v>69</v>
      </c>
    </row>
    <row r="52" spans="1:21" x14ac:dyDescent="0.3">
      <c r="O52">
        <v>1</v>
      </c>
      <c r="P52">
        <v>0</v>
      </c>
      <c r="Q52">
        <v>4</v>
      </c>
      <c r="R52">
        <v>1</v>
      </c>
    </row>
    <row r="53" spans="1:21" x14ac:dyDescent="0.3">
      <c r="B53" t="s">
        <v>83</v>
      </c>
      <c r="C53" t="s">
        <v>87</v>
      </c>
      <c r="D53" t="s">
        <v>88</v>
      </c>
      <c r="E53" t="s">
        <v>67</v>
      </c>
      <c r="F53" t="s">
        <v>68</v>
      </c>
      <c r="G53" t="s">
        <v>69</v>
      </c>
      <c r="H53" t="s">
        <v>89</v>
      </c>
      <c r="I53" t="s">
        <v>90</v>
      </c>
      <c r="J53" t="s">
        <v>91</v>
      </c>
      <c r="N53" t="s">
        <v>39</v>
      </c>
      <c r="O53">
        <v>4</v>
      </c>
      <c r="P53">
        <v>5</v>
      </c>
      <c r="Q53">
        <v>2</v>
      </c>
      <c r="S53">
        <v>1</v>
      </c>
    </row>
    <row r="54" spans="1:21" x14ac:dyDescent="0.3">
      <c r="B54">
        <v>1</v>
      </c>
      <c r="C54">
        <v>4</v>
      </c>
      <c r="D54">
        <v>2</v>
      </c>
      <c r="E54">
        <v>-1</v>
      </c>
      <c r="F54">
        <v>0</v>
      </c>
      <c r="G54">
        <v>0</v>
      </c>
      <c r="H54">
        <v>1</v>
      </c>
      <c r="O54">
        <v>2</v>
      </c>
      <c r="P54">
        <v>6</v>
      </c>
      <c r="Q54">
        <v>0</v>
      </c>
      <c r="T54">
        <v>1</v>
      </c>
    </row>
    <row r="55" spans="1:21" x14ac:dyDescent="0.3">
      <c r="A55" t="s">
        <v>39</v>
      </c>
      <c r="B55">
        <v>0</v>
      </c>
      <c r="C55">
        <v>5</v>
      </c>
      <c r="D55">
        <v>6</v>
      </c>
      <c r="E55">
        <v>0</v>
      </c>
      <c r="F55">
        <v>-1</v>
      </c>
      <c r="G55">
        <v>0</v>
      </c>
      <c r="I55">
        <v>1</v>
      </c>
    </row>
    <row r="56" spans="1:21" x14ac:dyDescent="0.3">
      <c r="B56">
        <v>4</v>
      </c>
      <c r="C56">
        <v>2</v>
      </c>
      <c r="D56">
        <v>0</v>
      </c>
      <c r="E56">
        <v>0</v>
      </c>
      <c r="F56">
        <v>0</v>
      </c>
      <c r="G56">
        <v>-1</v>
      </c>
      <c r="J56">
        <v>1</v>
      </c>
      <c r="P56">
        <v>1</v>
      </c>
      <c r="Q56">
        <v>1</v>
      </c>
      <c r="R56">
        <v>1</v>
      </c>
    </row>
    <row r="57" spans="1:21" ht="15" thickBot="1" x14ac:dyDescent="0.35">
      <c r="P57" t="s">
        <v>71</v>
      </c>
      <c r="Q57" t="s">
        <v>72</v>
      </c>
      <c r="R57" t="s">
        <v>73</v>
      </c>
      <c r="S57" t="s">
        <v>74</v>
      </c>
      <c r="U57" t="s">
        <v>76</v>
      </c>
    </row>
    <row r="58" spans="1:21" ht="15" thickBot="1" x14ac:dyDescent="0.35">
      <c r="N58">
        <v>0</v>
      </c>
      <c r="O58" t="s">
        <v>67</v>
      </c>
      <c r="P58" s="4">
        <v>1</v>
      </c>
      <c r="Q58" s="5">
        <v>0</v>
      </c>
      <c r="R58" s="6">
        <v>4</v>
      </c>
      <c r="S58">
        <v>1</v>
      </c>
      <c r="U58">
        <f>S58/P58</f>
        <v>1</v>
      </c>
    </row>
    <row r="59" spans="1:21" x14ac:dyDescent="0.3">
      <c r="A59" t="s">
        <v>4</v>
      </c>
      <c r="B59" s="4" t="s">
        <v>31</v>
      </c>
      <c r="C59" s="5" t="s">
        <v>32</v>
      </c>
      <c r="D59" s="6" t="s">
        <v>84</v>
      </c>
      <c r="E59" t="s">
        <v>67</v>
      </c>
      <c r="F59" t="s">
        <v>89</v>
      </c>
      <c r="G59" t="s">
        <v>70</v>
      </c>
      <c r="H59">
        <v>1</v>
      </c>
      <c r="N59">
        <v>0</v>
      </c>
      <c r="O59" t="s">
        <v>68</v>
      </c>
      <c r="P59" s="13">
        <v>4</v>
      </c>
      <c r="Q59" s="12">
        <v>5</v>
      </c>
      <c r="R59" s="8">
        <v>2</v>
      </c>
      <c r="S59">
        <v>1</v>
      </c>
      <c r="U59">
        <f t="shared" ref="U59:U60" si="3">S59/P59</f>
        <v>0.25</v>
      </c>
    </row>
    <row r="60" spans="1:21" ht="15" thickBot="1" x14ac:dyDescent="0.35">
      <c r="A60" t="s">
        <v>5</v>
      </c>
      <c r="B60" s="7" t="s">
        <v>34</v>
      </c>
      <c r="C60" s="12" t="s">
        <v>35</v>
      </c>
      <c r="D60" s="8" t="s">
        <v>85</v>
      </c>
      <c r="E60" t="s">
        <v>68</v>
      </c>
      <c r="F60" t="s">
        <v>90</v>
      </c>
      <c r="G60" t="s">
        <v>70</v>
      </c>
      <c r="H60">
        <v>1</v>
      </c>
      <c r="N60">
        <v>0</v>
      </c>
      <c r="O60" t="s">
        <v>69</v>
      </c>
      <c r="P60" s="9">
        <v>2</v>
      </c>
      <c r="Q60" s="10">
        <v>6</v>
      </c>
      <c r="R60" s="11">
        <v>0</v>
      </c>
      <c r="S60">
        <v>1</v>
      </c>
      <c r="U60">
        <f t="shared" si="3"/>
        <v>0.5</v>
      </c>
    </row>
    <row r="61" spans="1:21" ht="15" thickBot="1" x14ac:dyDescent="0.35">
      <c r="A61" t="s">
        <v>6</v>
      </c>
      <c r="B61" s="9" t="s">
        <v>32</v>
      </c>
      <c r="C61" s="10" t="s">
        <v>37</v>
      </c>
      <c r="D61" s="11" t="s">
        <v>86</v>
      </c>
      <c r="E61" t="s">
        <v>69</v>
      </c>
      <c r="F61" t="s">
        <v>91</v>
      </c>
      <c r="G61" t="s">
        <v>70</v>
      </c>
      <c r="H61">
        <v>1</v>
      </c>
      <c r="O61" t="s">
        <v>75</v>
      </c>
      <c r="P61">
        <v>-1</v>
      </c>
      <c r="Q61">
        <v>-1</v>
      </c>
      <c r="R61">
        <v>-1</v>
      </c>
      <c r="S61">
        <v>0</v>
      </c>
    </row>
    <row r="63" spans="1:21" x14ac:dyDescent="0.3">
      <c r="P63" t="s">
        <v>77</v>
      </c>
    </row>
    <row r="64" spans="1:21" x14ac:dyDescent="0.3">
      <c r="A64" t="s">
        <v>92</v>
      </c>
      <c r="C64" t="s">
        <v>93</v>
      </c>
      <c r="P64" t="s">
        <v>78</v>
      </c>
    </row>
    <row r="66" spans="1:21" ht="15" thickBot="1" x14ac:dyDescent="0.35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P66" t="s">
        <v>68</v>
      </c>
      <c r="Q66" t="s">
        <v>72</v>
      </c>
      <c r="R66" t="s">
        <v>73</v>
      </c>
      <c r="S66" t="s">
        <v>74</v>
      </c>
      <c r="U66" t="s">
        <v>80</v>
      </c>
    </row>
    <row r="67" spans="1:21" x14ac:dyDescent="0.3">
      <c r="C67" t="s">
        <v>83</v>
      </c>
      <c r="D67" t="s">
        <v>87</v>
      </c>
      <c r="E67" t="s">
        <v>88</v>
      </c>
      <c r="F67" t="s">
        <v>67</v>
      </c>
      <c r="G67" t="s">
        <v>68</v>
      </c>
      <c r="H67" t="s">
        <v>69</v>
      </c>
      <c r="I67" t="s">
        <v>74</v>
      </c>
      <c r="K67" t="s">
        <v>95</v>
      </c>
      <c r="O67" t="s">
        <v>67</v>
      </c>
      <c r="P67" s="4">
        <f>-(P58/$P$59)</f>
        <v>-0.25</v>
      </c>
      <c r="Q67" s="5">
        <f>Q58-(($P$58*Q59)/$P$59)</f>
        <v>-1.25</v>
      </c>
      <c r="R67" s="14">
        <f t="shared" ref="R67" si="4">R58-(($P$58*R59)/$P$59)</f>
        <v>3.5</v>
      </c>
      <c r="S67" s="5">
        <f>S58-(($P$58*S59)/$P$59)</f>
        <v>0.75</v>
      </c>
      <c r="U67">
        <f>S67/R67</f>
        <v>0.21428571428571427</v>
      </c>
    </row>
    <row r="68" spans="1:21" ht="15" thickBot="1" x14ac:dyDescent="0.35">
      <c r="A68">
        <v>-1</v>
      </c>
      <c r="B68" t="s">
        <v>89</v>
      </c>
      <c r="C68">
        <v>1</v>
      </c>
      <c r="D68">
        <v>4</v>
      </c>
      <c r="E68">
        <v>2</v>
      </c>
      <c r="F68">
        <v>-1</v>
      </c>
      <c r="G68">
        <v>0</v>
      </c>
      <c r="H68">
        <v>0</v>
      </c>
      <c r="I68">
        <v>1</v>
      </c>
      <c r="K68">
        <f>I68/D68</f>
        <v>0.25</v>
      </c>
      <c r="O68" t="s">
        <v>71</v>
      </c>
      <c r="P68" s="7">
        <f>1/$P$59</f>
        <v>0.25</v>
      </c>
      <c r="Q68" s="12">
        <f>Q59/$P$59</f>
        <v>1.25</v>
      </c>
      <c r="R68" s="12">
        <f t="shared" ref="R68:S68" si="5">R59/$P$59</f>
        <v>0.5</v>
      </c>
      <c r="S68" s="12">
        <f t="shared" si="5"/>
        <v>0.25</v>
      </c>
      <c r="U68">
        <f t="shared" ref="U68:U69" si="6">S68/R68</f>
        <v>0.5</v>
      </c>
    </row>
    <row r="69" spans="1:21" ht="15" thickBot="1" x14ac:dyDescent="0.35">
      <c r="A69">
        <v>-1</v>
      </c>
      <c r="B69" t="s">
        <v>90</v>
      </c>
      <c r="C69">
        <v>0</v>
      </c>
      <c r="D69" s="23">
        <v>5</v>
      </c>
      <c r="E69">
        <v>6</v>
      </c>
      <c r="F69">
        <v>0</v>
      </c>
      <c r="G69">
        <v>-1</v>
      </c>
      <c r="H69">
        <v>0</v>
      </c>
      <c r="I69">
        <v>1</v>
      </c>
      <c r="K69">
        <f t="shared" ref="K69:K70" si="7">I69/D69</f>
        <v>0.2</v>
      </c>
      <c r="O69" t="s">
        <v>69</v>
      </c>
      <c r="P69" s="4">
        <f>-(P60/$P$59)</f>
        <v>-0.5</v>
      </c>
      <c r="Q69" s="5">
        <f>Q60-(($P$60*Q59)/$P$59)</f>
        <v>3.5</v>
      </c>
      <c r="R69" s="5">
        <f t="shared" ref="R69:S69" si="8">R60-(($P$60*R59)/$P$59)</f>
        <v>-1</v>
      </c>
      <c r="S69" s="5">
        <f t="shared" si="8"/>
        <v>0.5</v>
      </c>
      <c r="U69">
        <f t="shared" si="6"/>
        <v>-0.5</v>
      </c>
    </row>
    <row r="70" spans="1:21" x14ac:dyDescent="0.3">
      <c r="A70">
        <v>-1</v>
      </c>
      <c r="B70" t="s">
        <v>91</v>
      </c>
      <c r="C70">
        <v>4</v>
      </c>
      <c r="D70">
        <v>2</v>
      </c>
      <c r="E70">
        <v>0</v>
      </c>
      <c r="F70">
        <v>0</v>
      </c>
      <c r="G70">
        <v>0</v>
      </c>
      <c r="H70">
        <v>-1</v>
      </c>
      <c r="I70">
        <v>1</v>
      </c>
      <c r="K70">
        <f t="shared" si="7"/>
        <v>0.5</v>
      </c>
      <c r="O70" t="s">
        <v>75</v>
      </c>
      <c r="P70" s="4">
        <f>-(P61/$P$59)</f>
        <v>0.25</v>
      </c>
      <c r="Q70" s="5">
        <f>Q61-(($P$61*Q59)/$P$59)</f>
        <v>0.25</v>
      </c>
      <c r="R70" s="5">
        <f t="shared" ref="R70:S70" si="9">R61-(($P$61*R59)/$P$59)</f>
        <v>-0.5</v>
      </c>
      <c r="S70" s="5">
        <f t="shared" si="9"/>
        <v>0.25</v>
      </c>
    </row>
    <row r="71" spans="1:21" x14ac:dyDescent="0.3">
      <c r="B71" t="s">
        <v>75</v>
      </c>
      <c r="C71">
        <f>-(SUM(C68:C70))</f>
        <v>-5</v>
      </c>
      <c r="D71">
        <f t="shared" ref="D71:I71" si="10">-(SUM(D68:D70))</f>
        <v>-11</v>
      </c>
      <c r="E71">
        <f t="shared" si="10"/>
        <v>-8</v>
      </c>
      <c r="F71">
        <f t="shared" si="10"/>
        <v>1</v>
      </c>
      <c r="G71">
        <f t="shared" si="10"/>
        <v>1</v>
      </c>
      <c r="H71">
        <f t="shared" si="10"/>
        <v>1</v>
      </c>
      <c r="I71">
        <f t="shared" si="10"/>
        <v>-3</v>
      </c>
    </row>
    <row r="72" spans="1:21" x14ac:dyDescent="0.3">
      <c r="P72" t="s">
        <v>79</v>
      </c>
    </row>
    <row r="73" spans="1:21" x14ac:dyDescent="0.3">
      <c r="P73" t="s">
        <v>81</v>
      </c>
    </row>
    <row r="74" spans="1:21" x14ac:dyDescent="0.3">
      <c r="B74" t="s">
        <v>94</v>
      </c>
    </row>
    <row r="75" spans="1:21" x14ac:dyDescent="0.3">
      <c r="B75" t="s">
        <v>96</v>
      </c>
    </row>
    <row r="76" spans="1:21" ht="15" thickBot="1" x14ac:dyDescent="0.35">
      <c r="P76" t="s">
        <v>68</v>
      </c>
      <c r="Q76" t="s">
        <v>72</v>
      </c>
      <c r="R76" t="s">
        <v>67</v>
      </c>
      <c r="S76" t="s">
        <v>74</v>
      </c>
    </row>
    <row r="77" spans="1:21" x14ac:dyDescent="0.3">
      <c r="O77" t="s">
        <v>73</v>
      </c>
      <c r="P77" s="4">
        <f>P67/$R$67</f>
        <v>-7.1428571428571425E-2</v>
      </c>
      <c r="Q77" s="4">
        <f>Q67/$R$67</f>
        <v>-0.35714285714285715</v>
      </c>
      <c r="R77" s="22">
        <f>1/$R$67</f>
        <v>0.2857142857142857</v>
      </c>
      <c r="S77" s="4">
        <f>S67/$R$67</f>
        <v>0.21428571428571427</v>
      </c>
    </row>
    <row r="78" spans="1:21" x14ac:dyDescent="0.3">
      <c r="C78" t="s">
        <v>83</v>
      </c>
      <c r="D78" t="s">
        <v>90</v>
      </c>
      <c r="E78" t="s">
        <v>88</v>
      </c>
      <c r="F78" t="s">
        <v>67</v>
      </c>
      <c r="G78" t="s">
        <v>68</v>
      </c>
      <c r="H78" t="s">
        <v>69</v>
      </c>
      <c r="I78" t="s">
        <v>74</v>
      </c>
      <c r="K78" t="s">
        <v>98</v>
      </c>
      <c r="O78" t="s">
        <v>71</v>
      </c>
      <c r="P78" s="7">
        <f>P68-((P67*$R$68)/$R$67)</f>
        <v>0.2857142857142857</v>
      </c>
      <c r="Q78" s="7">
        <f>Q68-((Q67*$R$68)/$R$67)</f>
        <v>1.4285714285714286</v>
      </c>
      <c r="R78" s="12">
        <f>-(R68/$R$67)</f>
        <v>-0.14285714285714285</v>
      </c>
      <c r="S78" s="7">
        <f>S68-((S67*$R$68)/$R$67)</f>
        <v>0.14285714285714285</v>
      </c>
    </row>
    <row r="79" spans="1:21" x14ac:dyDescent="0.3">
      <c r="B79" t="s">
        <v>89</v>
      </c>
      <c r="C79">
        <f>C68-(($D$68*C69)/$D$69)</f>
        <v>1</v>
      </c>
      <c r="D79">
        <f>-(D68/$D$69)</f>
        <v>-0.8</v>
      </c>
      <c r="E79">
        <f>E68-(($D$68*E69)/$D$69)</f>
        <v>-2.8</v>
      </c>
      <c r="F79">
        <f t="shared" ref="F79:I79" si="11">F68-(($D$68*F69)/$D$69)</f>
        <v>-1</v>
      </c>
      <c r="G79">
        <f t="shared" si="11"/>
        <v>0.8</v>
      </c>
      <c r="H79">
        <f t="shared" si="11"/>
        <v>0</v>
      </c>
      <c r="I79">
        <f t="shared" si="11"/>
        <v>0.19999999999999996</v>
      </c>
      <c r="K79">
        <f>I79/C79</f>
        <v>0.19999999999999996</v>
      </c>
      <c r="O79" t="s">
        <v>69</v>
      </c>
      <c r="P79" s="7">
        <f>P69-((P67*$R$69)/$R$67)</f>
        <v>-0.5714285714285714</v>
      </c>
      <c r="Q79" s="7">
        <f>Q69-((Q67*$R$69)/$R$67)</f>
        <v>3.1428571428571428</v>
      </c>
      <c r="R79" s="12">
        <f t="shared" ref="R79:R80" si="12">-(R69/$R$67)</f>
        <v>0.2857142857142857</v>
      </c>
      <c r="S79" s="7">
        <f>S69-((S67*$R$69)/$R$67)</f>
        <v>0.7142857142857143</v>
      </c>
    </row>
    <row r="80" spans="1:21" x14ac:dyDescent="0.3">
      <c r="B80" t="s">
        <v>87</v>
      </c>
      <c r="C80">
        <f>C69/$D$69</f>
        <v>0</v>
      </c>
      <c r="D80" s="24">
        <f>1/D69</f>
        <v>0.2</v>
      </c>
      <c r="E80">
        <f>E69/$D$69</f>
        <v>1.2</v>
      </c>
      <c r="F80">
        <f t="shared" ref="F80:I80" si="13">F69/$D$69</f>
        <v>0</v>
      </c>
      <c r="G80">
        <f t="shared" si="13"/>
        <v>-0.2</v>
      </c>
      <c r="H80">
        <f t="shared" si="13"/>
        <v>0</v>
      </c>
      <c r="I80">
        <f t="shared" si="13"/>
        <v>0.2</v>
      </c>
      <c r="K80" t="e">
        <f t="shared" ref="K80:K81" si="14">I80/C80</f>
        <v>#DIV/0!</v>
      </c>
      <c r="O80" t="s">
        <v>75</v>
      </c>
      <c r="P80" s="7">
        <f>P70-((P67*$R$70)/$R$67)</f>
        <v>0.2142857142857143</v>
      </c>
      <c r="Q80" s="7">
        <f>Q70-((Q67*$R$70)/$R$67)</f>
        <v>7.1428571428571425E-2</v>
      </c>
      <c r="R80" s="12">
        <f t="shared" si="12"/>
        <v>0.14285714285714285</v>
      </c>
      <c r="S80" s="7">
        <f>S70-((S67*$R$70)/$R$67)</f>
        <v>0.35714285714285715</v>
      </c>
    </row>
    <row r="81" spans="2:17" x14ac:dyDescent="0.3">
      <c r="B81" t="s">
        <v>91</v>
      </c>
      <c r="C81" s="23">
        <f>C70-(($D$70*C69)/$D$69)</f>
        <v>4</v>
      </c>
      <c r="D81">
        <f>-(D70/$D$69)</f>
        <v>-0.4</v>
      </c>
      <c r="E81">
        <f>E70-(($D$70*E69)/$D$69)</f>
        <v>-2.4</v>
      </c>
      <c r="F81">
        <f t="shared" ref="F81:I81" si="15">F70-(($D$70*F69)/$D$69)</f>
        <v>0</v>
      </c>
      <c r="G81">
        <f t="shared" si="15"/>
        <v>0.4</v>
      </c>
      <c r="H81">
        <f t="shared" si="15"/>
        <v>-1</v>
      </c>
      <c r="I81">
        <f t="shared" si="15"/>
        <v>0.6</v>
      </c>
      <c r="K81">
        <f t="shared" si="14"/>
        <v>0.15</v>
      </c>
    </row>
    <row r="82" spans="2:17" x14ac:dyDescent="0.3">
      <c r="B82" t="s">
        <v>75</v>
      </c>
      <c r="C82">
        <f>C71-(($D$71*C69)/$D$69)</f>
        <v>-5</v>
      </c>
      <c r="D82">
        <f>-(D71/$D$69)</f>
        <v>2.2000000000000002</v>
      </c>
      <c r="E82">
        <f>E71-(($D$71*E69)/$D$69)</f>
        <v>5.1999999999999993</v>
      </c>
      <c r="F82">
        <f t="shared" ref="F82:I82" si="16">F71-(($D$71*F69)/$D$69)</f>
        <v>1</v>
      </c>
      <c r="G82">
        <f t="shared" si="16"/>
        <v>-1.2000000000000002</v>
      </c>
      <c r="H82">
        <f t="shared" si="16"/>
        <v>1</v>
      </c>
      <c r="I82">
        <f t="shared" si="16"/>
        <v>-0.79999999999999982</v>
      </c>
    </row>
    <row r="83" spans="2:17" x14ac:dyDescent="0.3">
      <c r="O83" t="s">
        <v>82</v>
      </c>
      <c r="P83">
        <f>1/S80</f>
        <v>2.8</v>
      </c>
      <c r="Q83">
        <f>P83-5</f>
        <v>-2.2000000000000002</v>
      </c>
    </row>
    <row r="85" spans="2:17" x14ac:dyDescent="0.3">
      <c r="B85" t="s">
        <v>97</v>
      </c>
    </row>
    <row r="86" spans="2:17" x14ac:dyDescent="0.3">
      <c r="B86" t="s">
        <v>99</v>
      </c>
      <c r="O86" t="s">
        <v>53</v>
      </c>
      <c r="P86" t="s">
        <v>54</v>
      </c>
      <c r="Q86" t="s">
        <v>56</v>
      </c>
    </row>
    <row r="88" spans="2:17" x14ac:dyDescent="0.3">
      <c r="O88" t="s">
        <v>4</v>
      </c>
      <c r="P88">
        <f>S78*P83</f>
        <v>0.39999999999999997</v>
      </c>
    </row>
    <row r="89" spans="2:17" x14ac:dyDescent="0.3">
      <c r="C89" t="s">
        <v>91</v>
      </c>
      <c r="D89" t="s">
        <v>90</v>
      </c>
      <c r="E89" t="s">
        <v>88</v>
      </c>
      <c r="F89" t="s">
        <v>67</v>
      </c>
      <c r="G89" t="s">
        <v>68</v>
      </c>
      <c r="H89" t="s">
        <v>69</v>
      </c>
      <c r="I89" t="s">
        <v>74</v>
      </c>
      <c r="K89" t="s">
        <v>100</v>
      </c>
      <c r="L89" t="s">
        <v>2</v>
      </c>
      <c r="O89" t="s">
        <v>5</v>
      </c>
      <c r="P89">
        <f>S79*P84</f>
        <v>0</v>
      </c>
    </row>
    <row r="90" spans="2:17" x14ac:dyDescent="0.3">
      <c r="B90" t="s">
        <v>89</v>
      </c>
      <c r="C90">
        <f>-(C79/$C$81)</f>
        <v>-0.25</v>
      </c>
      <c r="D90">
        <f>D79-(($C$79*D81)/$C$81)</f>
        <v>-0.70000000000000007</v>
      </c>
      <c r="E90">
        <f t="shared" ref="E90:I90" si="17">E79-(($C$79*E81)/$C$81)</f>
        <v>-2.1999999999999997</v>
      </c>
      <c r="F90">
        <f t="shared" si="17"/>
        <v>-1</v>
      </c>
      <c r="G90" s="23">
        <f t="shared" si="17"/>
        <v>0.70000000000000007</v>
      </c>
      <c r="H90">
        <f t="shared" si="17"/>
        <v>0.25</v>
      </c>
      <c r="I90">
        <f t="shared" si="17"/>
        <v>4.9999999999999961E-2</v>
      </c>
      <c r="K90">
        <f>I90/G90</f>
        <v>7.1428571428571369E-2</v>
      </c>
      <c r="L90">
        <f>MIN(K90:K92)</f>
        <v>-1</v>
      </c>
      <c r="O90" t="s">
        <v>6</v>
      </c>
      <c r="P90">
        <f>S77*P83</f>
        <v>0.6</v>
      </c>
    </row>
    <row r="91" spans="2:17" x14ac:dyDescent="0.3">
      <c r="B91" t="s">
        <v>87</v>
      </c>
      <c r="C91">
        <f>-(C80/$C$81)</f>
        <v>0</v>
      </c>
      <c r="D91">
        <f>D80-(($C$80*D81)/$C$81)</f>
        <v>0.2</v>
      </c>
      <c r="E91">
        <f t="shared" ref="E91:I91" si="18">E80-(($C$80*E81)/$C$81)</f>
        <v>1.2</v>
      </c>
      <c r="F91">
        <f t="shared" si="18"/>
        <v>0</v>
      </c>
      <c r="G91">
        <f t="shared" si="18"/>
        <v>-0.2</v>
      </c>
      <c r="H91">
        <f t="shared" si="18"/>
        <v>0</v>
      </c>
      <c r="I91">
        <f>I80-(($C$80*I81)/$C$81)</f>
        <v>0.2</v>
      </c>
      <c r="K91">
        <f t="shared" ref="K91:K92" si="19">I91/G91</f>
        <v>-1</v>
      </c>
    </row>
    <row r="92" spans="2:17" x14ac:dyDescent="0.3">
      <c r="B92" t="s">
        <v>83</v>
      </c>
      <c r="C92" s="24">
        <f>1/C81</f>
        <v>0.25</v>
      </c>
      <c r="D92">
        <f>D81/$C$81</f>
        <v>-0.1</v>
      </c>
      <c r="E92">
        <f t="shared" ref="E92:I92" si="20">E81/$C$81</f>
        <v>-0.6</v>
      </c>
      <c r="F92">
        <f t="shared" si="20"/>
        <v>0</v>
      </c>
      <c r="G92">
        <f t="shared" si="20"/>
        <v>0.1</v>
      </c>
      <c r="H92">
        <f t="shared" si="20"/>
        <v>-0.25</v>
      </c>
      <c r="I92">
        <f t="shared" si="20"/>
        <v>0.15</v>
      </c>
      <c r="K92">
        <f t="shared" si="19"/>
        <v>1.4999999999999998</v>
      </c>
    </row>
    <row r="93" spans="2:17" x14ac:dyDescent="0.3">
      <c r="B93" t="s">
        <v>75</v>
      </c>
      <c r="C93">
        <f>-(C82/$C$81)</f>
        <v>1.25</v>
      </c>
      <c r="D93">
        <f>D82-(($C$82*D81)/$C$81)</f>
        <v>1.7000000000000002</v>
      </c>
      <c r="E93">
        <f t="shared" ref="E93:I93" si="21">E82-(($C$82*E81)/$C$81)</f>
        <v>2.1999999999999993</v>
      </c>
      <c r="F93">
        <f t="shared" si="21"/>
        <v>1</v>
      </c>
      <c r="G93">
        <f t="shared" si="21"/>
        <v>-0.70000000000000018</v>
      </c>
      <c r="H93">
        <f t="shared" si="21"/>
        <v>-0.25</v>
      </c>
      <c r="I93">
        <f t="shared" si="21"/>
        <v>-4.9999999999999822E-2</v>
      </c>
    </row>
    <row r="96" spans="2:17" x14ac:dyDescent="0.3">
      <c r="B96" t="s">
        <v>101</v>
      </c>
    </row>
    <row r="97" spans="1:9" x14ac:dyDescent="0.3">
      <c r="B97" t="s">
        <v>102</v>
      </c>
    </row>
    <row r="100" spans="1:9" x14ac:dyDescent="0.3">
      <c r="C100" t="s">
        <v>91</v>
      </c>
      <c r="D100" t="s">
        <v>90</v>
      </c>
      <c r="E100" t="s">
        <v>88</v>
      </c>
      <c r="F100" t="s">
        <v>67</v>
      </c>
      <c r="G100" t="s">
        <v>89</v>
      </c>
      <c r="H100" t="s">
        <v>69</v>
      </c>
      <c r="I100" t="s">
        <v>74</v>
      </c>
    </row>
    <row r="101" spans="1:9" x14ac:dyDescent="0.3">
      <c r="B101" t="s">
        <v>68</v>
      </c>
      <c r="C101">
        <f>C90/$G$90</f>
        <v>-0.3571428571428571</v>
      </c>
      <c r="D101">
        <f t="shared" ref="D101:I101" si="22">D90/$G$90</f>
        <v>-1</v>
      </c>
      <c r="E101">
        <f t="shared" si="22"/>
        <v>-3.1428571428571423</v>
      </c>
      <c r="F101">
        <f t="shared" si="22"/>
        <v>-1.4285714285714284</v>
      </c>
      <c r="G101">
        <f>1/G90</f>
        <v>1.4285714285714284</v>
      </c>
      <c r="H101">
        <f t="shared" si="22"/>
        <v>0.3571428571428571</v>
      </c>
      <c r="I101">
        <f t="shared" si="22"/>
        <v>7.1428571428571369E-2</v>
      </c>
    </row>
    <row r="102" spans="1:9" x14ac:dyDescent="0.3">
      <c r="B102" t="s">
        <v>87</v>
      </c>
      <c r="C102">
        <f>C91-((C90*$G$91)/$G$90)</f>
        <v>-7.1428571428571425E-2</v>
      </c>
      <c r="D102">
        <f t="shared" ref="D102:I102" si="23">D91-((D90*$G$91)/$G$90)</f>
        <v>0</v>
      </c>
      <c r="E102">
        <f t="shared" si="23"/>
        <v>0.57142857142857151</v>
      </c>
      <c r="F102">
        <f t="shared" si="23"/>
        <v>-0.2857142857142857</v>
      </c>
      <c r="G102">
        <f>-(G91/$G$90)</f>
        <v>0.2857142857142857</v>
      </c>
      <c r="H102">
        <f t="shared" si="23"/>
        <v>7.1428571428571425E-2</v>
      </c>
      <c r="I102">
        <f t="shared" si="23"/>
        <v>0.21428571428571427</v>
      </c>
    </row>
    <row r="103" spans="1:9" x14ac:dyDescent="0.3">
      <c r="B103" t="s">
        <v>83</v>
      </c>
      <c r="C103">
        <f>C92-((C90*$G$92)/$G$90)</f>
        <v>0.2857142857142857</v>
      </c>
      <c r="D103">
        <f t="shared" ref="D103:F103" si="24">D92-((D90*$G$92)/$G$90)</f>
        <v>0</v>
      </c>
      <c r="E103">
        <f t="shared" si="24"/>
        <v>-0.28571428571428575</v>
      </c>
      <c r="F103">
        <f>F92-((F90*$G$92)/$G$90)</f>
        <v>0.14285714285714285</v>
      </c>
      <c r="G103">
        <f t="shared" ref="G103:G104" si="25">-(G92/$G$90)</f>
        <v>-0.14285714285714285</v>
      </c>
      <c r="H103">
        <f>H92-((H90*$G$92)/$G$90)</f>
        <v>-0.2857142857142857</v>
      </c>
      <c r="I103">
        <f>I92-((I90*$G$92)/$G$90)</f>
        <v>0.14285714285714285</v>
      </c>
    </row>
    <row r="104" spans="1:9" x14ac:dyDescent="0.3">
      <c r="B104" t="s">
        <v>75</v>
      </c>
      <c r="C104">
        <f>C93-((C90*$G$93)/$G$90)</f>
        <v>1</v>
      </c>
      <c r="D104">
        <f t="shared" ref="D104:I104" si="26">D93-((D90*$G$93)/$G$90)</f>
        <v>1</v>
      </c>
      <c r="E104">
        <f t="shared" si="26"/>
        <v>0</v>
      </c>
      <c r="F104">
        <f t="shared" si="26"/>
        <v>0</v>
      </c>
      <c r="G104">
        <f t="shared" si="25"/>
        <v>1.0000000000000002</v>
      </c>
      <c r="H104">
        <f t="shared" si="26"/>
        <v>0</v>
      </c>
      <c r="I104">
        <f>I93-((I90*$G$93)/$G$90)</f>
        <v>1.457167719820518E-16</v>
      </c>
    </row>
    <row r="106" spans="1:9" x14ac:dyDescent="0.3">
      <c r="C106">
        <v>-1</v>
      </c>
      <c r="D106">
        <v>0</v>
      </c>
      <c r="E106">
        <v>0</v>
      </c>
    </row>
    <row r="107" spans="1:9" x14ac:dyDescent="0.3">
      <c r="C107" t="s">
        <v>88</v>
      </c>
      <c r="D107" t="s">
        <v>67</v>
      </c>
      <c r="E107" t="s">
        <v>69</v>
      </c>
      <c r="F107" t="s">
        <v>74</v>
      </c>
    </row>
    <row r="108" spans="1:9" x14ac:dyDescent="0.3">
      <c r="A108">
        <v>0</v>
      </c>
      <c r="B108" t="s">
        <v>68</v>
      </c>
      <c r="C108">
        <v>-3.1428571428571423</v>
      </c>
      <c r="D108">
        <v>-1.4285714285714284</v>
      </c>
      <c r="E108">
        <v>0.3571428571428571</v>
      </c>
      <c r="F108">
        <v>7.1428571428571369E-2</v>
      </c>
    </row>
    <row r="109" spans="1:9" x14ac:dyDescent="0.3">
      <c r="A109">
        <v>-1</v>
      </c>
      <c r="B109" t="s">
        <v>87</v>
      </c>
      <c r="C109">
        <v>0.57142857142857151</v>
      </c>
      <c r="D109">
        <v>-0.2857142857142857</v>
      </c>
      <c r="E109">
        <v>7.1428571428571425E-2</v>
      </c>
      <c r="F109">
        <v>0.21428571428571427</v>
      </c>
    </row>
    <row r="110" spans="1:9" x14ac:dyDescent="0.3">
      <c r="A110">
        <v>-1</v>
      </c>
      <c r="B110" t="s">
        <v>83</v>
      </c>
      <c r="C110">
        <v>-0.28571428571428575</v>
      </c>
      <c r="D110">
        <v>0.14285714285714285</v>
      </c>
      <c r="E110">
        <v>-0.2857142857142857</v>
      </c>
      <c r="F110">
        <v>0.14285714285714285</v>
      </c>
    </row>
    <row r="111" spans="1:9" x14ac:dyDescent="0.3">
      <c r="B111" t="s">
        <v>75</v>
      </c>
      <c r="C111">
        <f>($A$108*C108+$A$109*C109+$A$110*C110)-C106</f>
        <v>0.71428571428571419</v>
      </c>
      <c r="D111">
        <f t="shared" ref="D111:F111" si="27">($A$108*D108+$A$109*D109+$A$110*D110)-D106</f>
        <v>0.14285714285714285</v>
      </c>
      <c r="E111">
        <f t="shared" si="27"/>
        <v>0.21428571428571427</v>
      </c>
      <c r="F111">
        <f t="shared" si="27"/>
        <v>-0.3571428571428571</v>
      </c>
    </row>
    <row r="114" spans="2:21" x14ac:dyDescent="0.3">
      <c r="B114" t="s">
        <v>82</v>
      </c>
      <c r="C114">
        <v>0.35714285714285698</v>
      </c>
      <c r="D114">
        <f>(1/C114)-5</f>
        <v>-2.1999999999999988</v>
      </c>
    </row>
    <row r="117" spans="2:21" x14ac:dyDescent="0.3">
      <c r="B117" t="s">
        <v>25</v>
      </c>
      <c r="C117" t="s">
        <v>26</v>
      </c>
      <c r="D117" t="s">
        <v>27</v>
      </c>
    </row>
    <row r="119" spans="2:21" x14ac:dyDescent="0.3">
      <c r="B119" t="s">
        <v>103</v>
      </c>
      <c r="D119">
        <f>F110*(D114+5)</f>
        <v>0.40000000000000013</v>
      </c>
    </row>
    <row r="120" spans="2:21" x14ac:dyDescent="0.3">
      <c r="B120" t="s">
        <v>104</v>
      </c>
      <c r="D120">
        <f>F109*(D114+5)</f>
        <v>0.6000000000000002</v>
      </c>
    </row>
    <row r="121" spans="2:21" x14ac:dyDescent="0.3">
      <c r="B121" t="s">
        <v>105</v>
      </c>
      <c r="D121">
        <f t="shared" ref="D120:D121" si="28">F112*(D116+5)</f>
        <v>0</v>
      </c>
    </row>
    <row r="126" spans="2:21" x14ac:dyDescent="0.3">
      <c r="D126">
        <v>0.4</v>
      </c>
      <c r="E126">
        <v>0.6</v>
      </c>
      <c r="F126">
        <v>0</v>
      </c>
      <c r="I126">
        <f>B135-5</f>
        <v>-4</v>
      </c>
      <c r="J126">
        <f t="shared" ref="J126:K126" si="29">C135-5</f>
        <v>-5</v>
      </c>
      <c r="K126">
        <f t="shared" si="29"/>
        <v>-1</v>
      </c>
      <c r="M126">
        <v>0.4</v>
      </c>
      <c r="P126" cm="1">
        <f t="array" ref="P126:R126">MMULT(D126:F126,I126:K128)</f>
        <v>-2.2000000000000002</v>
      </c>
      <c r="Q126">
        <v>-2</v>
      </c>
      <c r="R126">
        <v>-2.1999999999999997</v>
      </c>
      <c r="U126" cm="1">
        <f t="array" ref="U126">MMULT(P128:R128,M126:M128)</f>
        <v>-2.2000000000000002</v>
      </c>
    </row>
    <row r="127" spans="2:21" x14ac:dyDescent="0.3">
      <c r="D127">
        <v>2</v>
      </c>
      <c r="E127">
        <v>1</v>
      </c>
      <c r="F127">
        <v>2</v>
      </c>
      <c r="I127">
        <f t="shared" ref="I127:I129" si="30">B136-5</f>
        <v>-1</v>
      </c>
      <c r="J127">
        <f t="shared" ref="J127:J129" si="31">C136-5</f>
        <v>0</v>
      </c>
      <c r="K127">
        <f t="shared" ref="K127:K129" si="32">D136-5</f>
        <v>-3</v>
      </c>
      <c r="M127">
        <v>0</v>
      </c>
    </row>
    <row r="128" spans="2:21" x14ac:dyDescent="0.3">
      <c r="I128">
        <f t="shared" si="30"/>
        <v>-3</v>
      </c>
      <c r="J128">
        <f t="shared" si="31"/>
        <v>1</v>
      </c>
      <c r="K128">
        <f t="shared" si="32"/>
        <v>-5</v>
      </c>
      <c r="M128">
        <v>0.6</v>
      </c>
      <c r="P128">
        <v>-2.2000000000000002</v>
      </c>
      <c r="Q128">
        <v>-2</v>
      </c>
      <c r="R128">
        <v>-2.1999999999999997</v>
      </c>
    </row>
    <row r="135" spans="2:4" x14ac:dyDescent="0.3">
      <c r="B135">
        <v>1</v>
      </c>
      <c r="C135">
        <v>0</v>
      </c>
      <c r="D135">
        <v>4</v>
      </c>
    </row>
    <row r="136" spans="2:4" x14ac:dyDescent="0.3">
      <c r="B136">
        <v>4</v>
      </c>
      <c r="C136">
        <v>5</v>
      </c>
      <c r="D136">
        <v>2</v>
      </c>
    </row>
    <row r="137" spans="2:4" x14ac:dyDescent="0.3">
      <c r="B137">
        <v>2</v>
      </c>
      <c r="C137">
        <v>6</v>
      </c>
      <c r="D137">
        <v>0</v>
      </c>
    </row>
  </sheetData>
  <mergeCells count="12">
    <mergeCell ref="A45:C45"/>
    <mergeCell ref="B15:B16"/>
    <mergeCell ref="C15:F15"/>
    <mergeCell ref="B36:D36"/>
    <mergeCell ref="B3:B4"/>
    <mergeCell ref="C3:F3"/>
    <mergeCell ref="B11:K11"/>
    <mergeCell ref="B42:D42"/>
    <mergeCell ref="B43:D43"/>
    <mergeCell ref="N33:Q33"/>
    <mergeCell ref="N36:P36"/>
    <mergeCell ref="N44:P4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32" r:id="rId4">
          <objectPr defaultSize="0" autoPict="0" r:id="rId5">
            <anchor moveWithCells="1" siz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182880</xdr:colOff>
                <xdr:row>4</xdr:row>
                <xdr:rowOff>15240</xdr:rowOff>
              </to>
            </anchor>
          </objectPr>
        </oleObject>
      </mc:Choice>
      <mc:Fallback>
        <oleObject progId="Equation.3" shapeId="1032" r:id="rId4"/>
      </mc:Fallback>
    </mc:AlternateContent>
    <mc:AlternateContent xmlns:mc="http://schemas.openxmlformats.org/markup-compatibility/2006">
      <mc:Choice Requires="x14">
        <oleObject progId="Equation.3" shapeId="1031" r:id="rId6">
          <objectPr defaultSize="0" autoPict="0" r:id="rId7">
            <anchor moveWithCells="1" siz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190500</xdr:colOff>
                <xdr:row>4</xdr:row>
                <xdr:rowOff>15240</xdr:rowOff>
              </to>
            </anchor>
          </objectPr>
        </oleObject>
      </mc:Choice>
      <mc:Fallback>
        <oleObject progId="Equation.3" shapeId="1031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 siz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175260</xdr:colOff>
                <xdr:row>4</xdr:row>
                <xdr:rowOff>30480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198120</xdr:colOff>
                <xdr:row>4</xdr:row>
                <xdr:rowOff>30480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28" r:id="rId12">
          <objectPr defaultSize="0" autoPict="0" r:id="rId13">
            <anchor moveWithCells="1" siz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182880</xdr:colOff>
                <xdr:row>5</xdr:row>
                <xdr:rowOff>15240</xdr:rowOff>
              </to>
            </anchor>
          </objectPr>
        </oleObject>
      </mc:Choice>
      <mc:Fallback>
        <oleObject progId="Equation.3" shapeId="1028" r:id="rId12"/>
      </mc:Fallback>
    </mc:AlternateContent>
    <mc:AlternateContent xmlns:mc="http://schemas.openxmlformats.org/markup-compatibility/2006">
      <mc:Choice Requires="x14">
        <oleObject progId="Equation.3" shapeId="1027" r:id="rId14">
          <objectPr defaultSize="0" autoPict="0" r:id="rId15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205740</xdr:colOff>
                <xdr:row>6</xdr:row>
                <xdr:rowOff>15240</xdr:rowOff>
              </to>
            </anchor>
          </objectPr>
        </oleObject>
      </mc:Choice>
      <mc:Fallback>
        <oleObject progId="Equation.3" shapeId="1027" r:id="rId14"/>
      </mc:Fallback>
    </mc:AlternateContent>
    <mc:AlternateContent xmlns:mc="http://schemas.openxmlformats.org/markup-compatibility/2006">
      <mc:Choice Requires="x14">
        <oleObject progId="Equation.3" shapeId="1026" r:id="rId16">
          <objectPr defaultSize="0" autoPict="0" r:id="rId17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182880</xdr:colOff>
                <xdr:row>7</xdr:row>
                <xdr:rowOff>22860</xdr:rowOff>
              </to>
            </anchor>
          </objectPr>
        </oleObject>
      </mc:Choice>
      <mc:Fallback>
        <oleObject progId="Equation.3" shapeId="1026" r:id="rId16"/>
      </mc:Fallback>
    </mc:AlternateContent>
    <mc:AlternateContent xmlns:mc="http://schemas.openxmlformats.org/markup-compatibility/2006">
      <mc:Choice Requires="x14">
        <oleObject progId="Equation.3" shapeId="1025" r:id="rId18">
          <objectPr defaultSize="0" autoPict="0" r:id="rId19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228600</xdr:colOff>
                <xdr:row>8</xdr:row>
                <xdr:rowOff>30480</xdr:rowOff>
              </to>
            </anchor>
          </objectPr>
        </oleObject>
      </mc:Choice>
      <mc:Fallback>
        <oleObject progId="Equation.3" shapeId="1025" r:id="rId18"/>
      </mc:Fallback>
    </mc:AlternateContent>
    <mc:AlternateContent xmlns:mc="http://schemas.openxmlformats.org/markup-compatibility/2006">
      <mc:Choice Requires="x14">
        <oleObject progId="Equation.3" shapeId="1064" r:id="rId20">
          <objectPr defaultSize="0" autoPict="0" r:id="rId19">
            <anchor moveWithCells="1" siz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228600</xdr:colOff>
                <xdr:row>20</xdr:row>
                <xdr:rowOff>30480</xdr:rowOff>
              </to>
            </anchor>
          </objectPr>
        </oleObject>
      </mc:Choice>
      <mc:Fallback>
        <oleObject progId="Equation.3" shapeId="1064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2021-03-01T18:22:06Z</dcterms:created>
  <dcterms:modified xsi:type="dcterms:W3CDTF">2021-03-03T06:27:38Z</dcterms:modified>
</cp:coreProperties>
</file>