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MOPS\LWs\LW4\"/>
    </mc:Choice>
  </mc:AlternateContent>
  <xr:revisionPtr revIDLastSave="0" documentId="13_ncr:1_{96F05A56-1BAA-46BC-AE8C-A949B40B56FE}" xr6:coauthVersionLast="46" xr6:coauthVersionMax="46" xr10:uidLastSave="{00000000-0000-0000-0000-000000000000}"/>
  <bookViews>
    <workbookView xWindow="-108" yWindow="-108" windowWidth="23256" windowHeight="12576" xr2:uid="{385B3874-93EE-48D7-B35F-31731B02AF06}"/>
  </bookViews>
  <sheets>
    <sheet name="Sheet1" sheetId="1" r:id="rId1"/>
    <sheet name="Sheet3" sheetId="3" r:id="rId2"/>
  </sheets>
  <definedNames>
    <definedName name="solver_adj" localSheetId="0" hidden="1">Sheet1!$A$8:$T$8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Sheet1!$A$8:$T$8</definedName>
    <definedName name="solver_lhs10" localSheetId="0" hidden="1">Sheet1!$K$9</definedName>
    <definedName name="solver_lhs11" localSheetId="0" hidden="1">Sheet1!$M$9</definedName>
    <definedName name="solver_lhs2" localSheetId="0" hidden="1">Sheet1!$A$9:$C$9</definedName>
    <definedName name="solver_lhs3" localSheetId="0" hidden="1">Sheet1!$B$13:$B$22</definedName>
    <definedName name="solver_lhs4" localSheetId="0" hidden="1">Sheet1!$E$9</definedName>
    <definedName name="solver_lhs5" localSheetId="0" hidden="1">Sheet1!$G$22</definedName>
    <definedName name="solver_lhs6" localSheetId="0" hidden="1">Sheet1!$G$9</definedName>
    <definedName name="solver_lhs7" localSheetId="0" hidden="1">Sheet1!$I$22</definedName>
    <definedName name="solver_lhs8" localSheetId="0" hidden="1">Sheet1!$I$9</definedName>
    <definedName name="solver_lhs9" localSheetId="0" hidden="1">Sheet1!$K$13:$K$18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Sheet1!$N$14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2</definedName>
    <definedName name="solver_rhs1" localSheetId="0" hidden="1">0</definedName>
    <definedName name="solver_rhs10" localSheetId="0" hidden="1">Sheet1!$K$11</definedName>
    <definedName name="solver_rhs11" localSheetId="0" hidden="1">Sheet1!$M$11</definedName>
    <definedName name="solver_rhs2" localSheetId="0" hidden="1">Sheet1!$A$11:$C$11</definedName>
    <definedName name="solver_rhs3" localSheetId="0" hidden="1">Sheet1!$D$13:$D$22</definedName>
    <definedName name="solver_rhs4" localSheetId="0" hidden="1">Sheet1!$E$11</definedName>
    <definedName name="solver_rhs5" localSheetId="0" hidden="1">Sheet1!$I$22</definedName>
    <definedName name="solver_rhs6" localSheetId="0" hidden="1">Sheet1!$G$11</definedName>
    <definedName name="solver_rhs7" localSheetId="0" hidden="1">Sheet1!$I$22</definedName>
    <definedName name="solver_rhs8" localSheetId="0" hidden="1">Sheet1!$I$11</definedName>
    <definedName name="solver_rhs9" localSheetId="0" hidden="1">Sheet1!$M$13:$M$18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K13" i="1"/>
  <c r="B13" i="1"/>
  <c r="K18" i="1"/>
  <c r="N14" i="1"/>
  <c r="B21" i="1"/>
  <c r="B22" i="1"/>
  <c r="M9" i="1" l="1"/>
  <c r="K9" i="1"/>
  <c r="I9" i="1"/>
  <c r="G9" i="1"/>
  <c r="E9" i="1"/>
  <c r="C9" i="1"/>
  <c r="B9" i="1"/>
  <c r="A9" i="1"/>
  <c r="G22" i="1"/>
  <c r="K15" i="1"/>
  <c r="K14" i="1"/>
  <c r="K17" i="1"/>
  <c r="K16" i="1"/>
  <c r="B19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<sst xmlns="http://schemas.openxmlformats.org/spreadsheetml/2006/main" count="91" uniqueCount="67">
  <si>
    <t>Оптимизация проекта по врмени</t>
  </si>
  <si>
    <t>To12</t>
  </si>
  <si>
    <t>To13</t>
  </si>
  <si>
    <t>Тн23</t>
  </si>
  <si>
    <t>То23</t>
  </si>
  <si>
    <t>Тн24</t>
  </si>
  <si>
    <t>То24</t>
  </si>
  <si>
    <t>Тн34</t>
  </si>
  <si>
    <t>То34</t>
  </si>
  <si>
    <t>Тн35</t>
  </si>
  <si>
    <t>То35</t>
  </si>
  <si>
    <t>Тн45</t>
  </si>
  <si>
    <t>То45</t>
  </si>
  <si>
    <t>Тн56</t>
  </si>
  <si>
    <t>То56</t>
  </si>
  <si>
    <t>X12</t>
  </si>
  <si>
    <t>X13</t>
  </si>
  <si>
    <t>X23</t>
  </si>
  <si>
    <t>X24</t>
  </si>
  <si>
    <t>X35</t>
  </si>
  <si>
    <t>X45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</si>
  <si>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</si>
  <si>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</si>
  <si>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</si>
  <si>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</si>
  <si>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</si>
  <si>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</si>
  <si>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</si>
  <si>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</si>
  <si>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</si>
  <si>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</si>
  <si>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</si>
  <si>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X14</t>
  </si>
  <si>
    <t>X15</t>
  </si>
  <si>
    <t>X16</t>
  </si>
  <si>
    <t>X17</t>
  </si>
  <si>
    <t>X18</t>
  </si>
  <si>
    <t>X19</t>
  </si>
  <si>
    <t>X20</t>
  </si>
  <si>
    <t>С=X15+X16+X17+X18+X19+X20</t>
  </si>
  <si>
    <t>&gt;=</t>
  </si>
  <si>
    <t>X4-X3</t>
  </si>
  <si>
    <t>X6-X5</t>
  </si>
  <si>
    <t>X8-X7</t>
  </si>
  <si>
    <t>X10-X9</t>
  </si>
  <si>
    <t>X12-X11</t>
  </si>
  <si>
    <t>X14-X13</t>
  </si>
  <si>
    <t>X3-X1</t>
  </si>
  <si>
    <t>X5-X1</t>
  </si>
  <si>
    <t>X9-X2</t>
  </si>
  <si>
    <t>X9-X4</t>
  </si>
  <si>
    <t>X7-X2</t>
  </si>
  <si>
    <t>X7-X4</t>
  </si>
  <si>
    <t>X11-X6</t>
  </si>
  <si>
    <t>X11-X8</t>
  </si>
  <si>
    <t>X13-X10</t>
  </si>
  <si>
    <t>X13-X12</t>
  </si>
  <si>
    <t>X1+0,1X12</t>
  </si>
  <si>
    <t>X2+0,4X13</t>
  </si>
  <si>
    <t>X4-X3+0,6X23</t>
  </si>
  <si>
    <t>X6-X5+0,42X24</t>
  </si>
  <si>
    <t>X10-X9+0,64X35</t>
  </si>
  <si>
    <t>X12-X11+0,12X45</t>
  </si>
  <si>
    <t>=</t>
  </si>
  <si>
    <t>ЦФ</t>
  </si>
  <si>
    <t>С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</si>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</sst>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408609</xdr:colOff>
      <xdr:row>22</xdr:row>
      <xdr:rowOff>9067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A77093-86E3-4A1A-A191-D9E58EA32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7723809" cy="3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15</xdr:col>
      <xdr:colOff>160914</xdr:colOff>
      <xdr:row>60</xdr:row>
      <xdr:rowOff>60198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363BC0-29A6-4C86-A4FB-03A68D5E5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937760"/>
          <a:ext cx="8085714" cy="60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E353-41A8-45C1-8F25-29D21EF8F502}">
  <dimension ref="A1:T22"/>
  <sheetViews>
    <sheetView tabSelected="1" workbookViewId="0">
      <selection activeCell="E25" sqref="E25"/>
    </sheetView>
  </sheetViews>
  <sheetFormatPr defaultRowHeight="14.4" x14ac:dyDescent="0.3"/>
  <sheetData>
    <row r="1" spans="1:20" x14ac:dyDescent="0.3">
      <c r="B1" s="4" t="s">
        <v>0</v>
      </c>
      <c r="C1" s="4"/>
      <c r="D1" s="4"/>
      <c r="E1" s="4"/>
      <c r="F1" s="4"/>
      <c r="G1" s="4"/>
      <c r="H1" s="4"/>
    </row>
    <row r="3" spans="1:20" x14ac:dyDescent="0.3">
      <c r="B3" t="s">
        <v>39</v>
      </c>
    </row>
    <row r="5" spans="1:20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</row>
    <row r="6" spans="1:20" x14ac:dyDescent="0.3">
      <c r="A6" t="s">
        <v>21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27</v>
      </c>
      <c r="H6" t="s">
        <v>28</v>
      </c>
      <c r="I6" t="s">
        <v>29</v>
      </c>
      <c r="J6" t="s">
        <v>30</v>
      </c>
      <c r="K6" t="s">
        <v>31</v>
      </c>
      <c r="L6" t="s">
        <v>15</v>
      </c>
      <c r="M6" t="s">
        <v>16</v>
      </c>
      <c r="N6" t="s">
        <v>32</v>
      </c>
      <c r="O6" t="s">
        <v>33</v>
      </c>
      <c r="P6" t="s">
        <v>34</v>
      </c>
      <c r="Q6" t="s">
        <v>35</v>
      </c>
      <c r="R6" t="s">
        <v>36</v>
      </c>
      <c r="S6" t="s">
        <v>37</v>
      </c>
      <c r="T6" t="s">
        <v>38</v>
      </c>
    </row>
    <row r="7" spans="1:20" x14ac:dyDescent="0.3">
      <c r="C7" s="4" t="s">
        <v>41</v>
      </c>
      <c r="D7" s="4"/>
      <c r="E7" s="4" t="s">
        <v>42</v>
      </c>
      <c r="F7" s="4"/>
      <c r="G7" s="4" t="s">
        <v>43</v>
      </c>
      <c r="H7" s="4"/>
      <c r="I7" s="4" t="s">
        <v>44</v>
      </c>
      <c r="J7" s="4"/>
      <c r="K7" s="4" t="s">
        <v>45</v>
      </c>
      <c r="L7" s="4"/>
      <c r="M7" s="4" t="s">
        <v>46</v>
      </c>
      <c r="N7" s="4"/>
    </row>
    <row r="8" spans="1:20" x14ac:dyDescent="0.3">
      <c r="A8" s="2">
        <v>10.000000000712788</v>
      </c>
      <c r="B8" s="2">
        <v>19.649999963390652</v>
      </c>
      <c r="C8" s="2">
        <v>10.000000000712788</v>
      </c>
      <c r="D8" s="2">
        <v>19.649999963390652</v>
      </c>
      <c r="E8" s="2">
        <v>10.000000000712788</v>
      </c>
      <c r="F8" s="2">
        <v>23.649999964557484</v>
      </c>
      <c r="G8" s="2">
        <v>19.649999963390652</v>
      </c>
      <c r="H8" s="2">
        <v>21.644746630833474</v>
      </c>
      <c r="I8" s="2">
        <v>19.649999963390652</v>
      </c>
      <c r="J8" s="2">
        <v>29.649999963390652</v>
      </c>
      <c r="K8" s="2">
        <v>23.649999964557484</v>
      </c>
      <c r="L8" s="2">
        <v>29.649999963390652</v>
      </c>
      <c r="M8" s="2">
        <v>29.649999963390702</v>
      </c>
      <c r="N8" s="2">
        <v>29.649999963390659</v>
      </c>
      <c r="O8" s="2">
        <v>0</v>
      </c>
      <c r="P8" s="2">
        <v>0.87500008082952774</v>
      </c>
      <c r="Q8" s="2">
        <v>3.9166666424063861</v>
      </c>
      <c r="R8" s="2">
        <v>0.8333330730770323</v>
      </c>
      <c r="S8" s="2">
        <v>9.3750002036870494</v>
      </c>
      <c r="T8" s="2">
        <v>0</v>
      </c>
    </row>
    <row r="9" spans="1:20" x14ac:dyDescent="0.3">
      <c r="A9">
        <f>A8</f>
        <v>10.000000000712788</v>
      </c>
      <c r="B9">
        <f>B8</f>
        <v>19.649999963390652</v>
      </c>
      <c r="C9">
        <f>D8-C8</f>
        <v>9.6499999626778639</v>
      </c>
      <c r="E9">
        <f>F8-E8</f>
        <v>13.649999963844696</v>
      </c>
      <c r="G9">
        <f>H8-G8</f>
        <v>1.994746667442822</v>
      </c>
      <c r="I9">
        <f>J8-I8</f>
        <v>10</v>
      </c>
      <c r="K9">
        <f>L8-K8</f>
        <v>5.999999998833168</v>
      </c>
      <c r="M9">
        <f>N8-M8</f>
        <v>-4.2632564145606011E-14</v>
      </c>
    </row>
    <row r="10" spans="1:20" x14ac:dyDescent="0.3">
      <c r="A10" t="s">
        <v>40</v>
      </c>
      <c r="B10" t="s">
        <v>40</v>
      </c>
      <c r="C10" t="s">
        <v>40</v>
      </c>
      <c r="E10" t="s">
        <v>40</v>
      </c>
      <c r="G10" t="s">
        <v>40</v>
      </c>
      <c r="I10" t="s">
        <v>40</v>
      </c>
      <c r="K10" t="s">
        <v>40</v>
      </c>
      <c r="M10" t="s">
        <v>40</v>
      </c>
    </row>
    <row r="11" spans="1:20" x14ac:dyDescent="0.3">
      <c r="A11">
        <v>6</v>
      </c>
      <c r="B11">
        <v>12</v>
      </c>
      <c r="C11">
        <v>5</v>
      </c>
      <c r="E11">
        <v>6</v>
      </c>
      <c r="G11">
        <v>0</v>
      </c>
      <c r="I11">
        <v>10</v>
      </c>
      <c r="K11">
        <v>4</v>
      </c>
      <c r="M11">
        <v>0</v>
      </c>
    </row>
    <row r="13" spans="1:20" x14ac:dyDescent="0.3">
      <c r="A13" t="s">
        <v>47</v>
      </c>
      <c r="B13" s="3">
        <f>C8-A8</f>
        <v>0</v>
      </c>
      <c r="C13" t="s">
        <v>40</v>
      </c>
      <c r="D13">
        <v>0</v>
      </c>
      <c r="F13" s="4" t="s">
        <v>57</v>
      </c>
      <c r="G13" s="4"/>
      <c r="H13" s="4"/>
      <c r="K13">
        <f>A8+0.1*O8</f>
        <v>10.000000000712788</v>
      </c>
      <c r="L13" t="s">
        <v>63</v>
      </c>
      <c r="M13">
        <v>10</v>
      </c>
      <c r="N13" s="4" t="s">
        <v>64</v>
      </c>
      <c r="O13" s="4"/>
    </row>
    <row r="14" spans="1:20" x14ac:dyDescent="0.3">
      <c r="A14" t="s">
        <v>48</v>
      </c>
      <c r="B14" s="3">
        <f>E8-A8</f>
        <v>0</v>
      </c>
      <c r="C14" t="s">
        <v>40</v>
      </c>
      <c r="D14">
        <v>0</v>
      </c>
      <c r="F14" s="4" t="s">
        <v>58</v>
      </c>
      <c r="G14" s="4"/>
      <c r="H14" s="4"/>
      <c r="K14">
        <f>B8+0.4*P8</f>
        <v>19.999999995722462</v>
      </c>
      <c r="L14" t="s">
        <v>63</v>
      </c>
      <c r="M14">
        <v>20</v>
      </c>
      <c r="N14" s="4">
        <f>N8</f>
        <v>29.649999963390659</v>
      </c>
      <c r="O14" s="4"/>
    </row>
    <row r="15" spans="1:20" x14ac:dyDescent="0.3">
      <c r="A15" t="s">
        <v>49</v>
      </c>
      <c r="B15" s="3">
        <f>I8-B8</f>
        <v>0</v>
      </c>
      <c r="C15" t="s">
        <v>40</v>
      </c>
      <c r="D15">
        <v>0</v>
      </c>
      <c r="F15" s="4" t="s">
        <v>59</v>
      </c>
      <c r="G15" s="4"/>
      <c r="H15" s="4"/>
      <c r="K15">
        <f>D8-C8+0.6*Q8</f>
        <v>11.999999948121696</v>
      </c>
      <c r="L15" t="s">
        <v>63</v>
      </c>
      <c r="M15">
        <v>12</v>
      </c>
    </row>
    <row r="16" spans="1:20" x14ac:dyDescent="0.3">
      <c r="A16" t="s">
        <v>50</v>
      </c>
      <c r="B16" s="3">
        <f>I8-D8</f>
        <v>0</v>
      </c>
      <c r="C16" t="s">
        <v>40</v>
      </c>
      <c r="D16">
        <v>0</v>
      </c>
      <c r="F16" s="4" t="s">
        <v>60</v>
      </c>
      <c r="G16" s="4"/>
      <c r="H16" s="4"/>
      <c r="K16">
        <f>F8-E8+0.42*R8</f>
        <v>13.99999985453705</v>
      </c>
      <c r="L16" t="s">
        <v>63</v>
      </c>
      <c r="M16">
        <v>14</v>
      </c>
    </row>
    <row r="17" spans="1:13" x14ac:dyDescent="0.3">
      <c r="A17" t="s">
        <v>51</v>
      </c>
      <c r="B17" s="3">
        <f>G8-B8</f>
        <v>0</v>
      </c>
      <c r="C17" t="s">
        <v>40</v>
      </c>
      <c r="D17">
        <v>0</v>
      </c>
      <c r="F17" s="4" t="s">
        <v>61</v>
      </c>
      <c r="G17" s="4"/>
      <c r="H17" s="4"/>
      <c r="K17">
        <f>J8-I8+0.64*S8</f>
        <v>16.000000130359712</v>
      </c>
      <c r="L17" t="s">
        <v>63</v>
      </c>
      <c r="M17">
        <v>16</v>
      </c>
    </row>
    <row r="18" spans="1:13" x14ac:dyDescent="0.3">
      <c r="A18" t="s">
        <v>52</v>
      </c>
      <c r="B18" s="3">
        <f>G8-D8</f>
        <v>0</v>
      </c>
      <c r="C18" t="s">
        <v>40</v>
      </c>
      <c r="D18">
        <v>0</v>
      </c>
      <c r="F18" s="4" t="s">
        <v>62</v>
      </c>
      <c r="G18" s="4"/>
      <c r="H18" s="4"/>
      <c r="K18">
        <f>L8-K8+0.12*T8</f>
        <v>5.999999998833168</v>
      </c>
      <c r="L18" t="s">
        <v>63</v>
      </c>
      <c r="M18">
        <v>6</v>
      </c>
    </row>
    <row r="19" spans="1:13" x14ac:dyDescent="0.3">
      <c r="A19" t="s">
        <v>53</v>
      </c>
      <c r="B19" s="3">
        <f>K8-F8</f>
        <v>0</v>
      </c>
      <c r="C19" t="s">
        <v>40</v>
      </c>
      <c r="D19">
        <v>0</v>
      </c>
    </row>
    <row r="20" spans="1:13" x14ac:dyDescent="0.3">
      <c r="A20" t="s">
        <v>54</v>
      </c>
      <c r="B20" s="3">
        <f>K8-H8</f>
        <v>2.0052533337240099</v>
      </c>
      <c r="C20" t="s">
        <v>40</v>
      </c>
      <c r="D20">
        <v>0</v>
      </c>
    </row>
    <row r="21" spans="1:13" x14ac:dyDescent="0.3">
      <c r="A21" t="s">
        <v>55</v>
      </c>
      <c r="B21" s="3">
        <f>M8-J8</f>
        <v>4.9737991503207013E-14</v>
      </c>
      <c r="C21" t="s">
        <v>40</v>
      </c>
      <c r="D21">
        <v>0</v>
      </c>
      <c r="G21" t="s">
        <v>65</v>
      </c>
    </row>
    <row r="22" spans="1:13" x14ac:dyDescent="0.3">
      <c r="A22" t="s">
        <v>56</v>
      </c>
      <c r="B22" s="3">
        <f>M8-L8</f>
        <v>4.9737991503207013E-14</v>
      </c>
      <c r="C22" t="s">
        <v>40</v>
      </c>
      <c r="D22">
        <v>0</v>
      </c>
      <c r="G22">
        <f>SUM(O8:T8)</f>
        <v>14.999999999999996</v>
      </c>
      <c r="H22" t="s">
        <v>66</v>
      </c>
      <c r="I22">
        <v>15</v>
      </c>
    </row>
  </sheetData>
  <mergeCells count="15">
    <mergeCell ref="F18:H18"/>
    <mergeCell ref="N13:O13"/>
    <mergeCell ref="N14:O14"/>
    <mergeCell ref="M7:N7"/>
    <mergeCell ref="F13:H13"/>
    <mergeCell ref="F14:H14"/>
    <mergeCell ref="F15:H15"/>
    <mergeCell ref="F16:H16"/>
    <mergeCell ref="F17:H17"/>
    <mergeCell ref="K7:L7"/>
    <mergeCell ref="B1:H1"/>
    <mergeCell ref="C7:D7"/>
    <mergeCell ref="E7:F7"/>
    <mergeCell ref="G7:H7"/>
    <mergeCell ref="I7:J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6AF4-EBCD-4026-BBF5-72F422EEA62E}">
  <dimension ref="A1"/>
  <sheetViews>
    <sheetView topLeftCell="A13" workbookViewId="0">
      <selection activeCell="C28" sqref="C2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Aliaksandr Besman</dc:creator>
  <cp:lastModifiedBy>Aliaksandr Besman</cp:lastModifiedBy>
  <dcterms:created xsi:type="dcterms:W3CDTF">2021-04-10T15:26:24Z</dcterms:created>
  <dcterms:modified xsi:type="dcterms:W3CDTF">2021-04-14T05:20:26Z</dcterms:modified>
</cp:coreProperties>
</file>