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LW6\"/>
    </mc:Choice>
  </mc:AlternateContent>
  <xr:revisionPtr revIDLastSave="0" documentId="13_ncr:1_{2BE039F0-30C3-4ED7-9117-E32A7857C0B0}" xr6:coauthVersionLast="46" xr6:coauthVersionMax="46" xr10:uidLastSave="{00000000-0000-0000-0000-000000000000}"/>
  <bookViews>
    <workbookView xWindow="-108" yWindow="-108" windowWidth="23256" windowHeight="12576" activeTab="1" xr2:uid="{7DF00CF2-ADAB-4944-B8B2-4845B4B3579A}"/>
  </bookViews>
  <sheets>
    <sheet name="Sheet1" sheetId="1" r:id="rId1"/>
    <sheet name="Sheet2" sheetId="2" r:id="rId2"/>
  </sheets>
  <definedNames>
    <definedName name="solver_adj" localSheetId="0" hidden="1">Sheet1!$A$23:$C$23</definedName>
    <definedName name="solver_adj" localSheetId="1" hidden="1">Sheet2!$S$19:$U$19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Sheet1!$A$23:$C$23</definedName>
    <definedName name="solver_lhs1" localSheetId="1" hidden="1">Sheet2!$AF$19:$AH$19</definedName>
    <definedName name="solver_lhs2" localSheetId="0" hidden="1">Sheet1!$J$23:$J$25</definedName>
    <definedName name="solver_lhs2" localSheetId="1" hidden="1">Sheet2!$S$19:$U$19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Sheet1!$H$23</definedName>
    <definedName name="solver_opt" localSheetId="1" hidden="1">Sheet2!$AB$19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0" hidden="1">1</definedName>
    <definedName name="solver_rel2" localSheetId="1" hidden="1">3</definedName>
    <definedName name="solver_rhs1" localSheetId="0" hidden="1">0</definedName>
    <definedName name="solver_rhs1" localSheetId="1" hidden="1">Sheet2!$AF$16:$AH$16</definedName>
    <definedName name="solver_rhs2" localSheetId="0" hidden="1">Sheet1!$L$23:$L$25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9" i="2" l="1"/>
  <c r="AE19" i="2" s="1"/>
  <c r="Z19" i="2"/>
  <c r="AD19" i="2" s="1"/>
  <c r="Y19" i="2"/>
  <c r="AC19" i="2" s="1"/>
  <c r="AB19" i="2"/>
  <c r="AH16" i="2"/>
  <c r="AG16" i="2"/>
  <c r="AF16" i="2"/>
  <c r="I23" i="2"/>
  <c r="L23" i="2" s="1"/>
  <c r="I30" i="2"/>
  <c r="L30" i="2" s="1"/>
  <c r="H30" i="2"/>
  <c r="H35" i="2"/>
  <c r="G35" i="2"/>
  <c r="J35" i="2" s="1"/>
  <c r="M35" i="2" s="1"/>
  <c r="K30" i="2"/>
  <c r="N30" i="2" s="1"/>
  <c r="H31" i="2"/>
  <c r="G23" i="2"/>
  <c r="J23" i="2" s="1"/>
  <c r="M23" i="2" s="1"/>
  <c r="I32" i="2"/>
  <c r="L32" i="2" s="1"/>
  <c r="H32" i="2"/>
  <c r="H24" i="2"/>
  <c r="H25" i="2"/>
  <c r="H26" i="2"/>
  <c r="H27" i="2"/>
  <c r="H28" i="2"/>
  <c r="H29" i="2"/>
  <c r="H33" i="2"/>
  <c r="H34" i="2"/>
  <c r="H23" i="2"/>
  <c r="K35" i="2"/>
  <c r="N35" i="2" s="1"/>
  <c r="K24" i="2"/>
  <c r="N24" i="2" s="1"/>
  <c r="K25" i="2"/>
  <c r="N25" i="2" s="1"/>
  <c r="K26" i="2"/>
  <c r="N26" i="2" s="1"/>
  <c r="K27" i="2"/>
  <c r="N27" i="2" s="1"/>
  <c r="K28" i="2"/>
  <c r="N28" i="2" s="1"/>
  <c r="K29" i="2"/>
  <c r="N29" i="2" s="1"/>
  <c r="K31" i="2"/>
  <c r="N31" i="2" s="1"/>
  <c r="K32" i="2"/>
  <c r="N32" i="2" s="1"/>
  <c r="K33" i="2"/>
  <c r="N33" i="2" s="1"/>
  <c r="K34" i="2"/>
  <c r="N34" i="2" s="1"/>
  <c r="J24" i="2"/>
  <c r="M24" i="2" s="1"/>
  <c r="J25" i="2"/>
  <c r="M25" i="2" s="1"/>
  <c r="J26" i="2"/>
  <c r="M26" i="2" s="1"/>
  <c r="J27" i="2"/>
  <c r="M27" i="2" s="1"/>
  <c r="J28" i="2"/>
  <c r="M28" i="2" s="1"/>
  <c r="J29" i="2"/>
  <c r="M29" i="2" s="1"/>
  <c r="J30" i="2"/>
  <c r="M30" i="2" s="1"/>
  <c r="J31" i="2"/>
  <c r="M31" i="2" s="1"/>
  <c r="J32" i="2"/>
  <c r="M32" i="2" s="1"/>
  <c r="J33" i="2"/>
  <c r="M33" i="2" s="1"/>
  <c r="J34" i="2"/>
  <c r="M34" i="2" s="1"/>
  <c r="I35" i="2"/>
  <c r="L35" i="2" s="1"/>
  <c r="I24" i="2"/>
  <c r="L24" i="2" s="1"/>
  <c r="I25" i="2"/>
  <c r="L25" i="2" s="1"/>
  <c r="I26" i="2"/>
  <c r="L26" i="2" s="1"/>
  <c r="I27" i="2"/>
  <c r="L27" i="2" s="1"/>
  <c r="I28" i="2"/>
  <c r="L28" i="2" s="1"/>
  <c r="I29" i="2"/>
  <c r="L29" i="2" s="1"/>
  <c r="I31" i="2"/>
  <c r="L31" i="2" s="1"/>
  <c r="I33" i="2"/>
  <c r="L33" i="2" s="1"/>
  <c r="I34" i="2"/>
  <c r="L34" i="2" s="1"/>
  <c r="G24" i="2"/>
  <c r="G25" i="2"/>
  <c r="G26" i="2"/>
  <c r="G27" i="2"/>
  <c r="G28" i="2"/>
  <c r="G29" i="2"/>
  <c r="G30" i="2"/>
  <c r="G31" i="2"/>
  <c r="G32" i="2"/>
  <c r="G33" i="2"/>
  <c r="G34" i="2"/>
  <c r="N20" i="2"/>
  <c r="M20" i="2"/>
  <c r="L20" i="2"/>
  <c r="D18" i="2"/>
  <c r="O18" i="2"/>
  <c r="N18" i="2"/>
  <c r="M18" i="2"/>
  <c r="L18" i="2"/>
  <c r="K18" i="2"/>
  <c r="J18" i="2"/>
  <c r="I18" i="2"/>
  <c r="H18" i="2"/>
  <c r="G18" i="2"/>
  <c r="F18" i="2"/>
  <c r="E18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H23" i="1"/>
  <c r="L25" i="1"/>
  <c r="L24" i="1"/>
  <c r="L23" i="1"/>
  <c r="I25" i="1"/>
  <c r="J25" i="1" s="1"/>
  <c r="I24" i="1"/>
  <c r="J24" i="1" s="1"/>
  <c r="I23" i="1"/>
  <c r="J23" i="1" s="1"/>
  <c r="B19" i="1"/>
  <c r="E18" i="1"/>
  <c r="F18" i="1"/>
  <c r="G18" i="1"/>
  <c r="H18" i="1"/>
  <c r="I18" i="1"/>
  <c r="J18" i="1"/>
  <c r="K18" i="1"/>
  <c r="L18" i="1"/>
  <c r="M18" i="1"/>
  <c r="N18" i="1"/>
  <c r="O18" i="1"/>
  <c r="D18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A16" i="1"/>
  <c r="AH19" i="2" l="1"/>
  <c r="AG19" i="2"/>
  <c r="AF19" i="2"/>
  <c r="K23" i="2"/>
  <c r="N23" i="2" s="1"/>
</calcChain>
</file>

<file path=xl/sharedStrings.xml><?xml version="1.0" encoding="utf-8"?>
<sst xmlns="http://schemas.openxmlformats.org/spreadsheetml/2006/main" count="126" uniqueCount="62">
  <si>
    <t>C1</t>
  </si>
  <si>
    <t>C2</t>
  </si>
  <si>
    <t>C3</t>
  </si>
  <si>
    <t>a11</t>
  </si>
  <si>
    <t>a12</t>
  </si>
  <si>
    <t>a13</t>
  </si>
  <si>
    <t>a21</t>
  </si>
  <si>
    <t>a22</t>
  </si>
  <si>
    <t>a23</t>
  </si>
  <si>
    <t>a31</t>
  </si>
  <si>
    <t>a32</t>
  </si>
  <si>
    <t>a33</t>
  </si>
  <si>
    <t>b1</t>
  </si>
  <si>
    <t>b2</t>
  </si>
  <si>
    <t>b3</t>
  </si>
  <si>
    <t>MC1</t>
  </si>
  <si>
    <t>Mc2</t>
  </si>
  <si>
    <t>Mc3</t>
  </si>
  <si>
    <t>Ma11</t>
  </si>
  <si>
    <t>Ma12</t>
  </si>
  <si>
    <t>Ma13</t>
  </si>
  <si>
    <t>Ma21</t>
  </si>
  <si>
    <t>Ma22</t>
  </si>
  <si>
    <t>Ma23</t>
  </si>
  <si>
    <t>Ma31</t>
  </si>
  <si>
    <t>Ma32</t>
  </si>
  <si>
    <t>Ma33</t>
  </si>
  <si>
    <t>Mb1</t>
  </si>
  <si>
    <t>Mb2</t>
  </si>
  <si>
    <t>Mb3</t>
  </si>
  <si>
    <t>Da11</t>
  </si>
  <si>
    <t>Da12</t>
  </si>
  <si>
    <t>Вероятность</t>
  </si>
  <si>
    <t>tв</t>
  </si>
  <si>
    <t>X1</t>
  </si>
  <si>
    <t>X2</t>
  </si>
  <si>
    <t>X3</t>
  </si>
  <si>
    <t>ЦФ</t>
  </si>
  <si>
    <t>Ограничения</t>
  </si>
  <si>
    <t>&lt;=</t>
  </si>
  <si>
    <t>Zi</t>
  </si>
  <si>
    <t>Z1</t>
  </si>
  <si>
    <t>Z2</t>
  </si>
  <si>
    <t>Z3</t>
  </si>
  <si>
    <t>sol1</t>
  </si>
  <si>
    <t>sol2</t>
  </si>
  <si>
    <t>sol3</t>
  </si>
  <si>
    <t xml:space="preserve">Значения параметра </t>
  </si>
  <si>
    <t>0,2</t>
  </si>
  <si>
    <t>0,4</t>
  </si>
  <si>
    <t>0,6</t>
  </si>
  <si>
    <t>0,8</t>
  </si>
  <si>
    <t>0,9</t>
  </si>
  <si>
    <t>0,95</t>
  </si>
  <si>
    <t>0,99</t>
  </si>
  <si>
    <r>
      <t xml:space="preserve">Значения параметра </t>
    </r>
    <r>
      <rPr>
        <sz val="14"/>
        <color theme="1"/>
        <rFont val="Symbol"/>
        <family val="1"/>
        <charset val="2"/>
      </rPr>
      <t>b</t>
    </r>
    <r>
      <rPr>
        <vertAlign val="subscript"/>
        <sz val="14"/>
        <color theme="1"/>
        <rFont val="Times New Roman"/>
        <family val="1"/>
      </rPr>
      <t>1</t>
    </r>
  </si>
  <si>
    <t>в1</t>
  </si>
  <si>
    <t>в2</t>
  </si>
  <si>
    <t>в3</t>
  </si>
  <si>
    <t>tв1</t>
  </si>
  <si>
    <t>tв2</t>
  </si>
  <si>
    <t>tв3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</si>
</sst>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1E1E1E"/>
      <name val="Segoe UI"/>
      <family val="2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Sheet2!$F$23:$F$35</c:f>
              <c:numCache>
                <c:formatCode>General</c:formatCode>
                <c:ptCount val="13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  <c:pt idx="3">
                  <c:v>0.45</c:v>
                </c:pt>
                <c:pt idx="4">
                  <c:v>0.55000000000000004</c:v>
                </c:pt>
                <c:pt idx="5">
                  <c:v>0.65</c:v>
                </c:pt>
                <c:pt idx="6">
                  <c:v>0.75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0.97</c:v>
                </c:pt>
                <c:pt idx="11">
                  <c:v>0.99</c:v>
                </c:pt>
                <c:pt idx="12">
                  <c:v>0.999</c:v>
                </c:pt>
              </c:numCache>
            </c:numRef>
          </c:xVal>
          <c:yVal>
            <c:numRef>
              <c:f>Sheet2!$H$23:$H$35</c:f>
              <c:numCache>
                <c:formatCode>General</c:formatCode>
                <c:ptCount val="13"/>
                <c:pt idx="0">
                  <c:v>28.068104624293035</c:v>
                </c:pt>
                <c:pt idx="1">
                  <c:v>26.578975382606824</c:v>
                </c:pt>
                <c:pt idx="2">
                  <c:v>25.388527424408217</c:v>
                </c:pt>
                <c:pt idx="3">
                  <c:v>24.397885415844193</c:v>
                </c:pt>
                <c:pt idx="4">
                  <c:v>23.501893959570651</c:v>
                </c:pt>
                <c:pt idx="5">
                  <c:v>22.634494191866956</c:v>
                </c:pt>
                <c:pt idx="6">
                  <c:v>21.731780378627121</c:v>
                </c:pt>
                <c:pt idx="7">
                  <c:v>20.778204532716337</c:v>
                </c:pt>
                <c:pt idx="8">
                  <c:v>20.217510703535218</c:v>
                </c:pt>
                <c:pt idx="9">
                  <c:v>19.47960303467784</c:v>
                </c:pt>
                <c:pt idx="10">
                  <c:v>19.035311133028568</c:v>
                </c:pt>
                <c:pt idx="11">
                  <c:v>18.246148674701647</c:v>
                </c:pt>
                <c:pt idx="12">
                  <c:v>17.002060645220528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5-43E7-AB5A-175D50873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38063"/>
        <c:axId val="203943887"/>
      </c:scatterChart>
      <c:valAx>
        <c:axId val="20393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203943887"/>
        <c:crosses val="autoZero"/>
        <c:crossBetween val="midCat"/>
      </c:valAx>
      <c:valAx>
        <c:axId val="2039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20393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Sheet2!$W$26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Sheet2!$X$25:$AD$25</c:f>
              <c:strCache>
                <c:ptCount val="7"/>
                <c:pt idx="0">
                  <c:v>0,2</c:v>
                </c:pt>
                <c:pt idx="1">
                  <c:v>0,4</c:v>
                </c:pt>
                <c:pt idx="2">
                  <c:v>0,6</c:v>
                </c:pt>
                <c:pt idx="3">
                  <c:v>0,8</c:v>
                </c:pt>
                <c:pt idx="4">
                  <c:v>0,9</c:v>
                </c:pt>
                <c:pt idx="5">
                  <c:v>0,95</c:v>
                </c:pt>
                <c:pt idx="6">
                  <c:v>0,99</c:v>
                </c:pt>
              </c:strCache>
            </c:strRef>
          </c:cat>
          <c:val>
            <c:numRef>
              <c:f>Sheet2!$X$26:$AD$26</c:f>
              <c:numCache>
                <c:formatCode>General</c:formatCode>
                <c:ptCount val="7"/>
                <c:pt idx="0">
                  <c:v>21.402614690333181</c:v>
                </c:pt>
                <c:pt idx="1">
                  <c:v>21.402622124375625</c:v>
                </c:pt>
                <c:pt idx="2">
                  <c:v>21.402622124375625</c:v>
                </c:pt>
                <c:pt idx="3">
                  <c:v>21.252387552831056</c:v>
                </c:pt>
                <c:pt idx="4">
                  <c:v>20.217507185441487</c:v>
                </c:pt>
                <c:pt idx="5">
                  <c:v>19.479600838948819</c:v>
                </c:pt>
                <c:pt idx="6">
                  <c:v>18.246167202658658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C-459F-B4F3-C0C761C0BB7F}"/>
            </c:ext>
          </c:extLst>
        </c:ser>
        <c:ser>
          <c:idx val="1"/>
          <c:order val="1"/>
          <c:tx>
            <c:strRef>
              <c:f>Sheet2!$W$27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25400" cap="flat" cmpd="sng" algn="ctr">
              <a:noFill/>
              <a:round/>
            </a:ln>
            <a:effectLst/>
            <a:sp3d/>
          </c:spPr>
          <c:cat>
            <c:strRef>
              <c:f>Sheet2!$X$25:$AD$25</c:f>
              <c:strCache>
                <c:ptCount val="7"/>
                <c:pt idx="0">
                  <c:v>0,2</c:v>
                </c:pt>
                <c:pt idx="1">
                  <c:v>0,4</c:v>
                </c:pt>
                <c:pt idx="2">
                  <c:v>0,6</c:v>
                </c:pt>
                <c:pt idx="3">
                  <c:v>0,8</c:v>
                </c:pt>
                <c:pt idx="4">
                  <c:v>0,9</c:v>
                </c:pt>
                <c:pt idx="5">
                  <c:v>0,95</c:v>
                </c:pt>
                <c:pt idx="6">
                  <c:v>0,99</c:v>
                </c:pt>
              </c:strCache>
            </c:strRef>
          </c:cat>
          <c:val>
            <c:numRef>
              <c:f>Sheet2!$X$27:$AD$27</c:f>
              <c:numCache>
                <c:formatCode>General</c:formatCode>
                <c:ptCount val="7"/>
                <c:pt idx="0">
                  <c:v>21.40262109483562</c:v>
                </c:pt>
                <c:pt idx="1">
                  <c:v>21.40262109483562</c:v>
                </c:pt>
                <c:pt idx="2">
                  <c:v>21.40262109483562</c:v>
                </c:pt>
                <c:pt idx="3">
                  <c:v>21.252387571691845</c:v>
                </c:pt>
                <c:pt idx="4">
                  <c:v>21.252387571691845</c:v>
                </c:pt>
                <c:pt idx="5">
                  <c:v>19.479599666226125</c:v>
                </c:pt>
                <c:pt idx="6">
                  <c:v>18.246166966613714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3C-459F-B4F3-C0C761C0BB7F}"/>
            </c:ext>
          </c:extLst>
        </c:ser>
        <c:ser>
          <c:idx val="2"/>
          <c:order val="2"/>
          <c:tx>
            <c:strRef>
              <c:f>Sheet2!$W$28</c:f>
              <c:strCache>
                <c:ptCount val="1"/>
                <c:pt idx="0">
                  <c:v>0,6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25400" cap="flat" cmpd="sng" algn="ctr">
              <a:noFill/>
              <a:round/>
            </a:ln>
            <a:effectLst/>
            <a:sp3d/>
          </c:spPr>
          <c:cat>
            <c:strRef>
              <c:f>Sheet2!$X$25:$AD$25</c:f>
              <c:strCache>
                <c:ptCount val="7"/>
                <c:pt idx="0">
                  <c:v>0,2</c:v>
                </c:pt>
                <c:pt idx="1">
                  <c:v>0,4</c:v>
                </c:pt>
                <c:pt idx="2">
                  <c:v>0,6</c:v>
                </c:pt>
                <c:pt idx="3">
                  <c:v>0,8</c:v>
                </c:pt>
                <c:pt idx="4">
                  <c:v>0,9</c:v>
                </c:pt>
                <c:pt idx="5">
                  <c:v>0,95</c:v>
                </c:pt>
                <c:pt idx="6">
                  <c:v>0,99</c:v>
                </c:pt>
              </c:strCache>
            </c:strRef>
          </c:cat>
          <c:val>
            <c:numRef>
              <c:f>Sheet2!$X$28:$AD$28</c:f>
              <c:numCache>
                <c:formatCode>General</c:formatCode>
                <c:ptCount val="7"/>
                <c:pt idx="0">
                  <c:v>21.402628243625955</c:v>
                </c:pt>
                <c:pt idx="1">
                  <c:v>21.402628243625955</c:v>
                </c:pt>
                <c:pt idx="2">
                  <c:v>21.402628243625955</c:v>
                </c:pt>
                <c:pt idx="3">
                  <c:v>21.252376904571754</c:v>
                </c:pt>
                <c:pt idx="4">
                  <c:v>20.217499979893887</c:v>
                </c:pt>
                <c:pt idx="5">
                  <c:v>19.479596056979528</c:v>
                </c:pt>
                <c:pt idx="6">
                  <c:v>18.246163206799995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3C-459F-B4F3-C0C761C0BB7F}"/>
            </c:ext>
          </c:extLst>
        </c:ser>
        <c:ser>
          <c:idx val="3"/>
          <c:order val="3"/>
          <c:tx>
            <c:strRef>
              <c:f>Sheet2!$W$29</c:f>
              <c:strCache>
                <c:ptCount val="1"/>
                <c:pt idx="0">
                  <c:v>0,8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25400" cap="flat" cmpd="sng" algn="ctr">
              <a:noFill/>
              <a:round/>
            </a:ln>
            <a:effectLst/>
            <a:sp3d/>
          </c:spPr>
          <c:cat>
            <c:strRef>
              <c:f>Sheet2!$X$25:$AD$25</c:f>
              <c:strCache>
                <c:ptCount val="7"/>
                <c:pt idx="0">
                  <c:v>0,2</c:v>
                </c:pt>
                <c:pt idx="1">
                  <c:v>0,4</c:v>
                </c:pt>
                <c:pt idx="2">
                  <c:v>0,6</c:v>
                </c:pt>
                <c:pt idx="3">
                  <c:v>0,8</c:v>
                </c:pt>
                <c:pt idx="4">
                  <c:v>0,9</c:v>
                </c:pt>
                <c:pt idx="5">
                  <c:v>0,95</c:v>
                </c:pt>
                <c:pt idx="6">
                  <c:v>0,99</c:v>
                </c:pt>
              </c:strCache>
            </c:strRef>
          </c:cat>
          <c:val>
            <c:numRef>
              <c:f>Sheet2!$X$29:$AD$29</c:f>
              <c:numCache>
                <c:formatCode>General</c:formatCode>
                <c:ptCount val="7"/>
                <c:pt idx="0">
                  <c:v>21.402628243625955</c:v>
                </c:pt>
                <c:pt idx="1">
                  <c:v>21.402628243625955</c:v>
                </c:pt>
                <c:pt idx="2">
                  <c:v>21.402628243625955</c:v>
                </c:pt>
                <c:pt idx="3">
                  <c:v>21.252376904571754</c:v>
                </c:pt>
                <c:pt idx="4">
                  <c:v>20.217499979893887</c:v>
                </c:pt>
                <c:pt idx="5">
                  <c:v>19.479596056979528</c:v>
                </c:pt>
                <c:pt idx="6">
                  <c:v>18.246163206799995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3C-459F-B4F3-C0C761C0BB7F}"/>
            </c:ext>
          </c:extLst>
        </c:ser>
        <c:ser>
          <c:idx val="4"/>
          <c:order val="4"/>
          <c:tx>
            <c:strRef>
              <c:f>Sheet2!$W$30</c:f>
              <c:strCache>
                <c:ptCount val="1"/>
                <c:pt idx="0">
                  <c:v>0,9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25400" cap="flat" cmpd="sng" algn="ctr">
              <a:noFill/>
              <a:round/>
            </a:ln>
            <a:effectLst/>
            <a:sp3d/>
          </c:spPr>
          <c:cat>
            <c:strRef>
              <c:f>Sheet2!$X$25:$AD$25</c:f>
              <c:strCache>
                <c:ptCount val="7"/>
                <c:pt idx="0">
                  <c:v>0,2</c:v>
                </c:pt>
                <c:pt idx="1">
                  <c:v>0,4</c:v>
                </c:pt>
                <c:pt idx="2">
                  <c:v>0,6</c:v>
                </c:pt>
                <c:pt idx="3">
                  <c:v>0,8</c:v>
                </c:pt>
                <c:pt idx="4">
                  <c:v>0,9</c:v>
                </c:pt>
                <c:pt idx="5">
                  <c:v>0,95</c:v>
                </c:pt>
                <c:pt idx="6">
                  <c:v>0,99</c:v>
                </c:pt>
              </c:strCache>
            </c:strRef>
          </c:cat>
          <c:val>
            <c:numRef>
              <c:f>Sheet2!$X$30:$AD$30</c:f>
              <c:numCache>
                <c:formatCode>General</c:formatCode>
                <c:ptCount val="7"/>
                <c:pt idx="0">
                  <c:v>20.821855017683646</c:v>
                </c:pt>
                <c:pt idx="1">
                  <c:v>20.821855017683646</c:v>
                </c:pt>
                <c:pt idx="2">
                  <c:v>20.821855017683646</c:v>
                </c:pt>
                <c:pt idx="3">
                  <c:v>20.821855017683646</c:v>
                </c:pt>
                <c:pt idx="4">
                  <c:v>20.217499979893887</c:v>
                </c:pt>
                <c:pt idx="5">
                  <c:v>19.479596056979528</c:v>
                </c:pt>
                <c:pt idx="6">
                  <c:v>18.246163206799995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3C-459F-B4F3-C0C761C0BB7F}"/>
            </c:ext>
          </c:extLst>
        </c:ser>
        <c:ser>
          <c:idx val="5"/>
          <c:order val="5"/>
          <c:tx>
            <c:strRef>
              <c:f>Sheet2!$W$31</c:f>
              <c:strCache>
                <c:ptCount val="1"/>
                <c:pt idx="0">
                  <c:v>0,95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25400" cap="flat" cmpd="sng" algn="ctr">
              <a:noFill/>
              <a:round/>
            </a:ln>
            <a:effectLst/>
            <a:sp3d/>
          </c:spPr>
          <c:cat>
            <c:strRef>
              <c:f>Sheet2!$X$25:$AD$25</c:f>
              <c:strCache>
                <c:ptCount val="7"/>
                <c:pt idx="0">
                  <c:v>0,2</c:v>
                </c:pt>
                <c:pt idx="1">
                  <c:v>0,4</c:v>
                </c:pt>
                <c:pt idx="2">
                  <c:v>0,6</c:v>
                </c:pt>
                <c:pt idx="3">
                  <c:v>0,8</c:v>
                </c:pt>
                <c:pt idx="4">
                  <c:v>0,9</c:v>
                </c:pt>
                <c:pt idx="5">
                  <c:v>0,95</c:v>
                </c:pt>
                <c:pt idx="6">
                  <c:v>0,99</c:v>
                </c:pt>
              </c:strCache>
            </c:strRef>
          </c:cat>
          <c:val>
            <c:numRef>
              <c:f>Sheet2!$X$31:$AD$31</c:f>
              <c:numCache>
                <c:formatCode>General</c:formatCode>
                <c:ptCount val="7"/>
                <c:pt idx="0">
                  <c:v>20.028185123019551</c:v>
                </c:pt>
                <c:pt idx="1">
                  <c:v>20.028185123019551</c:v>
                </c:pt>
                <c:pt idx="2">
                  <c:v>20.028185123019551</c:v>
                </c:pt>
                <c:pt idx="3">
                  <c:v>20.028185123019551</c:v>
                </c:pt>
                <c:pt idx="4">
                  <c:v>20.028185123019551</c:v>
                </c:pt>
                <c:pt idx="5">
                  <c:v>19.479596056979528</c:v>
                </c:pt>
                <c:pt idx="6">
                  <c:v>18.246163206799995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3C-459F-B4F3-C0C761C0BB7F}"/>
            </c:ext>
          </c:extLst>
        </c:ser>
        <c:ser>
          <c:idx val="6"/>
          <c:order val="6"/>
          <c:tx>
            <c:strRef>
              <c:f>Sheet2!$W$32</c:f>
              <c:strCache>
                <c:ptCount val="1"/>
                <c:pt idx="0">
                  <c:v>0,99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25400" cap="flat" cmpd="sng" algn="ctr">
              <a:noFill/>
              <a:round/>
            </a:ln>
            <a:effectLst/>
            <a:sp3d/>
          </c:spPr>
          <c:cat>
            <c:strRef>
              <c:f>Sheet2!$X$25:$AD$25</c:f>
              <c:strCache>
                <c:ptCount val="7"/>
                <c:pt idx="0">
                  <c:v>0,2</c:v>
                </c:pt>
                <c:pt idx="1">
                  <c:v>0,4</c:v>
                </c:pt>
                <c:pt idx="2">
                  <c:v>0,6</c:v>
                </c:pt>
                <c:pt idx="3">
                  <c:v>0,8</c:v>
                </c:pt>
                <c:pt idx="4">
                  <c:v>0,9</c:v>
                </c:pt>
                <c:pt idx="5">
                  <c:v>0,95</c:v>
                </c:pt>
                <c:pt idx="6">
                  <c:v>0,99</c:v>
                </c:pt>
              </c:strCache>
            </c:strRef>
          </c:cat>
          <c:val>
            <c:numRef>
              <c:f>Sheet2!$X$32:$AD$32</c:f>
              <c:numCache>
                <c:formatCode>General</c:formatCode>
                <c:ptCount val="7"/>
                <c:pt idx="0">
                  <c:v>18.675366316985944</c:v>
                </c:pt>
                <c:pt idx="1">
                  <c:v>18.675366316985944</c:v>
                </c:pt>
                <c:pt idx="2">
                  <c:v>18.675366316985944</c:v>
                </c:pt>
                <c:pt idx="3">
                  <c:v>18.675366316985944</c:v>
                </c:pt>
                <c:pt idx="4">
                  <c:v>18.675366316985944</c:v>
                </c:pt>
                <c:pt idx="5">
                  <c:v>18.675366316985944</c:v>
                </c:pt>
                <c:pt idx="6">
                  <c:v>18.246163206799995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3C-459F-B4F3-C0C761C0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0943"/>
        <c:axId val="203974255"/>
        <c:axId val="201625407"/>
      </c:line3DChart>
      <c:catAx>
        <c:axId val="2039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203974255"/>
        <c:crosses val="autoZero"/>
        <c:auto val="1"/>
        <c:lblAlgn val="ctr"/>
        <c:lblOffset val="100"/>
        <c:noMultiLvlLbl val="0"/>
      </c:catAx>
      <c:valAx>
        <c:axId val="2039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203960943"/>
        <c:crosses val="autoZero"/>
        <c:crossBetween val="between"/>
      </c:valAx>
      <c:serAx>
        <c:axId val="20162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20397425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38</xdr:row>
      <xdr:rowOff>110490</xdr:rowOff>
    </xdr:from>
    <xdr:to>
      <xdr:col>7</xdr:col>
      <xdr:colOff>548640</xdr:colOff>
      <xdr:row>53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09A12-75E3-439D-BC6B-E72ED34F5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23</xdr:row>
          <xdr:rowOff>0</xdr:rowOff>
        </xdr:from>
        <xdr:to>
          <xdr:col>22</xdr:col>
          <xdr:colOff>228600</xdr:colOff>
          <xdr:row>24</xdr:row>
          <xdr:rowOff>76200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2C005D5-3FB1-4163-A411-27DF223EC4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594360</xdr:colOff>
      <xdr:row>28</xdr:row>
      <xdr:rowOff>80010</xdr:rowOff>
    </xdr:from>
    <xdr:to>
      <xdr:col>20</xdr:col>
      <xdr:colOff>335280</xdr:colOff>
      <xdr:row>45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BD4E1-B096-4A0B-8281-D42787B84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D580-BAF5-4E8C-B6CC-FEFAE50CAD17}">
  <dimension ref="A1:O25"/>
  <sheetViews>
    <sheetView workbookViewId="0">
      <selection activeCell="Q20" sqref="Q20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>
        <v>12</v>
      </c>
      <c r="B2">
        <v>8</v>
      </c>
      <c r="C2">
        <v>11</v>
      </c>
      <c r="D2">
        <v>10</v>
      </c>
      <c r="E2">
        <v>12</v>
      </c>
      <c r="F2">
        <v>9</v>
      </c>
      <c r="G2">
        <v>11</v>
      </c>
      <c r="H2">
        <v>8</v>
      </c>
      <c r="I2">
        <v>12</v>
      </c>
      <c r="J2">
        <v>9</v>
      </c>
      <c r="K2">
        <v>12</v>
      </c>
      <c r="L2">
        <v>12</v>
      </c>
      <c r="M2">
        <v>24</v>
      </c>
      <c r="N2">
        <v>23</v>
      </c>
      <c r="O2">
        <v>24</v>
      </c>
    </row>
    <row r="3" spans="1:15" x14ac:dyDescent="0.3">
      <c r="A3">
        <v>10</v>
      </c>
      <c r="B3">
        <v>10</v>
      </c>
      <c r="C3">
        <v>11</v>
      </c>
      <c r="D3">
        <v>10</v>
      </c>
      <c r="E3">
        <v>9</v>
      </c>
      <c r="F3">
        <v>12</v>
      </c>
      <c r="G3">
        <v>12</v>
      </c>
      <c r="H3">
        <v>11</v>
      </c>
      <c r="I3">
        <v>12</v>
      </c>
      <c r="J3">
        <v>11</v>
      </c>
      <c r="K3">
        <v>10</v>
      </c>
      <c r="L3">
        <v>8</v>
      </c>
      <c r="M3">
        <v>22</v>
      </c>
      <c r="N3">
        <v>23</v>
      </c>
      <c r="O3">
        <v>22</v>
      </c>
    </row>
    <row r="4" spans="1:15" x14ac:dyDescent="0.3">
      <c r="A4">
        <v>10</v>
      </c>
      <c r="B4">
        <v>11</v>
      </c>
      <c r="C4">
        <v>11</v>
      </c>
      <c r="D4">
        <v>11</v>
      </c>
      <c r="E4">
        <v>11</v>
      </c>
      <c r="F4">
        <v>8</v>
      </c>
      <c r="G4">
        <v>11</v>
      </c>
      <c r="H4">
        <v>9</v>
      </c>
      <c r="I4">
        <v>9</v>
      </c>
      <c r="J4">
        <v>10</v>
      </c>
      <c r="K4">
        <v>9</v>
      </c>
      <c r="L4">
        <v>11</v>
      </c>
      <c r="M4">
        <v>24</v>
      </c>
      <c r="N4">
        <v>23</v>
      </c>
      <c r="O4">
        <v>21</v>
      </c>
    </row>
    <row r="5" spans="1:15" x14ac:dyDescent="0.3">
      <c r="A5">
        <v>10</v>
      </c>
      <c r="B5">
        <v>11</v>
      </c>
      <c r="C5">
        <v>12</v>
      </c>
      <c r="D5">
        <v>9</v>
      </c>
      <c r="E5">
        <v>9</v>
      </c>
      <c r="F5">
        <v>8</v>
      </c>
      <c r="G5">
        <v>11</v>
      </c>
      <c r="H5">
        <v>10</v>
      </c>
      <c r="I5">
        <v>12</v>
      </c>
      <c r="J5">
        <v>9</v>
      </c>
      <c r="K5">
        <v>9</v>
      </c>
      <c r="L5">
        <v>8</v>
      </c>
      <c r="M5">
        <v>21</v>
      </c>
      <c r="N5">
        <v>20</v>
      </c>
      <c r="O5">
        <v>24</v>
      </c>
    </row>
    <row r="6" spans="1:15" x14ac:dyDescent="0.3">
      <c r="A6">
        <v>11</v>
      </c>
      <c r="B6">
        <v>12</v>
      </c>
      <c r="C6">
        <v>8</v>
      </c>
      <c r="D6">
        <v>10</v>
      </c>
      <c r="E6">
        <v>10</v>
      </c>
      <c r="F6">
        <v>8</v>
      </c>
      <c r="G6">
        <v>11</v>
      </c>
      <c r="H6">
        <v>9</v>
      </c>
      <c r="I6">
        <v>11</v>
      </c>
      <c r="J6">
        <v>11</v>
      </c>
      <c r="K6">
        <v>11</v>
      </c>
      <c r="L6">
        <v>12</v>
      </c>
      <c r="M6">
        <v>20</v>
      </c>
      <c r="N6">
        <v>21</v>
      </c>
      <c r="O6">
        <v>24</v>
      </c>
    </row>
    <row r="7" spans="1:15" x14ac:dyDescent="0.3">
      <c r="A7">
        <v>10</v>
      </c>
      <c r="B7">
        <v>8</v>
      </c>
      <c r="C7">
        <v>10</v>
      </c>
      <c r="D7">
        <v>10</v>
      </c>
      <c r="E7">
        <v>10</v>
      </c>
      <c r="F7">
        <v>10</v>
      </c>
      <c r="G7">
        <v>8</v>
      </c>
      <c r="H7">
        <v>8</v>
      </c>
      <c r="I7">
        <v>8</v>
      </c>
      <c r="J7">
        <v>11</v>
      </c>
      <c r="K7">
        <v>9</v>
      </c>
      <c r="L7">
        <v>11</v>
      </c>
      <c r="M7">
        <v>22</v>
      </c>
      <c r="N7">
        <v>20</v>
      </c>
      <c r="O7">
        <v>24</v>
      </c>
    </row>
    <row r="8" spans="1:15" x14ac:dyDescent="0.3">
      <c r="A8">
        <v>11</v>
      </c>
      <c r="B8">
        <v>11</v>
      </c>
      <c r="C8">
        <v>11</v>
      </c>
      <c r="D8">
        <v>9</v>
      </c>
      <c r="E8">
        <v>12</v>
      </c>
      <c r="F8">
        <v>11</v>
      </c>
      <c r="G8">
        <v>9</v>
      </c>
      <c r="H8">
        <v>11</v>
      </c>
      <c r="I8">
        <v>11</v>
      </c>
      <c r="J8">
        <v>10</v>
      </c>
      <c r="K8">
        <v>11</v>
      </c>
      <c r="L8">
        <v>8</v>
      </c>
      <c r="M8">
        <v>21</v>
      </c>
      <c r="N8">
        <v>23</v>
      </c>
      <c r="O8">
        <v>20</v>
      </c>
    </row>
    <row r="9" spans="1:15" x14ac:dyDescent="0.3">
      <c r="A9">
        <v>11</v>
      </c>
      <c r="B9">
        <v>10</v>
      </c>
      <c r="C9">
        <v>10</v>
      </c>
      <c r="D9">
        <v>8</v>
      </c>
      <c r="E9">
        <v>12</v>
      </c>
      <c r="F9">
        <v>11</v>
      </c>
      <c r="G9">
        <v>11</v>
      </c>
      <c r="H9">
        <v>10</v>
      </c>
      <c r="I9">
        <v>11</v>
      </c>
      <c r="J9">
        <v>11</v>
      </c>
      <c r="K9">
        <v>9</v>
      </c>
      <c r="L9">
        <v>12</v>
      </c>
      <c r="M9">
        <v>24</v>
      </c>
      <c r="N9">
        <v>22</v>
      </c>
      <c r="O9">
        <v>23</v>
      </c>
    </row>
    <row r="10" spans="1:15" x14ac:dyDescent="0.3">
      <c r="A10">
        <v>12</v>
      </c>
      <c r="B10">
        <v>12</v>
      </c>
      <c r="C10">
        <v>8</v>
      </c>
      <c r="D10">
        <v>11</v>
      </c>
      <c r="E10">
        <v>12</v>
      </c>
      <c r="F10">
        <v>8</v>
      </c>
      <c r="G10">
        <v>9</v>
      </c>
      <c r="H10">
        <v>12</v>
      </c>
      <c r="I10">
        <v>9</v>
      </c>
      <c r="J10">
        <v>12</v>
      </c>
      <c r="K10">
        <v>10</v>
      </c>
      <c r="L10">
        <v>9</v>
      </c>
      <c r="M10">
        <v>23</v>
      </c>
      <c r="N10">
        <v>22</v>
      </c>
      <c r="O10">
        <v>24</v>
      </c>
    </row>
    <row r="11" spans="1:15" x14ac:dyDescent="0.3">
      <c r="A11">
        <v>10</v>
      </c>
      <c r="B11">
        <v>12</v>
      </c>
      <c r="C11">
        <v>12</v>
      </c>
      <c r="D11">
        <v>12</v>
      </c>
      <c r="E11">
        <v>9</v>
      </c>
      <c r="F11">
        <v>12</v>
      </c>
      <c r="G11">
        <v>9</v>
      </c>
      <c r="H11">
        <v>12</v>
      </c>
      <c r="I11">
        <v>11</v>
      </c>
      <c r="J11">
        <v>9</v>
      </c>
      <c r="K11">
        <v>11</v>
      </c>
      <c r="L11">
        <v>11</v>
      </c>
      <c r="M11">
        <v>22</v>
      </c>
      <c r="N11">
        <v>23</v>
      </c>
      <c r="O11">
        <v>23</v>
      </c>
    </row>
    <row r="12" spans="1:15" x14ac:dyDescent="0.3">
      <c r="A12">
        <v>11</v>
      </c>
      <c r="B12">
        <v>10</v>
      </c>
      <c r="C12">
        <v>9</v>
      </c>
      <c r="D12">
        <v>12</v>
      </c>
      <c r="E12">
        <v>12</v>
      </c>
      <c r="F12">
        <v>8</v>
      </c>
      <c r="G12">
        <v>9</v>
      </c>
      <c r="H12">
        <v>12</v>
      </c>
      <c r="I12">
        <v>11</v>
      </c>
      <c r="J12">
        <v>8</v>
      </c>
      <c r="K12">
        <v>12</v>
      </c>
      <c r="L12">
        <v>9</v>
      </c>
      <c r="M12">
        <v>23</v>
      </c>
      <c r="N12">
        <v>22</v>
      </c>
      <c r="O12">
        <v>24</v>
      </c>
    </row>
    <row r="13" spans="1:15" x14ac:dyDescent="0.3">
      <c r="A13">
        <v>12</v>
      </c>
      <c r="B13">
        <v>9</v>
      </c>
      <c r="C13">
        <v>12</v>
      </c>
      <c r="D13">
        <v>9</v>
      </c>
      <c r="E13">
        <v>9</v>
      </c>
      <c r="F13">
        <v>12</v>
      </c>
      <c r="G13">
        <v>8</v>
      </c>
      <c r="H13">
        <v>11</v>
      </c>
      <c r="I13">
        <v>12</v>
      </c>
      <c r="J13">
        <v>9</v>
      </c>
      <c r="K13">
        <v>9</v>
      </c>
      <c r="L13">
        <v>8</v>
      </c>
      <c r="M13">
        <v>24</v>
      </c>
      <c r="N13">
        <v>21</v>
      </c>
      <c r="O13">
        <v>22</v>
      </c>
    </row>
    <row r="15" spans="1:15" x14ac:dyDescent="0.3">
      <c r="A15" s="1" t="s">
        <v>15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20</v>
      </c>
      <c r="G15" s="1" t="s">
        <v>21</v>
      </c>
      <c r="H15" s="1" t="s">
        <v>22</v>
      </c>
      <c r="I15" s="1" t="s">
        <v>23</v>
      </c>
      <c r="J15" s="1" t="s">
        <v>24</v>
      </c>
      <c r="K15" s="1" t="s">
        <v>25</v>
      </c>
      <c r="L15" s="1" t="s">
        <v>26</v>
      </c>
      <c r="M15" s="1" t="s">
        <v>27</v>
      </c>
      <c r="N15" s="1" t="s">
        <v>28</v>
      </c>
      <c r="O15" s="1" t="s">
        <v>29</v>
      </c>
    </row>
    <row r="16" spans="1:15" x14ac:dyDescent="0.3">
      <c r="A16">
        <f>AVERAGE(A2:A13)</f>
        <v>10.833333333333334</v>
      </c>
      <c r="B16">
        <f t="shared" ref="B16:O16" si="0">AVERAGE(B2:B13)</f>
        <v>10.333333333333334</v>
      </c>
      <c r="C16">
        <f t="shared" si="0"/>
        <v>10.416666666666666</v>
      </c>
      <c r="D16">
        <f t="shared" si="0"/>
        <v>10.083333333333334</v>
      </c>
      <c r="E16">
        <f t="shared" si="0"/>
        <v>10.583333333333334</v>
      </c>
      <c r="F16">
        <f t="shared" si="0"/>
        <v>9.75</v>
      </c>
      <c r="G16">
        <f t="shared" si="0"/>
        <v>9.9166666666666661</v>
      </c>
      <c r="H16">
        <f t="shared" si="0"/>
        <v>10.25</v>
      </c>
      <c r="I16">
        <f t="shared" si="0"/>
        <v>10.75</v>
      </c>
      <c r="J16">
        <f t="shared" si="0"/>
        <v>10</v>
      </c>
      <c r="K16">
        <f t="shared" si="0"/>
        <v>10.166666666666666</v>
      </c>
      <c r="L16">
        <f t="shared" si="0"/>
        <v>9.9166666666666661</v>
      </c>
      <c r="M16">
        <f t="shared" si="0"/>
        <v>22.5</v>
      </c>
      <c r="N16">
        <f t="shared" si="0"/>
        <v>21.916666666666668</v>
      </c>
      <c r="O16">
        <f t="shared" si="0"/>
        <v>22.916666666666668</v>
      </c>
    </row>
    <row r="17" spans="1:15" x14ac:dyDescent="0.3">
      <c r="D17" t="s">
        <v>30</v>
      </c>
      <c r="E17" t="s">
        <v>31</v>
      </c>
    </row>
    <row r="18" spans="1:15" x14ac:dyDescent="0.3">
      <c r="A18" t="s">
        <v>32</v>
      </c>
      <c r="B18" t="s">
        <v>33</v>
      </c>
      <c r="D18">
        <f>_xlfn.VAR.S(D2:D13)</f>
        <v>1.5378787878787947</v>
      </c>
      <c r="E18">
        <f t="shared" ref="E18:O18" si="1">_xlfn.VAR.S(E2:E13)</f>
        <v>1.9015151515151585</v>
      </c>
      <c r="F18">
        <f t="shared" si="1"/>
        <v>3.1136363636363638</v>
      </c>
      <c r="G18">
        <f t="shared" si="1"/>
        <v>1.9015151515151585</v>
      </c>
      <c r="H18">
        <f t="shared" si="1"/>
        <v>2.2045454545454546</v>
      </c>
      <c r="I18">
        <f t="shared" si="1"/>
        <v>1.8409090909090908</v>
      </c>
      <c r="J18">
        <f t="shared" si="1"/>
        <v>1.4545454545454546</v>
      </c>
      <c r="K18">
        <f t="shared" si="1"/>
        <v>1.4242424242424312</v>
      </c>
      <c r="L18">
        <f t="shared" si="1"/>
        <v>2.9924242424242493</v>
      </c>
      <c r="M18">
        <f t="shared" si="1"/>
        <v>1.9090909090909092</v>
      </c>
      <c r="N18">
        <f t="shared" si="1"/>
        <v>1.3560606060606064</v>
      </c>
      <c r="O18">
        <f t="shared" si="1"/>
        <v>1.9015151515151509</v>
      </c>
    </row>
    <row r="19" spans="1:15" x14ac:dyDescent="0.3">
      <c r="A19">
        <v>0.9</v>
      </c>
      <c r="B19">
        <f>NORMSINV(A19)</f>
        <v>1.2815515655446006</v>
      </c>
    </row>
    <row r="20" spans="1:15" ht="15" x14ac:dyDescent="0.35">
      <c r="A20" s="2"/>
    </row>
    <row r="22" spans="1:15" x14ac:dyDescent="0.3">
      <c r="A22" s="3" t="s">
        <v>34</v>
      </c>
      <c r="B22" s="3" t="s">
        <v>35</v>
      </c>
      <c r="C22" s="3" t="s">
        <v>36</v>
      </c>
      <c r="H22" s="3" t="s">
        <v>37</v>
      </c>
      <c r="I22" t="s">
        <v>40</v>
      </c>
      <c r="J22" s="4" t="s">
        <v>38</v>
      </c>
      <c r="K22" s="4"/>
      <c r="L22" s="4"/>
    </row>
    <row r="23" spans="1:15" x14ac:dyDescent="0.3">
      <c r="A23">
        <v>1.3081380648011103</v>
      </c>
      <c r="B23">
        <v>0.44517540950426837</v>
      </c>
      <c r="C23">
        <v>0.13880119806837896</v>
      </c>
      <c r="H23">
        <f>A16*A23+B16*B23+C16*C23</f>
        <v>20.217487413435084</v>
      </c>
      <c r="I23">
        <f>B19* SQRT(D18*(A23^2)+E18*(B23^2)+F18*(C23^2)+M18)</f>
        <v>2.8592041263046144</v>
      </c>
      <c r="J23">
        <f>D16*$A$23+$B$23*E16+$C$23*F16+I23</f>
        <v>22.114347711469346</v>
      </c>
      <c r="K23" t="s">
        <v>39</v>
      </c>
      <c r="L23">
        <f>M16</f>
        <v>22.5</v>
      </c>
    </row>
    <row r="24" spans="1:15" x14ac:dyDescent="0.3">
      <c r="I24">
        <f>B19* SQRT(G18*(A23^2)+H18*(B23^2)+I18*(C23^2)+N18)</f>
        <v>2.8891377407517354</v>
      </c>
      <c r="J24">
        <f>G16*$A$23+$B$23*H16+$C$23*I16+I24</f>
        <v>21.916667710016569</v>
      </c>
      <c r="K24" t="s">
        <v>39</v>
      </c>
      <c r="L24">
        <f>N16</f>
        <v>21.916666666666668</v>
      </c>
    </row>
    <row r="25" spans="1:15" x14ac:dyDescent="0.3">
      <c r="I25">
        <f>B19* SQRT(J18*(A23^2)+K18*(B23^2)+L18*(C23^2)+O18)</f>
        <v>2.7873317426547501</v>
      </c>
      <c r="J25">
        <f>J16*$A$23+$B$23*K16+$C$23*L16+I25</f>
        <v>21.771107601470671</v>
      </c>
      <c r="K25" t="s">
        <v>39</v>
      </c>
      <c r="L25">
        <f>O16</f>
        <v>22.916666666666668</v>
      </c>
    </row>
  </sheetData>
  <mergeCells count="1">
    <mergeCell ref="J22:L2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8F53-D37B-4547-AF8F-81265C98C39E}">
  <dimension ref="A1:AH35"/>
  <sheetViews>
    <sheetView tabSelected="1" topLeftCell="N22" workbookViewId="0">
      <selection activeCell="AA37" sqref="AA37"/>
    </sheetView>
  </sheetViews>
  <sheetFormatPr defaultRowHeight="14.4" x14ac:dyDescent="0.3"/>
  <cols>
    <col min="24" max="24" width="10.21875" bestFit="1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34" x14ac:dyDescent="0.3">
      <c r="A2">
        <v>12</v>
      </c>
      <c r="B2">
        <v>8</v>
      </c>
      <c r="C2">
        <v>11</v>
      </c>
      <c r="D2">
        <v>10</v>
      </c>
      <c r="E2">
        <v>12</v>
      </c>
      <c r="F2">
        <v>9</v>
      </c>
      <c r="G2">
        <v>11</v>
      </c>
      <c r="H2">
        <v>8</v>
      </c>
      <c r="I2">
        <v>12</v>
      </c>
      <c r="J2">
        <v>9</v>
      </c>
      <c r="K2">
        <v>12</v>
      </c>
      <c r="L2">
        <v>12</v>
      </c>
      <c r="M2">
        <v>24</v>
      </c>
      <c r="N2">
        <v>23</v>
      </c>
      <c r="O2">
        <v>24</v>
      </c>
    </row>
    <row r="3" spans="1:34" x14ac:dyDescent="0.3">
      <c r="A3">
        <v>10</v>
      </c>
      <c r="B3">
        <v>10</v>
      </c>
      <c r="C3">
        <v>11</v>
      </c>
      <c r="D3">
        <v>10</v>
      </c>
      <c r="E3">
        <v>9</v>
      </c>
      <c r="F3">
        <v>12</v>
      </c>
      <c r="G3">
        <v>12</v>
      </c>
      <c r="H3">
        <v>11</v>
      </c>
      <c r="I3">
        <v>12</v>
      </c>
      <c r="J3">
        <v>11</v>
      </c>
      <c r="K3">
        <v>10</v>
      </c>
      <c r="L3">
        <v>8</v>
      </c>
      <c r="M3">
        <v>22</v>
      </c>
      <c r="N3">
        <v>23</v>
      </c>
      <c r="O3">
        <v>22</v>
      </c>
    </row>
    <row r="4" spans="1:34" x14ac:dyDescent="0.3">
      <c r="A4">
        <v>10</v>
      </c>
      <c r="B4">
        <v>11</v>
      </c>
      <c r="C4">
        <v>11</v>
      </c>
      <c r="D4">
        <v>11</v>
      </c>
      <c r="E4">
        <v>11</v>
      </c>
      <c r="F4">
        <v>8</v>
      </c>
      <c r="G4">
        <v>11</v>
      </c>
      <c r="H4">
        <v>9</v>
      </c>
      <c r="I4">
        <v>9</v>
      </c>
      <c r="J4">
        <v>10</v>
      </c>
      <c r="K4">
        <v>9</v>
      </c>
      <c r="L4">
        <v>11</v>
      </c>
      <c r="M4">
        <v>24</v>
      </c>
      <c r="N4">
        <v>23</v>
      </c>
      <c r="O4">
        <v>21</v>
      </c>
    </row>
    <row r="5" spans="1:34" x14ac:dyDescent="0.3">
      <c r="A5">
        <v>10</v>
      </c>
      <c r="B5">
        <v>11</v>
      </c>
      <c r="C5">
        <v>12</v>
      </c>
      <c r="D5">
        <v>9</v>
      </c>
      <c r="E5">
        <v>9</v>
      </c>
      <c r="F5">
        <v>8</v>
      </c>
      <c r="G5">
        <v>11</v>
      </c>
      <c r="H5">
        <v>10</v>
      </c>
      <c r="I5">
        <v>12</v>
      </c>
      <c r="J5">
        <v>9</v>
      </c>
      <c r="K5">
        <v>9</v>
      </c>
      <c r="L5">
        <v>8</v>
      </c>
      <c r="M5">
        <v>21</v>
      </c>
      <c r="N5">
        <v>20</v>
      </c>
      <c r="O5">
        <v>24</v>
      </c>
    </row>
    <row r="6" spans="1:34" x14ac:dyDescent="0.3">
      <c r="A6">
        <v>11</v>
      </c>
      <c r="B6">
        <v>12</v>
      </c>
      <c r="C6">
        <v>8</v>
      </c>
      <c r="D6">
        <v>10</v>
      </c>
      <c r="E6">
        <v>10</v>
      </c>
      <c r="F6">
        <v>8</v>
      </c>
      <c r="G6">
        <v>11</v>
      </c>
      <c r="H6">
        <v>9</v>
      </c>
      <c r="I6">
        <v>11</v>
      </c>
      <c r="J6">
        <v>11</v>
      </c>
      <c r="K6">
        <v>11</v>
      </c>
      <c r="L6">
        <v>12</v>
      </c>
      <c r="M6">
        <v>20</v>
      </c>
      <c r="N6">
        <v>21</v>
      </c>
      <c r="O6">
        <v>24</v>
      </c>
    </row>
    <row r="7" spans="1:34" x14ac:dyDescent="0.3">
      <c r="A7">
        <v>10</v>
      </c>
      <c r="B7">
        <v>8</v>
      </c>
      <c r="C7">
        <v>10</v>
      </c>
      <c r="D7">
        <v>10</v>
      </c>
      <c r="E7">
        <v>10</v>
      </c>
      <c r="F7">
        <v>10</v>
      </c>
      <c r="G7">
        <v>8</v>
      </c>
      <c r="H7">
        <v>8</v>
      </c>
      <c r="I7">
        <v>8</v>
      </c>
      <c r="J7">
        <v>11</v>
      </c>
      <c r="K7">
        <v>9</v>
      </c>
      <c r="L7">
        <v>11</v>
      </c>
      <c r="M7">
        <v>22</v>
      </c>
      <c r="N7">
        <v>20</v>
      </c>
      <c r="O7">
        <v>24</v>
      </c>
    </row>
    <row r="8" spans="1:34" x14ac:dyDescent="0.3">
      <c r="A8">
        <v>11</v>
      </c>
      <c r="B8">
        <v>11</v>
      </c>
      <c r="C8">
        <v>11</v>
      </c>
      <c r="D8">
        <v>9</v>
      </c>
      <c r="E8">
        <v>12</v>
      </c>
      <c r="F8">
        <v>11</v>
      </c>
      <c r="G8">
        <v>9</v>
      </c>
      <c r="H8">
        <v>11</v>
      </c>
      <c r="I8">
        <v>11</v>
      </c>
      <c r="J8">
        <v>10</v>
      </c>
      <c r="K8">
        <v>11</v>
      </c>
      <c r="L8">
        <v>8</v>
      </c>
      <c r="M8">
        <v>21</v>
      </c>
      <c r="N8">
        <v>23</v>
      </c>
      <c r="O8">
        <v>20</v>
      </c>
    </row>
    <row r="9" spans="1:34" x14ac:dyDescent="0.3">
      <c r="A9">
        <v>11</v>
      </c>
      <c r="B9">
        <v>10</v>
      </c>
      <c r="C9">
        <v>10</v>
      </c>
      <c r="D9">
        <v>8</v>
      </c>
      <c r="E9">
        <v>12</v>
      </c>
      <c r="F9">
        <v>11</v>
      </c>
      <c r="G9">
        <v>11</v>
      </c>
      <c r="H9">
        <v>10</v>
      </c>
      <c r="I9">
        <v>11</v>
      </c>
      <c r="J9">
        <v>11</v>
      </c>
      <c r="K9">
        <v>9</v>
      </c>
      <c r="L9">
        <v>12</v>
      </c>
      <c r="M9">
        <v>24</v>
      </c>
      <c r="N9">
        <v>22</v>
      </c>
      <c r="O9">
        <v>23</v>
      </c>
    </row>
    <row r="10" spans="1:34" x14ac:dyDescent="0.3">
      <c r="A10">
        <v>12</v>
      </c>
      <c r="B10">
        <v>12</v>
      </c>
      <c r="C10">
        <v>8</v>
      </c>
      <c r="D10">
        <v>11</v>
      </c>
      <c r="E10">
        <v>12</v>
      </c>
      <c r="F10">
        <v>8</v>
      </c>
      <c r="G10">
        <v>9</v>
      </c>
      <c r="H10">
        <v>12</v>
      </c>
      <c r="I10">
        <v>9</v>
      </c>
      <c r="J10">
        <v>12</v>
      </c>
      <c r="K10">
        <v>10</v>
      </c>
      <c r="L10">
        <v>9</v>
      </c>
      <c r="M10">
        <v>23</v>
      </c>
      <c r="N10">
        <v>22</v>
      </c>
      <c r="O10">
        <v>24</v>
      </c>
    </row>
    <row r="11" spans="1:34" x14ac:dyDescent="0.3">
      <c r="A11">
        <v>10</v>
      </c>
      <c r="B11">
        <v>12</v>
      </c>
      <c r="C11">
        <v>12</v>
      </c>
      <c r="D11">
        <v>12</v>
      </c>
      <c r="E11">
        <v>9</v>
      </c>
      <c r="F11">
        <v>12</v>
      </c>
      <c r="G11">
        <v>9</v>
      </c>
      <c r="H11">
        <v>12</v>
      </c>
      <c r="I11">
        <v>11</v>
      </c>
      <c r="J11">
        <v>9</v>
      </c>
      <c r="K11">
        <v>11</v>
      </c>
      <c r="L11">
        <v>11</v>
      </c>
      <c r="M11">
        <v>22</v>
      </c>
      <c r="N11">
        <v>23</v>
      </c>
      <c r="O11">
        <v>23</v>
      </c>
    </row>
    <row r="12" spans="1:34" x14ac:dyDescent="0.3">
      <c r="A12">
        <v>11</v>
      </c>
      <c r="B12">
        <v>10</v>
      </c>
      <c r="C12">
        <v>9</v>
      </c>
      <c r="D12">
        <v>12</v>
      </c>
      <c r="E12">
        <v>12</v>
      </c>
      <c r="F12">
        <v>8</v>
      </c>
      <c r="G12">
        <v>9</v>
      </c>
      <c r="H12">
        <v>12</v>
      </c>
      <c r="I12">
        <v>11</v>
      </c>
      <c r="J12">
        <v>8</v>
      </c>
      <c r="K12">
        <v>12</v>
      </c>
      <c r="L12">
        <v>9</v>
      </c>
      <c r="M12">
        <v>23</v>
      </c>
      <c r="N12">
        <v>22</v>
      </c>
      <c r="O12">
        <v>24</v>
      </c>
    </row>
    <row r="13" spans="1:34" x14ac:dyDescent="0.3">
      <c r="A13">
        <v>12</v>
      </c>
      <c r="B13">
        <v>9</v>
      </c>
      <c r="C13">
        <v>12</v>
      </c>
      <c r="D13">
        <v>9</v>
      </c>
      <c r="E13">
        <v>9</v>
      </c>
      <c r="F13">
        <v>12</v>
      </c>
      <c r="G13">
        <v>8</v>
      </c>
      <c r="H13">
        <v>11</v>
      </c>
      <c r="I13">
        <v>12</v>
      </c>
      <c r="J13">
        <v>9</v>
      </c>
      <c r="K13">
        <v>9</v>
      </c>
      <c r="L13">
        <v>8</v>
      </c>
      <c r="M13">
        <v>24</v>
      </c>
      <c r="N13">
        <v>21</v>
      </c>
      <c r="O13">
        <v>22</v>
      </c>
    </row>
    <row r="15" spans="1:34" x14ac:dyDescent="0.3">
      <c r="A15" s="1" t="s">
        <v>15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20</v>
      </c>
      <c r="G15" s="1" t="s">
        <v>21</v>
      </c>
      <c r="H15" s="1" t="s">
        <v>22</v>
      </c>
      <c r="I15" s="1" t="s">
        <v>23</v>
      </c>
      <c r="J15" s="1" t="s">
        <v>24</v>
      </c>
      <c r="K15" s="1" t="s">
        <v>25</v>
      </c>
      <c r="L15" s="1" t="s">
        <v>26</v>
      </c>
      <c r="M15" s="1" t="s">
        <v>27</v>
      </c>
      <c r="N15" s="1" t="s">
        <v>28</v>
      </c>
      <c r="O15" s="1" t="s">
        <v>29</v>
      </c>
    </row>
    <row r="16" spans="1:34" x14ac:dyDescent="0.3">
      <c r="A16">
        <f>AVERAGE(A2:A13)</f>
        <v>10.833333333333334</v>
      </c>
      <c r="B16">
        <f t="shared" ref="B16:O16" si="0">AVERAGE(B2:B13)</f>
        <v>10.333333333333334</v>
      </c>
      <c r="C16">
        <f t="shared" si="0"/>
        <v>10.416666666666666</v>
      </c>
      <c r="D16">
        <f t="shared" si="0"/>
        <v>10.083333333333334</v>
      </c>
      <c r="E16">
        <f t="shared" si="0"/>
        <v>10.583333333333334</v>
      </c>
      <c r="F16">
        <f t="shared" si="0"/>
        <v>9.75</v>
      </c>
      <c r="G16">
        <f t="shared" si="0"/>
        <v>9.9166666666666661</v>
      </c>
      <c r="H16">
        <f t="shared" si="0"/>
        <v>10.25</v>
      </c>
      <c r="I16">
        <f t="shared" si="0"/>
        <v>10.75</v>
      </c>
      <c r="J16">
        <f t="shared" si="0"/>
        <v>10</v>
      </c>
      <c r="K16">
        <f t="shared" si="0"/>
        <v>10.166666666666666</v>
      </c>
      <c r="L16">
        <f t="shared" si="0"/>
        <v>9.9166666666666661</v>
      </c>
      <c r="M16">
        <f t="shared" si="0"/>
        <v>22.5</v>
      </c>
      <c r="N16">
        <f t="shared" si="0"/>
        <v>21.916666666666668</v>
      </c>
      <c r="O16">
        <f t="shared" si="0"/>
        <v>22.916666666666668</v>
      </c>
      <c r="AF16">
        <f>$M$16</f>
        <v>22.5</v>
      </c>
      <c r="AG16">
        <f>$N$16</f>
        <v>21.916666666666668</v>
      </c>
      <c r="AH16">
        <f>$O$16</f>
        <v>22.916666666666668</v>
      </c>
    </row>
    <row r="17" spans="1:34" x14ac:dyDescent="0.3">
      <c r="D17" t="s">
        <v>30</v>
      </c>
      <c r="E17" t="s">
        <v>31</v>
      </c>
      <c r="AF17" t="s">
        <v>39</v>
      </c>
      <c r="AG17" t="s">
        <v>39</v>
      </c>
      <c r="AH17" t="s">
        <v>39</v>
      </c>
    </row>
    <row r="18" spans="1:34" x14ac:dyDescent="0.3">
      <c r="D18">
        <f>_xlfn.VAR.S(D2:D13)</f>
        <v>1.5378787878787947</v>
      </c>
      <c r="E18">
        <f t="shared" ref="E18:O18" si="1">_xlfn.VAR.S(E2:E13)</f>
        <v>1.9015151515151585</v>
      </c>
      <c r="F18">
        <f t="shared" si="1"/>
        <v>3.1136363636363638</v>
      </c>
      <c r="G18">
        <f t="shared" si="1"/>
        <v>1.9015151515151585</v>
      </c>
      <c r="H18">
        <f t="shared" si="1"/>
        <v>2.2045454545454546</v>
      </c>
      <c r="I18">
        <f t="shared" si="1"/>
        <v>1.8409090909090908</v>
      </c>
      <c r="J18">
        <f t="shared" si="1"/>
        <v>1.4545454545454546</v>
      </c>
      <c r="K18">
        <f t="shared" si="1"/>
        <v>1.4242424242424312</v>
      </c>
      <c r="L18">
        <f t="shared" si="1"/>
        <v>2.9924242424242493</v>
      </c>
      <c r="M18">
        <f t="shared" si="1"/>
        <v>1.9090909090909092</v>
      </c>
      <c r="N18">
        <f t="shared" si="1"/>
        <v>1.3560606060606064</v>
      </c>
      <c r="O18">
        <f t="shared" si="1"/>
        <v>1.9015151515151509</v>
      </c>
      <c r="S18" s="3" t="s">
        <v>34</v>
      </c>
      <c r="T18" s="3" t="s">
        <v>35</v>
      </c>
      <c r="U18" s="3" t="s">
        <v>36</v>
      </c>
      <c r="V18" t="s">
        <v>56</v>
      </c>
      <c r="W18" t="s">
        <v>57</v>
      </c>
      <c r="X18" t="s">
        <v>58</v>
      </c>
      <c r="Y18" t="s">
        <v>59</v>
      </c>
      <c r="Z18" t="s">
        <v>60</v>
      </c>
      <c r="AA18" t="s">
        <v>61</v>
      </c>
      <c r="AB18" s="3" t="s">
        <v>37</v>
      </c>
      <c r="AC18" t="s">
        <v>41</v>
      </c>
      <c r="AD18" t="s">
        <v>42</v>
      </c>
      <c r="AE18" t="s">
        <v>43</v>
      </c>
      <c r="AF18" t="s">
        <v>44</v>
      </c>
      <c r="AG18" t="s">
        <v>45</v>
      </c>
      <c r="AH18" t="s">
        <v>46</v>
      </c>
    </row>
    <row r="19" spans="1:34" x14ac:dyDescent="0.3">
      <c r="L19" s="4" t="s">
        <v>38</v>
      </c>
      <c r="M19" s="4"/>
      <c r="N19" s="4"/>
      <c r="S19">
        <v>1.1984116553639048</v>
      </c>
      <c r="T19">
        <v>0.42132989160009515</v>
      </c>
      <c r="U19">
        <v>0.39034493734233611</v>
      </c>
      <c r="V19">
        <v>0.6</v>
      </c>
      <c r="W19">
        <v>0.6</v>
      </c>
      <c r="X19">
        <v>0.9</v>
      </c>
      <c r="Y19">
        <f>NORMSINV(V19)</f>
        <v>0.25334710313579978</v>
      </c>
      <c r="Z19">
        <f>NORMSINV(W19)</f>
        <v>0.25334710313579978</v>
      </c>
      <c r="AA19">
        <f>NORMSINV(X19)</f>
        <v>1.2815515655446006</v>
      </c>
      <c r="AB19">
        <f>$A$16*S19+$B$16*T19+$C$16*U19</f>
        <v>21.402628243625955</v>
      </c>
      <c r="AC19">
        <f>Y19* SQRT($D$18*(S19^2)+$E$18*(T19^2)+$F$18*(U19^2)+$M$18)</f>
        <v>0.56250787057198059</v>
      </c>
      <c r="AD19">
        <f>Z19* SQRT($G$18*(S19^2)+$H$18*(T19^2)+$I$18*(U19^2)+$N$18)</f>
        <v>0.55267104792763488</v>
      </c>
      <c r="AE19">
        <f>AA19* SQRT($J$18*(S19^2)+$K$18*(T19^2)+$L$18*(U19^2)+$O$18)</f>
        <v>2.7781314580995145</v>
      </c>
      <c r="AF19">
        <f>$D$16*S19+T19*$E$16+U19*$F$16+AC19</f>
        <v>20.911429887346806</v>
      </c>
      <c r="AG19">
        <f>$G$16*S19+T19*$H$16+U19*$I$16+AD19</f>
        <v>20.95175942895078</v>
      </c>
      <c r="AH19">
        <f>$J$16*S19+T19*$K$16+U19*$L$16+AE19</f>
        <v>22.916689204984362</v>
      </c>
    </row>
    <row r="20" spans="1:34" ht="15" x14ac:dyDescent="0.35">
      <c r="A20" s="2"/>
      <c r="L20">
        <f>$M$16</f>
        <v>22.5</v>
      </c>
      <c r="M20">
        <f>$N$16</f>
        <v>21.916666666666668</v>
      </c>
      <c r="N20">
        <f>$O$16</f>
        <v>22.916666666666668</v>
      </c>
    </row>
    <row r="21" spans="1:34" x14ac:dyDescent="0.3">
      <c r="L21" t="s">
        <v>39</v>
      </c>
      <c r="M21" t="s">
        <v>39</v>
      </c>
      <c r="N21" t="s">
        <v>39</v>
      </c>
    </row>
    <row r="22" spans="1:34" ht="15" thickBot="1" x14ac:dyDescent="0.35">
      <c r="B22" s="3" t="s">
        <v>34</v>
      </c>
      <c r="C22" s="3" t="s">
        <v>35</v>
      </c>
      <c r="D22" s="3" t="s">
        <v>36</v>
      </c>
      <c r="F22" t="s">
        <v>32</v>
      </c>
      <c r="G22" t="s">
        <v>33</v>
      </c>
      <c r="H22" s="3" t="s">
        <v>37</v>
      </c>
      <c r="I22" t="s">
        <v>41</v>
      </c>
      <c r="J22" t="s">
        <v>42</v>
      </c>
      <c r="K22" t="s">
        <v>43</v>
      </c>
      <c r="L22" t="s">
        <v>44</v>
      </c>
      <c r="M22" t="s">
        <v>45</v>
      </c>
      <c r="N22" t="s">
        <v>46</v>
      </c>
    </row>
    <row r="23" spans="1:34" ht="14.4" customHeight="1" x14ac:dyDescent="0.3">
      <c r="B23">
        <v>2.590901965319357</v>
      </c>
      <c r="C23">
        <v>0</v>
      </c>
      <c r="D23">
        <v>0</v>
      </c>
      <c r="E23">
        <v>1</v>
      </c>
      <c r="F23">
        <v>0.15</v>
      </c>
      <c r="G23">
        <f>NORMSINV(F23)</f>
        <v>-1.0364333894937898</v>
      </c>
      <c r="H23">
        <f>$A$16*B23+$B$16*C23+$C$16*D23</f>
        <v>28.068104624293035</v>
      </c>
      <c r="I23">
        <f>G23* SQRT($D$18*(B23^2)+$E$18*(C23^2)+$F$18*(D23^2)+$M$18)</f>
        <v>-3.6249281288420843</v>
      </c>
      <c r="J23">
        <f>G23* SQRT($G$18*(B23^2)+$H$18*(C23^2)+$I$18*(D23^2)+$N$18)</f>
        <v>-3.8946320704652164</v>
      </c>
      <c r="K23">
        <f>G23* SQRT($J$18*(B23^2)+$K$18*(C23^2)+$L$18*(D23^2)+$O$18)</f>
        <v>-3.5399243357660062</v>
      </c>
      <c r="L23">
        <f>$D$16*B23+C23*$E$16+D23*$F$16+I23</f>
        <v>22.500000021461432</v>
      </c>
      <c r="M23">
        <f>$G$16*B23+C23*$H$16+D23*$I$16+J23</f>
        <v>21.798479085618403</v>
      </c>
      <c r="N23">
        <f>$J$16*B23+C23*$K$16+D23*$L$16+K23</f>
        <v>22.369095317427565</v>
      </c>
      <c r="Q23">
        <v>20.217487413435084</v>
      </c>
      <c r="V23" s="9"/>
      <c r="W23" s="13" t="s">
        <v>47</v>
      </c>
      <c r="X23" s="12"/>
      <c r="Y23" s="12"/>
      <c r="Z23" s="12"/>
      <c r="AA23" s="12"/>
      <c r="AB23" s="12"/>
      <c r="AC23" s="12"/>
      <c r="AD23" s="14"/>
    </row>
    <row r="24" spans="1:34" ht="15" customHeight="1" thickBot="1" x14ac:dyDescent="0.35">
      <c r="B24">
        <v>2.453443881471399</v>
      </c>
      <c r="C24">
        <v>0</v>
      </c>
      <c r="D24">
        <v>0</v>
      </c>
      <c r="E24">
        <v>2</v>
      </c>
      <c r="F24">
        <v>0.25</v>
      </c>
      <c r="G24">
        <f t="shared" ref="G24:G35" si="2">NORMSINV(F24)</f>
        <v>-0.67448975019608193</v>
      </c>
      <c r="H24">
        <f>$A$16*B24+$B$16*C24+$C$16*D24</f>
        <v>26.578975382606824</v>
      </c>
      <c r="I24">
        <f t="shared" ref="I24:I35" si="3">G24* SQRT($D$18*(B24^2)+$E$18*(C24^2)+$F$18*(D24^2)+$M$18)</f>
        <v>-2.2538636203134703</v>
      </c>
      <c r="J24">
        <f t="shared" ref="J24:J35" si="4">G24* SQRT($G$18*(B24^2)+$H$18*(C24^2)+$I$18*(D24^2)+$N$18)</f>
        <v>-2.4133179131035516</v>
      </c>
      <c r="K24">
        <f t="shared" ref="K24:K35" si="5">G24* SQRT($J$18*(B24^2)+$K$18*(C24^2)+$L$18*(D24^2)+$O$18)</f>
        <v>-2.2018745505189634</v>
      </c>
      <c r="L24">
        <f t="shared" ref="L24:L35" si="6">$D$16*B24+C24*$E$16+D24*$F$16+I24</f>
        <v>22.485028851189803</v>
      </c>
      <c r="M24">
        <f t="shared" ref="M24:M35" si="7">$G$16*B24+C24*$H$16+D24*$I$16+J24</f>
        <v>21.916667244821156</v>
      </c>
      <c r="N24">
        <f t="shared" ref="N24:N35" si="8">$J$16*B24+C24*$K$16+D24*$L$16+K24</f>
        <v>22.332564264195028</v>
      </c>
      <c r="V24" s="10"/>
      <c r="W24" s="15"/>
      <c r="X24" s="16"/>
      <c r="Y24" s="16"/>
      <c r="Z24" s="16"/>
      <c r="AA24" s="16"/>
      <c r="AB24" s="16"/>
      <c r="AC24" s="16"/>
      <c r="AD24" s="17"/>
    </row>
    <row r="25" spans="1:34" ht="18.600000000000001" thickBot="1" x14ac:dyDescent="0.35">
      <c r="B25">
        <v>2.3435563776376815</v>
      </c>
      <c r="C25">
        <v>0</v>
      </c>
      <c r="D25">
        <v>0</v>
      </c>
      <c r="E25">
        <v>3</v>
      </c>
      <c r="F25">
        <v>0.35</v>
      </c>
      <c r="G25">
        <f t="shared" si="2"/>
        <v>-0.38532046640756784</v>
      </c>
      <c r="H25">
        <f t="shared" ref="H24:H35" si="9">$A$16*B25+$B$16*C25+$C$16*D25</f>
        <v>25.388527424408217</v>
      </c>
      <c r="I25">
        <f t="shared" si="3"/>
        <v>-1.2399607622217659</v>
      </c>
      <c r="J25">
        <f t="shared" si="4"/>
        <v>-1.3236007353975512</v>
      </c>
      <c r="K25">
        <f t="shared" si="5"/>
        <v>-1.2117855046965107</v>
      </c>
      <c r="L25">
        <f t="shared" si="6"/>
        <v>22.390899378958192</v>
      </c>
      <c r="M25">
        <f t="shared" si="7"/>
        <v>21.916666676176121</v>
      </c>
      <c r="N25">
        <f t="shared" si="8"/>
        <v>22.223778271680306</v>
      </c>
      <c r="V25" s="11"/>
      <c r="W25" s="5"/>
      <c r="X25" s="6" t="s">
        <v>48</v>
      </c>
      <c r="Y25" s="6" t="s">
        <v>49</v>
      </c>
      <c r="Z25" s="6" t="s">
        <v>50</v>
      </c>
      <c r="AA25" s="6" t="s">
        <v>51</v>
      </c>
      <c r="AB25" s="6" t="s">
        <v>52</v>
      </c>
      <c r="AC25" s="6" t="s">
        <v>53</v>
      </c>
      <c r="AD25" s="6" t="s">
        <v>54</v>
      </c>
    </row>
    <row r="26" spans="1:34" ht="18.600000000000001" customHeight="1" thickBot="1" x14ac:dyDescent="0.35">
      <c r="B26">
        <v>2.2521124999240794</v>
      </c>
      <c r="C26">
        <v>0</v>
      </c>
      <c r="D26">
        <v>0</v>
      </c>
      <c r="E26">
        <v>4</v>
      </c>
      <c r="F26">
        <v>0.45</v>
      </c>
      <c r="G26">
        <f t="shared" si="2"/>
        <v>-0.12566134685507402</v>
      </c>
      <c r="H26">
        <f t="shared" si="9"/>
        <v>24.397885415844193</v>
      </c>
      <c r="I26">
        <f t="shared" si="3"/>
        <v>-0.39155617141386223</v>
      </c>
      <c r="J26">
        <f t="shared" si="4"/>
        <v>-0.4167822570952876</v>
      </c>
      <c r="K26">
        <f t="shared" si="5"/>
        <v>-0.38278239294584565</v>
      </c>
      <c r="L26">
        <f t="shared" si="6"/>
        <v>22.317244869487276</v>
      </c>
      <c r="M26">
        <f t="shared" si="7"/>
        <v>21.916666700485163</v>
      </c>
      <c r="N26">
        <f t="shared" si="8"/>
        <v>22.138342606294948</v>
      </c>
      <c r="V26" s="19" t="s">
        <v>55</v>
      </c>
      <c r="W26" s="7" t="s">
        <v>48</v>
      </c>
      <c r="X26" s="5">
        <v>21.402614690333181</v>
      </c>
      <c r="Y26" s="5">
        <v>21.402622124375625</v>
      </c>
      <c r="Z26" s="5">
        <v>21.402622124375625</v>
      </c>
      <c r="AA26">
        <v>21.252387552831056</v>
      </c>
      <c r="AB26" s="5">
        <v>20.217507185441487</v>
      </c>
      <c r="AC26" s="5">
        <v>19.479600838948819</v>
      </c>
      <c r="AD26" s="5">
        <v>18.246167202658658</v>
      </c>
    </row>
    <row r="27" spans="1:34" ht="18.600000000000001" thickBot="1" x14ac:dyDescent="0.35">
      <c r="B27">
        <v>2.1694055962680601</v>
      </c>
      <c r="C27">
        <v>0</v>
      </c>
      <c r="D27">
        <v>0</v>
      </c>
      <c r="E27">
        <v>5</v>
      </c>
      <c r="F27">
        <v>0.55000000000000004</v>
      </c>
      <c r="G27">
        <f t="shared" si="2"/>
        <v>0.12566134685507416</v>
      </c>
      <c r="H27">
        <f t="shared" si="9"/>
        <v>23.501893959570651</v>
      </c>
      <c r="I27">
        <f t="shared" si="3"/>
        <v>0.38004698294823436</v>
      </c>
      <c r="J27">
        <f t="shared" si="4"/>
        <v>0.40339446558915582</v>
      </c>
      <c r="K27">
        <f t="shared" si="5"/>
        <v>0.37164908852346978</v>
      </c>
      <c r="L27">
        <f t="shared" si="6"/>
        <v>22.25488674531784</v>
      </c>
      <c r="M27">
        <f t="shared" si="7"/>
        <v>21.916666628580749</v>
      </c>
      <c r="N27">
        <f t="shared" si="8"/>
        <v>22.06570505120407</v>
      </c>
      <c r="V27" s="18"/>
      <c r="W27" s="7" t="s">
        <v>49</v>
      </c>
      <c r="X27" s="8">
        <v>21.40262109483562</v>
      </c>
      <c r="Y27" s="8">
        <v>21.40262109483562</v>
      </c>
      <c r="Z27" s="8">
        <v>21.40262109483562</v>
      </c>
      <c r="AA27" s="8">
        <v>21.252387571691845</v>
      </c>
      <c r="AB27" s="8">
        <v>21.252387571691845</v>
      </c>
      <c r="AC27" s="8">
        <v>19.479599666226125</v>
      </c>
      <c r="AD27" s="8">
        <v>18.246166966613714</v>
      </c>
    </row>
    <row r="28" spans="1:34" ht="18.600000000000001" thickBot="1" x14ac:dyDescent="0.35">
      <c r="B28">
        <v>2.0893379254031035</v>
      </c>
      <c r="C28">
        <v>0</v>
      </c>
      <c r="D28">
        <v>0</v>
      </c>
      <c r="E28">
        <v>6</v>
      </c>
      <c r="F28">
        <v>0.65</v>
      </c>
      <c r="G28">
        <f t="shared" si="2"/>
        <v>0.38532046640756784</v>
      </c>
      <c r="H28">
        <f t="shared" si="9"/>
        <v>22.634494191866956</v>
      </c>
      <c r="I28">
        <f t="shared" si="3"/>
        <v>1.131454946721701</v>
      </c>
      <c r="J28">
        <f t="shared" si="4"/>
        <v>1.1973989191410062</v>
      </c>
      <c r="K28">
        <f t="shared" si="5"/>
        <v>1.106821914405079</v>
      </c>
      <c r="L28">
        <f t="shared" si="6"/>
        <v>22.198945694536327</v>
      </c>
      <c r="M28">
        <f t="shared" si="7"/>
        <v>21.916666679388445</v>
      </c>
      <c r="N28">
        <f t="shared" si="8"/>
        <v>22.000201168436114</v>
      </c>
      <c r="V28" s="18"/>
      <c r="W28" s="7" t="s">
        <v>50</v>
      </c>
      <c r="X28" s="8">
        <v>21.402628243625955</v>
      </c>
      <c r="Y28" s="8">
        <v>21.402628243625955</v>
      </c>
      <c r="Z28" s="8">
        <v>21.402628243625955</v>
      </c>
      <c r="AA28" s="8">
        <v>21.252376904571754</v>
      </c>
      <c r="AB28" s="8">
        <v>20.217499979893887</v>
      </c>
      <c r="AC28" s="8">
        <v>19.479596056979528</v>
      </c>
      <c r="AD28" s="8">
        <v>18.246163206799995</v>
      </c>
    </row>
    <row r="29" spans="1:34" ht="18.600000000000001" thickBot="1" x14ac:dyDescent="0.35">
      <c r="B29">
        <v>1.9610542570801395</v>
      </c>
      <c r="C29">
        <v>4.713154131538138E-2</v>
      </c>
      <c r="D29">
        <v>0</v>
      </c>
      <c r="E29">
        <v>7</v>
      </c>
      <c r="F29">
        <v>0.75</v>
      </c>
      <c r="G29">
        <f t="shared" si="2"/>
        <v>0.67448975019608193</v>
      </c>
      <c r="H29">
        <f t="shared" si="9"/>
        <v>21.731780378627121</v>
      </c>
      <c r="I29">
        <f t="shared" si="3"/>
        <v>1.8870756698301767</v>
      </c>
      <c r="J29">
        <f t="shared" si="4"/>
        <v>1.9864471860835915</v>
      </c>
      <c r="K29">
        <f t="shared" si="5"/>
        <v>1.8469782722343335</v>
      </c>
      <c r="L29">
        <f t="shared" si="6"/>
        <v>22.159848240976039</v>
      </c>
      <c r="M29">
        <f t="shared" si="7"/>
        <v>21.916666867277634</v>
      </c>
      <c r="N29">
        <f t="shared" si="8"/>
        <v>21.936691513075441</v>
      </c>
      <c r="V29" s="18"/>
      <c r="W29" s="7" t="s">
        <v>51</v>
      </c>
      <c r="X29" s="8">
        <v>21.402628243625955</v>
      </c>
      <c r="Y29" s="8">
        <v>21.402628243625955</v>
      </c>
      <c r="Z29" s="8">
        <v>21.402628243625955</v>
      </c>
      <c r="AA29" s="8">
        <v>21.252376904571754</v>
      </c>
      <c r="AB29" s="8">
        <v>20.217499979893887</v>
      </c>
      <c r="AC29" s="8">
        <v>19.479596056979528</v>
      </c>
      <c r="AD29" s="8">
        <v>18.246163206799995</v>
      </c>
    </row>
    <row r="30" spans="1:34" ht="18.600000000000001" thickBot="1" x14ac:dyDescent="0.35">
      <c r="B30">
        <v>1.5358832801348006</v>
      </c>
      <c r="C30">
        <v>0.40059377399251583</v>
      </c>
      <c r="D30">
        <v>0</v>
      </c>
      <c r="E30">
        <v>8</v>
      </c>
      <c r="F30">
        <v>0.85</v>
      </c>
      <c r="G30">
        <f t="shared" si="2"/>
        <v>1.0364333894937898</v>
      </c>
      <c r="H30">
        <f>$A$16*B30+$B$16*C30+$C$16*D30</f>
        <v>20.778204532716337</v>
      </c>
      <c r="I30">
        <f>G30* SQRT($D$18*(B30^2)+$E$18*(C30^2)+$F$18*(D30^2)+$M$18)</f>
        <v>2.5050826851598846</v>
      </c>
      <c r="J30">
        <f t="shared" si="4"/>
        <v>2.5797389539953435</v>
      </c>
      <c r="K30">
        <f>G30* SQRT($J$18*(B30^2)+$K$18*(C30^2)+$L$18*(D30^2)+$O$18)</f>
        <v>2.444149190409731</v>
      </c>
      <c r="L30">
        <f>$D$16*B30+C30*$E$16+D30*$F$16+I30</f>
        <v>22.231523201273252</v>
      </c>
      <c r="M30">
        <f t="shared" si="7"/>
        <v>21.916667665422068</v>
      </c>
      <c r="N30">
        <f t="shared" si="8"/>
        <v>21.875685360681651</v>
      </c>
      <c r="V30" s="18"/>
      <c r="W30" s="7" t="s">
        <v>52</v>
      </c>
      <c r="X30" s="8">
        <v>20.821855017683646</v>
      </c>
      <c r="Y30" s="8">
        <v>20.821855017683646</v>
      </c>
      <c r="Z30" s="8">
        <v>20.821855017683646</v>
      </c>
      <c r="AA30" s="8">
        <v>20.821855017683646</v>
      </c>
      <c r="AB30" s="8">
        <v>20.217499979893887</v>
      </c>
      <c r="AC30" s="8">
        <v>19.479596056979528</v>
      </c>
      <c r="AD30" s="8">
        <v>18.246163206799995</v>
      </c>
    </row>
    <row r="31" spans="1:34" ht="18.600000000000001" thickBot="1" x14ac:dyDescent="0.35">
      <c r="B31">
        <v>1.3078432422799362</v>
      </c>
      <c r="C31">
        <v>0.44481767746816869</v>
      </c>
      <c r="D31">
        <v>0.13946491951982376</v>
      </c>
      <c r="E31">
        <v>9</v>
      </c>
      <c r="F31">
        <v>0.9</v>
      </c>
      <c r="G31">
        <f t="shared" si="2"/>
        <v>1.2815515655446006</v>
      </c>
      <c r="H31">
        <f>$A$16*B31+$B$16*C31+$C$16*D31</f>
        <v>20.217510703535218</v>
      </c>
      <c r="I31">
        <f t="shared" si="3"/>
        <v>2.8588547359458825</v>
      </c>
      <c r="J31">
        <f t="shared" si="4"/>
        <v>2.8886179958713338</v>
      </c>
      <c r="K31">
        <f t="shared" si="5"/>
        <v>2.7870304560600214</v>
      </c>
      <c r="L31">
        <f t="shared" si="6"/>
        <v>22.113710814124975</v>
      </c>
      <c r="M31">
        <f t="shared" si="7"/>
        <v>21.916692560700866</v>
      </c>
      <c r="N31">
        <f t="shared" si="8"/>
        <v>21.770803051690685</v>
      </c>
      <c r="V31" s="18"/>
      <c r="W31" s="7" t="s">
        <v>53</v>
      </c>
      <c r="X31" s="8">
        <v>20.028185123019551</v>
      </c>
      <c r="Y31" s="8">
        <v>20.028185123019551</v>
      </c>
      <c r="Z31" s="8">
        <v>20.028185123019551</v>
      </c>
      <c r="AA31" s="8">
        <v>20.028185123019551</v>
      </c>
      <c r="AB31" s="8">
        <v>20.028185123019551</v>
      </c>
      <c r="AC31" s="8">
        <v>19.479596056979528</v>
      </c>
      <c r="AD31" s="8">
        <v>18.246163206799995</v>
      </c>
    </row>
    <row r="32" spans="1:34" ht="18.600000000000001" thickBot="1" x14ac:dyDescent="0.35">
      <c r="B32">
        <v>1.1050261754706656</v>
      </c>
      <c r="C32">
        <v>0.45741214585150491</v>
      </c>
      <c r="D32">
        <v>0.26706182015488755</v>
      </c>
      <c r="E32">
        <v>10</v>
      </c>
      <c r="F32">
        <v>0.95</v>
      </c>
      <c r="G32">
        <f t="shared" si="2"/>
        <v>1.6448536269514715</v>
      </c>
      <c r="H32">
        <f>$A$16*B32+$B$16*C32+$C$16*D32</f>
        <v>19.47960303467784</v>
      </c>
      <c r="I32">
        <f>G32* SQRT($D$18*(B32^2)+$E$18*(C32^2)+$F$18*(D32^2)+$M$18)</f>
        <v>3.4529725878728672</v>
      </c>
      <c r="J32">
        <f t="shared" si="4"/>
        <v>3.3991263094390232</v>
      </c>
      <c r="K32">
        <f t="shared" si="5"/>
        <v>3.3665495879913787</v>
      </c>
      <c r="L32">
        <f t="shared" si="6"/>
        <v>22.040117813973993</v>
      </c>
      <c r="M32">
        <f t="shared" si="7"/>
        <v>21.91669161116609</v>
      </c>
      <c r="N32">
        <f t="shared" si="8"/>
        <v>21.715531208724304</v>
      </c>
      <c r="V32" s="20"/>
      <c r="W32" s="7" t="s">
        <v>54</v>
      </c>
      <c r="X32" s="8">
        <v>18.675366316985944</v>
      </c>
      <c r="Y32" s="8">
        <v>18.675366316985944</v>
      </c>
      <c r="Z32" s="8">
        <v>18.675366316985944</v>
      </c>
      <c r="AA32" s="8">
        <v>18.675366316985944</v>
      </c>
      <c r="AB32" s="8">
        <v>18.675366316985944</v>
      </c>
      <c r="AC32" s="8">
        <v>18.675366316985944</v>
      </c>
      <c r="AD32" s="8">
        <v>18.246163206799995</v>
      </c>
    </row>
    <row r="33" spans="2:14" x14ac:dyDescent="0.3">
      <c r="B33">
        <v>1.0200051647216994</v>
      </c>
      <c r="C33">
        <v>0.45806371522009276</v>
      </c>
      <c r="D33">
        <v>0.31218529196184291</v>
      </c>
      <c r="E33">
        <v>11</v>
      </c>
      <c r="F33">
        <v>0.97</v>
      </c>
      <c r="G33">
        <f t="shared" si="2"/>
        <v>1.8807936081512504</v>
      </c>
      <c r="H33">
        <f t="shared" si="9"/>
        <v>19.035311133028568</v>
      </c>
      <c r="I33">
        <f t="shared" si="3"/>
        <v>3.859776421217425</v>
      </c>
      <c r="J33">
        <f t="shared" si="4"/>
        <v>3.7504714382316569</v>
      </c>
      <c r="K33">
        <f t="shared" si="5"/>
        <v>3.7640869588057551</v>
      </c>
      <c r="L33">
        <f t="shared" si="6"/>
        <v>22.036476081535177</v>
      </c>
      <c r="M33">
        <f t="shared" si="7"/>
        <v>21.916667624650938</v>
      </c>
      <c r="N33">
        <f t="shared" si="8"/>
        <v>21.716957189381969</v>
      </c>
    </row>
    <row r="34" spans="2:14" x14ac:dyDescent="0.3">
      <c r="B34">
        <v>0.90544277917792793</v>
      </c>
      <c r="C34">
        <v>0.45203906545078565</v>
      </c>
      <c r="D34">
        <v>0.36154702949913381</v>
      </c>
      <c r="E34">
        <v>12</v>
      </c>
      <c r="F34">
        <v>0.99</v>
      </c>
      <c r="G34">
        <f t="shared" si="2"/>
        <v>2.3263478740408408</v>
      </c>
      <c r="H34">
        <f t="shared" si="9"/>
        <v>18.246148674701647</v>
      </c>
      <c r="I34">
        <f t="shared" si="3"/>
        <v>4.6325537122673603</v>
      </c>
      <c r="J34">
        <f t="shared" si="4"/>
        <v>4.4176638116477562</v>
      </c>
      <c r="K34">
        <f t="shared" si="5"/>
        <v>4.5206497045247893</v>
      </c>
      <c r="L34">
        <f t="shared" si="6"/>
        <v>22.071598715948838</v>
      </c>
      <c r="M34">
        <f t="shared" si="7"/>
        <v>21.916669026481781</v>
      </c>
      <c r="N34">
        <f t="shared" si="8"/>
        <v>21.756149370920131</v>
      </c>
    </row>
    <row r="35" spans="2:14" x14ac:dyDescent="0.3">
      <c r="B35">
        <v>0.77949053851548855</v>
      </c>
      <c r="C35">
        <v>0.4333288634685154</v>
      </c>
      <c r="D35">
        <v>0.39166542932429516</v>
      </c>
      <c r="E35">
        <v>13</v>
      </c>
      <c r="F35">
        <v>0.999</v>
      </c>
      <c r="G35">
        <f>NORMSINV(F35)</f>
        <v>3.0902323061678132</v>
      </c>
      <c r="H35">
        <f>$A$16*B35+$B$16*C35+$C$16*D35</f>
        <v>17.002060645220528</v>
      </c>
      <c r="I35">
        <f>G35* SQRT($D$18*(B35^2)+$E$18*(C35^2)+$F$18*(D35^2)+$M$18)</f>
        <v>5.9266489722333509</v>
      </c>
      <c r="J35">
        <f>G35* SQRT($G$18*(B35^2)+$H$18*(C35^2)+$I$18*(D35^2)+$N$18)</f>
        <v>5.5346971274142991</v>
      </c>
      <c r="K35">
        <f>G35* SQRT($J$18*(B35^2)+$K$18*(C35^2)+$L$18*(D35^2)+$O$18)</f>
        <v>5.7910193386598632</v>
      </c>
      <c r="L35">
        <f t="shared" si="6"/>
        <v>22.191313643218194</v>
      </c>
      <c r="M35">
        <f t="shared" si="7"/>
        <v>21.916669183481346</v>
      </c>
      <c r="N35">
        <f>$J$16*B35+C35*$K$16+D35*$L$16+K35</f>
        <v>21.875450343210581</v>
      </c>
    </row>
  </sheetData>
  <mergeCells count="4">
    <mergeCell ref="L19:N19"/>
    <mergeCell ref="V23:V25"/>
    <mergeCell ref="W23:AD24"/>
    <mergeCell ref="V26:V32"/>
  </mergeCells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22</xdr:col>
                <xdr:colOff>0</xdr:colOff>
                <xdr:row>23</xdr:row>
                <xdr:rowOff>0</xdr:rowOff>
              </from>
              <to>
                <xdr:col>22</xdr:col>
                <xdr:colOff>228600</xdr:colOff>
                <xdr:row>24</xdr:row>
                <xdr:rowOff>76200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2021-04-12T09:25:32Z</dcterms:created>
  <dcterms:modified xsi:type="dcterms:W3CDTF">2021-04-12T20:50:21Z</dcterms:modified>
</cp:coreProperties>
</file>