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85" yWindow="-15" windowWidth="9660" windowHeight="12315" activeTab="1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52511"/>
</workbook>
</file>

<file path=xl/calcChain.xml><?xml version="1.0" encoding="utf-8"?>
<calcChain xmlns="http://schemas.openxmlformats.org/spreadsheetml/2006/main">
  <c r="L17" i="2" l="1"/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<sst xmlns="http://schemas.openxmlformats.org/spreadsheetml/2006/main" count="95" uniqueCount="68">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</sst>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40625" defaultRowHeight="14.25" x14ac:dyDescent="0.2"/>
  <cols>
    <col min="1" max="1" width="40.7109375" style="3" customWidth="1"/>
    <col min="2" max="2" width="27" style="3" customWidth="1"/>
    <col min="3" max="3" width="10.85546875" style="54" customWidth="1"/>
    <col min="4" max="4" width="11.140625" style="4" customWidth="1"/>
    <col min="5" max="5" width="10.85546875" style="3" customWidth="1"/>
    <col min="6" max="6" width="14" style="4" customWidth="1"/>
    <col min="7" max="7" width="9.28515625" style="3" bestFit="1" customWidth="1"/>
    <col min="8" max="8" width="13.85546875" style="4" customWidth="1"/>
    <col min="9" max="9" width="14.140625" style="3" customWidth="1"/>
    <col min="10" max="10" width="17.85546875" style="4" customWidth="1"/>
    <col min="11" max="11" width="15" style="3" customWidth="1"/>
    <col min="12" max="12" width="12.28515625" style="3" customWidth="1"/>
    <col min="13" max="13" width="6.5703125" style="3" customWidth="1"/>
    <col min="14" max="14" width="12.42578125" style="4" customWidth="1"/>
    <col min="15" max="15" width="6.5703125" style="3" customWidth="1"/>
    <col min="16" max="16" width="12.42578125" style="4" customWidth="1"/>
    <col min="17" max="17" width="16.5703125" style="4" customWidth="1"/>
    <col min="18" max="18" width="13" style="3" bestFit="1" customWidth="1"/>
    <col min="19" max="16384" width="9.140625" style="3"/>
  </cols>
  <sheetData>
    <row r="1" spans="1:147" x14ac:dyDescent="0.2">
      <c r="A1" s="1" t="s">
        <v>0</v>
      </c>
      <c r="B1" s="2">
        <v>250000</v>
      </c>
      <c r="C1" s="111" t="s">
        <v>1</v>
      </c>
      <c r="D1" s="111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5" thickBot="1" x14ac:dyDescent="0.25">
      <c r="B2" s="8"/>
      <c r="C2" s="9"/>
      <c r="J2" s="112"/>
      <c r="K2" s="112"/>
      <c r="L2" s="112"/>
      <c r="M2" s="112"/>
      <c r="N2" s="112"/>
      <c r="O2" s="112"/>
      <c r="P2" s="112"/>
      <c r="Q2" s="112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25">
      <c r="A3" s="103" t="s">
        <v>2</v>
      </c>
      <c r="B3" s="113" t="s">
        <v>3</v>
      </c>
      <c r="C3" s="103" t="s">
        <v>4</v>
      </c>
      <c r="D3" s="114" t="s">
        <v>5</v>
      </c>
      <c r="E3" s="103" t="s">
        <v>6</v>
      </c>
      <c r="F3" s="114" t="s">
        <v>7</v>
      </c>
      <c r="G3" s="103" t="s">
        <v>8</v>
      </c>
      <c r="H3" s="115"/>
      <c r="I3" s="103" t="s">
        <v>9</v>
      </c>
      <c r="J3" s="103"/>
      <c r="K3" s="103"/>
      <c r="L3" s="103"/>
      <c r="M3" s="103" t="s">
        <v>10</v>
      </c>
      <c r="N3" s="103"/>
      <c r="O3" s="103" t="s">
        <v>11</v>
      </c>
      <c r="P3" s="103"/>
      <c r="Q3" s="104" t="s">
        <v>12</v>
      </c>
      <c r="R3" s="109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25">
      <c r="A4" s="103"/>
      <c r="B4" s="113"/>
      <c r="C4" s="103"/>
      <c r="D4" s="114"/>
      <c r="E4" s="103"/>
      <c r="F4" s="114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04"/>
      <c r="R4" s="110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25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5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5" thickBot="1" x14ac:dyDescent="0.3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5" thickBot="1" x14ac:dyDescent="0.25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5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5" thickBot="1" x14ac:dyDescent="0.25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5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5" thickBot="1" x14ac:dyDescent="0.25">
      <c r="A12" s="101" t="s">
        <v>28</v>
      </c>
      <c r="B12" s="41" t="s">
        <v>29</v>
      </c>
      <c r="C12" s="102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5" thickBot="1" x14ac:dyDescent="0.25">
      <c r="A13" s="101"/>
      <c r="B13" s="41" t="s">
        <v>30</v>
      </c>
      <c r="C13" s="102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5" thickBot="1" x14ac:dyDescent="0.25">
      <c r="A14" s="101"/>
      <c r="B14" s="41"/>
      <c r="C14" s="102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5" thickBot="1" x14ac:dyDescent="0.25">
      <c r="A15" s="105" t="s">
        <v>32</v>
      </c>
      <c r="B15" s="58" t="s">
        <v>31</v>
      </c>
      <c r="C15" s="107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5" thickBot="1" x14ac:dyDescent="0.25">
      <c r="A16" s="106"/>
      <c r="B16" s="41" t="s">
        <v>33</v>
      </c>
      <c r="C16" s="108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5" thickBot="1" x14ac:dyDescent="0.25">
      <c r="A17" s="101" t="s">
        <v>34</v>
      </c>
      <c r="B17" s="41" t="s">
        <v>35</v>
      </c>
      <c r="C17" s="102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5" thickBot="1" x14ac:dyDescent="0.25">
      <c r="A18" s="101"/>
      <c r="B18" s="41" t="s">
        <v>36</v>
      </c>
      <c r="C18" s="102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5" thickBot="1" x14ac:dyDescent="0.25">
      <c r="A19" s="101"/>
      <c r="B19" s="45" t="s">
        <v>37</v>
      </c>
      <c r="C19" s="102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5" thickBot="1" x14ac:dyDescent="0.25">
      <c r="A20" s="101"/>
      <c r="B20" s="41" t="s">
        <v>38</v>
      </c>
      <c r="C20" s="102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5" thickBot="1" x14ac:dyDescent="0.25">
      <c r="A21" s="101"/>
      <c r="B21" s="41" t="s">
        <v>39</v>
      </c>
      <c r="C21" s="102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5" thickBot="1" x14ac:dyDescent="0.25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5" thickBot="1" x14ac:dyDescent="0.25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5" thickBot="1" x14ac:dyDescent="0.25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5" thickBot="1" x14ac:dyDescent="0.25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5" thickBot="1" x14ac:dyDescent="0.25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5.75" thickBot="1" x14ac:dyDescent="0.25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  <mergeCell ref="A17:A21"/>
    <mergeCell ref="C17:C21"/>
    <mergeCell ref="M3:N3"/>
    <mergeCell ref="O3:P3"/>
    <mergeCell ref="Q3:Q4"/>
    <mergeCell ref="A15:A16"/>
    <mergeCell ref="C15:C1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view="pageBreakPreview" zoomScale="110" zoomScaleSheetLayoutView="110" workbookViewId="0">
      <pane xSplit="6" ySplit="4" topLeftCell="K5" activePane="bottomRight" state="frozen"/>
      <selection pane="topRight" activeCell="G1" sqref="G1"/>
      <selection pane="bottomLeft" activeCell="A5" sqref="A5"/>
      <selection pane="bottomRight" activeCell="K17" sqref="K17"/>
    </sheetView>
  </sheetViews>
  <sheetFormatPr defaultColWidth="9.140625" defaultRowHeight="14.25" x14ac:dyDescent="0.2"/>
  <cols>
    <col min="1" max="1" width="27" style="3" customWidth="1"/>
    <col min="2" max="2" width="11.140625" style="4" customWidth="1"/>
    <col min="3" max="3" width="11.7109375" style="3" customWidth="1"/>
    <col min="4" max="4" width="14" style="4" customWidth="1"/>
    <col min="5" max="5" width="9.28515625" style="3" bestFit="1" customWidth="1"/>
    <col min="6" max="6" width="13.85546875" style="4" customWidth="1"/>
    <col min="7" max="7" width="14.140625" style="3" hidden="1" customWidth="1"/>
    <col min="8" max="8" width="17.85546875" style="4" hidden="1" customWidth="1"/>
    <col min="9" max="9" width="15" style="3" hidden="1" customWidth="1"/>
    <col min="10" max="10" width="12.28515625" style="3" hidden="1" customWidth="1"/>
    <col min="11" max="11" width="6.5703125" style="3" customWidth="1"/>
    <col min="12" max="12" width="12.42578125" style="4" customWidth="1"/>
    <col min="13" max="13" width="6.5703125" style="3" customWidth="1"/>
    <col min="14" max="16" width="12.42578125" style="4" customWidth="1"/>
    <col min="17" max="17" width="12.42578125" style="78" customWidth="1"/>
    <col min="18" max="18" width="12.42578125" style="4" customWidth="1"/>
    <col min="19" max="19" width="16.5703125" style="4" customWidth="1"/>
    <col min="20" max="20" width="13" style="3" bestFit="1" customWidth="1"/>
    <col min="21" max="21" width="9.140625" style="3"/>
    <col min="22" max="22" width="10.140625" style="3" bestFit="1" customWidth="1"/>
    <col min="23" max="16384" width="9.140625" style="3"/>
  </cols>
  <sheetData>
    <row r="1" spans="1:149" x14ac:dyDescent="0.2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5" thickBot="1" x14ac:dyDescent="0.25">
      <c r="A2" s="4" t="s">
        <v>54</v>
      </c>
      <c r="B2" s="5">
        <v>168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25">
      <c r="A3" s="113" t="s">
        <v>3</v>
      </c>
      <c r="B3" s="114" t="s">
        <v>5</v>
      </c>
      <c r="C3" s="103" t="s">
        <v>6</v>
      </c>
      <c r="D3" s="114" t="s">
        <v>7</v>
      </c>
      <c r="E3" s="103" t="s">
        <v>8</v>
      </c>
      <c r="F3" s="115"/>
      <c r="G3" s="103" t="s">
        <v>9</v>
      </c>
      <c r="H3" s="103"/>
      <c r="I3" s="103"/>
      <c r="J3" s="103"/>
      <c r="K3" s="103" t="s">
        <v>10</v>
      </c>
      <c r="L3" s="103"/>
      <c r="M3" s="103" t="s">
        <v>11</v>
      </c>
      <c r="N3" s="103"/>
      <c r="O3" s="116" t="s">
        <v>55</v>
      </c>
      <c r="P3" s="117"/>
      <c r="Q3" s="116" t="s">
        <v>52</v>
      </c>
      <c r="R3" s="117"/>
      <c r="S3" s="104" t="s">
        <v>12</v>
      </c>
      <c r="T3" s="109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25">
      <c r="A4" s="113"/>
      <c r="B4" s="114"/>
      <c r="C4" s="103"/>
      <c r="D4" s="114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04"/>
      <c r="T4" s="110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5" thickBot="1" x14ac:dyDescent="0.25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5" thickBot="1" x14ac:dyDescent="0.25">
      <c r="A6" s="79" t="s">
        <v>57</v>
      </c>
      <c r="B6" s="97">
        <v>6.79</v>
      </c>
      <c r="C6" s="80">
        <v>168.75</v>
      </c>
      <c r="D6" s="83">
        <f>SUM(C6*B6)</f>
        <v>1145.8125</v>
      </c>
      <c r="E6" s="82"/>
      <c r="F6" s="83">
        <f>D6*E6</f>
        <v>0</v>
      </c>
      <c r="G6" s="81"/>
      <c r="H6" s="83"/>
      <c r="I6" s="83"/>
      <c r="J6" s="83"/>
      <c r="K6" s="83">
        <v>0</v>
      </c>
      <c r="L6" s="83">
        <f t="shared" ref="L6:L18" si="0">SUM($A$1*C6*K6/100)</f>
        <v>0</v>
      </c>
      <c r="M6" s="83"/>
      <c r="N6" s="83">
        <f>B6*M6*40%</f>
        <v>0</v>
      </c>
      <c r="O6" s="95"/>
      <c r="P6" s="95">
        <f t="shared" ref="P6:P8" si="1">B6*O6</f>
        <v>0</v>
      </c>
      <c r="Q6" s="84">
        <v>11.25</v>
      </c>
      <c r="R6" s="95">
        <f t="shared" ref="R6:R16" si="2">B6*Q6</f>
        <v>76.387500000000003</v>
      </c>
      <c r="S6" s="92">
        <f t="shared" ref="S6:S8" si="3">D6+F6+(G6/B$2)*C6+(H6/B$2)*C6+(I6/B$2)*C6+(J6/B$2)*C6+L6+N6+R6+P6</f>
        <v>1222.2</v>
      </c>
      <c r="T6" s="93">
        <f t="shared" ref="T6:T18" si="4">ROUND(S6-(S6*14%),0)</f>
        <v>1051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5" thickBot="1" x14ac:dyDescent="0.25">
      <c r="A7" s="33" t="s">
        <v>51</v>
      </c>
      <c r="B7" s="96">
        <v>6.79</v>
      </c>
      <c r="C7" s="70">
        <v>157.5</v>
      </c>
      <c r="D7" s="83">
        <f>SUM(C7*B7)</f>
        <v>1069.425</v>
      </c>
      <c r="E7" s="57"/>
      <c r="F7" s="88">
        <f t="shared" ref="F7:F18" si="5">D7*E7</f>
        <v>0</v>
      </c>
      <c r="G7" s="36"/>
      <c r="H7" s="88"/>
      <c r="I7" s="88"/>
      <c r="J7" s="89"/>
      <c r="K7" s="83">
        <v>0</v>
      </c>
      <c r="L7" s="99">
        <f t="shared" ref="L7:L8" si="6">SUM($A$1*C7*K7/100)</f>
        <v>0</v>
      </c>
      <c r="M7" s="99"/>
      <c r="N7" s="89">
        <f t="shared" ref="N7:N11" si="7">B7*M7*40%</f>
        <v>0</v>
      </c>
      <c r="O7" s="86"/>
      <c r="P7" s="94">
        <f t="shared" si="1"/>
        <v>0</v>
      </c>
      <c r="Q7" s="76"/>
      <c r="R7" s="86">
        <f t="shared" si="2"/>
        <v>0</v>
      </c>
      <c r="S7" s="92">
        <f t="shared" si="3"/>
        <v>1069.425</v>
      </c>
      <c r="T7" s="91">
        <f t="shared" si="4"/>
        <v>920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5" thickBot="1" x14ac:dyDescent="0.25">
      <c r="A8" s="79" t="s">
        <v>58</v>
      </c>
      <c r="B8" s="97">
        <v>5.91</v>
      </c>
      <c r="C8" s="80">
        <v>176</v>
      </c>
      <c r="D8" s="83">
        <f>SUM(C8*B8)</f>
        <v>1040.1600000000001</v>
      </c>
      <c r="E8" s="82"/>
      <c r="F8" s="83">
        <f t="shared" si="5"/>
        <v>0</v>
      </c>
      <c r="G8" s="81"/>
      <c r="H8" s="83"/>
      <c r="I8" s="83"/>
      <c r="J8" s="83"/>
      <c r="K8" s="83">
        <v>0</v>
      </c>
      <c r="L8" s="83">
        <f t="shared" si="6"/>
        <v>0</v>
      </c>
      <c r="M8" s="83"/>
      <c r="N8" s="83">
        <f t="shared" si="7"/>
        <v>0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1040.1600000000001</v>
      </c>
      <c r="T8" s="93">
        <f t="shared" si="4"/>
        <v>895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5" thickBot="1" x14ac:dyDescent="0.25">
      <c r="A9" s="33" t="s">
        <v>59</v>
      </c>
      <c r="B9" s="96">
        <v>5.98</v>
      </c>
      <c r="C9" s="70">
        <v>180</v>
      </c>
      <c r="D9" s="88">
        <f>SUM(C9*B9)</f>
        <v>1076.4000000000001</v>
      </c>
      <c r="E9" s="57"/>
      <c r="F9" s="88">
        <f t="shared" si="5"/>
        <v>0</v>
      </c>
      <c r="G9" s="36"/>
      <c r="H9" s="99"/>
      <c r="I9" s="88"/>
      <c r="J9" s="89"/>
      <c r="K9" s="83">
        <v>0</v>
      </c>
      <c r="L9" s="89">
        <f t="shared" si="0"/>
        <v>0</v>
      </c>
      <c r="M9" s="99">
        <v>64</v>
      </c>
      <c r="N9" s="89">
        <f t="shared" si="7"/>
        <v>153.08800000000002</v>
      </c>
      <c r="O9" s="86"/>
      <c r="P9" s="94">
        <f>B9*O9</f>
        <v>0</v>
      </c>
      <c r="Q9" s="76"/>
      <c r="R9" s="86">
        <f t="shared" si="2"/>
        <v>0</v>
      </c>
      <c r="S9" s="90">
        <f>D9+F9+(G9/B$2)*C9+(H9/B$2)*C9+(I9/B$2)*C9+(J9/B$2)*C9+L9+N9+R9+P9</f>
        <v>1229.4880000000001</v>
      </c>
      <c r="T9" s="91">
        <f t="shared" si="4"/>
        <v>1057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5" thickBot="1" x14ac:dyDescent="0.25">
      <c r="A10" s="79" t="s">
        <v>60</v>
      </c>
      <c r="B10" s="97">
        <v>5.91</v>
      </c>
      <c r="C10" s="80">
        <v>180</v>
      </c>
      <c r="D10" s="83">
        <f t="shared" ref="D10:D15" si="8">SUM(C10*B10)</f>
        <v>1063.8</v>
      </c>
      <c r="E10" s="82"/>
      <c r="F10" s="83">
        <f t="shared" si="5"/>
        <v>0</v>
      </c>
      <c r="G10" s="81"/>
      <c r="H10" s="83"/>
      <c r="I10" s="83"/>
      <c r="J10" s="83"/>
      <c r="K10" s="83">
        <v>0</v>
      </c>
      <c r="L10" s="83">
        <f t="shared" si="0"/>
        <v>0</v>
      </c>
      <c r="M10" s="83">
        <v>64</v>
      </c>
      <c r="N10" s="83">
        <f t="shared" si="7"/>
        <v>151.29600000000002</v>
      </c>
      <c r="O10" s="95"/>
      <c r="P10" s="95">
        <f t="shared" ref="P10:P18" si="9">B10*O10</f>
        <v>0</v>
      </c>
      <c r="Q10" s="84"/>
      <c r="R10" s="95">
        <f t="shared" si="2"/>
        <v>0</v>
      </c>
      <c r="S10" s="92">
        <f t="shared" ref="S10:S18" si="10">D10+F10+(G10/B$2)*C10+(H10/B$2)*C10+(I10/B$2)*C10+(J10/B$2)*C10+L10+N10+R10+P10</f>
        <v>1215.096</v>
      </c>
      <c r="T10" s="93">
        <f t="shared" si="4"/>
        <v>1045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5" thickBot="1" x14ac:dyDescent="0.25">
      <c r="A11" s="33" t="s">
        <v>61</v>
      </c>
      <c r="B11" s="96">
        <v>6.5</v>
      </c>
      <c r="C11" s="70">
        <v>168.75</v>
      </c>
      <c r="D11" s="88">
        <f t="shared" si="8"/>
        <v>1096.875</v>
      </c>
      <c r="E11" s="57"/>
      <c r="F11" s="88">
        <f t="shared" si="5"/>
        <v>0</v>
      </c>
      <c r="G11" s="36"/>
      <c r="H11" s="88"/>
      <c r="I11" s="88"/>
      <c r="J11" s="89"/>
      <c r="K11" s="83">
        <v>0</v>
      </c>
      <c r="L11" s="89">
        <f t="shared" ref="L11" si="11">SUM($A$1*C11*K11/100)</f>
        <v>0</v>
      </c>
      <c r="M11" s="99">
        <v>64</v>
      </c>
      <c r="N11" s="89">
        <f t="shared" si="7"/>
        <v>166.4</v>
      </c>
      <c r="O11" s="86"/>
      <c r="P11" s="94">
        <f t="shared" si="9"/>
        <v>0</v>
      </c>
      <c r="Q11" s="76">
        <v>11.25</v>
      </c>
      <c r="R11" s="86">
        <f t="shared" si="2"/>
        <v>73.125</v>
      </c>
      <c r="S11" s="90">
        <f t="shared" si="10"/>
        <v>1336.4</v>
      </c>
      <c r="T11" s="91">
        <f t="shared" si="4"/>
        <v>1149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5" thickBot="1" x14ac:dyDescent="0.25">
      <c r="A12" s="79" t="s">
        <v>62</v>
      </c>
      <c r="B12" s="97">
        <v>5.32</v>
      </c>
      <c r="C12" s="80">
        <v>161.5</v>
      </c>
      <c r="D12" s="83">
        <f t="shared" si="8"/>
        <v>859.18000000000006</v>
      </c>
      <c r="E12" s="82"/>
      <c r="F12" s="83">
        <f t="shared" si="5"/>
        <v>0</v>
      </c>
      <c r="G12" s="81"/>
      <c r="H12" s="83"/>
      <c r="I12" s="83"/>
      <c r="J12" s="83"/>
      <c r="K12" s="83">
        <v>0</v>
      </c>
      <c r="L12" s="83">
        <f t="shared" si="0"/>
        <v>0</v>
      </c>
      <c r="M12" s="83">
        <v>50</v>
      </c>
      <c r="N12" s="83">
        <f>B12*M12*40%</f>
        <v>106.4</v>
      </c>
      <c r="O12" s="95"/>
      <c r="P12" s="95">
        <f t="shared" si="9"/>
        <v>0</v>
      </c>
      <c r="Q12" s="84"/>
      <c r="R12" s="95">
        <f t="shared" si="2"/>
        <v>0</v>
      </c>
      <c r="S12" s="92">
        <f t="shared" si="10"/>
        <v>965.58</v>
      </c>
      <c r="T12" s="93">
        <f t="shared" si="4"/>
        <v>830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5" thickBot="1" x14ac:dyDescent="0.25">
      <c r="A13" s="33" t="s">
        <v>63</v>
      </c>
      <c r="B13" s="96">
        <v>5.91</v>
      </c>
      <c r="C13" s="70">
        <v>187.25</v>
      </c>
      <c r="D13" s="88">
        <f t="shared" si="8"/>
        <v>1106.6475</v>
      </c>
      <c r="E13" s="57"/>
      <c r="F13" s="88">
        <f t="shared" si="5"/>
        <v>0</v>
      </c>
      <c r="G13" s="36"/>
      <c r="H13" s="88"/>
      <c r="I13" s="88"/>
      <c r="J13" s="89"/>
      <c r="K13" s="83">
        <v>0</v>
      </c>
      <c r="L13" s="89">
        <f t="shared" si="0"/>
        <v>0</v>
      </c>
      <c r="M13" s="99">
        <v>38</v>
      </c>
      <c r="N13" s="100">
        <f t="shared" ref="N13:N18" si="12">B13*M13*40%</f>
        <v>89.832000000000008</v>
      </c>
      <c r="O13" s="86"/>
      <c r="P13" s="94">
        <f t="shared" si="9"/>
        <v>0</v>
      </c>
      <c r="Q13" s="76">
        <v>4</v>
      </c>
      <c r="R13" s="86">
        <f t="shared" si="2"/>
        <v>23.64</v>
      </c>
      <c r="S13" s="90">
        <f t="shared" si="10"/>
        <v>1220.1195000000002</v>
      </c>
      <c r="T13" s="91">
        <f t="shared" si="4"/>
        <v>1049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5" thickBot="1" x14ac:dyDescent="0.25">
      <c r="A14" s="79" t="s">
        <v>64</v>
      </c>
      <c r="B14" s="97">
        <v>5.91</v>
      </c>
      <c r="C14" s="80">
        <v>172.75</v>
      </c>
      <c r="D14" s="83">
        <f t="shared" si="8"/>
        <v>1020.9525</v>
      </c>
      <c r="E14" s="82"/>
      <c r="F14" s="83">
        <f t="shared" si="5"/>
        <v>0</v>
      </c>
      <c r="G14" s="81"/>
      <c r="H14" s="83"/>
      <c r="I14" s="83"/>
      <c r="J14" s="83"/>
      <c r="K14" s="83">
        <v>0</v>
      </c>
      <c r="L14" s="83">
        <f t="shared" si="0"/>
        <v>0</v>
      </c>
      <c r="M14" s="83">
        <v>58</v>
      </c>
      <c r="N14" s="83">
        <f t="shared" si="12"/>
        <v>137.11200000000002</v>
      </c>
      <c r="O14" s="95"/>
      <c r="P14" s="95">
        <f t="shared" si="9"/>
        <v>0</v>
      </c>
      <c r="Q14" s="84">
        <v>7.25</v>
      </c>
      <c r="R14" s="95">
        <f t="shared" si="2"/>
        <v>42.847500000000004</v>
      </c>
      <c r="S14" s="92">
        <f t="shared" si="10"/>
        <v>1200.912</v>
      </c>
      <c r="T14" s="93">
        <f t="shared" si="4"/>
        <v>1033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5" thickBot="1" x14ac:dyDescent="0.25">
      <c r="A15" s="33" t="s">
        <v>56</v>
      </c>
      <c r="B15" s="96">
        <v>6.79</v>
      </c>
      <c r="C15" s="70">
        <v>168.75</v>
      </c>
      <c r="D15" s="88">
        <f t="shared" si="8"/>
        <v>1145.8125</v>
      </c>
      <c r="E15" s="57"/>
      <c r="F15" s="88">
        <f t="shared" si="5"/>
        <v>0</v>
      </c>
      <c r="G15" s="36"/>
      <c r="H15" s="88"/>
      <c r="I15" s="88"/>
      <c r="J15" s="89"/>
      <c r="K15" s="83">
        <v>0</v>
      </c>
      <c r="L15" s="89">
        <f t="shared" si="0"/>
        <v>0</v>
      </c>
      <c r="M15" s="99">
        <v>64</v>
      </c>
      <c r="N15" s="100">
        <f t="shared" si="12"/>
        <v>173.82400000000001</v>
      </c>
      <c r="O15" s="86"/>
      <c r="P15" s="94">
        <f t="shared" si="9"/>
        <v>0</v>
      </c>
      <c r="Q15" s="76">
        <v>11.25</v>
      </c>
      <c r="R15" s="86">
        <f t="shared" si="2"/>
        <v>76.387500000000003</v>
      </c>
      <c r="S15" s="90">
        <f t="shared" si="10"/>
        <v>1396.0240000000001</v>
      </c>
      <c r="T15" s="91">
        <f t="shared" si="4"/>
        <v>1201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5" thickBot="1" x14ac:dyDescent="0.25">
      <c r="A16" s="79" t="s">
        <v>65</v>
      </c>
      <c r="B16" s="97">
        <v>6.79</v>
      </c>
      <c r="C16" s="80">
        <v>157.5</v>
      </c>
      <c r="D16" s="83">
        <f>SUM(C16*B16)</f>
        <v>1069.425</v>
      </c>
      <c r="E16" s="82"/>
      <c r="F16" s="83">
        <f t="shared" si="5"/>
        <v>0</v>
      </c>
      <c r="G16" s="81"/>
      <c r="H16" s="83"/>
      <c r="I16" s="83"/>
      <c r="J16" s="83"/>
      <c r="K16" s="83">
        <v>0</v>
      </c>
      <c r="L16" s="83">
        <f t="shared" si="0"/>
        <v>0</v>
      </c>
      <c r="M16" s="83">
        <v>64</v>
      </c>
      <c r="N16" s="83">
        <f t="shared" si="12"/>
        <v>173.82400000000001</v>
      </c>
      <c r="O16" s="95"/>
      <c r="P16" s="95">
        <f t="shared" si="9"/>
        <v>0</v>
      </c>
      <c r="Q16" s="84"/>
      <c r="R16" s="95">
        <f t="shared" si="2"/>
        <v>0</v>
      </c>
      <c r="S16" s="92">
        <f t="shared" si="10"/>
        <v>1243.249</v>
      </c>
      <c r="T16" s="93">
        <f t="shared" si="4"/>
        <v>1069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5" thickBot="1" x14ac:dyDescent="0.25">
      <c r="A17" s="33" t="s">
        <v>66</v>
      </c>
      <c r="B17" s="96">
        <v>6.5</v>
      </c>
      <c r="C17" s="70">
        <v>180</v>
      </c>
      <c r="D17" s="88">
        <f>SUM(C17*B17)</f>
        <v>1170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4.5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1174.5</v>
      </c>
      <c r="T17" s="91">
        <f t="shared" si="4"/>
        <v>1010</v>
      </c>
    </row>
    <row r="18" spans="1:149" ht="16.5" thickBot="1" x14ac:dyDescent="0.25">
      <c r="A18" s="79" t="s">
        <v>67</v>
      </c>
      <c r="B18" s="97">
        <v>6.5</v>
      </c>
      <c r="C18" s="80">
        <v>168.75</v>
      </c>
      <c r="D18" s="83">
        <f>SUM(C18*B18)</f>
        <v>1096.875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4.21875</v>
      </c>
      <c r="M18" s="83"/>
      <c r="N18" s="81">
        <f t="shared" si="12"/>
        <v>0</v>
      </c>
      <c r="O18" s="95"/>
      <c r="P18" s="95">
        <f t="shared" si="9"/>
        <v>0</v>
      </c>
      <c r="Q18" s="84">
        <v>11.25</v>
      </c>
      <c r="R18" s="95">
        <f t="shared" ref="R18" si="13">B18*Q18</f>
        <v>73.125</v>
      </c>
      <c r="S18" s="92">
        <f t="shared" si="10"/>
        <v>1174.21875</v>
      </c>
      <c r="T18" s="93">
        <f t="shared" si="4"/>
        <v>1010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5.75" thickBot="1" x14ac:dyDescent="0.25">
      <c r="A19" s="47"/>
      <c r="B19" s="49"/>
      <c r="C19" s="49"/>
      <c r="D19" s="49">
        <f>SUM(D5:D18)</f>
        <v>15362.364999999998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8.71875</v>
      </c>
      <c r="M19" s="48"/>
      <c r="N19" s="49">
        <f>SUM(N5:N18)</f>
        <v>1151.7760000000001</v>
      </c>
      <c r="O19" s="72"/>
      <c r="P19" s="72"/>
      <c r="Q19" s="77"/>
      <c r="R19" s="72"/>
      <c r="S19" s="50">
        <f>SUM(S5:S18)</f>
        <v>16888.37225</v>
      </c>
      <c r="T19" s="51">
        <f>SUM(T5:T18)</f>
        <v>14524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5" thickBot="1" x14ac:dyDescent="0.25"/>
    <row r="21" spans="1:149" ht="16.5" thickBot="1" x14ac:dyDescent="0.25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2020-04-09T13:15:28Z</dcterms:modified>
</cp:coreProperties>
</file>