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Лист1!$A$1:$L$37</definedName>
  </definedNames>
  <calcPr calcId="152511"/>
</workbook>
</file>

<file path=xl/calcChain.xml><?xml version="1.0" encoding="utf-8"?>
<calcChain xmlns="http://schemas.openxmlformats.org/spreadsheetml/2006/main">
  <c r="H27" i="1" l="1"/>
  <c r="I27" i="1"/>
  <c r="G27" i="1"/>
  <c r="I26" i="1" l="1"/>
  <c r="H26" i="1"/>
  <c r="G26" i="1"/>
  <c r="H25" i="1" l="1"/>
  <c r="I25" i="1"/>
  <c r="G25" i="1"/>
  <c r="H24" i="1" l="1"/>
  <c r="G24" i="1"/>
  <c r="I24" i="1" s="1"/>
  <c r="I22" i="1" l="1"/>
  <c r="I23" i="1"/>
  <c r="H23" i="1"/>
  <c r="G23" i="1"/>
  <c r="H22" i="1" l="1"/>
  <c r="G22" i="1"/>
  <c r="I21" i="1" l="1"/>
  <c r="H21" i="1"/>
  <c r="G21" i="1"/>
  <c r="G16" i="1" l="1"/>
  <c r="A20" i="1"/>
  <c r="G20" i="1" s="1"/>
  <c r="I20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G6" i="1"/>
  <c r="G7" i="1"/>
  <c r="G8" i="1"/>
  <c r="G9" i="1"/>
  <c r="G10" i="1"/>
  <c r="G11" i="1"/>
  <c r="G12" i="1"/>
  <c r="G13" i="1"/>
  <c r="G14" i="1"/>
  <c r="G15" i="1"/>
  <c r="G5" i="1"/>
  <c r="E31" i="1"/>
  <c r="F31" i="1"/>
  <c r="A37" i="1" l="1"/>
  <c r="H20" i="1"/>
  <c r="H31" i="1"/>
  <c r="G31" i="1"/>
  <c r="C37" i="1" s="1"/>
  <c r="D37" i="1" s="1"/>
  <c r="I31" i="1" l="1"/>
</calcChain>
</file>

<file path=xl/sharedStrings.xml><?xml version="1.0" encoding="utf-8"?>
<sst xmlns="http://schemas.openxmlformats.org/spreadsheetml/2006/main" count="60" uniqueCount="45">
  <si>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</si>
  <si>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</si>
  <si>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</si>
  <si>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</si>
  <si>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</si>
  <si>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</si>
  <si>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</si>
  <si>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</si>
  <si>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</si>
  <si>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</si>
  <si>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</si>
  <si>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</si>
  <si>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</si>
  <si>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</si>
  <si>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</si>
  <si>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</si>
  <si>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</si>
  <si>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</si>
  <si>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</si>
  <si>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</si>
  <si>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</si>
  <si>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</si>
  <si>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</si>
  <si>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</si>
  <si>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</si>
  <si>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</si>
  <si>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</si>
  <si>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</si>
  <si>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</si>
  <si>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</si>
  <si>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</si>
  <si>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</si>
  <si>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</si>
  <si>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</si>
  <si>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</si>
  <si>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</si>
  <si>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</si>
  <si>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</si>
  <si>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</si>
  <si>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KALINA 500</t>
  </si>
  <si>
    <t>Дата поставки  14.01.19 (c остаточным ресурсом 52 %)</t>
  </si>
  <si>
    <t>Формокомплект бутылки «Калина 0,5»  тип XХI-В-28-2-500-28 (владелец ООО "ВЕДАТРАНЗИТ" Договор аренды имущества №3 от 23.01.2019 г.)</t>
  </si>
  <si>
    <t>стоит</t>
  </si>
  <si>
    <t>Начальник УРФ                                            А.Д. Гавриленко</t>
  </si>
  <si>
    <t>Вес, гр. (ном. 320 гр.)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</si>
</sst>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7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4" fillId="0" borderId="0" xfId="0" applyFont="1" applyBorder="1"/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8" xfId="0" applyNumberFormat="1" applyFont="1" applyFill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/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18" xfId="2" applyNumberFormat="1" applyFont="1" applyFill="1" applyBorder="1" applyAlignment="1">
      <alignment horizontal="center"/>
    </xf>
    <xf numFmtId="3" fontId="0" fillId="0" borderId="1" xfId="2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6" xfId="2" applyNumberFormat="1" applyFont="1" applyBorder="1" applyAlignment="1">
      <alignment horizontal="center"/>
    </xf>
    <xf numFmtId="3" fontId="0" fillId="0" borderId="18" xfId="2" applyNumberFormat="1" applyFont="1" applyBorder="1" applyAlignment="1">
      <alignment horizontal="center"/>
    </xf>
    <xf numFmtId="3" fontId="0" fillId="0" borderId="17" xfId="2" applyNumberFormat="1" applyFont="1" applyBorder="1" applyAlignment="1">
      <alignment horizontal="center"/>
    </xf>
    <xf numFmtId="1" fontId="0" fillId="0" borderId="21" xfId="0" applyNumberFormat="1" applyBorder="1" applyAlignment="1">
      <alignment horizontal="center" vertical="center" wrapText="1"/>
    </xf>
    <xf numFmtId="1" fontId="0" fillId="0" borderId="10" xfId="1" applyNumberFormat="1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4" zoomScaleSheetLayoutView="100" workbookViewId="0">
      <selection activeCell="F11" sqref="F11"/>
    </sheetView>
  </sheetViews>
  <sheetFormatPr defaultRowHeight="13.2"/>
  <cols>
    <col min="1" max="1" width="12.109375" customWidth="1"/>
    <col min="2" max="2" width="17.33203125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1" t="s">
        <v>41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3">
      <c r="A2" s="106" t="s">
        <v>40</v>
      </c>
      <c r="B2" s="106"/>
      <c r="C2" s="106"/>
      <c r="D2" s="106"/>
      <c r="E2" s="106"/>
      <c r="F2" s="30"/>
      <c r="G2" s="3"/>
      <c r="H2" s="4"/>
      <c r="K2" s="31"/>
      <c r="L2" s="31"/>
      <c r="M2" s="1"/>
    </row>
    <row r="3" spans="1:13" ht="16.2" thickBot="1">
      <c r="A3" s="1"/>
      <c r="B3" s="2"/>
      <c r="C3" s="2"/>
      <c r="F3" s="5"/>
      <c r="G3" s="6"/>
      <c r="H3" s="5"/>
      <c r="I3" s="5"/>
      <c r="J3" s="31"/>
      <c r="K3" s="31"/>
      <c r="M3" s="13"/>
    </row>
    <row r="4" spans="1:13" ht="66.599999999999994" thickBot="1">
      <c r="A4" s="32" t="s">
        <v>0</v>
      </c>
      <c r="B4" s="33" t="s">
        <v>1</v>
      </c>
      <c r="C4" s="33" t="s">
        <v>2</v>
      </c>
      <c r="D4" s="33" t="s">
        <v>35</v>
      </c>
      <c r="E4" s="33" t="s">
        <v>37</v>
      </c>
      <c r="F4" s="33" t="s">
        <v>32</v>
      </c>
      <c r="G4" s="33" t="s">
        <v>33</v>
      </c>
      <c r="H4" s="34" t="s">
        <v>34</v>
      </c>
      <c r="I4" s="35" t="s">
        <v>3</v>
      </c>
      <c r="J4" s="33" t="s">
        <v>25</v>
      </c>
      <c r="K4" s="33" t="s">
        <v>38</v>
      </c>
      <c r="L4" s="34" t="s">
        <v>4</v>
      </c>
    </row>
    <row r="5" spans="1:13" ht="15.6">
      <c r="A5" s="42">
        <v>1</v>
      </c>
      <c r="B5" s="54" t="s">
        <v>14</v>
      </c>
      <c r="C5" s="96" t="s">
        <v>39</v>
      </c>
      <c r="D5" s="44"/>
      <c r="E5" s="44">
        <v>24</v>
      </c>
      <c r="F5" s="99"/>
      <c r="G5" s="44">
        <f>E5-F5</f>
        <v>24</v>
      </c>
      <c r="H5" s="49"/>
      <c r="I5" s="46"/>
      <c r="J5" s="43"/>
      <c r="K5" s="43"/>
      <c r="L5" s="72"/>
    </row>
    <row r="6" spans="1:13" ht="15.6">
      <c r="A6" s="45">
        <f>A5+1</f>
        <v>2</v>
      </c>
      <c r="B6" s="55" t="s">
        <v>7</v>
      </c>
      <c r="C6" s="97" t="s">
        <v>39</v>
      </c>
      <c r="D6" s="9"/>
      <c r="E6" s="9">
        <v>24</v>
      </c>
      <c r="F6" s="100"/>
      <c r="G6" s="9">
        <f t="shared" ref="G6:G16" si="0">E6-F6</f>
        <v>24</v>
      </c>
      <c r="H6" s="50"/>
      <c r="I6" s="47"/>
      <c r="J6" s="8"/>
      <c r="K6" s="8"/>
      <c r="L6" s="73"/>
    </row>
    <row r="7" spans="1:13" ht="15.6">
      <c r="A7" s="45">
        <f t="shared" ref="A7:A16" si="1">A6+1</f>
        <v>3</v>
      </c>
      <c r="B7" s="55" t="s">
        <v>5</v>
      </c>
      <c r="C7" s="97" t="s">
        <v>39</v>
      </c>
      <c r="D7" s="9"/>
      <c r="E7" s="9">
        <v>32</v>
      </c>
      <c r="F7" s="100"/>
      <c r="G7" s="9">
        <f t="shared" si="0"/>
        <v>32</v>
      </c>
      <c r="H7" s="51"/>
      <c r="I7" s="47"/>
      <c r="J7" s="8"/>
      <c r="K7" s="8"/>
      <c r="L7" s="73"/>
    </row>
    <row r="8" spans="1:13" ht="15.6">
      <c r="A8" s="45">
        <f t="shared" si="1"/>
        <v>4</v>
      </c>
      <c r="B8" s="55" t="s">
        <v>6</v>
      </c>
      <c r="C8" s="97" t="s">
        <v>39</v>
      </c>
      <c r="D8" s="9"/>
      <c r="E8" s="9">
        <v>32</v>
      </c>
      <c r="F8" s="100"/>
      <c r="G8" s="9">
        <f t="shared" si="0"/>
        <v>32</v>
      </c>
      <c r="H8" s="51"/>
      <c r="I8" s="47"/>
      <c r="J8" s="9"/>
      <c r="K8" s="8"/>
      <c r="L8" s="73"/>
    </row>
    <row r="9" spans="1:13" ht="15.6">
      <c r="A9" s="45">
        <f t="shared" si="1"/>
        <v>5</v>
      </c>
      <c r="B9" s="56" t="s">
        <v>31</v>
      </c>
      <c r="C9" s="97" t="s">
        <v>39</v>
      </c>
      <c r="D9" s="9"/>
      <c r="E9" s="9">
        <v>20</v>
      </c>
      <c r="F9" s="100"/>
      <c r="G9" s="9">
        <f t="shared" si="0"/>
        <v>20</v>
      </c>
      <c r="H9" s="51"/>
      <c r="I9" s="48"/>
      <c r="J9" s="9"/>
      <c r="K9" s="9"/>
      <c r="L9" s="73"/>
    </row>
    <row r="10" spans="1:13" ht="15.6">
      <c r="A10" s="45">
        <f t="shared" si="1"/>
        <v>6</v>
      </c>
      <c r="B10" s="55" t="s">
        <v>36</v>
      </c>
      <c r="C10" s="97" t="s">
        <v>39</v>
      </c>
      <c r="D10" s="9"/>
      <c r="E10" s="9">
        <v>24</v>
      </c>
      <c r="F10" s="100"/>
      <c r="G10" s="9">
        <f t="shared" si="0"/>
        <v>24</v>
      </c>
      <c r="H10" s="51"/>
      <c r="I10" s="47"/>
      <c r="J10" s="9"/>
      <c r="K10" s="8"/>
      <c r="L10" s="73"/>
    </row>
    <row r="11" spans="1:13" ht="15.6">
      <c r="A11" s="45">
        <f t="shared" si="1"/>
        <v>7</v>
      </c>
      <c r="B11" s="55" t="s">
        <v>9</v>
      </c>
      <c r="C11" s="97" t="s">
        <v>39</v>
      </c>
      <c r="D11" s="9"/>
      <c r="E11" s="9">
        <v>60</v>
      </c>
      <c r="F11" s="100">
        <v>58</v>
      </c>
      <c r="G11" s="9">
        <f t="shared" si="0"/>
        <v>2</v>
      </c>
      <c r="H11" s="51"/>
      <c r="I11" s="48"/>
      <c r="J11" s="9"/>
      <c r="K11" s="9"/>
      <c r="L11" s="73"/>
      <c r="M11" s="28"/>
    </row>
    <row r="12" spans="1:13" ht="17.25" customHeight="1">
      <c r="A12" s="45">
        <f t="shared" si="1"/>
        <v>8</v>
      </c>
      <c r="B12" s="56" t="s">
        <v>12</v>
      </c>
      <c r="C12" s="97" t="s">
        <v>39</v>
      </c>
      <c r="D12" s="9"/>
      <c r="E12" s="9">
        <v>21</v>
      </c>
      <c r="F12" s="100"/>
      <c r="G12" s="9">
        <f t="shared" si="0"/>
        <v>21</v>
      </c>
      <c r="H12" s="51"/>
      <c r="I12" s="48"/>
      <c r="J12" s="9"/>
      <c r="K12" s="9"/>
      <c r="L12" s="73"/>
      <c r="M12" s="28"/>
    </row>
    <row r="13" spans="1:13" ht="18.75" customHeight="1">
      <c r="A13" s="45">
        <f t="shared" si="1"/>
        <v>9</v>
      </c>
      <c r="B13" s="56" t="s">
        <v>13</v>
      </c>
      <c r="C13" s="97" t="s">
        <v>39</v>
      </c>
      <c r="D13" s="9"/>
      <c r="E13" s="9">
        <v>8</v>
      </c>
      <c r="F13" s="100"/>
      <c r="G13" s="9">
        <f t="shared" si="0"/>
        <v>8</v>
      </c>
      <c r="H13" s="51" t="s">
        <v>28</v>
      </c>
      <c r="I13" s="48"/>
      <c r="J13" s="9"/>
      <c r="K13" s="9"/>
      <c r="L13" s="73"/>
    </row>
    <row r="14" spans="1:13" ht="18" customHeight="1">
      <c r="A14" s="45">
        <f t="shared" si="1"/>
        <v>10</v>
      </c>
      <c r="B14" s="55" t="s">
        <v>8</v>
      </c>
      <c r="C14" s="97" t="s">
        <v>39</v>
      </c>
      <c r="D14" s="9"/>
      <c r="E14" s="9">
        <v>50</v>
      </c>
      <c r="F14" s="100">
        <v>3</v>
      </c>
      <c r="G14" s="9">
        <f t="shared" si="0"/>
        <v>47</v>
      </c>
      <c r="H14" s="51"/>
      <c r="I14" s="48"/>
      <c r="J14" s="9"/>
      <c r="K14" s="9"/>
      <c r="L14" s="73"/>
    </row>
    <row r="15" spans="1:13" ht="15" customHeight="1">
      <c r="A15" s="45">
        <f t="shared" si="1"/>
        <v>11</v>
      </c>
      <c r="B15" s="55" t="s">
        <v>11</v>
      </c>
      <c r="C15" s="98" t="s">
        <v>39</v>
      </c>
      <c r="D15" s="9"/>
      <c r="E15" s="12">
        <v>60</v>
      </c>
      <c r="F15" s="100"/>
      <c r="G15" s="9">
        <f t="shared" si="0"/>
        <v>60</v>
      </c>
      <c r="H15" s="51"/>
      <c r="I15" s="48"/>
      <c r="J15" s="9"/>
      <c r="K15" s="9"/>
      <c r="L15" s="73"/>
    </row>
    <row r="16" spans="1:13" ht="16.5" customHeight="1">
      <c r="A16" s="45">
        <f t="shared" si="1"/>
        <v>12</v>
      </c>
      <c r="B16" s="81"/>
      <c r="C16" s="9"/>
      <c r="D16" s="9"/>
      <c r="E16" s="12"/>
      <c r="F16" s="100"/>
      <c r="G16" s="9">
        <f t="shared" si="0"/>
        <v>0</v>
      </c>
      <c r="H16" s="51"/>
      <c r="I16" s="80"/>
      <c r="J16" s="9"/>
      <c r="K16" s="9"/>
      <c r="L16" s="73"/>
    </row>
    <row r="17" spans="1:12">
      <c r="A17" s="65"/>
      <c r="B17" s="64"/>
      <c r="C17" s="1"/>
      <c r="D17" s="1"/>
      <c r="E17" s="1"/>
      <c r="F17" s="1"/>
      <c r="G17" s="1"/>
      <c r="H17" s="1"/>
      <c r="I17" s="1"/>
      <c r="J17" s="1"/>
    </row>
    <row r="18" spans="1:12" ht="16.2" thickBot="1">
      <c r="A18" s="1"/>
      <c r="B18" s="66" t="s">
        <v>10</v>
      </c>
      <c r="C18" s="13"/>
      <c r="D18" s="13"/>
      <c r="E18" s="13"/>
      <c r="F18" s="13"/>
      <c r="G18" s="1"/>
      <c r="H18" s="1"/>
      <c r="I18" s="1"/>
      <c r="J18" s="67"/>
      <c r="K18" s="67"/>
      <c r="L18" s="67"/>
    </row>
    <row r="19" spans="1:12" ht="66.599999999999994" thickBot="1">
      <c r="A19" s="37" t="s">
        <v>22</v>
      </c>
      <c r="B19" s="38" t="s">
        <v>19</v>
      </c>
      <c r="C19" s="38" t="s">
        <v>20</v>
      </c>
      <c r="D19" s="38" t="s">
        <v>21</v>
      </c>
      <c r="E19" s="38" t="s">
        <v>23</v>
      </c>
      <c r="F19" s="38" t="s">
        <v>29</v>
      </c>
      <c r="G19" s="39" t="s">
        <v>30</v>
      </c>
      <c r="H19" s="40" t="s">
        <v>24</v>
      </c>
      <c r="I19" s="41" t="s">
        <v>26</v>
      </c>
      <c r="J19" s="41" t="s">
        <v>44</v>
      </c>
      <c r="K19" s="68"/>
      <c r="L19" s="68"/>
    </row>
    <row r="20" spans="1:12">
      <c r="A20" s="74">
        <f>E5*700000</f>
        <v>16800000</v>
      </c>
      <c r="B20" s="76"/>
      <c r="C20" s="78"/>
      <c r="D20" s="76"/>
      <c r="E20" s="86"/>
      <c r="F20" s="86">
        <v>8066500</v>
      </c>
      <c r="G20" s="36">
        <f t="shared" ref="G20:G27" si="2">F20/A$20</f>
        <v>0.48014880952380951</v>
      </c>
      <c r="H20" s="92">
        <f>A20-F20</f>
        <v>8733500</v>
      </c>
      <c r="I20" s="79">
        <f>1-G20</f>
        <v>0.51985119047619044</v>
      </c>
      <c r="J20" s="94"/>
      <c r="K20" s="61"/>
      <c r="L20" s="61"/>
    </row>
    <row r="21" spans="1:12" ht="12.75" customHeight="1">
      <c r="A21" s="45"/>
      <c r="B21" s="77">
        <v>43490</v>
      </c>
      <c r="C21" s="77" t="s">
        <v>42</v>
      </c>
      <c r="D21" s="77"/>
      <c r="E21" s="87">
        <v>963900</v>
      </c>
      <c r="F21" s="87">
        <v>1032409</v>
      </c>
      <c r="G21" s="36">
        <f t="shared" si="2"/>
        <v>6.145291666666667E-2</v>
      </c>
      <c r="H21" s="88">
        <f>H20-F21</f>
        <v>7701091</v>
      </c>
      <c r="I21" s="27">
        <f>I20-G21</f>
        <v>0.45839827380952375</v>
      </c>
      <c r="J21" s="94"/>
      <c r="K21" s="1"/>
      <c r="L21" s="1"/>
    </row>
    <row r="22" spans="1:12" ht="12.75" customHeight="1">
      <c r="A22" s="14"/>
      <c r="B22" s="10">
        <v>43497</v>
      </c>
      <c r="C22" s="10">
        <v>43498</v>
      </c>
      <c r="D22" s="10">
        <v>43499</v>
      </c>
      <c r="E22" s="88">
        <v>142884</v>
      </c>
      <c r="F22" s="88">
        <v>155948</v>
      </c>
      <c r="G22" s="36">
        <f t="shared" si="2"/>
        <v>9.2826190476190482E-3</v>
      </c>
      <c r="H22" s="88">
        <f t="shared" ref="H22:H27" si="3">H21-F22</f>
        <v>7545143</v>
      </c>
      <c r="I22" s="27">
        <f t="shared" ref="I22:I23" si="4">I21-G22</f>
        <v>0.44911565476190468</v>
      </c>
      <c r="J22" s="94"/>
      <c r="K22" s="61"/>
      <c r="L22" s="61"/>
    </row>
    <row r="23" spans="1:12">
      <c r="A23" s="14"/>
      <c r="B23" s="10">
        <v>43549</v>
      </c>
      <c r="C23" s="10">
        <v>43558</v>
      </c>
      <c r="D23" s="10">
        <v>43560</v>
      </c>
      <c r="E23" s="89">
        <v>1263276</v>
      </c>
      <c r="F23" s="89">
        <v>1404557</v>
      </c>
      <c r="G23" s="36">
        <f t="shared" si="2"/>
        <v>8.3604583333333329E-2</v>
      </c>
      <c r="H23" s="88">
        <f t="shared" si="3"/>
        <v>6140586</v>
      </c>
      <c r="I23" s="27">
        <f t="shared" si="4"/>
        <v>0.36551107142857137</v>
      </c>
      <c r="J23" s="94"/>
      <c r="K23" s="69"/>
      <c r="L23" s="1"/>
    </row>
    <row r="24" spans="1:12">
      <c r="A24" s="14"/>
      <c r="B24" s="10">
        <v>43731</v>
      </c>
      <c r="C24" s="10" t="s">
        <v>42</v>
      </c>
      <c r="D24" s="10">
        <v>43739</v>
      </c>
      <c r="E24" s="88">
        <v>1188432</v>
      </c>
      <c r="F24" s="88">
        <v>1243584</v>
      </c>
      <c r="G24" s="25">
        <f t="shared" si="2"/>
        <v>7.402285714285714E-2</v>
      </c>
      <c r="H24" s="88">
        <f t="shared" si="3"/>
        <v>4897002</v>
      </c>
      <c r="I24" s="27">
        <f t="shared" ref="I24" si="5">I23-G24</f>
        <v>0.29148821428571425</v>
      </c>
      <c r="J24" s="94"/>
      <c r="K24" s="70"/>
      <c r="L24" s="1"/>
    </row>
    <row r="25" spans="1:12">
      <c r="A25" s="14"/>
      <c r="B25" s="10" t="s">
        <v>42</v>
      </c>
      <c r="C25" s="10">
        <v>43742</v>
      </c>
      <c r="D25" s="10">
        <v>43752</v>
      </c>
      <c r="E25" s="88">
        <v>700812</v>
      </c>
      <c r="F25" s="88">
        <v>721644</v>
      </c>
      <c r="G25" s="25">
        <f t="shared" si="2"/>
        <v>4.2955E-2</v>
      </c>
      <c r="H25" s="88">
        <f t="shared" si="3"/>
        <v>4175358</v>
      </c>
      <c r="I25" s="27">
        <f t="shared" ref="I25" si="6">I24-G25</f>
        <v>0.24853321428571426</v>
      </c>
      <c r="J25" s="94"/>
      <c r="K25" s="69"/>
      <c r="L25" s="1"/>
    </row>
    <row r="26" spans="1:12">
      <c r="A26" s="14"/>
      <c r="B26" s="10">
        <v>43859</v>
      </c>
      <c r="C26" s="10" t="s">
        <v>42</v>
      </c>
      <c r="D26" s="10">
        <v>43864</v>
      </c>
      <c r="E26" s="88">
        <v>521640</v>
      </c>
      <c r="F26" s="88">
        <v>555696</v>
      </c>
      <c r="G26" s="25">
        <f t="shared" si="2"/>
        <v>3.3077142857142861E-2</v>
      </c>
      <c r="H26" s="88">
        <f t="shared" si="3"/>
        <v>3619662</v>
      </c>
      <c r="I26" s="27">
        <f t="shared" ref="I26" si="7">I25-G26</f>
        <v>0.2154560714285714</v>
      </c>
      <c r="J26" s="94">
        <v>332</v>
      </c>
      <c r="K26" s="69"/>
      <c r="L26" s="1"/>
    </row>
    <row r="27" spans="1:12">
      <c r="A27" s="14"/>
      <c r="B27" s="10" t="s">
        <v>42</v>
      </c>
      <c r="C27" s="10">
        <v>43867</v>
      </c>
      <c r="D27" s="10">
        <v>43872</v>
      </c>
      <c r="E27" s="88">
        <v>1102248</v>
      </c>
      <c r="F27" s="88">
        <v>1125179</v>
      </c>
      <c r="G27" s="25">
        <f t="shared" si="2"/>
        <v>6.6974940476190473E-2</v>
      </c>
      <c r="H27" s="88">
        <f t="shared" si="3"/>
        <v>2494483</v>
      </c>
      <c r="I27" s="27">
        <f t="shared" ref="I27" si="8">I26-G27</f>
        <v>0.14848113095238091</v>
      </c>
      <c r="J27" s="94">
        <v>332</v>
      </c>
      <c r="K27" s="69"/>
      <c r="L27" s="1"/>
    </row>
    <row r="28" spans="1:12">
      <c r="A28" s="14"/>
      <c r="B28" s="10"/>
      <c r="C28" s="10"/>
      <c r="D28" s="22"/>
      <c r="E28" s="89"/>
      <c r="F28" s="88"/>
      <c r="G28" s="26"/>
      <c r="H28" s="88"/>
      <c r="I28" s="83"/>
      <c r="J28" s="94"/>
      <c r="K28" s="69"/>
      <c r="L28" s="1"/>
    </row>
    <row r="29" spans="1:12">
      <c r="A29" s="14"/>
      <c r="B29" s="10"/>
      <c r="C29" s="10"/>
      <c r="D29" s="22"/>
      <c r="E29" s="89"/>
      <c r="F29" s="88"/>
      <c r="G29" s="25"/>
      <c r="H29" s="88"/>
      <c r="I29" s="83"/>
      <c r="J29" s="94"/>
      <c r="K29" s="69"/>
      <c r="L29" s="1"/>
    </row>
    <row r="30" spans="1:12" ht="13.8" thickBot="1">
      <c r="A30" s="15"/>
      <c r="B30" s="16"/>
      <c r="C30" s="16"/>
      <c r="D30" s="84"/>
      <c r="E30" s="90"/>
      <c r="F30" s="91"/>
      <c r="G30" s="23"/>
      <c r="H30" s="93"/>
      <c r="I30" s="85"/>
      <c r="J30" s="94"/>
      <c r="K30" s="1"/>
      <c r="L30" s="1"/>
    </row>
    <row r="31" spans="1:12" ht="13.8" thickBot="1">
      <c r="A31" s="17" t="s">
        <v>27</v>
      </c>
      <c r="B31" s="18"/>
      <c r="C31" s="18"/>
      <c r="D31" s="19"/>
      <c r="E31" s="53">
        <f>SUM(E20:E30)</f>
        <v>5883192</v>
      </c>
      <c r="F31" s="52">
        <f>SUM(F20:F30)</f>
        <v>14305517</v>
      </c>
      <c r="G31" s="24">
        <f>SUM(G20:G30)</f>
        <v>0.85151886904761909</v>
      </c>
      <c r="H31" s="20">
        <f>A20-F31</f>
        <v>2494483</v>
      </c>
      <c r="I31" s="29">
        <f>1-G31</f>
        <v>0.14848113095238091</v>
      </c>
      <c r="J31" s="95"/>
      <c r="K31" s="71"/>
      <c r="L31" s="7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ht="12.75" customHeight="1">
      <c r="A35" s="102" t="s">
        <v>15</v>
      </c>
      <c r="B35" s="102"/>
      <c r="C35" s="102"/>
      <c r="D35" s="102"/>
      <c r="E35" s="1"/>
      <c r="F35" s="1"/>
      <c r="G35" s="1"/>
      <c r="H35" s="1"/>
      <c r="I35" s="1"/>
      <c r="J35" s="1"/>
    </row>
    <row r="36" spans="1:11">
      <c r="A36" s="111" t="s">
        <v>16</v>
      </c>
      <c r="B36" s="111"/>
      <c r="C36" s="11" t="s">
        <v>17</v>
      </c>
      <c r="D36" s="11" t="s">
        <v>18</v>
      </c>
      <c r="E36" s="1"/>
      <c r="F36" s="1"/>
      <c r="G36" s="1"/>
      <c r="H36" s="1"/>
      <c r="I36" s="1"/>
      <c r="J36" s="1"/>
    </row>
    <row r="37" spans="1:11">
      <c r="A37" s="109">
        <f>A20-F31</f>
        <v>2494483</v>
      </c>
      <c r="B37" s="110"/>
      <c r="C37" s="75">
        <f>1-G31</f>
        <v>0.14848113095238091</v>
      </c>
      <c r="D37" s="21">
        <f>(C37/0.8)*100</f>
        <v>18.560141369047614</v>
      </c>
      <c r="E37" s="82" t="s">
        <v>43</v>
      </c>
      <c r="F37" s="82"/>
      <c r="G37" s="82"/>
      <c r="H37" s="82"/>
      <c r="I37" s="82"/>
      <c r="J37" s="82"/>
    </row>
    <row r="38" spans="1:11">
      <c r="A38" s="1"/>
      <c r="B38" s="1"/>
      <c r="C38" s="1"/>
      <c r="D38" s="1"/>
      <c r="E38" s="1"/>
      <c r="F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t="s">
        <v>28</v>
      </c>
    </row>
    <row r="40" spans="1:11" ht="15.6">
      <c r="A40" s="1"/>
      <c r="B40" s="7"/>
      <c r="C40" s="7"/>
      <c r="D40" s="1"/>
      <c r="E40" s="1"/>
      <c r="F40" s="1"/>
      <c r="G40" s="1"/>
      <c r="H40" s="1"/>
      <c r="I40" s="1"/>
      <c r="J40" s="1"/>
    </row>
    <row r="41" spans="1:11">
      <c r="A41" s="57"/>
      <c r="B41" s="57"/>
      <c r="C41" s="57"/>
      <c r="D41" s="57"/>
      <c r="E41" s="57"/>
      <c r="F41" s="57"/>
      <c r="G41" s="57"/>
      <c r="H41" s="57"/>
      <c r="I41" s="107"/>
      <c r="J41" s="108"/>
    </row>
    <row r="42" spans="1:11">
      <c r="A42" s="58"/>
      <c r="B42" s="59"/>
      <c r="C42" s="59"/>
      <c r="D42" s="1"/>
      <c r="E42" s="1"/>
      <c r="F42" s="59"/>
      <c r="G42" s="60"/>
      <c r="H42" s="59"/>
    </row>
    <row r="43" spans="1:11">
      <c r="A43" s="58"/>
      <c r="B43" s="59"/>
      <c r="C43" s="59"/>
      <c r="D43" s="59"/>
      <c r="E43" s="59"/>
      <c r="F43" s="59"/>
      <c r="G43" s="60"/>
      <c r="H43" s="59"/>
    </row>
    <row r="44" spans="1:11">
      <c r="A44" s="58"/>
      <c r="B44" s="59"/>
      <c r="C44" s="59"/>
      <c r="D44" s="1"/>
      <c r="E44" s="1"/>
      <c r="F44" s="59"/>
      <c r="G44" s="60"/>
      <c r="H44" s="59"/>
    </row>
    <row r="45" spans="1:11">
      <c r="A45" s="58"/>
      <c r="B45" s="59"/>
      <c r="C45" s="59"/>
      <c r="D45" s="59"/>
      <c r="E45" s="59"/>
      <c r="F45" s="59"/>
      <c r="G45" s="60"/>
      <c r="H45" s="59"/>
    </row>
    <row r="46" spans="1:11">
      <c r="A46" s="58"/>
      <c r="B46" s="59"/>
      <c r="C46" s="59"/>
      <c r="D46" s="1"/>
      <c r="E46" s="1"/>
      <c r="F46" s="59"/>
      <c r="G46" s="60"/>
      <c r="H46" s="59"/>
    </row>
    <row r="47" spans="1:11">
      <c r="A47" s="58"/>
      <c r="B47" s="59"/>
      <c r="C47" s="61"/>
      <c r="D47" s="62"/>
      <c r="E47" s="62"/>
      <c r="F47" s="61"/>
      <c r="G47" s="61"/>
      <c r="H47" s="61"/>
    </row>
    <row r="48" spans="1:11">
      <c r="A48" s="58"/>
      <c r="B48" s="59"/>
      <c r="C48" s="59"/>
      <c r="D48" s="59"/>
      <c r="E48" s="59"/>
      <c r="F48" s="59"/>
      <c r="G48" s="60"/>
      <c r="H48" s="59"/>
    </row>
    <row r="49" spans="1:10">
      <c r="A49" s="58"/>
      <c r="B49" s="59"/>
      <c r="C49" s="59"/>
      <c r="D49" s="59"/>
      <c r="E49" s="59"/>
      <c r="F49" s="59"/>
      <c r="G49" s="60"/>
      <c r="H49" s="59"/>
    </row>
    <row r="50" spans="1:10">
      <c r="A50" s="58"/>
      <c r="B50" s="59"/>
      <c r="C50" s="59"/>
      <c r="D50" s="1"/>
      <c r="E50" s="1"/>
      <c r="F50" s="59"/>
      <c r="G50" s="60"/>
      <c r="H50" s="59"/>
    </row>
    <row r="51" spans="1:10" ht="15.6">
      <c r="A51" s="1"/>
      <c r="B51" s="104"/>
      <c r="C51" s="104"/>
      <c r="D51" s="105"/>
      <c r="E51" s="63"/>
      <c r="F51" s="1"/>
      <c r="G51" s="1"/>
      <c r="H51" s="1"/>
      <c r="I51" s="1"/>
      <c r="J51" s="1"/>
    </row>
    <row r="52" spans="1:10">
      <c r="A52" s="57"/>
      <c r="B52" s="57"/>
      <c r="C52" s="57"/>
      <c r="D52" s="57"/>
      <c r="E52" s="57"/>
      <c r="F52" s="57"/>
      <c r="G52" s="57"/>
      <c r="H52" s="57"/>
      <c r="I52" s="107"/>
      <c r="J52" s="108"/>
    </row>
    <row r="53" spans="1:10">
      <c r="A53" s="58"/>
      <c r="B53" s="1"/>
      <c r="C53" s="1"/>
      <c r="D53" s="1"/>
      <c r="E53" s="1"/>
      <c r="F53" s="60"/>
      <c r="G53" s="60"/>
      <c r="H53" s="59"/>
      <c r="I53" s="103"/>
      <c r="J53" s="103"/>
    </row>
    <row r="54" spans="1:10">
      <c r="A54" s="58"/>
      <c r="B54" s="1"/>
      <c r="C54" s="1"/>
      <c r="D54" s="61"/>
      <c r="E54" s="61"/>
      <c r="F54" s="61"/>
      <c r="G54" s="61"/>
      <c r="H54" s="61"/>
      <c r="I54" s="103"/>
      <c r="J54" s="103"/>
    </row>
    <row r="55" spans="1:10">
      <c r="A55" s="1"/>
      <c r="B55" s="1"/>
      <c r="C55" s="1"/>
      <c r="D55" s="1"/>
      <c r="E55" s="1"/>
      <c r="F55" s="1"/>
      <c r="G55" s="1"/>
      <c r="H55" s="1"/>
    </row>
    <row r="60" spans="1:10">
      <c r="B60" s="107"/>
      <c r="C60" s="108"/>
    </row>
    <row r="67" spans="2:3">
      <c r="B67" s="107"/>
      <c r="C67" s="108"/>
    </row>
  </sheetData>
  <sortState ref="B9:B16">
    <sortCondition ref="B9"/>
  </sortState>
  <mergeCells count="12">
    <mergeCell ref="B67:C67"/>
    <mergeCell ref="A37:B37"/>
    <mergeCell ref="A36:B36"/>
    <mergeCell ref="B60:C60"/>
    <mergeCell ref="I41:J41"/>
    <mergeCell ref="I52:J52"/>
    <mergeCell ref="I53:J53"/>
    <mergeCell ref="A1:L1"/>
    <mergeCell ref="A35:D35"/>
    <mergeCell ref="I54:J54"/>
    <mergeCell ref="B51:D51"/>
    <mergeCell ref="A2:E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7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2014-07-14T12:18:00Z</cp:lastPrinted>
  <dcterms:created xsi:type="dcterms:W3CDTF">2004-08-05T11:03:05Z</dcterms:created>
  <dcterms:modified xsi:type="dcterms:W3CDTF">2020-02-11T11:37:09Z</dcterms:modified>
</cp:coreProperties>
</file>