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1-200-5 (Бутылка 0,2 л.)\"/>
    </mc:Choice>
  </mc:AlternateContent>
  <bookViews>
    <workbookView xWindow="14400" yWindow="-12" windowWidth="14448" windowHeight="12432"/>
  </bookViews>
  <sheets>
    <sheet name="Данные" sheetId="15" r:id="rId1"/>
    <sheet name="Акт приемки" sheetId="14" r:id="rId2"/>
    <sheet name="Чист. форма" sheetId="8" r:id="rId3"/>
    <sheet name="Чист.  поддон" sheetId="4" r:id="rId4"/>
    <sheet name="Черн. форма" sheetId="3" r:id="rId5"/>
    <sheet name="Черн. поддон" sheetId="1" r:id="rId6"/>
    <sheet name="Горл. кольцо" sheetId="9" r:id="rId7"/>
    <sheet name="Финиш. кольцо" sheetId="5" r:id="rId8"/>
    <sheet name="Плунжер" sheetId="10" r:id="rId9"/>
    <sheet name="Втулка" sheetId="11" r:id="rId10"/>
    <sheet name="Дут. головка" sheetId="6" r:id="rId11"/>
    <sheet name="Воронка" sheetId="12" r:id="rId12"/>
  </sheets>
  <definedNames>
    <definedName name="_xlnm.Print_Area" localSheetId="1">'Акт приемки'!$A$1:$J$45</definedName>
    <definedName name="_xlnm.Print_Area" localSheetId="6">'Горл. кольцо'!$A$1:$S$22</definedName>
    <definedName name="_xlnm.Print_Area" localSheetId="8">Плунжер!$A$1:$S$19</definedName>
    <definedName name="_xlnm.Print_Area" localSheetId="5">'Черн. поддон'!$A$1:$S$16</definedName>
    <definedName name="_xlnm.Print_Area" localSheetId="4">'Черн. форма'!$A$1:$R$21</definedName>
    <definedName name="_xlnm.Print_Area" localSheetId="3">'Чист.  поддон'!$A$1:$S$16</definedName>
    <definedName name="_xlnm.Print_Area" localSheetId="2">'Чист. форма'!$A$1:$S$25</definedName>
  </definedNames>
  <calcPr calcId="152511"/>
</workbook>
</file>

<file path=xl/calcChain.xml><?xml version="1.0" encoding="utf-8"?>
<calcChain xmlns="http://schemas.openxmlformats.org/spreadsheetml/2006/main">
  <c r="A35" i="14" l="1"/>
  <c r="G34" i="14"/>
  <c r="E35" i="14" l="1"/>
  <c r="E32" i="14"/>
  <c r="E25" i="14"/>
  <c r="E26" i="14"/>
  <c r="E27" i="14"/>
  <c r="E28" i="14"/>
  <c r="E29" i="14"/>
  <c r="E30" i="14"/>
  <c r="E31" i="14"/>
  <c r="E33" i="14"/>
  <c r="E24" i="14"/>
  <c r="G32" i="14" l="1"/>
  <c r="G33" i="14" l="1"/>
  <c r="G35" i="14"/>
  <c r="G30" i="14"/>
  <c r="G31" i="14"/>
  <c r="G29" i="14"/>
  <c r="G28" i="14"/>
  <c r="G26" i="14"/>
  <c r="G27" i="14"/>
  <c r="G25" i="14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45" i="14" l="1"/>
  <c r="I43" i="14"/>
  <c r="I41" i="14"/>
  <c r="I20" i="14"/>
  <c r="A25" i="14" l="1"/>
  <c r="A26" i="14" s="1"/>
  <c r="A27" i="14" s="1"/>
  <c r="A28" i="14" s="1"/>
  <c r="A29" i="14" s="1"/>
  <c r="A30" i="14" s="1"/>
  <c r="A31" i="14" s="1"/>
  <c r="A32" i="14" s="1"/>
  <c r="A33" i="14" s="1"/>
  <c r="A34" i="14" l="1"/>
</calcChain>
</file>

<file path=xl/sharedStrings.xml><?xml version="1.0" encoding="utf-8"?>
<sst xmlns="http://schemas.openxmlformats.org/spreadsheetml/2006/main" count="478" uniqueCount="124">
  <si>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</si>
  <si>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</si>
  <si>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</si>
  <si>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</si>
  <si>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</si>
  <si>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</si>
  <si>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</si>
  <si>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</si>
  <si>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</si>
  <si>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</si>
  <si>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</si>
  <si>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</si>
  <si>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</si>
  <si>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</si>
  <si>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</si>
  <si>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</si>
  <si>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</si>
  <si>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</si>
  <si>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</si>
  <si>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</si>
  <si>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</si>
  <si>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</si>
  <si>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</si>
  <si>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</si>
  <si>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</si>
  <si>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</si>
  <si>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</si>
  <si>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</si>
  <si>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</si>
  <si>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</si>
  <si>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</si>
  <si>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</si>
  <si>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</si>
  <si>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</si>
  <si>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</si>
  <si>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</si>
  <si>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</si>
  <si>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</si>
  <si>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</si>
  <si>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</si>
  <si>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</si>
  <si>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</si>
  <si>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</si>
  <si>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</si>
  <si>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</si>
  <si>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</si>
  <si>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</si>
  <si>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</si>
  <si>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</si>
  <si>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</si>
  <si>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</si>
  <si>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</si>
  <si>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</si>
  <si>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</si>
  <si>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</si>
  <si>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</si>
  <si>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</si>
  <si>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</si>
  <si>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</si>
  <si>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</si>
  <si>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</si>
  <si>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</si>
  <si>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</si>
  <si>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</si>
  <si>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</si>
  <si>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</si>
  <si>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</si>
  <si>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</si>
  <si>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</si>
  <si>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</si>
  <si>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</si>
  <si>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</si>
  <si>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</si>
  <si>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</si>
  <si>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</si>
  <si>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</si>
  <si>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</si>
  <si>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</si>
  <si>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Полная высота 67,4 мм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</si>
  <si>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</si>
  <si>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</si>
  <si>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</si>
  <si>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</si>
  <si>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</si>
  <si>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</si>
  <si>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</si>
  <si>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</si>
  <si>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</si>
  <si>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</si>
  <si>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</si>
  <si>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</si>
  <si>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</si>
  <si>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</si>
  <si>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</si>
  <si>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</si>
  <si>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</si>
  <si>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</si>
  <si>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</si>
  <si>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</si>
  <si>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</si>
  <si>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</si>
  <si>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</si>
  <si>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</si>
  <si>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</si>
  <si>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</si>
  <si>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</si>
  <si>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</si>
  <si>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</si>
  <si>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ХXI-В-28-1-200 (Бутылка 0.2 л.)</t>
  </si>
  <si>
    <t>ХХI-В-28-1-200-5</t>
  </si>
  <si>
    <t>49,4 / 48,4</t>
  </si>
  <si>
    <t>Чистовая форма (к серийному формокомплекту Бутылка ХХI-В-28-1-200-5)</t>
  </si>
  <si>
    <t>Поддон (к серийному формокомплекту Бутылка ХХI-В-28-1-200-5)</t>
  </si>
  <si>
    <t>Черновая форма (к серийному формокомплекту Бутылка ХХI-В-28-1-200-5)</t>
  </si>
  <si>
    <t>Пресс головка (к серийному формокомплекту Бутылка ХХI-В-28-1-200-5)</t>
  </si>
  <si>
    <t>Горловое кольцо (к серийному формокомплекту Бутылка ХХI-В-28-1-200-5)</t>
  </si>
  <si>
    <t>Направляющее кольцо (к серийному формокомплекту Бутылка ХХI-В-28-1-200-5)</t>
  </si>
  <si>
    <t>Плунжер (к серийному формокомплекту Бутылка ХХI-В-28-1-200-5)</t>
  </si>
  <si>
    <t>Втулка плунжера (к серийному формокомплекту Бутылка ХХI-В-28-1-200-5)</t>
  </si>
  <si>
    <t>Воронка (к серийному формокомплекту Бутылка ХХI-В-28-1-200-5)</t>
  </si>
  <si>
    <t>Дутьевая головка (к серийному формокомплекту Бутылка ХХI-В-28-1-200-5)</t>
  </si>
  <si>
    <t>Плита охлаждения (к серийному формокомплекту Бутылка ХХI-В-28-1-200-5)</t>
  </si>
  <si>
    <t>Трубка дутьевой головки (к серийному формокомплекту Бутылка ХХI-В-28-1-200-5)</t>
  </si>
  <si>
    <t>Трубка дутьевой головки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</si>
</sst>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9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10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4" fillId="0" borderId="26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0" fillId="0" borderId="26" xfId="2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4" fillId="0" borderId="26" xfId="2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0" fontId="17" fillId="0" borderId="0" xfId="0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77" xfId="2" applyNumberFormat="1" applyFont="1" applyBorder="1" applyAlignment="1">
      <alignment horizontal="left" vertical="center" wrapText="1" shrinkToFit="1"/>
    </xf>
    <xf numFmtId="49" fontId="34" fillId="0" borderId="54" xfId="2" applyNumberFormat="1" applyFont="1" applyBorder="1" applyAlignment="1">
      <alignment horizontal="left" vertical="center" wrapText="1" shrinkToFit="1"/>
    </xf>
    <xf numFmtId="0" fontId="34" fillId="0" borderId="26" xfId="2" applyFont="1" applyBorder="1" applyAlignment="1">
      <alignment horizontal="center" vertical="center"/>
    </xf>
    <xf numFmtId="0" fontId="34" fillId="0" borderId="26" xfId="2" applyFont="1" applyBorder="1" applyAlignment="1">
      <alignment horizontal="center" vertical="center" wrapTex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3">
    <cellStyle name="Обычный" xfId="0" builtinId="0"/>
    <cellStyle name="Обычный 2" xfId="1"/>
    <cellStyle name="Обычный 3" xfId="2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7" workbookViewId="0">
      <selection activeCell="B28" sqref="B28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396" t="s">
        <v>84</v>
      </c>
      <c r="B1" s="400"/>
      <c r="C1" s="400"/>
      <c r="D1" s="400"/>
      <c r="E1" s="400"/>
      <c r="G1" s="374" t="s">
        <v>83</v>
      </c>
    </row>
    <row r="2" spans="1:11" ht="17.399999999999999" thickTop="1" thickBot="1" x14ac:dyDescent="0.35">
      <c r="A2" s="397" t="s">
        <v>108</v>
      </c>
      <c r="B2" s="398"/>
      <c r="C2" s="398"/>
      <c r="D2" s="398"/>
      <c r="E2" s="399"/>
      <c r="G2" s="373" t="s">
        <v>81</v>
      </c>
    </row>
    <row r="3" spans="1:11" ht="16.8" thickTop="1" x14ac:dyDescent="0.3">
      <c r="G3" s="373" t="s">
        <v>82</v>
      </c>
    </row>
    <row r="4" spans="1:11" ht="13.8" thickBot="1" x14ac:dyDescent="0.3">
      <c r="A4" s="401" t="s">
        <v>85</v>
      </c>
      <c r="B4" s="402"/>
      <c r="C4" s="402"/>
      <c r="D4" s="402"/>
      <c r="E4" s="402"/>
    </row>
    <row r="5" spans="1:11" ht="16.8" thickTop="1" thickBot="1" x14ac:dyDescent="0.3">
      <c r="A5" s="403" t="s">
        <v>89</v>
      </c>
      <c r="B5" s="404"/>
      <c r="C5" s="404"/>
      <c r="D5" s="404"/>
      <c r="E5" s="405"/>
    </row>
    <row r="6" spans="1:11" ht="13.8" thickTop="1" x14ac:dyDescent="0.25"/>
    <row r="7" spans="1:11" ht="13.8" thickBot="1" x14ac:dyDescent="0.3">
      <c r="A7" s="396" t="s">
        <v>86</v>
      </c>
      <c r="B7" s="400"/>
      <c r="C7" s="400"/>
      <c r="D7" s="400"/>
      <c r="E7" s="400"/>
    </row>
    <row r="8" spans="1:11" ht="16.8" thickTop="1" thickBot="1" x14ac:dyDescent="0.3">
      <c r="A8" s="406"/>
      <c r="B8" s="407"/>
      <c r="C8" s="407"/>
      <c r="D8" s="407"/>
      <c r="E8" s="408"/>
    </row>
    <row r="10" spans="1:11" ht="13.8" thickBot="1" x14ac:dyDescent="0.3">
      <c r="A10" s="396" t="s">
        <v>87</v>
      </c>
      <c r="B10" s="396"/>
      <c r="C10" s="375"/>
      <c r="D10" s="383" t="s">
        <v>96</v>
      </c>
      <c r="E10" s="375"/>
      <c r="F10" t="s">
        <v>97</v>
      </c>
    </row>
    <row r="11" spans="1:11" ht="16.8" thickTop="1" thickBot="1" x14ac:dyDescent="0.3">
      <c r="A11" s="394"/>
      <c r="B11" s="395"/>
      <c r="D11" s="382">
        <v>43741</v>
      </c>
      <c r="F11" s="392" t="s">
        <v>99</v>
      </c>
      <c r="G11" s="392"/>
      <c r="H11" s="392"/>
      <c r="I11" s="392"/>
      <c r="J11" s="393" t="s">
        <v>101</v>
      </c>
      <c r="K11" s="393"/>
    </row>
    <row r="12" spans="1:11" x14ac:dyDescent="0.25">
      <c r="F12" s="392" t="s">
        <v>88</v>
      </c>
      <c r="G12" s="392"/>
      <c r="H12" s="392"/>
      <c r="I12" s="392"/>
      <c r="J12" s="393" t="s">
        <v>102</v>
      </c>
      <c r="K12" s="393"/>
    </row>
    <row r="13" spans="1:11" x14ac:dyDescent="0.25">
      <c r="A13" s="376" t="s">
        <v>90</v>
      </c>
      <c r="B13" s="377" t="s">
        <v>91</v>
      </c>
      <c r="C13" s="389" t="s">
        <v>106</v>
      </c>
      <c r="F13" s="392" t="s">
        <v>100</v>
      </c>
      <c r="G13" s="392"/>
      <c r="H13" s="392"/>
      <c r="I13" s="392"/>
      <c r="J13" s="393" t="s">
        <v>103</v>
      </c>
      <c r="K13" s="393"/>
    </row>
    <row r="14" spans="1:11" x14ac:dyDescent="0.25">
      <c r="A14" s="378" t="s">
        <v>44</v>
      </c>
      <c r="B14" s="379">
        <v>24</v>
      </c>
      <c r="C14" s="385" t="s">
        <v>109</v>
      </c>
    </row>
    <row r="15" spans="1:11" x14ac:dyDescent="0.25">
      <c r="A15" s="378" t="s">
        <v>45</v>
      </c>
      <c r="B15" s="379">
        <v>24</v>
      </c>
      <c r="C15" s="385" t="s">
        <v>109</v>
      </c>
    </row>
    <row r="16" spans="1:11" x14ac:dyDescent="0.25">
      <c r="A16" s="378" t="s">
        <v>38</v>
      </c>
      <c r="B16" s="379">
        <v>32</v>
      </c>
      <c r="C16" s="385" t="s">
        <v>109</v>
      </c>
    </row>
    <row r="17" spans="1:3" x14ac:dyDescent="0.25">
      <c r="A17" s="378" t="s">
        <v>23</v>
      </c>
      <c r="B17" s="379">
        <v>32</v>
      </c>
      <c r="C17" s="385" t="s">
        <v>109</v>
      </c>
    </row>
    <row r="18" spans="1:3" x14ac:dyDescent="0.25">
      <c r="A18" s="378" t="s">
        <v>48</v>
      </c>
      <c r="B18" s="379">
        <v>60</v>
      </c>
      <c r="C18" s="385" t="s">
        <v>109</v>
      </c>
    </row>
    <row r="19" spans="1:3" x14ac:dyDescent="0.25">
      <c r="A19" s="378" t="s">
        <v>92</v>
      </c>
      <c r="B19" s="379">
        <v>60</v>
      </c>
      <c r="C19" s="385" t="s">
        <v>109</v>
      </c>
    </row>
    <row r="20" spans="1:3" x14ac:dyDescent="0.25">
      <c r="A20" s="378" t="s">
        <v>52</v>
      </c>
      <c r="B20" s="379">
        <v>50</v>
      </c>
      <c r="C20" s="385" t="s">
        <v>109</v>
      </c>
    </row>
    <row r="21" spans="1:3" x14ac:dyDescent="0.25">
      <c r="A21" s="378" t="s">
        <v>54</v>
      </c>
      <c r="B21" s="379">
        <v>20</v>
      </c>
      <c r="C21" s="385" t="s">
        <v>109</v>
      </c>
    </row>
    <row r="22" spans="1:3" x14ac:dyDescent="0.25">
      <c r="A22" s="378" t="s">
        <v>93</v>
      </c>
      <c r="B22" s="385" t="s">
        <v>95</v>
      </c>
      <c r="C22" s="385"/>
    </row>
    <row r="23" spans="1:3" x14ac:dyDescent="0.25">
      <c r="A23" s="378" t="s">
        <v>57</v>
      </c>
      <c r="B23" s="379">
        <v>20</v>
      </c>
      <c r="C23" s="385" t="s">
        <v>109</v>
      </c>
    </row>
    <row r="24" spans="1:3" x14ac:dyDescent="0.25">
      <c r="A24" s="378" t="s">
        <v>71</v>
      </c>
      <c r="B24" s="379">
        <v>8</v>
      </c>
      <c r="C24" s="385" t="s">
        <v>109</v>
      </c>
    </row>
    <row r="25" spans="1:3" x14ac:dyDescent="0.25">
      <c r="A25" s="378" t="s">
        <v>94</v>
      </c>
      <c r="B25" s="385" t="s">
        <v>62</v>
      </c>
      <c r="C25" s="385"/>
    </row>
    <row r="26" spans="1:3" x14ac:dyDescent="0.25">
      <c r="A26" s="380" t="s">
        <v>56</v>
      </c>
      <c r="B26" s="381">
        <v>20</v>
      </c>
      <c r="C26" s="385" t="s">
        <v>109</v>
      </c>
    </row>
    <row r="27" spans="1:3" x14ac:dyDescent="0.25">
      <c r="A27" s="380" t="s">
        <v>123</v>
      </c>
      <c r="B27" s="387">
        <v>18</v>
      </c>
      <c r="C27" s="390"/>
    </row>
    <row r="28" spans="1:3" x14ac:dyDescent="0.25">
      <c r="A28" s="384"/>
    </row>
    <row r="29" spans="1:3" x14ac:dyDescent="0.25">
      <c r="A29" s="391"/>
    </row>
  </sheetData>
  <mergeCells count="14"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 x14ac:dyDescent="0.3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 x14ac:dyDescent="0.25">
      <c r="A2" s="211"/>
      <c r="B2" s="461"/>
      <c r="C2" s="462"/>
      <c r="D2" s="463"/>
      <c r="E2" s="470" t="s">
        <v>10</v>
      </c>
      <c r="F2" s="471"/>
      <c r="G2" s="471"/>
      <c r="H2" s="472"/>
      <c r="I2" s="476" t="s">
        <v>11</v>
      </c>
      <c r="J2" s="477"/>
      <c r="K2" s="480">
        <f>Данные!B21</f>
        <v>20</v>
      </c>
      <c r="L2" s="481"/>
      <c r="M2" s="212"/>
      <c r="N2" s="213"/>
      <c r="O2" s="214"/>
      <c r="P2" s="500"/>
      <c r="Q2" s="500"/>
      <c r="R2" s="215"/>
      <c r="S2" s="216"/>
    </row>
    <row r="3" spans="1:19" ht="17.25" customHeight="1" thickBot="1" x14ac:dyDescent="0.3">
      <c r="A3" s="211"/>
      <c r="B3" s="464"/>
      <c r="C3" s="465"/>
      <c r="D3" s="466"/>
      <c r="E3" s="473" t="s">
        <v>54</v>
      </c>
      <c r="F3" s="474"/>
      <c r="G3" s="474"/>
      <c r="H3" s="475"/>
      <c r="I3" s="478"/>
      <c r="J3" s="479"/>
      <c r="K3" s="482"/>
      <c r="L3" s="483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3">
      <c r="A4" s="211"/>
      <c r="B4" s="467"/>
      <c r="C4" s="468"/>
      <c r="D4" s="469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 x14ac:dyDescent="0.3">
      <c r="A5" s="211"/>
      <c r="B5" s="446" t="s">
        <v>13</v>
      </c>
      <c r="C5" s="484"/>
      <c r="D5" s="403" t="str">
        <f>Данные!$A5</f>
        <v>PCI</v>
      </c>
      <c r="E5" s="404"/>
      <c r="F5" s="404"/>
      <c r="G5" s="404"/>
      <c r="H5" s="405"/>
      <c r="I5" s="485"/>
      <c r="J5" s="486"/>
      <c r="K5" s="487"/>
      <c r="L5" s="405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3">
      <c r="A6" s="211"/>
      <c r="B6" s="446" t="s">
        <v>12</v>
      </c>
      <c r="C6" s="484"/>
      <c r="D6" s="397" t="str">
        <f>Данные!$A2</f>
        <v>ХXI-В-28-1-200 (Бутылка 0.2 л.)</v>
      </c>
      <c r="E6" s="451"/>
      <c r="F6" s="451"/>
      <c r="G6" s="451"/>
      <c r="H6" s="452"/>
      <c r="I6" s="485"/>
      <c r="J6" s="486"/>
      <c r="K6" s="487"/>
      <c r="L6" s="405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3">
      <c r="A7" s="211"/>
      <c r="B7" s="453" t="s">
        <v>14</v>
      </c>
      <c r="C7" s="488"/>
      <c r="D7" s="406">
        <f>Данные!$A8</f>
        <v>0</v>
      </c>
      <c r="E7" s="455"/>
      <c r="F7" s="455"/>
      <c r="G7" s="455"/>
      <c r="H7" s="456"/>
      <c r="I7" s="489" t="s">
        <v>15</v>
      </c>
      <c r="J7" s="488"/>
      <c r="K7" s="394">
        <f>Данные!$A11</f>
        <v>0</v>
      </c>
      <c r="L7" s="395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3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 x14ac:dyDescent="0.3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5">
      <c r="A10" s="221"/>
      <c r="B10" s="232" t="s">
        <v>25</v>
      </c>
      <c r="C10" s="365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5">
      <c r="A11" s="221"/>
      <c r="B11" s="237" t="s">
        <v>26</v>
      </c>
      <c r="C11" s="366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5">
      <c r="A12" s="221"/>
      <c r="B12" s="237" t="s">
        <v>2</v>
      </c>
      <c r="C12" s="366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5">
      <c r="A13" s="221"/>
      <c r="B13" s="237" t="s">
        <v>3</v>
      </c>
      <c r="C13" s="366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5">
      <c r="A14" s="221"/>
      <c r="B14" s="237" t="s">
        <v>27</v>
      </c>
      <c r="C14" s="366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5">
      <c r="A15" s="221"/>
      <c r="B15" s="237" t="s">
        <v>28</v>
      </c>
      <c r="C15" s="366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5">
      <c r="A16" s="221"/>
      <c r="B16" s="237" t="s">
        <v>9</v>
      </c>
      <c r="C16" s="366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5">
      <c r="A17" s="221"/>
      <c r="B17" s="237" t="s">
        <v>5</v>
      </c>
      <c r="C17" s="366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3">
      <c r="A18" s="221"/>
      <c r="B18" s="501" t="s">
        <v>55</v>
      </c>
      <c r="C18" s="502"/>
      <c r="D18" s="502"/>
      <c r="E18" s="503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3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 x14ac:dyDescent="0.25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5"/>
      <c r="B2" s="461"/>
      <c r="C2" s="462"/>
      <c r="D2" s="463"/>
      <c r="E2" s="470" t="s">
        <v>10</v>
      </c>
      <c r="F2" s="471"/>
      <c r="G2" s="471"/>
      <c r="H2" s="472"/>
      <c r="I2" s="476" t="s">
        <v>11</v>
      </c>
      <c r="J2" s="477"/>
      <c r="K2" s="480">
        <f>Данные!B26</f>
        <v>20</v>
      </c>
      <c r="L2" s="481"/>
      <c r="M2" s="136"/>
      <c r="N2" s="137"/>
      <c r="O2" s="138"/>
      <c r="P2" s="504"/>
      <c r="Q2" s="504"/>
      <c r="R2" s="139"/>
      <c r="S2" s="140"/>
    </row>
    <row r="3" spans="1:19" ht="17.25" customHeight="1" thickBot="1" x14ac:dyDescent="0.3">
      <c r="A3" s="135"/>
      <c r="B3" s="464"/>
      <c r="C3" s="465"/>
      <c r="D3" s="466"/>
      <c r="E3" s="473" t="s">
        <v>56</v>
      </c>
      <c r="F3" s="474"/>
      <c r="G3" s="474"/>
      <c r="H3" s="475"/>
      <c r="I3" s="478"/>
      <c r="J3" s="479"/>
      <c r="K3" s="482"/>
      <c r="L3" s="483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3">
      <c r="A4" s="135"/>
      <c r="B4" s="467"/>
      <c r="C4" s="468"/>
      <c r="D4" s="469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 x14ac:dyDescent="0.3">
      <c r="A5" s="135"/>
      <c r="B5" s="446" t="s">
        <v>13</v>
      </c>
      <c r="C5" s="484"/>
      <c r="D5" s="403" t="str">
        <f>Данные!$A5</f>
        <v>PCI</v>
      </c>
      <c r="E5" s="404"/>
      <c r="F5" s="404"/>
      <c r="G5" s="404"/>
      <c r="H5" s="405"/>
      <c r="I5" s="485"/>
      <c r="J5" s="486"/>
      <c r="K5" s="487"/>
      <c r="L5" s="405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3">
      <c r="A6" s="135"/>
      <c r="B6" s="446" t="s">
        <v>12</v>
      </c>
      <c r="C6" s="484"/>
      <c r="D6" s="397" t="str">
        <f>Данные!$A2</f>
        <v>ХXI-В-28-1-200 (Бутылка 0.2 л.)</v>
      </c>
      <c r="E6" s="451"/>
      <c r="F6" s="451"/>
      <c r="G6" s="451"/>
      <c r="H6" s="452"/>
      <c r="I6" s="485"/>
      <c r="J6" s="486"/>
      <c r="K6" s="487"/>
      <c r="L6" s="405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3">
      <c r="A7" s="135"/>
      <c r="B7" s="453" t="s">
        <v>14</v>
      </c>
      <c r="C7" s="488"/>
      <c r="D7" s="406">
        <f>Данные!$A8</f>
        <v>0</v>
      </c>
      <c r="E7" s="455"/>
      <c r="F7" s="455"/>
      <c r="G7" s="455"/>
      <c r="H7" s="456"/>
      <c r="I7" s="489" t="s">
        <v>15</v>
      </c>
      <c r="J7" s="488"/>
      <c r="K7" s="394">
        <f>Данные!$A11</f>
        <v>0</v>
      </c>
      <c r="L7" s="395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3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 x14ac:dyDescent="0.3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5">
      <c r="A10" s="155"/>
      <c r="B10" s="156" t="s">
        <v>25</v>
      </c>
      <c r="C10" s="368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5">
      <c r="A11" s="155"/>
      <c r="B11" s="156" t="s">
        <v>26</v>
      </c>
      <c r="C11" s="368">
        <v>15.9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5">
      <c r="A12" s="155"/>
      <c r="B12" s="156" t="s">
        <v>2</v>
      </c>
      <c r="C12" s="367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5">
      <c r="A13" s="155"/>
      <c r="B13" s="156" t="s">
        <v>3</v>
      </c>
      <c r="C13" s="367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5">
      <c r="A14" s="155"/>
      <c r="B14" s="156" t="s">
        <v>27</v>
      </c>
      <c r="C14" s="367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5">
      <c r="A15" s="155"/>
      <c r="B15" s="156" t="s">
        <v>28</v>
      </c>
      <c r="C15" s="367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5">
      <c r="A16" s="155"/>
      <c r="B16" s="156" t="s">
        <v>4</v>
      </c>
      <c r="C16" s="367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5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3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 x14ac:dyDescent="0.3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 x14ac:dyDescent="0.25">
      <c r="A2" s="268"/>
      <c r="B2" s="461"/>
      <c r="C2" s="462"/>
      <c r="D2" s="463"/>
      <c r="E2" s="470" t="s">
        <v>10</v>
      </c>
      <c r="F2" s="471"/>
      <c r="G2" s="471"/>
      <c r="H2" s="472"/>
      <c r="I2" s="476" t="s">
        <v>11</v>
      </c>
      <c r="J2" s="477"/>
      <c r="K2" s="506">
        <f>Данные!B23</f>
        <v>20</v>
      </c>
      <c r="L2" s="507"/>
      <c r="M2" s="269"/>
      <c r="N2" s="270"/>
      <c r="O2" s="271"/>
      <c r="P2" s="505"/>
      <c r="Q2" s="505"/>
      <c r="R2" s="272"/>
      <c r="S2" s="273"/>
    </row>
    <row r="3" spans="1:19" ht="17.25" customHeight="1" thickBot="1" x14ac:dyDescent="0.3">
      <c r="A3" s="268"/>
      <c r="B3" s="464"/>
      <c r="C3" s="465"/>
      <c r="D3" s="466"/>
      <c r="E3" s="473" t="s">
        <v>57</v>
      </c>
      <c r="F3" s="474"/>
      <c r="G3" s="474"/>
      <c r="H3" s="475"/>
      <c r="I3" s="478"/>
      <c r="J3" s="479"/>
      <c r="K3" s="508"/>
      <c r="L3" s="509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3">
      <c r="A4" s="268"/>
      <c r="B4" s="467"/>
      <c r="C4" s="468"/>
      <c r="D4" s="469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 x14ac:dyDescent="0.3">
      <c r="A5" s="268"/>
      <c r="B5" s="446" t="s">
        <v>13</v>
      </c>
      <c r="C5" s="484"/>
      <c r="D5" s="403" t="str">
        <f>Данные!$A5</f>
        <v>PCI</v>
      </c>
      <c r="E5" s="404"/>
      <c r="F5" s="404"/>
      <c r="G5" s="404"/>
      <c r="H5" s="405"/>
      <c r="I5" s="485"/>
      <c r="J5" s="486"/>
      <c r="K5" s="487"/>
      <c r="L5" s="405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3">
      <c r="A6" s="268"/>
      <c r="B6" s="446" t="s">
        <v>12</v>
      </c>
      <c r="C6" s="484"/>
      <c r="D6" s="397" t="str">
        <f>Данные!$A2</f>
        <v>ХXI-В-28-1-200 (Бутылка 0.2 л.)</v>
      </c>
      <c r="E6" s="451"/>
      <c r="F6" s="451"/>
      <c r="G6" s="451"/>
      <c r="H6" s="452"/>
      <c r="I6" s="485"/>
      <c r="J6" s="486"/>
      <c r="K6" s="487"/>
      <c r="L6" s="405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3">
      <c r="A7" s="268"/>
      <c r="B7" s="453" t="s">
        <v>14</v>
      </c>
      <c r="C7" s="488"/>
      <c r="D7" s="406">
        <f>Данные!$A8</f>
        <v>0</v>
      </c>
      <c r="E7" s="455"/>
      <c r="F7" s="455"/>
      <c r="G7" s="455"/>
      <c r="H7" s="456"/>
      <c r="I7" s="489" t="s">
        <v>15</v>
      </c>
      <c r="J7" s="488"/>
      <c r="K7" s="394">
        <f>Данные!$A11</f>
        <v>0</v>
      </c>
      <c r="L7" s="395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3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 x14ac:dyDescent="0.3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4"/>
      <c r="L9" s="354"/>
      <c r="M9" s="354"/>
      <c r="N9" s="354"/>
      <c r="O9" s="354"/>
      <c r="P9" s="354"/>
      <c r="Q9" s="354"/>
      <c r="R9" s="355"/>
      <c r="S9" s="287"/>
    </row>
    <row r="10" spans="1:19" ht="24.75" customHeight="1" x14ac:dyDescent="0.25">
      <c r="A10" s="278"/>
      <c r="B10" s="288" t="s">
        <v>25</v>
      </c>
      <c r="C10" s="289">
        <v>28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6"/>
      <c r="L10" s="356"/>
      <c r="M10" s="356"/>
      <c r="N10" s="356"/>
      <c r="O10" s="356"/>
      <c r="P10" s="356"/>
      <c r="Q10" s="356"/>
      <c r="R10" s="357"/>
      <c r="S10" s="284"/>
    </row>
    <row r="11" spans="1:19" ht="30.6" x14ac:dyDescent="0.25">
      <c r="A11" s="278"/>
      <c r="B11" s="292" t="s">
        <v>26</v>
      </c>
      <c r="C11" s="369">
        <v>65.099999999999994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6"/>
      <c r="L11" s="356"/>
      <c r="M11" s="356"/>
      <c r="N11" s="356"/>
      <c r="O11" s="356"/>
      <c r="P11" s="356"/>
      <c r="Q11" s="356"/>
      <c r="R11" s="358"/>
      <c r="S11" s="284"/>
    </row>
    <row r="12" spans="1:19" ht="24.75" customHeight="1" x14ac:dyDescent="0.25">
      <c r="A12" s="278"/>
      <c r="B12" s="292" t="s">
        <v>2</v>
      </c>
      <c r="C12" s="363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9"/>
      <c r="L12" s="359"/>
      <c r="M12" s="359"/>
      <c r="N12" s="359"/>
      <c r="O12" s="359"/>
      <c r="P12" s="359"/>
      <c r="Q12" s="359"/>
      <c r="R12" s="360"/>
      <c r="S12" s="284"/>
    </row>
    <row r="13" spans="1:19" ht="24.75" customHeight="1" x14ac:dyDescent="0.25">
      <c r="A13" s="278"/>
      <c r="B13" s="292" t="s">
        <v>28</v>
      </c>
      <c r="C13" s="363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9"/>
      <c r="L13" s="359"/>
      <c r="M13" s="359"/>
      <c r="N13" s="359"/>
      <c r="O13" s="359"/>
      <c r="P13" s="359"/>
      <c r="Q13" s="359"/>
      <c r="R13" s="360"/>
      <c r="S13" s="284"/>
    </row>
    <row r="14" spans="1:19" ht="24.75" customHeight="1" x14ac:dyDescent="0.25">
      <c r="A14" s="278"/>
      <c r="B14" s="292" t="s">
        <v>4</v>
      </c>
      <c r="C14" s="369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9"/>
      <c r="L14" s="359"/>
      <c r="M14" s="359"/>
      <c r="N14" s="359"/>
      <c r="O14" s="359"/>
      <c r="P14" s="359"/>
      <c r="Q14" s="359"/>
      <c r="R14" s="360"/>
      <c r="S14" s="284"/>
    </row>
    <row r="15" spans="1:19" ht="24.75" customHeight="1" thickBot="1" x14ac:dyDescent="0.3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1"/>
      <c r="L15" s="361"/>
      <c r="M15" s="361"/>
      <c r="N15" s="361"/>
      <c r="O15" s="361"/>
      <c r="P15" s="361"/>
      <c r="Q15" s="361"/>
      <c r="R15" s="342"/>
      <c r="S15" s="284"/>
    </row>
    <row r="16" spans="1:19" ht="6" customHeight="1" thickBot="1" x14ac:dyDescent="0.3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 x14ac:dyDescent="0.25"/>
  </sheetData>
  <mergeCells count="18">
    <mergeCell ref="D5:H5"/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showZeros="0" view="pageBreakPreview" topLeftCell="A28" zoomScaleSheetLayoutView="100" workbookViewId="0">
      <selection activeCell="D7" sqref="D7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70" customFormat="1" ht="17.399999999999999" x14ac:dyDescent="0.35">
      <c r="G2" s="319" t="s">
        <v>59</v>
      </c>
      <c r="H2" s="320"/>
      <c r="I2" s="320"/>
      <c r="J2" s="320"/>
      <c r="K2" s="320"/>
    </row>
    <row r="3" spans="1:11" s="370" customFormat="1" ht="17.399999999999999" x14ac:dyDescent="0.35">
      <c r="G3" s="319" t="s">
        <v>104</v>
      </c>
      <c r="H3" s="320"/>
      <c r="I3" s="320"/>
      <c r="J3" s="320"/>
      <c r="K3" s="320"/>
    </row>
    <row r="4" spans="1:11" s="370" customFormat="1" ht="17.399999999999999" x14ac:dyDescent="0.35">
      <c r="G4" s="319" t="s">
        <v>107</v>
      </c>
      <c r="H4" s="320"/>
      <c r="I4" s="320"/>
      <c r="J4" s="320"/>
      <c r="K4" s="320"/>
    </row>
    <row r="5" spans="1:11" s="370" customFormat="1" x14ac:dyDescent="0.3"/>
    <row r="6" spans="1:11" s="370" customFormat="1" ht="17.399999999999999" x14ac:dyDescent="0.35">
      <c r="G6" s="371"/>
      <c r="H6" s="319" t="s">
        <v>105</v>
      </c>
      <c r="I6" s="320"/>
      <c r="J6" s="320"/>
    </row>
    <row r="7" spans="1:11" s="370" customFormat="1" ht="17.399999999999999" x14ac:dyDescent="0.35">
      <c r="H7" s="320"/>
      <c r="I7" s="320"/>
      <c r="J7" s="320"/>
    </row>
    <row r="8" spans="1:11" s="370" customFormat="1" ht="18" x14ac:dyDescent="0.35">
      <c r="G8" s="312" t="s">
        <v>60</v>
      </c>
      <c r="H8" s="319" t="s">
        <v>80</v>
      </c>
      <c r="I8" s="320"/>
      <c r="J8" s="320"/>
    </row>
    <row r="11" spans="1:11" ht="15" customHeight="1" x14ac:dyDescent="0.3">
      <c r="A11" s="417" t="s">
        <v>65</v>
      </c>
      <c r="B11" s="417"/>
      <c r="C11" s="417"/>
      <c r="D11" s="417"/>
      <c r="E11" s="417"/>
      <c r="F11" s="417"/>
      <c r="G11" s="417"/>
      <c r="H11" s="417"/>
      <c r="I11" s="417"/>
      <c r="J11" s="417"/>
    </row>
    <row r="12" spans="1:11" ht="15" customHeight="1" x14ac:dyDescent="0.3">
      <c r="A12" s="416" t="s">
        <v>75</v>
      </c>
      <c r="B12" s="416"/>
      <c r="C12" s="416"/>
      <c r="D12" s="416"/>
      <c r="E12" s="416"/>
      <c r="F12" s="416"/>
      <c r="G12" s="416"/>
      <c r="H12" s="416"/>
      <c r="I12" s="416"/>
      <c r="J12" s="416"/>
    </row>
    <row r="13" spans="1:11" ht="18" customHeight="1" x14ac:dyDescent="0.3">
      <c r="A13" s="418" t="str">
        <f>Данные!A2</f>
        <v>ХXI-В-28-1-200 (Бутылка 0.2 л.)</v>
      </c>
      <c r="B13" s="417"/>
      <c r="C13" s="417"/>
      <c r="D13" s="417"/>
      <c r="E13" s="417"/>
      <c r="F13" s="417"/>
      <c r="G13" s="417"/>
      <c r="H13" s="417"/>
      <c r="I13" s="417"/>
      <c r="J13" s="417"/>
    </row>
    <row r="15" spans="1:11" ht="15.6" x14ac:dyDescent="0.3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43741</v>
      </c>
      <c r="I15" s="313"/>
      <c r="J15" s="314"/>
    </row>
    <row r="16" spans="1:11" ht="15.6" x14ac:dyDescent="0.3">
      <c r="A16" s="313" t="s">
        <v>98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2" customFormat="1" ht="15.6" x14ac:dyDescent="0.3">
      <c r="A17" s="322" t="s">
        <v>62</v>
      </c>
      <c r="B17" s="323" t="s">
        <v>63</v>
      </c>
      <c r="C17" s="323"/>
      <c r="D17" s="324" t="str">
        <f>Данные!F11</f>
        <v>начальник производства</v>
      </c>
      <c r="E17" s="323"/>
      <c r="F17" s="323"/>
      <c r="H17" s="323"/>
      <c r="I17" s="323" t="str">
        <f>Данные!J11</f>
        <v>Я.В. Карчмит</v>
      </c>
      <c r="J17" s="314"/>
    </row>
    <row r="18" spans="1:10" s="372" customFormat="1" ht="15.6" x14ac:dyDescent="0.3">
      <c r="A18" s="322" t="s">
        <v>62</v>
      </c>
      <c r="B18" s="323" t="s">
        <v>64</v>
      </c>
      <c r="C18" s="323"/>
      <c r="D18" s="324" t="str">
        <f>Данные!F12</f>
        <v>начальник производственного участка</v>
      </c>
      <c r="E18" s="323"/>
      <c r="F18" s="323"/>
      <c r="G18" s="323"/>
      <c r="I18" s="323" t="str">
        <f>Данные!J12</f>
        <v>Д.Е. Серков</v>
      </c>
      <c r="J18" s="314"/>
    </row>
    <row r="19" spans="1:10" s="372" customFormat="1" ht="15.6" x14ac:dyDescent="0.3">
      <c r="A19" s="323"/>
      <c r="B19" s="323"/>
      <c r="C19" s="323"/>
      <c r="D19" s="323" t="str">
        <f>Данные!F13</f>
        <v>начальник участка ремонта форм</v>
      </c>
      <c r="E19" s="323"/>
      <c r="F19" s="323"/>
      <c r="G19" s="323"/>
      <c r="H19" s="323"/>
      <c r="I19" s="323" t="str">
        <f>Данные!J13</f>
        <v>А.Д. Гавриленко</v>
      </c>
      <c r="J19" s="314"/>
    </row>
    <row r="20" spans="1:10" ht="15.6" x14ac:dyDescent="0.3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43741</v>
      </c>
      <c r="J20" s="314"/>
    </row>
    <row r="21" spans="1:10" ht="15.6" x14ac:dyDescent="0.3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3">
      <c r="A22" s="414" t="s">
        <v>66</v>
      </c>
      <c r="B22" s="414" t="s">
        <v>67</v>
      </c>
      <c r="C22" s="414"/>
      <c r="D22" s="414"/>
      <c r="E22" s="414" t="s">
        <v>68</v>
      </c>
      <c r="F22" s="414"/>
      <c r="G22" s="415" t="s">
        <v>69</v>
      </c>
      <c r="H22" s="414" t="s">
        <v>70</v>
      </c>
      <c r="I22" s="414"/>
      <c r="J22" s="414"/>
    </row>
    <row r="23" spans="1:10" x14ac:dyDescent="0.3">
      <c r="A23" s="414"/>
      <c r="B23" s="414"/>
      <c r="C23" s="414"/>
      <c r="D23" s="414"/>
      <c r="E23" s="414"/>
      <c r="F23" s="414"/>
      <c r="G23" s="415"/>
      <c r="H23" s="414"/>
      <c r="I23" s="414"/>
      <c r="J23" s="414"/>
    </row>
    <row r="24" spans="1:10" ht="40.049999999999997" customHeight="1" x14ac:dyDescent="0.3">
      <c r="A24" s="386">
        <v>1</v>
      </c>
      <c r="B24" s="409" t="s">
        <v>111</v>
      </c>
      <c r="C24" s="410"/>
      <c r="D24" s="411"/>
      <c r="E24" s="412" t="str">
        <f>Данные!C14</f>
        <v>ХХI-В-28-1-200-5</v>
      </c>
      <c r="F24" s="412"/>
      <c r="G24" s="318">
        <f>Данные!B14</f>
        <v>24</v>
      </c>
      <c r="H24" s="413"/>
      <c r="I24" s="413"/>
      <c r="J24" s="413"/>
    </row>
    <row r="25" spans="1:10" ht="40.049999999999997" customHeight="1" x14ac:dyDescent="0.3">
      <c r="A25" s="386">
        <f>A24+1</f>
        <v>2</v>
      </c>
      <c r="B25" s="409" t="s">
        <v>112</v>
      </c>
      <c r="C25" s="410"/>
      <c r="D25" s="411"/>
      <c r="E25" s="412" t="str">
        <f>Данные!C15</f>
        <v>ХХI-В-28-1-200-5</v>
      </c>
      <c r="F25" s="412"/>
      <c r="G25" s="318">
        <f>Данные!B15</f>
        <v>24</v>
      </c>
      <c r="H25" s="413"/>
      <c r="I25" s="413"/>
      <c r="J25" s="413"/>
    </row>
    <row r="26" spans="1:10" ht="40.049999999999997" customHeight="1" x14ac:dyDescent="0.3">
      <c r="A26" s="386">
        <f t="shared" ref="A26:A35" si="0">A25+1</f>
        <v>3</v>
      </c>
      <c r="B26" s="409" t="s">
        <v>113</v>
      </c>
      <c r="C26" s="410"/>
      <c r="D26" s="411"/>
      <c r="E26" s="412" t="str">
        <f>Данные!C16</f>
        <v>ХХI-В-28-1-200-5</v>
      </c>
      <c r="F26" s="412"/>
      <c r="G26" s="318">
        <f>Данные!B16</f>
        <v>32</v>
      </c>
      <c r="H26" s="413"/>
      <c r="I26" s="413"/>
      <c r="J26" s="413"/>
    </row>
    <row r="27" spans="1:10" ht="40.049999999999997" customHeight="1" x14ac:dyDescent="0.3">
      <c r="A27" s="386">
        <f t="shared" si="0"/>
        <v>4</v>
      </c>
      <c r="B27" s="409" t="s">
        <v>114</v>
      </c>
      <c r="C27" s="410"/>
      <c r="D27" s="411"/>
      <c r="E27" s="412" t="str">
        <f>Данные!C17</f>
        <v>ХХI-В-28-1-200-5</v>
      </c>
      <c r="F27" s="412"/>
      <c r="G27" s="318">
        <f>Данные!B17</f>
        <v>32</v>
      </c>
      <c r="H27" s="413"/>
      <c r="I27" s="413"/>
      <c r="J27" s="413"/>
    </row>
    <row r="28" spans="1:10" ht="40.049999999999997" customHeight="1" x14ac:dyDescent="0.3">
      <c r="A28" s="386">
        <f t="shared" si="0"/>
        <v>5</v>
      </c>
      <c r="B28" s="409" t="s">
        <v>115</v>
      </c>
      <c r="C28" s="410"/>
      <c r="D28" s="411"/>
      <c r="E28" s="412" t="str">
        <f>Данные!C18</f>
        <v>ХХI-В-28-1-200-5</v>
      </c>
      <c r="F28" s="412"/>
      <c r="G28" s="318">
        <f>Данные!B18</f>
        <v>60</v>
      </c>
      <c r="H28" s="413"/>
      <c r="I28" s="413"/>
      <c r="J28" s="413"/>
    </row>
    <row r="29" spans="1:10" ht="40.049999999999997" customHeight="1" x14ac:dyDescent="0.3">
      <c r="A29" s="386">
        <f t="shared" si="0"/>
        <v>6</v>
      </c>
      <c r="B29" s="409" t="s">
        <v>116</v>
      </c>
      <c r="C29" s="410"/>
      <c r="D29" s="411"/>
      <c r="E29" s="412" t="str">
        <f>Данные!C19</f>
        <v>ХХI-В-28-1-200-5</v>
      </c>
      <c r="F29" s="412"/>
      <c r="G29" s="318">
        <f>Данные!B19</f>
        <v>60</v>
      </c>
      <c r="H29" s="413"/>
      <c r="I29" s="413"/>
      <c r="J29" s="413"/>
    </row>
    <row r="30" spans="1:10" ht="40.049999999999997" customHeight="1" x14ac:dyDescent="0.3">
      <c r="A30" s="386">
        <f t="shared" si="0"/>
        <v>7</v>
      </c>
      <c r="B30" s="409" t="s">
        <v>117</v>
      </c>
      <c r="C30" s="410"/>
      <c r="D30" s="411"/>
      <c r="E30" s="412" t="str">
        <f>Данные!C20</f>
        <v>ХХI-В-28-1-200-5</v>
      </c>
      <c r="F30" s="412"/>
      <c r="G30" s="318">
        <f>Данные!B20</f>
        <v>50</v>
      </c>
      <c r="H30" s="413"/>
      <c r="I30" s="413"/>
      <c r="J30" s="413"/>
    </row>
    <row r="31" spans="1:10" ht="40.049999999999997" customHeight="1" x14ac:dyDescent="0.3">
      <c r="A31" s="386">
        <f t="shared" si="0"/>
        <v>8</v>
      </c>
      <c r="B31" s="409" t="s">
        <v>118</v>
      </c>
      <c r="C31" s="410"/>
      <c r="D31" s="411"/>
      <c r="E31" s="412" t="str">
        <f>Данные!C21</f>
        <v>ХХI-В-28-1-200-5</v>
      </c>
      <c r="F31" s="412"/>
      <c r="G31" s="318">
        <f>Данные!B21</f>
        <v>20</v>
      </c>
      <c r="H31" s="413"/>
      <c r="I31" s="413"/>
      <c r="J31" s="413"/>
    </row>
    <row r="32" spans="1:10" ht="40.049999999999997" customHeight="1" x14ac:dyDescent="0.3">
      <c r="A32" s="386">
        <f t="shared" si="0"/>
        <v>9</v>
      </c>
      <c r="B32" s="409" t="s">
        <v>119</v>
      </c>
      <c r="C32" s="410"/>
      <c r="D32" s="411"/>
      <c r="E32" s="412" t="str">
        <f>Данные!C23</f>
        <v>ХХI-В-28-1-200-5</v>
      </c>
      <c r="F32" s="412"/>
      <c r="G32" s="318">
        <f>Данные!B23</f>
        <v>20</v>
      </c>
      <c r="H32" s="413"/>
      <c r="I32" s="413"/>
      <c r="J32" s="413"/>
    </row>
    <row r="33" spans="1:10" ht="40.049999999999997" customHeight="1" x14ac:dyDescent="0.3">
      <c r="A33" s="386">
        <f t="shared" si="0"/>
        <v>10</v>
      </c>
      <c r="B33" s="409" t="s">
        <v>120</v>
      </c>
      <c r="C33" s="410"/>
      <c r="D33" s="411"/>
      <c r="E33" s="412" t="str">
        <f>Данные!C23</f>
        <v>ХХI-В-28-1-200-5</v>
      </c>
      <c r="F33" s="412"/>
      <c r="G33" s="318">
        <f>Данные!B26</f>
        <v>20</v>
      </c>
      <c r="H33" s="413"/>
      <c r="I33" s="413"/>
      <c r="J33" s="413"/>
    </row>
    <row r="34" spans="1:10" ht="40.049999999999997" customHeight="1" x14ac:dyDescent="0.3">
      <c r="A34" s="386">
        <f t="shared" si="0"/>
        <v>11</v>
      </c>
      <c r="B34" s="409" t="s">
        <v>122</v>
      </c>
      <c r="C34" s="410"/>
      <c r="D34" s="411"/>
      <c r="E34" s="412"/>
      <c r="F34" s="412"/>
      <c r="G34" s="388">
        <f>Данные!B27</f>
        <v>18</v>
      </c>
      <c r="H34" s="413"/>
      <c r="I34" s="413"/>
      <c r="J34" s="413"/>
    </row>
    <row r="35" spans="1:10" ht="40.049999999999997" customHeight="1" x14ac:dyDescent="0.3">
      <c r="A35" s="386">
        <f t="shared" si="0"/>
        <v>12</v>
      </c>
      <c r="B35" s="409" t="s">
        <v>121</v>
      </c>
      <c r="C35" s="410"/>
      <c r="D35" s="411"/>
      <c r="E35" s="412" t="str">
        <f>Данные!C24</f>
        <v>ХХI-В-28-1-200-5</v>
      </c>
      <c r="F35" s="412"/>
      <c r="G35" s="318">
        <f>Данные!B24</f>
        <v>8</v>
      </c>
      <c r="H35" s="413"/>
      <c r="I35" s="413"/>
      <c r="J35" s="413"/>
    </row>
    <row r="36" spans="1:10" ht="15.6" x14ac:dyDescent="0.3">
      <c r="A36" s="313"/>
      <c r="B36" s="313"/>
      <c r="C36" s="313"/>
      <c r="D36" s="313"/>
      <c r="E36" s="313"/>
      <c r="F36" s="313"/>
      <c r="G36" s="313"/>
      <c r="H36" s="313"/>
      <c r="I36" s="313"/>
      <c r="J36" s="314"/>
    </row>
    <row r="37" spans="1:10" ht="15.6" x14ac:dyDescent="0.3">
      <c r="A37" s="313" t="s">
        <v>72</v>
      </c>
      <c r="B37" s="313"/>
      <c r="C37" s="313"/>
      <c r="D37" s="313"/>
      <c r="E37" s="313"/>
      <c r="F37" s="313"/>
      <c r="G37" s="313"/>
      <c r="H37" s="313"/>
      <c r="I37" s="313"/>
      <c r="J37" s="314"/>
    </row>
    <row r="38" spans="1:10" ht="15.6" x14ac:dyDescent="0.3">
      <c r="A38" s="313"/>
      <c r="B38" s="313"/>
      <c r="C38" s="313"/>
      <c r="D38" s="321"/>
      <c r="E38" s="321"/>
      <c r="F38" s="321"/>
      <c r="G38" s="321"/>
      <c r="H38" s="321"/>
      <c r="I38" s="313"/>
      <c r="J38" s="314"/>
    </row>
    <row r="39" spans="1:10" ht="15.6" x14ac:dyDescent="0.3">
      <c r="A39" s="313"/>
      <c r="B39" s="316" t="s">
        <v>73</v>
      </c>
      <c r="C39" s="313" t="s">
        <v>74</v>
      </c>
      <c r="D39" s="313"/>
      <c r="E39" s="313"/>
      <c r="F39" s="313"/>
      <c r="G39" s="313"/>
      <c r="H39" s="313"/>
      <c r="I39" s="313"/>
      <c r="J39" s="314"/>
    </row>
    <row r="40" spans="1:10" ht="15.6" x14ac:dyDescent="0.3">
      <c r="A40" s="313"/>
      <c r="B40" s="313"/>
      <c r="C40" s="313"/>
      <c r="D40" s="313"/>
      <c r="E40" s="313"/>
      <c r="F40" s="313"/>
      <c r="G40" s="313"/>
      <c r="H40" s="313"/>
      <c r="I40" s="313"/>
      <c r="J40" s="314"/>
    </row>
    <row r="41" spans="1:10" ht="15.6" x14ac:dyDescent="0.3">
      <c r="A41" s="313"/>
      <c r="B41" s="313"/>
      <c r="C41" s="313"/>
      <c r="D41" s="313"/>
      <c r="E41" s="313"/>
      <c r="G41" s="317"/>
      <c r="H41" s="317"/>
      <c r="I41" s="313" t="str">
        <f>I17</f>
        <v>Я.В. Карчмит</v>
      </c>
      <c r="J41" s="313"/>
    </row>
    <row r="42" spans="1:10" ht="15.6" x14ac:dyDescent="0.3">
      <c r="A42" s="313"/>
      <c r="B42" s="313"/>
      <c r="C42" s="313"/>
      <c r="D42" s="313"/>
      <c r="E42" s="313"/>
      <c r="G42" s="313"/>
      <c r="H42" s="313"/>
      <c r="I42" s="313"/>
      <c r="J42" s="313"/>
    </row>
    <row r="43" spans="1:10" ht="15.6" x14ac:dyDescent="0.3">
      <c r="A43" s="313"/>
      <c r="B43" s="313"/>
      <c r="C43" s="313"/>
      <c r="D43" s="313"/>
      <c r="E43" s="313"/>
      <c r="G43" s="311"/>
      <c r="H43" s="311"/>
      <c r="I43" s="313" t="str">
        <f>I18</f>
        <v>Д.Е. Серков</v>
      </c>
    </row>
    <row r="44" spans="1:10" ht="17.399999999999999" x14ac:dyDescent="0.3">
      <c r="A44" s="310"/>
      <c r="B44" s="310"/>
      <c r="C44" s="310"/>
      <c r="D44" s="310"/>
      <c r="E44" s="310"/>
    </row>
    <row r="45" spans="1:10" ht="17.399999999999999" x14ac:dyDescent="0.3">
      <c r="A45" s="310"/>
      <c r="B45" s="310"/>
      <c r="C45" s="310"/>
      <c r="D45" s="310"/>
      <c r="E45" s="310"/>
      <c r="G45" s="317"/>
      <c r="H45" s="317"/>
      <c r="I45" s="313" t="str">
        <f>I19</f>
        <v>А.Д. Гавриленко</v>
      </c>
      <c r="J45" s="313"/>
    </row>
  </sheetData>
  <mergeCells count="44">
    <mergeCell ref="B34:D34"/>
    <mergeCell ref="E34:F34"/>
    <mergeCell ref="H34:J34"/>
    <mergeCell ref="B35:D35"/>
    <mergeCell ref="E35:F35"/>
    <mergeCell ref="H35:J35"/>
    <mergeCell ref="A12:J12"/>
    <mergeCell ref="A11:J11"/>
    <mergeCell ref="A13:J13"/>
    <mergeCell ref="B33:D33"/>
    <mergeCell ref="E33:F33"/>
    <mergeCell ref="H33:J33"/>
    <mergeCell ref="B31:D31"/>
    <mergeCell ref="E31:F31"/>
    <mergeCell ref="H31:J31"/>
    <mergeCell ref="B32:D32"/>
    <mergeCell ref="E32:F32"/>
    <mergeCell ref="H32:J32"/>
    <mergeCell ref="B29:D29"/>
    <mergeCell ref="E29:F29"/>
    <mergeCell ref="H29:J29"/>
    <mergeCell ref="B30:D30"/>
    <mergeCell ref="E30:F30"/>
    <mergeCell ref="H30:J30"/>
    <mergeCell ref="B27:D27"/>
    <mergeCell ref="E27:F27"/>
    <mergeCell ref="H27:J27"/>
    <mergeCell ref="B28:D28"/>
    <mergeCell ref="E28:F28"/>
    <mergeCell ref="H28:J28"/>
    <mergeCell ref="B25:D25"/>
    <mergeCell ref="E25:F25"/>
    <mergeCell ref="H25:J25"/>
    <mergeCell ref="B26:D26"/>
    <mergeCell ref="E26:F26"/>
    <mergeCell ref="H26:J26"/>
    <mergeCell ref="B24:D24"/>
    <mergeCell ref="E24:F24"/>
    <mergeCell ref="H24:J24"/>
    <mergeCell ref="A22:A23"/>
    <mergeCell ref="B22:D23"/>
    <mergeCell ref="E22:F23"/>
    <mergeCell ref="G22:G23"/>
    <mergeCell ref="H22:J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19"/>
      <c r="C2" s="420"/>
      <c r="D2" s="421"/>
      <c r="E2" s="428" t="s">
        <v>10</v>
      </c>
      <c r="F2" s="429"/>
      <c r="G2" s="429"/>
      <c r="H2" s="430"/>
      <c r="I2" s="435" t="s">
        <v>11</v>
      </c>
      <c r="J2" s="436"/>
      <c r="K2" s="439">
        <f>Данные!B14</f>
        <v>24</v>
      </c>
      <c r="L2" s="440"/>
      <c r="M2" s="66"/>
      <c r="N2" s="67"/>
      <c r="O2" s="68"/>
      <c r="P2" s="431"/>
      <c r="Q2" s="431"/>
      <c r="R2" s="69"/>
      <c r="S2" s="70"/>
    </row>
    <row r="3" spans="1:19" ht="23.4" thickBot="1" x14ac:dyDescent="0.3">
      <c r="A3" s="65"/>
      <c r="B3" s="422"/>
      <c r="C3" s="423"/>
      <c r="D3" s="424"/>
      <c r="E3" s="432" t="s">
        <v>44</v>
      </c>
      <c r="F3" s="433"/>
      <c r="G3" s="433"/>
      <c r="H3" s="434"/>
      <c r="I3" s="437"/>
      <c r="J3" s="438"/>
      <c r="K3" s="441"/>
      <c r="L3" s="442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25"/>
      <c r="C4" s="426"/>
      <c r="D4" s="42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46" t="s">
        <v>13</v>
      </c>
      <c r="C5" s="447"/>
      <c r="D5" s="403" t="str">
        <f>Данные!$A5</f>
        <v>PCI</v>
      </c>
      <c r="E5" s="404"/>
      <c r="F5" s="404"/>
      <c r="G5" s="404"/>
      <c r="H5" s="405"/>
      <c r="I5" s="448"/>
      <c r="J5" s="449"/>
      <c r="K5" s="404"/>
      <c r="L5" s="405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46" t="s">
        <v>12</v>
      </c>
      <c r="C6" s="450"/>
      <c r="D6" s="397" t="str">
        <f>Данные!$A2</f>
        <v>ХXI-В-28-1-200 (Бутылка 0.2 л.)</v>
      </c>
      <c r="E6" s="451"/>
      <c r="F6" s="451"/>
      <c r="G6" s="451"/>
      <c r="H6" s="452"/>
      <c r="I6" s="448"/>
      <c r="J6" s="449"/>
      <c r="K6" s="404"/>
      <c r="L6" s="405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53" t="s">
        <v>14</v>
      </c>
      <c r="C7" s="454"/>
      <c r="D7" s="406">
        <f>Данные!$A8</f>
        <v>0</v>
      </c>
      <c r="E7" s="455"/>
      <c r="F7" s="455"/>
      <c r="G7" s="455"/>
      <c r="H7" s="456"/>
      <c r="I7" s="453" t="s">
        <v>15</v>
      </c>
      <c r="J7" s="457"/>
      <c r="K7" s="394">
        <f>Данные!$A11</f>
        <v>0</v>
      </c>
      <c r="L7" s="395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199"/>
    </row>
    <row r="10" spans="1:19" ht="23.25" customHeight="1" x14ac:dyDescent="0.25">
      <c r="A10" s="78"/>
      <c r="B10" s="92" t="s">
        <v>25</v>
      </c>
      <c r="C10" s="93">
        <v>199.3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3.25" customHeight="1" x14ac:dyDescent="0.25">
      <c r="A11" s="78"/>
      <c r="B11" s="97" t="s">
        <v>26</v>
      </c>
      <c r="C11" s="325">
        <v>136.19999999999999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3.25" customHeight="1" x14ac:dyDescent="0.25">
      <c r="A12" s="78"/>
      <c r="B12" s="97" t="s">
        <v>2</v>
      </c>
      <c r="C12" s="98">
        <v>22.85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3.25" customHeight="1" x14ac:dyDescent="0.25">
      <c r="A13" s="78"/>
      <c r="B13" s="97" t="s">
        <v>3</v>
      </c>
      <c r="C13" s="325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3.25" customHeight="1" x14ac:dyDescent="0.25">
      <c r="A14" s="78"/>
      <c r="B14" s="97" t="s">
        <v>27</v>
      </c>
      <c r="C14" s="325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</row>
    <row r="15" spans="1:19" ht="23.25" customHeight="1" x14ac:dyDescent="0.25">
      <c r="A15" s="78"/>
      <c r="B15" s="97" t="s">
        <v>9</v>
      </c>
      <c r="C15" s="325">
        <v>114.2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</row>
    <row r="16" spans="1:19" ht="23.25" customHeight="1" x14ac:dyDescent="0.25">
      <c r="A16" s="78"/>
      <c r="B16" s="97" t="s">
        <v>5</v>
      </c>
      <c r="C16" s="98">
        <v>173.9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</row>
    <row r="17" spans="1:19" ht="23.25" customHeight="1" x14ac:dyDescent="0.25">
      <c r="A17" s="78"/>
      <c r="B17" s="97" t="s">
        <v>30</v>
      </c>
      <c r="C17" s="325">
        <v>136.19999999999999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</row>
    <row r="18" spans="1:19" ht="30.6" x14ac:dyDescent="0.25">
      <c r="A18" s="78"/>
      <c r="B18" s="105" t="s">
        <v>32</v>
      </c>
      <c r="C18" s="106">
        <v>49.4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3"/>
      <c r="M18" s="333"/>
      <c r="N18" s="333"/>
      <c r="O18" s="333"/>
      <c r="P18" s="333"/>
      <c r="Q18" s="333"/>
      <c r="R18" s="334"/>
      <c r="S18" s="86"/>
    </row>
    <row r="19" spans="1:19" ht="23.25" customHeight="1" x14ac:dyDescent="0.25">
      <c r="A19" s="78"/>
      <c r="B19" s="105" t="s">
        <v>33</v>
      </c>
      <c r="C19" s="106">
        <v>25.2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</row>
    <row r="20" spans="1:19" ht="23.25" customHeight="1" x14ac:dyDescent="0.25">
      <c r="A20" s="78"/>
      <c r="B20" s="105" t="s">
        <v>35</v>
      </c>
      <c r="C20" s="106" t="s">
        <v>110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3"/>
      <c r="M20" s="333"/>
      <c r="N20" s="333"/>
      <c r="O20" s="333"/>
      <c r="P20" s="333"/>
      <c r="Q20" s="333"/>
      <c r="R20" s="334"/>
      <c r="S20" s="86"/>
    </row>
    <row r="21" spans="1:19" ht="30.6" x14ac:dyDescent="0.25">
      <c r="A21" s="78"/>
      <c r="B21" s="105" t="s">
        <v>41</v>
      </c>
      <c r="C21" s="326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3"/>
      <c r="M21" s="333"/>
      <c r="N21" s="333"/>
      <c r="O21" s="333"/>
      <c r="P21" s="333"/>
      <c r="Q21" s="333"/>
      <c r="R21" s="334"/>
      <c r="S21" s="86"/>
    </row>
    <row r="22" spans="1:19" ht="30.6" x14ac:dyDescent="0.25">
      <c r="A22" s="78"/>
      <c r="B22" s="105" t="s">
        <v>42</v>
      </c>
      <c r="C22" s="326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3"/>
      <c r="M22" s="333"/>
      <c r="N22" s="333"/>
      <c r="O22" s="333"/>
      <c r="P22" s="333"/>
      <c r="Q22" s="333"/>
      <c r="R22" s="334"/>
      <c r="S22" s="86"/>
    </row>
    <row r="23" spans="1:19" ht="14.4" x14ac:dyDescent="0.25">
      <c r="A23" s="78"/>
      <c r="B23" s="458" t="s">
        <v>58</v>
      </c>
      <c r="C23" s="459"/>
      <c r="D23" s="459"/>
      <c r="E23" s="460"/>
      <c r="F23" s="118" t="s">
        <v>16</v>
      </c>
      <c r="G23" s="308" t="s">
        <v>47</v>
      </c>
      <c r="H23" s="107"/>
      <c r="I23" s="106"/>
      <c r="J23" s="106"/>
      <c r="K23" s="106"/>
      <c r="L23" s="333"/>
      <c r="M23" s="333"/>
      <c r="N23" s="333"/>
      <c r="O23" s="333"/>
      <c r="P23" s="333"/>
      <c r="Q23" s="333"/>
      <c r="R23" s="334"/>
      <c r="S23" s="86"/>
    </row>
    <row r="24" spans="1:19" ht="15" thickBot="1" x14ac:dyDescent="0.3">
      <c r="A24" s="78"/>
      <c r="B24" s="443" t="s">
        <v>46</v>
      </c>
      <c r="C24" s="444"/>
      <c r="D24" s="444"/>
      <c r="E24" s="445"/>
      <c r="F24" s="118" t="s">
        <v>16</v>
      </c>
      <c r="G24" s="51" t="s">
        <v>47</v>
      </c>
      <c r="H24" s="109"/>
      <c r="I24" s="110"/>
      <c r="J24" s="110"/>
      <c r="K24" s="110"/>
      <c r="L24" s="335"/>
      <c r="M24" s="335"/>
      <c r="N24" s="335"/>
      <c r="O24" s="335"/>
      <c r="P24" s="335"/>
      <c r="Q24" s="335"/>
      <c r="R24" s="336"/>
      <c r="S24" s="86"/>
    </row>
    <row r="25" spans="1:19" ht="3.75" customHeight="1" thickBot="1" x14ac:dyDescent="0.3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 x14ac:dyDescent="0.25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1">
        <f>'Чист. форма'!B2:D4</f>
        <v>0</v>
      </c>
      <c r="C2" s="462"/>
      <c r="D2" s="463"/>
      <c r="E2" s="470" t="s">
        <v>10</v>
      </c>
      <c r="F2" s="471"/>
      <c r="G2" s="471"/>
      <c r="H2" s="472"/>
      <c r="I2" s="476" t="s">
        <v>11</v>
      </c>
      <c r="J2" s="477"/>
      <c r="K2" s="480">
        <f>Данные!B15</f>
        <v>24</v>
      </c>
      <c r="L2" s="481"/>
      <c r="M2" s="66"/>
      <c r="N2" s="67"/>
      <c r="O2" s="68"/>
      <c r="P2" s="431"/>
      <c r="Q2" s="431"/>
      <c r="R2" s="69"/>
      <c r="S2" s="70"/>
    </row>
    <row r="3" spans="1:19" ht="17.25" customHeight="1" thickBot="1" x14ac:dyDescent="0.3">
      <c r="A3" s="65"/>
      <c r="B3" s="464"/>
      <c r="C3" s="465"/>
      <c r="D3" s="466"/>
      <c r="E3" s="473" t="s">
        <v>45</v>
      </c>
      <c r="F3" s="474"/>
      <c r="G3" s="474"/>
      <c r="H3" s="475"/>
      <c r="I3" s="478"/>
      <c r="J3" s="479"/>
      <c r="K3" s="482"/>
      <c r="L3" s="48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67"/>
      <c r="C4" s="468"/>
      <c r="D4" s="469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46" t="s">
        <v>13</v>
      </c>
      <c r="C5" s="484"/>
      <c r="D5" s="403" t="str">
        <f>Данные!$A5</f>
        <v>PCI</v>
      </c>
      <c r="E5" s="404"/>
      <c r="F5" s="404"/>
      <c r="G5" s="404"/>
      <c r="H5" s="405"/>
      <c r="I5" s="485"/>
      <c r="J5" s="486"/>
      <c r="K5" s="487"/>
      <c r="L5" s="40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46" t="s">
        <v>12</v>
      </c>
      <c r="C6" s="484"/>
      <c r="D6" s="397" t="str">
        <f>Данные!$A2</f>
        <v>ХXI-В-28-1-200 (Бутылка 0.2 л.)</v>
      </c>
      <c r="E6" s="451"/>
      <c r="F6" s="451"/>
      <c r="G6" s="451"/>
      <c r="H6" s="452"/>
      <c r="I6" s="485"/>
      <c r="J6" s="486"/>
      <c r="K6" s="487"/>
      <c r="L6" s="405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53" t="s">
        <v>14</v>
      </c>
      <c r="C7" s="488"/>
      <c r="D7" s="406">
        <f>Данные!$A8</f>
        <v>0</v>
      </c>
      <c r="E7" s="455"/>
      <c r="F7" s="455"/>
      <c r="G7" s="455"/>
      <c r="H7" s="456"/>
      <c r="I7" s="489" t="s">
        <v>15</v>
      </c>
      <c r="J7" s="488"/>
      <c r="K7" s="394">
        <f>Данные!$A11</f>
        <v>0</v>
      </c>
      <c r="L7" s="395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</row>
    <row r="10" spans="1:19" ht="30.6" x14ac:dyDescent="0.25">
      <c r="A10" s="78"/>
      <c r="B10" s="92" t="s">
        <v>25</v>
      </c>
      <c r="C10" s="93">
        <v>49.3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4.75" customHeight="1" x14ac:dyDescent="0.25">
      <c r="A11" s="78"/>
      <c r="B11" s="97" t="s">
        <v>28</v>
      </c>
      <c r="C11" s="325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4.75" customHeight="1" x14ac:dyDescent="0.25">
      <c r="A12" s="78"/>
      <c r="B12" s="97" t="s">
        <v>4</v>
      </c>
      <c r="C12" s="325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4.75" customHeight="1" x14ac:dyDescent="0.25">
      <c r="A13" s="78"/>
      <c r="B13" s="97" t="s">
        <v>5</v>
      </c>
      <c r="C13" s="325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4.75" customHeight="1" x14ac:dyDescent="0.25">
      <c r="A14" s="78"/>
      <c r="B14" s="458" t="s">
        <v>78</v>
      </c>
      <c r="C14" s="459"/>
      <c r="D14" s="459"/>
      <c r="E14" s="459"/>
      <c r="F14" s="490"/>
      <c r="G14" s="56" t="s">
        <v>79</v>
      </c>
      <c r="H14" s="107"/>
      <c r="I14" s="106"/>
      <c r="J14" s="106"/>
      <c r="K14" s="106"/>
      <c r="L14" s="333"/>
      <c r="M14" s="333"/>
      <c r="N14" s="333"/>
      <c r="O14" s="333"/>
      <c r="P14" s="333"/>
      <c r="Q14" s="333"/>
      <c r="R14" s="334"/>
      <c r="S14" s="86"/>
    </row>
    <row r="15" spans="1:19" ht="24.75" customHeight="1" thickBot="1" x14ac:dyDescent="0.3">
      <c r="A15" s="78"/>
      <c r="B15" s="443" t="s">
        <v>46</v>
      </c>
      <c r="C15" s="444"/>
      <c r="D15" s="444"/>
      <c r="E15" s="445"/>
      <c r="F15" s="118" t="s">
        <v>16</v>
      </c>
      <c r="G15" s="117" t="s">
        <v>47</v>
      </c>
      <c r="H15" s="109"/>
      <c r="I15" s="110"/>
      <c r="J15" s="110"/>
      <c r="K15" s="110"/>
      <c r="L15" s="335"/>
      <c r="M15" s="335"/>
      <c r="N15" s="335"/>
      <c r="O15" s="335"/>
      <c r="P15" s="335"/>
      <c r="Q15" s="335"/>
      <c r="R15" s="336"/>
      <c r="S15" s="86"/>
    </row>
    <row r="16" spans="1:19" ht="6" customHeight="1" thickBot="1" x14ac:dyDescent="0.3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5">
      <c r="B17" s="125"/>
      <c r="P17" s="126"/>
    </row>
    <row r="18" spans="2:16" ht="12.75" customHeight="1" x14ac:dyDescent="0.25">
      <c r="B18" s="125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19"/>
      <c r="C2" s="420"/>
      <c r="D2" s="421"/>
      <c r="E2" s="428" t="s">
        <v>10</v>
      </c>
      <c r="F2" s="429"/>
      <c r="G2" s="429"/>
      <c r="H2" s="430"/>
      <c r="I2" s="435" t="s">
        <v>11</v>
      </c>
      <c r="J2" s="436"/>
      <c r="K2" s="439">
        <f>Данные!B16</f>
        <v>32</v>
      </c>
      <c r="L2" s="440"/>
      <c r="M2" s="66"/>
      <c r="N2" s="67"/>
      <c r="O2" s="68"/>
      <c r="P2" s="431"/>
      <c r="Q2" s="431"/>
      <c r="R2" s="69"/>
      <c r="S2" s="70"/>
    </row>
    <row r="3" spans="1:24" ht="17.25" customHeight="1" thickBot="1" x14ac:dyDescent="0.3">
      <c r="A3" s="65"/>
      <c r="B3" s="422"/>
      <c r="C3" s="423"/>
      <c r="D3" s="424"/>
      <c r="E3" s="432" t="s">
        <v>38</v>
      </c>
      <c r="F3" s="433"/>
      <c r="G3" s="433"/>
      <c r="H3" s="434"/>
      <c r="I3" s="437"/>
      <c r="J3" s="438"/>
      <c r="K3" s="441"/>
      <c r="L3" s="442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25"/>
      <c r="C4" s="426"/>
      <c r="D4" s="42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46" t="s">
        <v>13</v>
      </c>
      <c r="C5" s="447"/>
      <c r="D5" s="403" t="str">
        <f>Данные!$A5</f>
        <v>PCI</v>
      </c>
      <c r="E5" s="404"/>
      <c r="F5" s="404"/>
      <c r="G5" s="404"/>
      <c r="H5" s="405"/>
      <c r="I5" s="448"/>
      <c r="J5" s="449"/>
      <c r="K5" s="404"/>
      <c r="L5" s="405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46" t="s">
        <v>12</v>
      </c>
      <c r="C6" s="450"/>
      <c r="D6" s="397" t="str">
        <f>Данные!$A2</f>
        <v>ХXI-В-28-1-200 (Бутылка 0.2 л.)</v>
      </c>
      <c r="E6" s="451"/>
      <c r="F6" s="451"/>
      <c r="G6" s="451"/>
      <c r="H6" s="452"/>
      <c r="I6" s="448"/>
      <c r="J6" s="449"/>
      <c r="K6" s="404"/>
      <c r="L6" s="405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53" t="s">
        <v>14</v>
      </c>
      <c r="C7" s="454"/>
      <c r="D7" s="406">
        <f>Данные!$A8</f>
        <v>0</v>
      </c>
      <c r="E7" s="455"/>
      <c r="F7" s="455"/>
      <c r="G7" s="455"/>
      <c r="H7" s="456"/>
      <c r="I7" s="453" t="s">
        <v>15</v>
      </c>
      <c r="J7" s="457"/>
      <c r="K7" s="394">
        <f>Данные!$A11</f>
        <v>0</v>
      </c>
      <c r="L7" s="395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190.15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5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5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25">
        <v>109.1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163.5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5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5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  <c r="V16" s="91"/>
      <c r="W16" s="102"/>
      <c r="X16" s="91"/>
    </row>
    <row r="17" spans="1:24" ht="24.75" customHeight="1" x14ac:dyDescent="0.25">
      <c r="A17" s="78"/>
      <c r="B17" s="105" t="s">
        <v>32</v>
      </c>
      <c r="C17" s="106">
        <v>24.7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  <c r="V17" s="91"/>
      <c r="W17" s="101"/>
      <c r="X17" s="91"/>
    </row>
    <row r="18" spans="1:24" ht="24.75" customHeight="1" x14ac:dyDescent="0.25">
      <c r="A18" s="78"/>
      <c r="B18" s="105" t="s">
        <v>33</v>
      </c>
      <c r="C18" s="106">
        <v>33.5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1"/>
      <c r="M18" s="331"/>
      <c r="N18" s="331"/>
      <c r="O18" s="331"/>
      <c r="P18" s="331"/>
      <c r="Q18" s="331"/>
      <c r="R18" s="332"/>
      <c r="S18" s="86"/>
      <c r="V18" s="91"/>
      <c r="W18" s="101"/>
      <c r="X18" s="91"/>
    </row>
    <row r="19" spans="1:24" ht="30.6" x14ac:dyDescent="0.25">
      <c r="A19" s="78"/>
      <c r="B19" s="105" t="s">
        <v>34</v>
      </c>
      <c r="C19" s="364">
        <v>65.2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  <c r="V19" s="91"/>
      <c r="W19" s="101"/>
      <c r="X19" s="91"/>
    </row>
    <row r="20" spans="1:24" ht="31.2" thickBot="1" x14ac:dyDescent="0.3">
      <c r="A20" s="78"/>
      <c r="B20" s="105" t="s">
        <v>35</v>
      </c>
      <c r="C20" s="326">
        <v>0.2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5"/>
      <c r="M20" s="335"/>
      <c r="N20" s="335"/>
      <c r="O20" s="335"/>
      <c r="P20" s="335"/>
      <c r="Q20" s="335"/>
      <c r="R20" s="336"/>
      <c r="S20" s="86"/>
    </row>
    <row r="21" spans="1:24" ht="13.8" thickBot="1" x14ac:dyDescent="0.3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5"/>
  </sheetData>
  <mergeCells count="18">
    <mergeCell ref="K6:L6"/>
    <mergeCell ref="I2:J3"/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19"/>
      <c r="C2" s="420"/>
      <c r="D2" s="421"/>
      <c r="E2" s="428" t="s">
        <v>10</v>
      </c>
      <c r="F2" s="429"/>
      <c r="G2" s="429"/>
      <c r="H2" s="430"/>
      <c r="I2" s="435" t="s">
        <v>11</v>
      </c>
      <c r="J2" s="436"/>
      <c r="K2" s="439">
        <f>Данные!B17</f>
        <v>32</v>
      </c>
      <c r="L2" s="440"/>
      <c r="M2" s="7"/>
      <c r="N2" s="8"/>
      <c r="O2" s="9"/>
      <c r="P2" s="491"/>
      <c r="Q2" s="491"/>
      <c r="R2" s="10"/>
      <c r="S2" s="11"/>
    </row>
    <row r="3" spans="1:19" ht="17.25" customHeight="1" thickBot="1" x14ac:dyDescent="0.3">
      <c r="A3" s="6"/>
      <c r="B3" s="422"/>
      <c r="C3" s="423"/>
      <c r="D3" s="424"/>
      <c r="E3" s="432" t="s">
        <v>23</v>
      </c>
      <c r="F3" s="433"/>
      <c r="G3" s="433"/>
      <c r="H3" s="434"/>
      <c r="I3" s="437"/>
      <c r="J3" s="438"/>
      <c r="K3" s="441"/>
      <c r="L3" s="442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25"/>
      <c r="C4" s="426"/>
      <c r="D4" s="427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46" t="s">
        <v>13</v>
      </c>
      <c r="C5" s="447"/>
      <c r="D5" s="403" t="str">
        <f>Данные!$A5</f>
        <v>PCI</v>
      </c>
      <c r="E5" s="404"/>
      <c r="F5" s="404"/>
      <c r="G5" s="404"/>
      <c r="H5" s="405"/>
      <c r="I5" s="448"/>
      <c r="J5" s="449"/>
      <c r="K5" s="404"/>
      <c r="L5" s="405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46" t="s">
        <v>12</v>
      </c>
      <c r="C6" s="450"/>
      <c r="D6" s="397" t="str">
        <f>Данные!$A2</f>
        <v>ХXI-В-28-1-200 (Бутылка 0.2 л.)</v>
      </c>
      <c r="E6" s="451"/>
      <c r="F6" s="451"/>
      <c r="G6" s="451"/>
      <c r="H6" s="452"/>
      <c r="I6" s="448"/>
      <c r="J6" s="449"/>
      <c r="K6" s="404"/>
      <c r="L6" s="405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53" t="s">
        <v>14</v>
      </c>
      <c r="C7" s="454"/>
      <c r="D7" s="406">
        <f>Данные!$A8</f>
        <v>0</v>
      </c>
      <c r="E7" s="455"/>
      <c r="F7" s="455"/>
      <c r="G7" s="455"/>
      <c r="H7" s="456"/>
      <c r="I7" s="453" t="s">
        <v>15</v>
      </c>
      <c r="J7" s="457"/>
      <c r="K7" s="394">
        <f>Данные!$A11</f>
        <v>0</v>
      </c>
      <c r="L7" s="395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7"/>
      <c r="M9" s="337"/>
      <c r="N9" s="337"/>
      <c r="O9" s="337"/>
      <c r="P9" s="337"/>
      <c r="Q9" s="337"/>
      <c r="R9" s="338"/>
      <c r="S9" s="38"/>
    </row>
    <row r="10" spans="1:19" ht="31.2" thickBot="1" x14ac:dyDescent="0.3">
      <c r="A10" s="24"/>
      <c r="B10" s="50" t="s">
        <v>6</v>
      </c>
      <c r="C10" s="44">
        <v>33.4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9"/>
      <c r="M10" s="339"/>
      <c r="N10" s="339"/>
      <c r="O10" s="339"/>
      <c r="P10" s="339"/>
      <c r="Q10" s="339"/>
      <c r="R10" s="340"/>
      <c r="S10" s="32"/>
    </row>
    <row r="11" spans="1:19" ht="23.1" customHeight="1" x14ac:dyDescent="0.25">
      <c r="A11" s="24"/>
      <c r="B11" s="50" t="s">
        <v>2</v>
      </c>
      <c r="C11" s="44">
        <v>2.5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9"/>
      <c r="M11" s="339"/>
      <c r="N11" s="339"/>
      <c r="O11" s="339"/>
      <c r="P11" s="339"/>
      <c r="Q11" s="339"/>
      <c r="R11" s="340"/>
      <c r="S11" s="32"/>
    </row>
    <row r="12" spans="1:19" ht="23.1" customHeight="1" x14ac:dyDescent="0.25">
      <c r="A12" s="24"/>
      <c r="B12" s="50" t="s">
        <v>3</v>
      </c>
      <c r="C12" s="34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9"/>
      <c r="M12" s="339"/>
      <c r="N12" s="339"/>
      <c r="O12" s="339"/>
      <c r="P12" s="339"/>
      <c r="Q12" s="339"/>
      <c r="R12" s="340"/>
      <c r="S12" s="32"/>
    </row>
    <row r="13" spans="1:19" ht="23.1" customHeight="1" x14ac:dyDescent="0.25">
      <c r="A13" s="24"/>
      <c r="B13" s="50" t="s">
        <v>7</v>
      </c>
      <c r="C13" s="34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9"/>
      <c r="M13" s="339"/>
      <c r="N13" s="339"/>
      <c r="O13" s="339"/>
      <c r="P13" s="339"/>
      <c r="Q13" s="339"/>
      <c r="R13" s="340"/>
      <c r="S13" s="32"/>
    </row>
    <row r="14" spans="1:19" ht="23.1" customHeight="1" x14ac:dyDescent="0.25">
      <c r="A14" s="24"/>
      <c r="B14" s="50" t="s">
        <v>8</v>
      </c>
      <c r="C14" s="34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9"/>
      <c r="M14" s="339"/>
      <c r="N14" s="339"/>
      <c r="O14" s="339"/>
      <c r="P14" s="339"/>
      <c r="Q14" s="339"/>
      <c r="R14" s="340"/>
      <c r="S14" s="32"/>
    </row>
    <row r="15" spans="1:19" ht="23.1" customHeight="1" thickBot="1" x14ac:dyDescent="0.3">
      <c r="A15" s="24"/>
      <c r="B15" s="57" t="s">
        <v>4</v>
      </c>
      <c r="C15" s="34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1"/>
      <c r="M15" s="341"/>
      <c r="N15" s="341"/>
      <c r="O15" s="341"/>
      <c r="P15" s="341"/>
      <c r="Q15" s="341"/>
      <c r="R15" s="342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1"/>
      <c r="C2" s="462"/>
      <c r="D2" s="463"/>
      <c r="E2" s="470" t="s">
        <v>10</v>
      </c>
      <c r="F2" s="471"/>
      <c r="G2" s="471"/>
      <c r="H2" s="472"/>
      <c r="I2" s="476" t="s">
        <v>11</v>
      </c>
      <c r="J2" s="477"/>
      <c r="K2" s="480">
        <f>Данные!B18</f>
        <v>60</v>
      </c>
      <c r="L2" s="481"/>
      <c r="M2" s="492"/>
      <c r="N2" s="493"/>
      <c r="O2" s="493"/>
      <c r="P2" s="493"/>
      <c r="Q2" s="493"/>
      <c r="R2" s="494"/>
      <c r="S2" s="70"/>
    </row>
    <row r="3" spans="1:19" ht="17.25" customHeight="1" thickBot="1" x14ac:dyDescent="0.3">
      <c r="A3" s="65"/>
      <c r="B3" s="464"/>
      <c r="C3" s="465"/>
      <c r="D3" s="466"/>
      <c r="E3" s="473" t="s">
        <v>48</v>
      </c>
      <c r="F3" s="474"/>
      <c r="G3" s="474"/>
      <c r="H3" s="475"/>
      <c r="I3" s="478"/>
      <c r="J3" s="479"/>
      <c r="K3" s="482"/>
      <c r="L3" s="483"/>
      <c r="M3" s="495"/>
      <c r="N3" s="496"/>
      <c r="O3" s="496"/>
      <c r="P3" s="496"/>
      <c r="Q3" s="496"/>
      <c r="R3" s="497"/>
      <c r="S3" s="70"/>
    </row>
    <row r="4" spans="1:19" ht="17.100000000000001" customHeight="1" thickBot="1" x14ac:dyDescent="0.3">
      <c r="A4" s="65"/>
      <c r="B4" s="467"/>
      <c r="C4" s="468"/>
      <c r="D4" s="469"/>
      <c r="E4" s="252"/>
      <c r="F4" s="252"/>
      <c r="G4" s="252"/>
      <c r="H4" s="252"/>
      <c r="I4" s="253"/>
      <c r="J4" s="251"/>
      <c r="K4" s="254"/>
      <c r="L4" s="255"/>
      <c r="M4" s="495"/>
      <c r="N4" s="496"/>
      <c r="O4" s="496"/>
      <c r="P4" s="496"/>
      <c r="Q4" s="496"/>
      <c r="R4" s="497"/>
      <c r="S4" s="70"/>
    </row>
    <row r="5" spans="1:19" ht="24.75" customHeight="1" thickTop="1" thickBot="1" x14ac:dyDescent="0.3">
      <c r="A5" s="65"/>
      <c r="B5" s="446" t="s">
        <v>13</v>
      </c>
      <c r="C5" s="484"/>
      <c r="D5" s="403" t="str">
        <f>Данные!$A5</f>
        <v>PCI</v>
      </c>
      <c r="E5" s="404"/>
      <c r="F5" s="404"/>
      <c r="G5" s="404"/>
      <c r="H5" s="405"/>
      <c r="I5" s="485"/>
      <c r="J5" s="486"/>
      <c r="K5" s="487"/>
      <c r="L5" s="405"/>
      <c r="M5" s="495"/>
      <c r="N5" s="496"/>
      <c r="O5" s="496"/>
      <c r="P5" s="496"/>
      <c r="Q5" s="496"/>
      <c r="R5" s="497"/>
      <c r="S5" s="70"/>
    </row>
    <row r="6" spans="1:19" ht="17.100000000000001" customHeight="1" thickTop="1" thickBot="1" x14ac:dyDescent="0.3">
      <c r="A6" s="65"/>
      <c r="B6" s="446" t="s">
        <v>12</v>
      </c>
      <c r="C6" s="484"/>
      <c r="D6" s="397" t="str">
        <f>Данные!$A2</f>
        <v>ХXI-В-28-1-200 (Бутылка 0.2 л.)</v>
      </c>
      <c r="E6" s="451"/>
      <c r="F6" s="451"/>
      <c r="G6" s="451"/>
      <c r="H6" s="452"/>
      <c r="I6" s="485"/>
      <c r="J6" s="486"/>
      <c r="K6" s="487"/>
      <c r="L6" s="405"/>
      <c r="M6" s="495"/>
      <c r="N6" s="496"/>
      <c r="O6" s="496"/>
      <c r="P6" s="496"/>
      <c r="Q6" s="496"/>
      <c r="R6" s="497"/>
      <c r="S6" s="70"/>
    </row>
    <row r="7" spans="1:19" ht="90.75" customHeight="1" thickTop="1" thickBot="1" x14ac:dyDescent="0.3">
      <c r="A7" s="65"/>
      <c r="B7" s="453" t="s">
        <v>14</v>
      </c>
      <c r="C7" s="488"/>
      <c r="D7" s="406">
        <f>Данные!$A8</f>
        <v>0</v>
      </c>
      <c r="E7" s="455"/>
      <c r="F7" s="455"/>
      <c r="G7" s="455"/>
      <c r="H7" s="456"/>
      <c r="I7" s="489" t="s">
        <v>15</v>
      </c>
      <c r="J7" s="488"/>
      <c r="K7" s="394">
        <f>Данные!$A11</f>
        <v>0</v>
      </c>
      <c r="L7" s="395"/>
      <c r="M7" s="495"/>
      <c r="N7" s="496"/>
      <c r="O7" s="496"/>
      <c r="P7" s="496"/>
      <c r="Q7" s="496"/>
      <c r="R7" s="497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5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2" t="s">
        <v>26</v>
      </c>
      <c r="C11" s="133">
        <v>25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2" t="s">
        <v>2</v>
      </c>
      <c r="C12" s="133">
        <v>24.9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2" t="s">
        <v>3</v>
      </c>
      <c r="C13" s="346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5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48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16.45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5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27.2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39</v>
      </c>
      <c r="C20" s="98">
        <v>14.45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 x14ac:dyDescent="0.3">
      <c r="A21" s="78"/>
      <c r="B21" s="443" t="s">
        <v>49</v>
      </c>
      <c r="C21" s="444"/>
      <c r="D21" s="444"/>
      <c r="E21" s="445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3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5">
      <c r="B23" s="125"/>
    </row>
  </sheetData>
  <mergeCells count="19">
    <mergeCell ref="B21:E21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1"/>
      <c r="C2" s="462"/>
      <c r="D2" s="463"/>
      <c r="E2" s="470" t="s">
        <v>10</v>
      </c>
      <c r="F2" s="471"/>
      <c r="G2" s="471"/>
      <c r="H2" s="472"/>
      <c r="I2" s="476" t="s">
        <v>11</v>
      </c>
      <c r="J2" s="477"/>
      <c r="K2" s="480">
        <f>Данные!B19</f>
        <v>60</v>
      </c>
      <c r="L2" s="481"/>
      <c r="M2" s="66"/>
      <c r="N2" s="67"/>
      <c r="O2" s="68"/>
      <c r="P2" s="498"/>
      <c r="Q2" s="498"/>
      <c r="R2" s="69"/>
      <c r="S2" s="70"/>
    </row>
    <row r="3" spans="1:19" ht="17.25" customHeight="1" thickBot="1" x14ac:dyDescent="0.3">
      <c r="A3" s="65"/>
      <c r="B3" s="464"/>
      <c r="C3" s="465"/>
      <c r="D3" s="466"/>
      <c r="E3" s="473" t="s">
        <v>92</v>
      </c>
      <c r="F3" s="474"/>
      <c r="G3" s="474"/>
      <c r="H3" s="475"/>
      <c r="I3" s="478"/>
      <c r="J3" s="479"/>
      <c r="K3" s="482"/>
      <c r="L3" s="48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67"/>
      <c r="C4" s="468"/>
      <c r="D4" s="469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46" t="s">
        <v>13</v>
      </c>
      <c r="C5" s="484"/>
      <c r="D5" s="403" t="str">
        <f>Данные!$A5</f>
        <v>PCI</v>
      </c>
      <c r="E5" s="404"/>
      <c r="F5" s="404"/>
      <c r="G5" s="404"/>
      <c r="H5" s="405"/>
      <c r="I5" s="485"/>
      <c r="J5" s="486"/>
      <c r="K5" s="487"/>
      <c r="L5" s="40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46" t="s">
        <v>12</v>
      </c>
      <c r="C6" s="484"/>
      <c r="D6" s="397" t="str">
        <f>Данные!$A2</f>
        <v>ХXI-В-28-1-200 (Бутылка 0.2 л.)</v>
      </c>
      <c r="E6" s="451"/>
      <c r="F6" s="451"/>
      <c r="G6" s="451"/>
      <c r="H6" s="452"/>
      <c r="I6" s="485"/>
      <c r="J6" s="486"/>
      <c r="K6" s="487"/>
      <c r="L6" s="405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53" t="s">
        <v>14</v>
      </c>
      <c r="C7" s="488"/>
      <c r="D7" s="406">
        <f>Данные!$A8</f>
        <v>0</v>
      </c>
      <c r="E7" s="455"/>
      <c r="F7" s="455"/>
      <c r="G7" s="455"/>
      <c r="H7" s="456"/>
      <c r="I7" s="489" t="s">
        <v>15</v>
      </c>
      <c r="J7" s="488"/>
      <c r="K7" s="394">
        <f>Данные!$A11</f>
        <v>0</v>
      </c>
      <c r="L7" s="395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31" t="s">
        <v>26</v>
      </c>
      <c r="C10" s="98">
        <v>24.7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31" t="s">
        <v>2</v>
      </c>
      <c r="C11" s="98">
        <v>19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31" t="s">
        <v>3</v>
      </c>
      <c r="C12" s="325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31" t="s">
        <v>27</v>
      </c>
      <c r="C13" s="325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31" t="s">
        <v>9</v>
      </c>
      <c r="C14" s="98">
        <v>17.239999999999998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31" t="s">
        <v>5</v>
      </c>
      <c r="C15" s="325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43" t="s">
        <v>51</v>
      </c>
      <c r="C16" s="444"/>
      <c r="D16" s="444"/>
      <c r="E16" s="445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3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5">
      <c r="B18" s="125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09375" defaultRowHeight="13.2" x14ac:dyDescent="0.25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 x14ac:dyDescent="0.3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 x14ac:dyDescent="0.25">
      <c r="A2" s="172"/>
      <c r="B2" s="461"/>
      <c r="C2" s="462"/>
      <c r="D2" s="463"/>
      <c r="E2" s="470" t="s">
        <v>10</v>
      </c>
      <c r="F2" s="471"/>
      <c r="G2" s="471"/>
      <c r="H2" s="472"/>
      <c r="I2" s="476" t="s">
        <v>11</v>
      </c>
      <c r="J2" s="477"/>
      <c r="K2" s="480">
        <f>Данные!B20</f>
        <v>50</v>
      </c>
      <c r="L2" s="481"/>
      <c r="M2" s="173"/>
      <c r="N2" s="174"/>
      <c r="O2" s="175"/>
      <c r="P2" s="499"/>
      <c r="Q2" s="499"/>
      <c r="R2" s="176"/>
      <c r="S2" s="177"/>
    </row>
    <row r="3" spans="1:19" ht="17.25" customHeight="1" thickBot="1" x14ac:dyDescent="0.3">
      <c r="A3" s="172"/>
      <c r="B3" s="464"/>
      <c r="C3" s="465"/>
      <c r="D3" s="466"/>
      <c r="E3" s="473" t="s">
        <v>52</v>
      </c>
      <c r="F3" s="474"/>
      <c r="G3" s="474"/>
      <c r="H3" s="475"/>
      <c r="I3" s="478"/>
      <c r="J3" s="479"/>
      <c r="K3" s="482"/>
      <c r="L3" s="483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3">
      <c r="A4" s="172"/>
      <c r="B4" s="467"/>
      <c r="C4" s="468"/>
      <c r="D4" s="469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 x14ac:dyDescent="0.3">
      <c r="A5" s="172"/>
      <c r="B5" s="446" t="s">
        <v>13</v>
      </c>
      <c r="C5" s="484"/>
      <c r="D5" s="403" t="str">
        <f>Данные!$A5</f>
        <v>PCI</v>
      </c>
      <c r="E5" s="404"/>
      <c r="F5" s="404"/>
      <c r="G5" s="404"/>
      <c r="H5" s="405"/>
      <c r="I5" s="485"/>
      <c r="J5" s="486"/>
      <c r="K5" s="487"/>
      <c r="L5" s="405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3">
      <c r="A6" s="172"/>
      <c r="B6" s="446" t="s">
        <v>12</v>
      </c>
      <c r="C6" s="484"/>
      <c r="D6" s="397" t="str">
        <f>Данные!$A2</f>
        <v>ХXI-В-28-1-200 (Бутылка 0.2 л.)</v>
      </c>
      <c r="E6" s="451"/>
      <c r="F6" s="451"/>
      <c r="G6" s="451"/>
      <c r="H6" s="452"/>
      <c r="I6" s="485"/>
      <c r="J6" s="486"/>
      <c r="K6" s="487"/>
      <c r="L6" s="405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3">
      <c r="A7" s="172"/>
      <c r="B7" s="453" t="s">
        <v>14</v>
      </c>
      <c r="C7" s="488"/>
      <c r="D7" s="406">
        <f>Данные!$A8</f>
        <v>0</v>
      </c>
      <c r="E7" s="455"/>
      <c r="F7" s="455"/>
      <c r="G7" s="455"/>
      <c r="H7" s="456"/>
      <c r="I7" s="489" t="s">
        <v>15</v>
      </c>
      <c r="J7" s="488"/>
      <c r="K7" s="394">
        <f>Данные!$A11</f>
        <v>0</v>
      </c>
      <c r="L7" s="395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3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 x14ac:dyDescent="0.3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7"/>
      <c r="O9" s="347"/>
      <c r="P9" s="348"/>
      <c r="Q9" s="347"/>
      <c r="R9" s="349"/>
      <c r="S9" s="204"/>
    </row>
    <row r="10" spans="1:19" ht="24.75" customHeight="1" x14ac:dyDescent="0.25">
      <c r="A10" s="182"/>
      <c r="B10" s="191" t="s">
        <v>25</v>
      </c>
      <c r="C10" s="192">
        <v>70.72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50" t="s">
        <v>43</v>
      </c>
      <c r="O10" s="350"/>
      <c r="P10" s="350"/>
      <c r="Q10" s="350"/>
      <c r="R10" s="351"/>
      <c r="S10" s="188"/>
    </row>
    <row r="11" spans="1:19" ht="24.75" customHeight="1" x14ac:dyDescent="0.25">
      <c r="A11" s="182"/>
      <c r="B11" s="193" t="s">
        <v>26</v>
      </c>
      <c r="C11" s="194">
        <v>18.899999999999999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2"/>
      <c r="O11" s="352"/>
      <c r="P11" s="352"/>
      <c r="Q11" s="352"/>
      <c r="R11" s="353"/>
      <c r="S11" s="188"/>
    </row>
    <row r="12" spans="1:19" ht="24.75" customHeight="1" x14ac:dyDescent="0.25">
      <c r="A12" s="182"/>
      <c r="B12" s="193" t="s">
        <v>2</v>
      </c>
      <c r="C12" s="362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2"/>
      <c r="O12" s="352"/>
      <c r="P12" s="352"/>
      <c r="Q12" s="352"/>
      <c r="R12" s="353"/>
      <c r="S12" s="188"/>
    </row>
    <row r="13" spans="1:19" ht="24.75" customHeight="1" x14ac:dyDescent="0.25">
      <c r="A13" s="182"/>
      <c r="B13" s="193" t="s">
        <v>3</v>
      </c>
      <c r="C13" s="362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2"/>
      <c r="O13" s="352"/>
      <c r="P13" s="352"/>
      <c r="Q13" s="352"/>
      <c r="R13" s="353"/>
      <c r="S13" s="188"/>
    </row>
    <row r="14" spans="1:19" ht="24.75" customHeight="1" x14ac:dyDescent="0.25">
      <c r="A14" s="182"/>
      <c r="B14" s="193" t="s">
        <v>27</v>
      </c>
      <c r="C14" s="362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2"/>
      <c r="O14" s="352"/>
      <c r="P14" s="352"/>
      <c r="Q14" s="352"/>
      <c r="R14" s="353"/>
      <c r="S14" s="188"/>
    </row>
    <row r="15" spans="1:19" ht="24.75" customHeight="1" x14ac:dyDescent="0.25">
      <c r="A15" s="182"/>
      <c r="B15" s="193" t="s">
        <v>28</v>
      </c>
      <c r="C15" s="362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2"/>
      <c r="O15" s="352"/>
      <c r="P15" s="352"/>
      <c r="Q15" s="352"/>
      <c r="R15" s="353"/>
      <c r="S15" s="188"/>
    </row>
    <row r="16" spans="1:19" ht="24.75" customHeight="1" x14ac:dyDescent="0.25">
      <c r="A16" s="182"/>
      <c r="B16" s="193" t="s">
        <v>4</v>
      </c>
      <c r="C16" s="362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2"/>
      <c r="O16" s="352"/>
      <c r="P16" s="352"/>
      <c r="Q16" s="352"/>
      <c r="R16" s="353"/>
      <c r="S16" s="188"/>
    </row>
    <row r="17" spans="1:19" ht="30.6" x14ac:dyDescent="0.25">
      <c r="A17" s="182"/>
      <c r="B17" s="193" t="s">
        <v>9</v>
      </c>
      <c r="C17" s="194">
        <v>34.92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2"/>
      <c r="O17" s="352"/>
      <c r="P17" s="352"/>
      <c r="Q17" s="352"/>
      <c r="R17" s="353"/>
      <c r="S17" s="188"/>
    </row>
    <row r="18" spans="1:19" ht="24.75" customHeight="1" thickBot="1" x14ac:dyDescent="0.3">
      <c r="A18" s="182"/>
      <c r="B18" s="193" t="s">
        <v>5</v>
      </c>
      <c r="C18" s="362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2"/>
      <c r="O18" s="352"/>
      <c r="P18" s="352"/>
      <c r="Q18" s="352"/>
      <c r="R18" s="353"/>
      <c r="S18" s="188"/>
    </row>
    <row r="19" spans="1:19" ht="6" customHeight="1" thickBot="1" x14ac:dyDescent="0.3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7</vt:i4>
      </vt:variant>
    </vt:vector>
  </HeadingPairs>
  <TitlesOfParts>
    <vt:vector size="19" baseType="lpstr"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2019-10-04T06:02:45Z</cp:lastPrinted>
  <dcterms:created xsi:type="dcterms:W3CDTF">2004-01-21T15:24:02Z</dcterms:created>
  <dcterms:modified xsi:type="dcterms:W3CDTF">2019-10-31T08:15:10Z</dcterms:modified>
</cp:coreProperties>
</file>