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056E0F80-C1D1-4C1D-A648-3197C43FE8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5" i="1" l="1"/>
  <c r="G36" i="1"/>
  <c r="G20" i="1" l="1"/>
  <c r="G19" i="1"/>
  <c r="G18" i="1"/>
  <c r="G16" i="1"/>
  <c r="G10" i="1"/>
  <c r="G12" i="1"/>
  <c r="G14" i="1" l="1"/>
  <c r="A25" i="1" l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39" i="1"/>
  <c r="F39" i="1"/>
  <c r="G34" i="1" l="1"/>
  <c r="G33" i="1"/>
  <c r="G32" i="1"/>
  <c r="G31" i="1"/>
  <c r="G30" i="1"/>
  <c r="G29" i="1"/>
  <c r="G25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G28" i="1"/>
  <c r="G27" i="1"/>
  <c r="G26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A45" i="1"/>
  <c r="H39" i="1"/>
  <c r="G39" i="1" l="1"/>
  <c r="C45" i="1" s="1"/>
  <c r="D45" i="1" s="1"/>
  <c r="I39" i="1"/>
</calcChain>
</file>

<file path=xl/sharedStrings.xml><?xml version="1.0" encoding="utf-8"?>
<sst xmlns="http://schemas.openxmlformats.org/spreadsheetml/2006/main" count="79" uniqueCount="64">
  <si>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</si>
  <si>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</si>
  <si>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</si>
  <si>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</si>
  <si>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</si>
  <si>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</si>
  <si>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</si>
  <si>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</si>
  <si>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</si>
  <si>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</si>
  <si>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</si>
  <si>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</si>
  <si>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</si>
  <si>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</si>
  <si>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</si>
  <si>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</si>
  <si>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</si>
  <si>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</si>
  <si>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</si>
  <si>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</si>
  <si>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</si>
  <si>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</si>
  <si>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</si>
  <si>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</si>
  <si>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</si>
  <si>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</si>
  <si>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</si>
  <si>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</si>
  <si>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</si>
  <si>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</si>
  <si>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</si>
  <si>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</si>
  <si>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</si>
  <si>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</si>
  <si>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</si>
  <si>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</si>
  <si>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СКО</t>
  </si>
  <si>
    <t>12 BANKA/BIE</t>
  </si>
  <si>
    <t>Горловое кольцо СКО</t>
  </si>
  <si>
    <t>Затвор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</si>
  <si>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</si>
  <si>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</si>
  <si>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</si>
  <si>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</si>
  <si>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</si>
  <si>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</si>
  <si>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</si>
  <si>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</si>
  <si>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23.01.19 (c остаточным ресурсом  72%)</t>
  </si>
  <si>
    <t>03.05.2019 СКО</t>
  </si>
  <si>
    <t>06.05.2019 ТВИСТ</t>
  </si>
  <si>
    <t>02.05.2019 СКО</t>
  </si>
  <si>
    <t>06.05.2019  ТВИСТ</t>
  </si>
  <si>
    <t>24.06.2019 СКО</t>
  </si>
  <si>
    <t>стоит</t>
  </si>
  <si>
    <t>01.07.2019 СКО</t>
  </si>
  <si>
    <t>05.07.2019 ТВИСТ</t>
  </si>
  <si>
    <t>Формокомплект банки 1 л тип I-82-1000, тип III-2-82-1000-3 (владелец ООО "ВЕДАТРАНЗИТ" Договор аренды имущества №3 от 23.01.2019 г.)</t>
  </si>
  <si>
    <t>Начальник УРФ                                            А.Д. Гавриленко</t>
  </si>
  <si>
    <t>16.08.2019 СКО</t>
  </si>
  <si>
    <t>24/08/2019 twist</t>
  </si>
  <si>
    <t>Вес, гр</t>
  </si>
  <si>
    <t>02.07.2021 СКО</t>
  </si>
  <si>
    <t>06/07/2019 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</si>
</sst>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Border="1" applyAlignment="1"/>
    <xf numFmtId="165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quotePrefix="1" applyBorder="1" applyAlignment="1">
      <alignment horizontal="center" vertical="center" wrapText="1"/>
    </xf>
    <xf numFmtId="0" fontId="0" fillId="0" borderId="24" xfId="0" applyBorder="1"/>
    <xf numFmtId="0" fontId="0" fillId="0" borderId="30" xfId="0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view="pageBreakPreview" topLeftCell="A10" zoomScale="120" zoomScaleSheetLayoutView="120" workbookViewId="0">
      <selection activeCell="E27" sqref="E27"/>
    </sheetView>
  </sheetViews>
  <sheetFormatPr defaultRowHeight="12.75" x14ac:dyDescent="0.2"/>
  <cols>
    <col min="1" max="1" width="13.5703125" customWidth="1"/>
    <col min="2" max="2" width="21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7" t="s">
        <v>57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3" x14ac:dyDescent="0.2">
      <c r="A2" s="111" t="s">
        <v>48</v>
      </c>
      <c r="B2" s="111"/>
      <c r="C2" s="111"/>
      <c r="D2" s="111"/>
      <c r="E2" s="111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31</v>
      </c>
      <c r="E4" s="31" t="s">
        <v>32</v>
      </c>
      <c r="F4" s="31" t="s">
        <v>28</v>
      </c>
      <c r="G4" s="31" t="s">
        <v>29</v>
      </c>
      <c r="H4" s="32" t="s">
        <v>30</v>
      </c>
      <c r="I4" s="33" t="s">
        <v>3</v>
      </c>
      <c r="J4" s="31" t="s">
        <v>22</v>
      </c>
      <c r="K4" s="31" t="s">
        <v>33</v>
      </c>
      <c r="L4" s="32" t="s">
        <v>4</v>
      </c>
    </row>
    <row r="5" spans="1:13" x14ac:dyDescent="0.2">
      <c r="A5" s="41">
        <v>1</v>
      </c>
      <c r="B5" s="93" t="s">
        <v>11</v>
      </c>
      <c r="C5" s="71" t="s">
        <v>35</v>
      </c>
      <c r="D5" s="43">
        <v>26</v>
      </c>
      <c r="E5" s="43">
        <v>26</v>
      </c>
      <c r="F5" s="72"/>
      <c r="G5" s="43">
        <f>E5-F5</f>
        <v>26</v>
      </c>
      <c r="H5" s="49"/>
      <c r="I5" s="46"/>
      <c r="J5" s="42"/>
      <c r="K5" s="42"/>
      <c r="L5" s="67"/>
    </row>
    <row r="6" spans="1:13" x14ac:dyDescent="0.2">
      <c r="A6" s="91">
        <f>A5+1</f>
        <v>2</v>
      </c>
      <c r="B6" s="8" t="s">
        <v>7</v>
      </c>
      <c r="C6" s="90" t="s">
        <v>35</v>
      </c>
      <c r="D6" s="48">
        <v>26</v>
      </c>
      <c r="E6" s="9">
        <v>26</v>
      </c>
      <c r="F6" s="73"/>
      <c r="G6" s="9">
        <f t="shared" ref="G6:G8" si="0">E6-F6</f>
        <v>26</v>
      </c>
      <c r="H6" s="50"/>
      <c r="I6" s="47"/>
      <c r="J6" s="8"/>
      <c r="K6" s="8"/>
      <c r="L6" s="68"/>
    </row>
    <row r="7" spans="1:13" x14ac:dyDescent="0.2">
      <c r="A7" s="91">
        <f t="shared" ref="A7:A21" si="1">A6+1</f>
        <v>3</v>
      </c>
      <c r="B7" s="8" t="s">
        <v>5</v>
      </c>
      <c r="C7" s="90" t="s">
        <v>35</v>
      </c>
      <c r="D7" s="48">
        <v>32</v>
      </c>
      <c r="E7" s="9">
        <v>32</v>
      </c>
      <c r="F7" s="73"/>
      <c r="G7" s="9">
        <f t="shared" si="0"/>
        <v>32</v>
      </c>
      <c r="H7" s="51"/>
      <c r="I7" s="47"/>
      <c r="J7" s="8"/>
      <c r="K7" s="8"/>
      <c r="L7" s="68"/>
    </row>
    <row r="8" spans="1:13" x14ac:dyDescent="0.2">
      <c r="A8" s="91">
        <f t="shared" si="1"/>
        <v>4</v>
      </c>
      <c r="B8" s="8" t="s">
        <v>6</v>
      </c>
      <c r="C8" s="90" t="s">
        <v>35</v>
      </c>
      <c r="D8" s="48">
        <v>32</v>
      </c>
      <c r="E8" s="9">
        <v>32</v>
      </c>
      <c r="F8" s="73"/>
      <c r="G8" s="9">
        <f t="shared" si="0"/>
        <v>32</v>
      </c>
      <c r="H8" s="51"/>
      <c r="I8" s="47"/>
      <c r="J8" s="9"/>
      <c r="K8" s="8"/>
      <c r="L8" s="68"/>
    </row>
    <row r="9" spans="1:13" x14ac:dyDescent="0.2">
      <c r="A9" s="91">
        <f t="shared" si="1"/>
        <v>5</v>
      </c>
      <c r="B9" s="8" t="s">
        <v>43</v>
      </c>
      <c r="C9" s="90" t="s">
        <v>35</v>
      </c>
      <c r="D9" s="48">
        <v>81</v>
      </c>
      <c r="E9" s="9">
        <v>81</v>
      </c>
      <c r="F9" s="73">
        <v>20</v>
      </c>
      <c r="G9" s="9">
        <f t="shared" ref="G9:G21" si="2">E9-F9</f>
        <v>61</v>
      </c>
      <c r="H9" s="51"/>
      <c r="I9" s="48"/>
      <c r="J9" s="9"/>
      <c r="K9" s="9"/>
      <c r="L9" s="68"/>
    </row>
    <row r="10" spans="1:13" x14ac:dyDescent="0.2">
      <c r="A10" s="91">
        <f t="shared" si="1"/>
        <v>6</v>
      </c>
      <c r="B10" s="8" t="s">
        <v>38</v>
      </c>
      <c r="C10" s="90" t="s">
        <v>37</v>
      </c>
      <c r="D10" s="48">
        <v>81</v>
      </c>
      <c r="E10" s="9">
        <v>81</v>
      </c>
      <c r="F10" s="73">
        <v>42</v>
      </c>
      <c r="G10" s="9">
        <f t="shared" si="2"/>
        <v>39</v>
      </c>
      <c r="H10" s="51"/>
      <c r="I10" s="48"/>
      <c r="J10" s="9"/>
      <c r="K10" s="9"/>
      <c r="L10" s="68"/>
    </row>
    <row r="11" spans="1:13" x14ac:dyDescent="0.2">
      <c r="A11" s="91">
        <f t="shared" si="1"/>
        <v>7</v>
      </c>
      <c r="B11" s="74" t="s">
        <v>9</v>
      </c>
      <c r="C11" s="90" t="s">
        <v>35</v>
      </c>
      <c r="D11" s="48">
        <v>24</v>
      </c>
      <c r="E11" s="9">
        <v>24</v>
      </c>
      <c r="F11" s="73"/>
      <c r="G11" s="9">
        <f t="shared" si="2"/>
        <v>24</v>
      </c>
      <c r="H11" s="51"/>
      <c r="I11" s="47"/>
      <c r="J11" s="9"/>
      <c r="K11" s="8"/>
      <c r="L11" s="68"/>
    </row>
    <row r="12" spans="1:13" x14ac:dyDescent="0.2">
      <c r="A12" s="91">
        <f t="shared" si="1"/>
        <v>8</v>
      </c>
      <c r="B12" s="74" t="s">
        <v>40</v>
      </c>
      <c r="C12" s="90" t="s">
        <v>37</v>
      </c>
      <c r="D12" s="48">
        <v>24</v>
      </c>
      <c r="E12" s="9">
        <v>24</v>
      </c>
      <c r="F12" s="73"/>
      <c r="G12" s="9">
        <f t="shared" si="2"/>
        <v>24</v>
      </c>
      <c r="H12" s="51"/>
      <c r="I12" s="47"/>
      <c r="J12" s="9"/>
      <c r="K12" s="8"/>
      <c r="L12" s="68"/>
    </row>
    <row r="13" spans="1:13" x14ac:dyDescent="0.2">
      <c r="A13" s="91">
        <f t="shared" si="1"/>
        <v>9</v>
      </c>
      <c r="B13" s="74" t="s">
        <v>34</v>
      </c>
      <c r="C13" s="90" t="s">
        <v>35</v>
      </c>
      <c r="D13" s="48">
        <v>36</v>
      </c>
      <c r="E13" s="9">
        <v>36</v>
      </c>
      <c r="F13" s="73"/>
      <c r="G13" s="9">
        <f t="shared" si="2"/>
        <v>36</v>
      </c>
      <c r="H13" s="51"/>
      <c r="I13" s="48"/>
      <c r="J13" s="9"/>
      <c r="K13" s="9"/>
      <c r="L13" s="68"/>
      <c r="M13" s="26"/>
    </row>
    <row r="14" spans="1:13" ht="14.25" customHeight="1" x14ac:dyDescent="0.2">
      <c r="A14" s="91">
        <f t="shared" si="1"/>
        <v>10</v>
      </c>
      <c r="B14" s="74" t="s">
        <v>10</v>
      </c>
      <c r="C14" s="90" t="s">
        <v>35</v>
      </c>
      <c r="D14" s="92">
        <v>10</v>
      </c>
      <c r="E14" s="12">
        <v>10</v>
      </c>
      <c r="F14" s="73"/>
      <c r="G14" s="9">
        <f t="shared" si="2"/>
        <v>10</v>
      </c>
      <c r="H14" s="51"/>
      <c r="I14" s="48"/>
      <c r="J14" s="9"/>
      <c r="K14" s="9"/>
      <c r="L14" s="68"/>
      <c r="M14" s="26"/>
    </row>
    <row r="15" spans="1:13" ht="14.25" customHeight="1" x14ac:dyDescent="0.2">
      <c r="A15" s="91">
        <f t="shared" si="1"/>
        <v>11</v>
      </c>
      <c r="B15" s="8" t="s">
        <v>44</v>
      </c>
      <c r="C15" s="90" t="s">
        <v>35</v>
      </c>
      <c r="D15" s="48">
        <v>30</v>
      </c>
      <c r="E15" s="9">
        <v>30</v>
      </c>
      <c r="F15" s="73">
        <v>5</v>
      </c>
      <c r="G15" s="9">
        <f t="shared" si="2"/>
        <v>25</v>
      </c>
      <c r="H15" s="51" t="s">
        <v>25</v>
      </c>
      <c r="I15" s="48"/>
      <c r="J15" s="9"/>
      <c r="K15" s="9"/>
      <c r="L15" s="68"/>
    </row>
    <row r="16" spans="1:13" ht="14.25" customHeight="1" x14ac:dyDescent="0.2">
      <c r="A16" s="91">
        <f t="shared" si="1"/>
        <v>12</v>
      </c>
      <c r="B16" s="8" t="s">
        <v>45</v>
      </c>
      <c r="C16" s="90" t="s">
        <v>36</v>
      </c>
      <c r="D16" s="48">
        <v>30</v>
      </c>
      <c r="E16" s="9">
        <v>30</v>
      </c>
      <c r="F16" s="73">
        <v>7</v>
      </c>
      <c r="G16" s="9">
        <f t="shared" si="2"/>
        <v>23</v>
      </c>
      <c r="H16" s="51"/>
      <c r="I16" s="48"/>
      <c r="J16" s="9"/>
      <c r="K16" s="9"/>
      <c r="L16" s="68"/>
    </row>
    <row r="17" spans="1:12" ht="14.25" customHeight="1" x14ac:dyDescent="0.2">
      <c r="A17" s="91">
        <f t="shared" si="1"/>
        <v>13</v>
      </c>
      <c r="B17" s="8" t="s">
        <v>46</v>
      </c>
      <c r="C17" s="90" t="s">
        <v>35</v>
      </c>
      <c r="D17" s="48">
        <v>101</v>
      </c>
      <c r="E17" s="9">
        <v>101</v>
      </c>
      <c r="F17" s="73">
        <v>60</v>
      </c>
      <c r="G17" s="9">
        <f t="shared" si="2"/>
        <v>41</v>
      </c>
      <c r="H17" s="51"/>
      <c r="I17" s="48"/>
      <c r="J17" s="9"/>
      <c r="K17" s="9"/>
      <c r="L17" s="68"/>
    </row>
    <row r="18" spans="1:12" ht="14.25" customHeight="1" x14ac:dyDescent="0.2">
      <c r="A18" s="91">
        <f t="shared" si="1"/>
        <v>14</v>
      </c>
      <c r="B18" s="8" t="s">
        <v>47</v>
      </c>
      <c r="C18" s="90" t="s">
        <v>35</v>
      </c>
      <c r="D18" s="86">
        <v>140</v>
      </c>
      <c r="E18" s="83">
        <v>140</v>
      </c>
      <c r="F18" s="84">
        <v>51</v>
      </c>
      <c r="G18" s="83">
        <f t="shared" si="2"/>
        <v>89</v>
      </c>
      <c r="H18" s="85"/>
      <c r="I18" s="86"/>
      <c r="J18" s="83"/>
      <c r="K18" s="83"/>
      <c r="L18" s="87"/>
    </row>
    <row r="19" spans="1:12" ht="14.25" customHeight="1" x14ac:dyDescent="0.2">
      <c r="A19" s="91">
        <f t="shared" si="1"/>
        <v>15</v>
      </c>
      <c r="B19" s="8" t="s">
        <v>39</v>
      </c>
      <c r="C19" s="90" t="s">
        <v>35</v>
      </c>
      <c r="D19" s="86">
        <v>32</v>
      </c>
      <c r="E19" s="83">
        <v>32</v>
      </c>
      <c r="F19" s="84"/>
      <c r="G19" s="83">
        <f t="shared" si="2"/>
        <v>32</v>
      </c>
      <c r="H19" s="85"/>
      <c r="I19" s="86"/>
      <c r="J19" s="83"/>
      <c r="K19" s="83"/>
      <c r="L19" s="87"/>
    </row>
    <row r="20" spans="1:12" ht="14.25" customHeight="1" x14ac:dyDescent="0.2">
      <c r="A20" s="91">
        <f t="shared" si="1"/>
        <v>16</v>
      </c>
      <c r="B20" s="74" t="s">
        <v>41</v>
      </c>
      <c r="C20" s="90" t="s">
        <v>37</v>
      </c>
      <c r="D20" s="86">
        <v>22</v>
      </c>
      <c r="E20" s="83">
        <v>22</v>
      </c>
      <c r="F20" s="84"/>
      <c r="G20" s="83">
        <f t="shared" si="2"/>
        <v>22</v>
      </c>
      <c r="H20" s="85"/>
      <c r="I20" s="86"/>
      <c r="J20" s="83"/>
      <c r="K20" s="83"/>
      <c r="L20" s="87"/>
    </row>
    <row r="21" spans="1:12" ht="14.25" customHeight="1" thickBot="1" x14ac:dyDescent="0.25">
      <c r="A21" s="96">
        <f t="shared" si="1"/>
        <v>17</v>
      </c>
      <c r="B21" s="94" t="s">
        <v>42</v>
      </c>
      <c r="C21" s="95" t="s">
        <v>35</v>
      </c>
      <c r="D21" s="45">
        <v>30</v>
      </c>
      <c r="E21" s="45">
        <v>30</v>
      </c>
      <c r="F21" s="75">
        <v>1</v>
      </c>
      <c r="G21" s="45">
        <f t="shared" si="2"/>
        <v>29</v>
      </c>
      <c r="H21" s="80"/>
      <c r="I21" s="81"/>
      <c r="J21" s="45"/>
      <c r="K21" s="45"/>
      <c r="L21" s="82"/>
    </row>
    <row r="22" spans="1:12" x14ac:dyDescent="0.2">
      <c r="A22" s="60"/>
      <c r="B22" s="59"/>
      <c r="C22" s="1"/>
      <c r="D22" s="1"/>
      <c r="E22" s="1"/>
      <c r="F22" s="1"/>
      <c r="G22" s="1"/>
      <c r="H22" s="1"/>
      <c r="I22" s="1"/>
      <c r="J22" s="1"/>
    </row>
    <row r="23" spans="1:12" ht="16.5" thickBot="1" x14ac:dyDescent="0.3">
      <c r="A23" s="1"/>
      <c r="B23" s="61" t="s">
        <v>8</v>
      </c>
      <c r="C23" s="13"/>
      <c r="D23" s="13"/>
      <c r="E23" s="13"/>
      <c r="F23" s="13"/>
      <c r="G23" s="1"/>
      <c r="H23" s="1"/>
      <c r="I23" s="1"/>
      <c r="J23" s="62"/>
      <c r="K23" s="62"/>
      <c r="L23" s="62"/>
    </row>
    <row r="24" spans="1:12" ht="64.5" thickBot="1" x14ac:dyDescent="0.25">
      <c r="A24" s="36" t="s">
        <v>19</v>
      </c>
      <c r="B24" s="37" t="s">
        <v>16</v>
      </c>
      <c r="C24" s="37" t="s">
        <v>17</v>
      </c>
      <c r="D24" s="37" t="s">
        <v>18</v>
      </c>
      <c r="E24" s="37" t="s">
        <v>20</v>
      </c>
      <c r="F24" s="37" t="s">
        <v>26</v>
      </c>
      <c r="G24" s="38" t="s">
        <v>27</v>
      </c>
      <c r="H24" s="39" t="s">
        <v>21</v>
      </c>
      <c r="I24" s="40" t="s">
        <v>23</v>
      </c>
      <c r="J24" s="40" t="s">
        <v>61</v>
      </c>
      <c r="K24" s="63"/>
      <c r="L24" s="63"/>
    </row>
    <row r="25" spans="1:12" x14ac:dyDescent="0.2">
      <c r="A25" s="69">
        <f>E5*700000</f>
        <v>18200000</v>
      </c>
      <c r="B25" s="34"/>
      <c r="C25" s="76"/>
      <c r="D25" s="34"/>
      <c r="E25" s="77">
        <v>5096000</v>
      </c>
      <c r="F25" s="77">
        <v>5475560</v>
      </c>
      <c r="G25" s="35">
        <f>F25/A$25</f>
        <v>0.30085494505494503</v>
      </c>
      <c r="H25" s="77">
        <f>A25-F25</f>
        <v>12724440</v>
      </c>
      <c r="I25" s="78">
        <f>1-G25</f>
        <v>0.69914505494505497</v>
      </c>
      <c r="J25" s="97"/>
      <c r="K25" s="56"/>
      <c r="L25" s="56"/>
    </row>
    <row r="26" spans="1:12" ht="12.75" customHeight="1" x14ac:dyDescent="0.2">
      <c r="A26" s="44"/>
      <c r="B26" s="79" t="s">
        <v>49</v>
      </c>
      <c r="C26" s="79">
        <v>43591</v>
      </c>
      <c r="D26" s="79"/>
      <c r="E26" s="89">
        <v>619236</v>
      </c>
      <c r="F26" s="89">
        <v>641262</v>
      </c>
      <c r="G26" s="35">
        <f>F26/A25</f>
        <v>3.5234175824175824E-2</v>
      </c>
      <c r="H26" s="77">
        <f t="shared" ref="H26:I32" si="3">H25-F26</f>
        <v>12083178</v>
      </c>
      <c r="I26" s="78">
        <f t="shared" si="3"/>
        <v>0.66391087912087909</v>
      </c>
      <c r="J26" s="97">
        <v>437</v>
      </c>
      <c r="K26" s="1"/>
      <c r="L26" s="1"/>
    </row>
    <row r="27" spans="1:12" ht="12.75" customHeight="1" x14ac:dyDescent="0.2">
      <c r="A27" s="14"/>
      <c r="B27" s="10" t="s">
        <v>50</v>
      </c>
      <c r="C27" s="10">
        <v>43593</v>
      </c>
      <c r="D27" s="10"/>
      <c r="E27" s="25">
        <v>191160</v>
      </c>
      <c r="F27" s="25">
        <v>282416</v>
      </c>
      <c r="G27" s="35">
        <f>F27/A25</f>
        <v>1.5517362637362638E-2</v>
      </c>
      <c r="H27" s="77">
        <f t="shared" si="3"/>
        <v>11800762</v>
      </c>
      <c r="I27" s="78">
        <f t="shared" si="3"/>
        <v>0.64839351648351651</v>
      </c>
      <c r="J27" s="97">
        <v>442</v>
      </c>
      <c r="K27" s="56"/>
      <c r="L27" s="56"/>
    </row>
    <row r="28" spans="1:12" x14ac:dyDescent="0.2">
      <c r="A28" s="14"/>
      <c r="B28" s="90" t="s">
        <v>51</v>
      </c>
      <c r="C28" s="10">
        <v>43591</v>
      </c>
      <c r="D28" s="90"/>
      <c r="E28" s="25">
        <v>547560</v>
      </c>
      <c r="F28" s="25">
        <v>641262</v>
      </c>
      <c r="G28" s="35">
        <f>F28/A25</f>
        <v>3.5234175824175824E-2</v>
      </c>
      <c r="H28" s="77">
        <f t="shared" si="3"/>
        <v>11159500</v>
      </c>
      <c r="I28" s="78">
        <f t="shared" si="3"/>
        <v>0.61315934065934063</v>
      </c>
      <c r="J28" s="97"/>
      <c r="K28" s="64"/>
      <c r="L28" s="1"/>
    </row>
    <row r="29" spans="1:12" x14ac:dyDescent="0.2">
      <c r="A29" s="14"/>
      <c r="B29" s="10" t="s">
        <v>52</v>
      </c>
      <c r="C29" s="10">
        <v>43593</v>
      </c>
      <c r="D29" s="10"/>
      <c r="E29" s="25">
        <v>195516</v>
      </c>
      <c r="F29" s="25">
        <v>282416</v>
      </c>
      <c r="G29" s="24">
        <f>F29/A25</f>
        <v>1.5517362637362638E-2</v>
      </c>
      <c r="H29" s="77">
        <f t="shared" si="3"/>
        <v>10877084</v>
      </c>
      <c r="I29" s="78">
        <f t="shared" si="3"/>
        <v>0.59764197802197805</v>
      </c>
      <c r="J29" s="97"/>
      <c r="K29" s="65"/>
      <c r="L29" s="1"/>
    </row>
    <row r="30" spans="1:12" x14ac:dyDescent="0.2">
      <c r="A30" s="14"/>
      <c r="B30" s="10" t="s">
        <v>53</v>
      </c>
      <c r="C30" s="10">
        <v>43646</v>
      </c>
      <c r="D30" s="10" t="s">
        <v>54</v>
      </c>
      <c r="E30" s="25">
        <v>1032360</v>
      </c>
      <c r="F30" s="25">
        <v>1173735</v>
      </c>
      <c r="G30" s="24">
        <f>F30/A25</f>
        <v>6.4490934065934064E-2</v>
      </c>
      <c r="H30" s="77">
        <f t="shared" si="3"/>
        <v>9703349</v>
      </c>
      <c r="I30" s="78">
        <f t="shared" si="3"/>
        <v>0.53315104395604396</v>
      </c>
      <c r="J30" s="97"/>
      <c r="K30" s="64"/>
      <c r="L30" s="1"/>
    </row>
    <row r="31" spans="1:12" x14ac:dyDescent="0.2">
      <c r="A31" s="14"/>
      <c r="B31" s="10" t="s">
        <v>55</v>
      </c>
      <c r="C31" s="10">
        <v>43651</v>
      </c>
      <c r="D31" s="10"/>
      <c r="E31" s="25">
        <v>640680</v>
      </c>
      <c r="F31" s="25">
        <v>699137</v>
      </c>
      <c r="G31" s="24">
        <f>F31/A25</f>
        <v>3.8414120879120876E-2</v>
      </c>
      <c r="H31" s="77">
        <f t="shared" si="3"/>
        <v>9004212</v>
      </c>
      <c r="I31" s="78">
        <f t="shared" si="3"/>
        <v>0.49473692307692307</v>
      </c>
      <c r="J31" s="97">
        <v>437</v>
      </c>
      <c r="K31" s="64"/>
      <c r="L31" s="1"/>
    </row>
    <row r="32" spans="1:12" x14ac:dyDescent="0.2">
      <c r="A32" s="14"/>
      <c r="B32" s="10" t="s">
        <v>56</v>
      </c>
      <c r="C32" s="10">
        <v>43658</v>
      </c>
      <c r="D32" s="10"/>
      <c r="E32" s="25">
        <v>1081572</v>
      </c>
      <c r="F32" s="25">
        <v>1183744</v>
      </c>
      <c r="G32" s="24">
        <f>F32/$A$25</f>
        <v>6.5040879120879122E-2</v>
      </c>
      <c r="H32" s="77">
        <f t="shared" si="3"/>
        <v>7820468</v>
      </c>
      <c r="I32" s="78">
        <f t="shared" si="3"/>
        <v>0.42969604395604394</v>
      </c>
      <c r="J32" s="97">
        <v>441</v>
      </c>
      <c r="K32" s="64"/>
      <c r="L32" s="1"/>
    </row>
    <row r="33" spans="1:12" x14ac:dyDescent="0.2">
      <c r="A33" s="14"/>
      <c r="B33" s="10" t="s">
        <v>59</v>
      </c>
      <c r="C33" s="10">
        <v>43700</v>
      </c>
      <c r="D33" s="8"/>
      <c r="E33" s="25">
        <v>1294320</v>
      </c>
      <c r="F33" s="25">
        <v>1381590</v>
      </c>
      <c r="G33" s="24">
        <f>F33/$A$25</f>
        <v>7.5911538461538461E-2</v>
      </c>
      <c r="H33" s="77">
        <f t="shared" ref="H33" si="4">H32-F33</f>
        <v>6438878</v>
      </c>
      <c r="I33" s="78">
        <f t="shared" ref="I33" si="5">I32-G33</f>
        <v>0.35378450549450546</v>
      </c>
      <c r="J33" s="97">
        <v>440</v>
      </c>
      <c r="K33" s="64"/>
      <c r="L33" s="1"/>
    </row>
    <row r="34" spans="1:12" x14ac:dyDescent="0.2">
      <c r="A34" s="14"/>
      <c r="B34" s="10" t="s">
        <v>60</v>
      </c>
      <c r="C34" s="10">
        <v>43704</v>
      </c>
      <c r="D34" s="8"/>
      <c r="E34" s="25">
        <v>790008</v>
      </c>
      <c r="F34" s="25">
        <v>848880</v>
      </c>
      <c r="G34" s="24">
        <f>F34/$A$25</f>
        <v>4.6641758241758244E-2</v>
      </c>
      <c r="H34" s="77">
        <f t="shared" ref="H34" si="6">H33-F34</f>
        <v>5589998</v>
      </c>
      <c r="I34" s="78">
        <f t="shared" ref="I34" si="7">I33-G34</f>
        <v>0.30714274725274721</v>
      </c>
      <c r="J34" s="97">
        <v>441</v>
      </c>
      <c r="K34" s="64"/>
      <c r="L34" s="1"/>
    </row>
    <row r="35" spans="1:12" x14ac:dyDescent="0.2">
      <c r="A35" s="15"/>
      <c r="B35" s="10" t="s">
        <v>62</v>
      </c>
      <c r="C35" s="16">
        <v>44382</v>
      </c>
      <c r="D35" s="17"/>
      <c r="E35" s="25">
        <v>641520</v>
      </c>
      <c r="F35" s="25">
        <v>686961</v>
      </c>
      <c r="G35" s="24">
        <f t="shared" ref="G35:G36" si="8">F35/$A$25</f>
        <v>3.7745109890109887E-2</v>
      </c>
      <c r="H35" s="77">
        <f t="shared" ref="H35:H36" si="9">H34-F35</f>
        <v>4903037</v>
      </c>
      <c r="I35" s="78">
        <f t="shared" ref="I35:I36" si="10">I34-G35</f>
        <v>0.26939763736263733</v>
      </c>
      <c r="J35" s="97">
        <v>439</v>
      </c>
      <c r="K35" s="64"/>
      <c r="L35" s="1"/>
    </row>
    <row r="36" spans="1:12" x14ac:dyDescent="0.2">
      <c r="A36" s="15"/>
      <c r="B36" s="10" t="s">
        <v>63</v>
      </c>
      <c r="C36" s="16">
        <v>44384</v>
      </c>
      <c r="D36" s="17"/>
      <c r="E36" s="25">
        <v>316440</v>
      </c>
      <c r="F36" s="25">
        <v>348930</v>
      </c>
      <c r="G36" s="24">
        <f t="shared" si="8"/>
        <v>1.9171978021978023E-2</v>
      </c>
      <c r="H36" s="77">
        <f t="shared" si="9"/>
        <v>4554107</v>
      </c>
      <c r="I36" s="78">
        <f t="shared" si="10"/>
        <v>0.25022565934065932</v>
      </c>
      <c r="J36" s="97">
        <v>442</v>
      </c>
      <c r="K36" s="64"/>
      <c r="L36" s="1"/>
    </row>
    <row r="37" spans="1:12" x14ac:dyDescent="0.2">
      <c r="A37" s="15"/>
      <c r="B37" s="16"/>
      <c r="C37" s="16"/>
      <c r="D37" s="17"/>
      <c r="E37" s="25"/>
      <c r="F37" s="25"/>
      <c r="G37" s="24"/>
      <c r="H37" s="77"/>
      <c r="I37" s="78"/>
      <c r="J37" s="97"/>
      <c r="K37" s="64"/>
      <c r="L37" s="1"/>
    </row>
    <row r="38" spans="1:12" ht="13.5" thickBot="1" x14ac:dyDescent="0.25">
      <c r="A38" s="15"/>
      <c r="B38" s="16"/>
      <c r="C38" s="16"/>
      <c r="D38" s="17"/>
      <c r="E38" s="25"/>
      <c r="F38" s="25"/>
      <c r="G38" s="24"/>
      <c r="H38" s="77"/>
      <c r="I38" s="78"/>
      <c r="J38" s="97"/>
      <c r="K38" s="1"/>
      <c r="L38" s="1"/>
    </row>
    <row r="39" spans="1:12" ht="13.5" thickBot="1" x14ac:dyDescent="0.25">
      <c r="A39" s="18" t="s">
        <v>24</v>
      </c>
      <c r="B39" s="19"/>
      <c r="C39" s="19"/>
      <c r="D39" s="20"/>
      <c r="E39" s="99">
        <f>SUM(E25:E38)</f>
        <v>12446372</v>
      </c>
      <c r="F39" s="100">
        <f>SUM(F25:F38)</f>
        <v>13645893</v>
      </c>
      <c r="G39" s="23">
        <f>SUM(G25:G38)</f>
        <v>0.74977434065934057</v>
      </c>
      <c r="H39" s="21">
        <f>A25-F39</f>
        <v>4554107</v>
      </c>
      <c r="I39" s="27">
        <f>1-G39</f>
        <v>0.25022565934065943</v>
      </c>
      <c r="J39" s="98"/>
      <c r="K39" s="66"/>
      <c r="L39" s="66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2" ht="12.75" customHeight="1" x14ac:dyDescent="0.25">
      <c r="A43" s="108" t="s">
        <v>12</v>
      </c>
      <c r="B43" s="108"/>
      <c r="C43" s="108"/>
      <c r="D43" s="108"/>
      <c r="E43" s="1"/>
      <c r="F43" s="1"/>
      <c r="G43" s="1"/>
      <c r="H43" s="1"/>
      <c r="I43" s="1"/>
      <c r="J43" s="1"/>
    </row>
    <row r="44" spans="1:12" x14ac:dyDescent="0.2">
      <c r="A44" s="105" t="s">
        <v>13</v>
      </c>
      <c r="B44" s="105"/>
      <c r="C44" s="11" t="s">
        <v>14</v>
      </c>
      <c r="D44" s="11" t="s">
        <v>15</v>
      </c>
      <c r="E44" s="1"/>
      <c r="F44" s="1"/>
      <c r="G44" s="1"/>
      <c r="H44" s="1"/>
      <c r="I44" s="1"/>
      <c r="J44" s="1"/>
    </row>
    <row r="45" spans="1:12" x14ac:dyDescent="0.2">
      <c r="A45" s="103">
        <f>A25-F39</f>
        <v>4554107</v>
      </c>
      <c r="B45" s="104"/>
      <c r="C45" s="70">
        <f>1-G39</f>
        <v>0.25022565934065943</v>
      </c>
      <c r="D45" s="22">
        <f>(C45/0.8)*100</f>
        <v>31.278207417582426</v>
      </c>
      <c r="E45" s="88" t="s">
        <v>58</v>
      </c>
      <c r="F45" s="1"/>
      <c r="H45" s="88"/>
      <c r="I45" s="88"/>
      <c r="J45" s="88"/>
      <c r="K45" s="88"/>
      <c r="L45" s="88"/>
    </row>
    <row r="46" spans="1:12" x14ac:dyDescent="0.2">
      <c r="A46" s="1"/>
      <c r="B46" s="1"/>
      <c r="C46" s="1"/>
      <c r="D46" s="1"/>
      <c r="E46" s="1"/>
      <c r="F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t="s">
        <v>25</v>
      </c>
    </row>
    <row r="48" spans="1:12" ht="15.75" x14ac:dyDescent="0.25">
      <c r="A48" s="1"/>
      <c r="B48" s="7"/>
      <c r="C48" s="7"/>
      <c r="D48" s="1"/>
      <c r="E48" s="1"/>
      <c r="F48" s="1"/>
      <c r="G48" s="1"/>
      <c r="H48" s="1"/>
      <c r="I48" s="1"/>
      <c r="J48" s="1"/>
    </row>
    <row r="49" spans="1:10" x14ac:dyDescent="0.2">
      <c r="A49" s="52"/>
      <c r="B49" s="52"/>
      <c r="C49" s="52"/>
      <c r="D49" s="52"/>
      <c r="E49" s="52"/>
      <c r="F49" s="52"/>
      <c r="G49" s="52"/>
      <c r="H49" s="52"/>
      <c r="I49" s="101"/>
      <c r="J49" s="102"/>
    </row>
    <row r="50" spans="1:10" x14ac:dyDescent="0.2">
      <c r="A50" s="53"/>
      <c r="B50" s="54"/>
      <c r="C50" s="54"/>
      <c r="D50" s="1"/>
      <c r="E50" s="1"/>
      <c r="F50" s="54"/>
      <c r="G50" s="55"/>
      <c r="H50" s="54"/>
    </row>
    <row r="51" spans="1:10" x14ac:dyDescent="0.2">
      <c r="A51" s="53"/>
      <c r="B51" s="54"/>
      <c r="C51" s="54"/>
      <c r="D51" s="54"/>
      <c r="E51" s="54"/>
      <c r="F51" s="54"/>
      <c r="G51" s="55"/>
      <c r="H51" s="54"/>
    </row>
    <row r="52" spans="1:10" x14ac:dyDescent="0.2">
      <c r="A52" s="53"/>
      <c r="B52" s="54"/>
      <c r="C52" s="54"/>
      <c r="D52" s="1"/>
      <c r="E52" s="1"/>
      <c r="F52" s="54"/>
      <c r="G52" s="55"/>
      <c r="H52" s="54"/>
    </row>
    <row r="53" spans="1:10" x14ac:dyDescent="0.2">
      <c r="A53" s="53"/>
      <c r="B53" s="54"/>
      <c r="C53" s="54"/>
      <c r="D53" s="54"/>
      <c r="E53" s="54"/>
      <c r="F53" s="54"/>
      <c r="G53" s="55"/>
      <c r="H53" s="54"/>
    </row>
    <row r="54" spans="1:10" x14ac:dyDescent="0.2">
      <c r="A54" s="53"/>
      <c r="B54" s="54"/>
      <c r="C54" s="54"/>
      <c r="D54" s="1"/>
      <c r="E54" s="1"/>
      <c r="F54" s="54"/>
      <c r="G54" s="55"/>
      <c r="H54" s="54"/>
    </row>
    <row r="55" spans="1:10" x14ac:dyDescent="0.2">
      <c r="A55" s="53"/>
      <c r="B55" s="54"/>
      <c r="C55" s="56"/>
      <c r="D55" s="57"/>
      <c r="E55" s="57"/>
      <c r="F55" s="56"/>
      <c r="G55" s="56"/>
      <c r="H55" s="56"/>
    </row>
    <row r="56" spans="1:10" x14ac:dyDescent="0.2">
      <c r="A56" s="53"/>
      <c r="B56" s="54"/>
      <c r="C56" s="54"/>
      <c r="D56" s="54"/>
      <c r="E56" s="54"/>
      <c r="F56" s="54"/>
      <c r="G56" s="55"/>
      <c r="H56" s="54"/>
    </row>
    <row r="57" spans="1:10" x14ac:dyDescent="0.2">
      <c r="A57" s="53"/>
      <c r="B57" s="54"/>
      <c r="C57" s="54"/>
      <c r="D57" s="54"/>
      <c r="E57" s="54"/>
      <c r="F57" s="54"/>
      <c r="G57" s="55"/>
      <c r="H57" s="54"/>
    </row>
    <row r="58" spans="1:10" x14ac:dyDescent="0.2">
      <c r="A58" s="53"/>
      <c r="B58" s="54"/>
      <c r="C58" s="54"/>
      <c r="D58" s="1"/>
      <c r="E58" s="1"/>
      <c r="F58" s="54"/>
      <c r="G58" s="55"/>
      <c r="H58" s="54"/>
    </row>
    <row r="59" spans="1:10" ht="15.75" x14ac:dyDescent="0.25">
      <c r="A59" s="1"/>
      <c r="B59" s="109"/>
      <c r="C59" s="109"/>
      <c r="D59" s="110"/>
      <c r="E59" s="58"/>
      <c r="F59" s="1"/>
      <c r="G59" s="1"/>
      <c r="H59" s="1"/>
      <c r="I59" s="1"/>
      <c r="J59" s="1"/>
    </row>
    <row r="60" spans="1:10" x14ac:dyDescent="0.2">
      <c r="A60" s="52"/>
      <c r="B60" s="52"/>
      <c r="C60" s="52"/>
      <c r="D60" s="52"/>
      <c r="E60" s="52"/>
      <c r="F60" s="52"/>
      <c r="G60" s="52"/>
      <c r="H60" s="52"/>
      <c r="I60" s="101"/>
      <c r="J60" s="102"/>
    </row>
    <row r="61" spans="1:10" x14ac:dyDescent="0.2">
      <c r="A61" s="53"/>
      <c r="B61" s="1"/>
      <c r="C61" s="1"/>
      <c r="D61" s="1"/>
      <c r="E61" s="1"/>
      <c r="F61" s="55"/>
      <c r="G61" s="55"/>
      <c r="H61" s="54"/>
      <c r="I61" s="106"/>
      <c r="J61" s="106"/>
    </row>
    <row r="62" spans="1:10" x14ac:dyDescent="0.2">
      <c r="A62" s="53"/>
      <c r="B62" s="1"/>
      <c r="C62" s="1"/>
      <c r="D62" s="56"/>
      <c r="E62" s="56"/>
      <c r="F62" s="56"/>
      <c r="G62" s="56"/>
      <c r="H62" s="56"/>
      <c r="I62" s="106"/>
      <c r="J62" s="106"/>
    </row>
    <row r="63" spans="1:10" x14ac:dyDescent="0.2">
      <c r="A63" s="1"/>
      <c r="B63" s="1"/>
      <c r="C63" s="1"/>
      <c r="D63" s="1"/>
      <c r="E63" s="1"/>
      <c r="F63" s="1"/>
      <c r="G63" s="1"/>
      <c r="H63" s="1"/>
    </row>
    <row r="68" spans="2:3" x14ac:dyDescent="0.2">
      <c r="B68" s="101"/>
      <c r="C68" s="102"/>
    </row>
    <row r="75" spans="2:3" x14ac:dyDescent="0.2">
      <c r="B75" s="101"/>
      <c r="C75" s="102"/>
    </row>
  </sheetData>
  <sortState ref="B9:G15">
    <sortCondition ref="B9"/>
  </sortState>
  <mergeCells count="12">
    <mergeCell ref="A1:L1"/>
    <mergeCell ref="A43:D43"/>
    <mergeCell ref="I62:J62"/>
    <mergeCell ref="B59:D59"/>
    <mergeCell ref="A2:E2"/>
    <mergeCell ref="B75:C75"/>
    <mergeCell ref="A45:B45"/>
    <mergeCell ref="A44:B44"/>
    <mergeCell ref="B68:C68"/>
    <mergeCell ref="I49:J49"/>
    <mergeCell ref="I60:J60"/>
    <mergeCell ref="I61:J6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0" orientation="landscape" horizontalDpi="300" verticalDpi="300" r:id="rId1"/>
  <headerFooter alignWithMargins="0"/>
  <rowBreaks count="1" manualBreakCount="1">
    <brk id="4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2019-07-08T12:40:42Z</cp:lastPrinted>
  <dcterms:created xsi:type="dcterms:W3CDTF">2004-08-05T11:03:05Z</dcterms:created>
  <dcterms:modified xsi:type="dcterms:W3CDTF">2021-07-12T12:22:29Z</dcterms:modified>
</cp:coreProperties>
</file>