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firstSheet="1" activeTab="4"/>
  </bookViews>
  <sheets>
    <sheet name="Бланк" sheetId="45" r:id="rId1"/>
    <sheet name="Сентябрь" sheetId="53" r:id="rId2"/>
    <sheet name="Октябрь" sheetId="54" r:id="rId3"/>
    <sheet name="Ноябрь" sheetId="55" r:id="rId4"/>
    <sheet name="Декабрь" sheetId="56" r:id="rId5"/>
  </sheets>
  <definedNames>
    <definedName name="_xlnm.Print_Area" localSheetId="0">Бланк!$A$1:$N$82</definedName>
    <definedName name="_xlnm.Print_Area" localSheetId="4">Декабрь!$A$1:$R$81</definedName>
    <definedName name="_xlnm.Print_Area" localSheetId="3">Ноябрь!$A$1:$R$85</definedName>
    <definedName name="_xlnm.Print_Area" localSheetId="2">Октябрь!$A$1:$R$78</definedName>
    <definedName name="_xlnm.Print_Area" localSheetId="1">Сентябрь!$A$1:$R$76</definedName>
  </definedNames>
  <calcPr calcId="152511"/>
</workbook>
</file>

<file path=xl/calcChain.xml><?xml version="1.0" encoding="utf-8"?>
<calcChain xmlns="http://schemas.openxmlformats.org/spreadsheetml/2006/main">
  <c r="R80" i="56" l="1"/>
  <c r="P80" i="56"/>
  <c r="R79" i="56"/>
  <c r="P79" i="56"/>
  <c r="R78" i="56"/>
  <c r="P78" i="56"/>
  <c r="R77" i="56"/>
  <c r="P77" i="56"/>
  <c r="R76" i="56"/>
  <c r="P76" i="56"/>
  <c r="R75" i="56"/>
  <c r="P75" i="56"/>
  <c r="R74" i="56"/>
  <c r="P74" i="56"/>
  <c r="R73" i="56"/>
  <c r="P73" i="56"/>
  <c r="R72" i="56"/>
  <c r="P72" i="56"/>
  <c r="R71" i="56"/>
  <c r="P71" i="56"/>
  <c r="R70" i="56"/>
  <c r="P70" i="56"/>
  <c r="R69" i="56"/>
  <c r="R81" i="56" s="1"/>
  <c r="P69" i="56"/>
  <c r="P81" i="56" s="1"/>
  <c r="Q81" i="56" l="1"/>
  <c r="R66" i="56"/>
  <c r="Q66" i="56"/>
  <c r="P66" i="56"/>
  <c r="R65" i="56"/>
  <c r="P65" i="56"/>
  <c r="R64" i="56"/>
  <c r="P64" i="56"/>
  <c r="R63" i="56"/>
  <c r="P63" i="56"/>
  <c r="R62" i="56"/>
  <c r="P62" i="56"/>
  <c r="R61" i="56"/>
  <c r="P61" i="56"/>
  <c r="R60" i="56"/>
  <c r="P60" i="56"/>
  <c r="R59" i="56"/>
  <c r="P59" i="56"/>
  <c r="R58" i="56"/>
  <c r="P58" i="56"/>
  <c r="R57" i="56"/>
  <c r="P57" i="56"/>
  <c r="R56" i="56"/>
  <c r="P56" i="56"/>
  <c r="R53" i="56" l="1"/>
  <c r="P53" i="56"/>
  <c r="R52" i="56"/>
  <c r="P52" i="56"/>
  <c r="R51" i="56"/>
  <c r="P51" i="56"/>
  <c r="R50" i="56"/>
  <c r="P50" i="56"/>
  <c r="R49" i="56"/>
  <c r="P49" i="56"/>
  <c r="R48" i="56"/>
  <c r="P48" i="56"/>
  <c r="R47" i="56"/>
  <c r="P47" i="56"/>
  <c r="R46" i="56"/>
  <c r="P46" i="56"/>
  <c r="R45" i="56"/>
  <c r="P45" i="56"/>
  <c r="R44" i="56"/>
  <c r="P44" i="56"/>
  <c r="R43" i="56"/>
  <c r="P43" i="56"/>
  <c r="Q53" i="56" l="1"/>
  <c r="L71" i="56"/>
  <c r="J71" i="56"/>
  <c r="L70" i="56"/>
  <c r="J70" i="56"/>
  <c r="L69" i="56"/>
  <c r="J69" i="56"/>
  <c r="L68" i="56"/>
  <c r="J68" i="56"/>
  <c r="L67" i="56"/>
  <c r="J67" i="56"/>
  <c r="L66" i="56"/>
  <c r="J66" i="56"/>
  <c r="L65" i="56"/>
  <c r="J65" i="56"/>
  <c r="L64" i="56"/>
  <c r="J64" i="56"/>
  <c r="L63" i="56"/>
  <c r="L72" i="56" s="1"/>
  <c r="J63" i="56"/>
  <c r="L62" i="56"/>
  <c r="J62" i="56"/>
  <c r="J72" i="56" s="1"/>
  <c r="K72" i="56" l="1"/>
  <c r="L58" i="56"/>
  <c r="J58" i="56"/>
  <c r="L57" i="56"/>
  <c r="J57" i="56"/>
  <c r="L56" i="56"/>
  <c r="J56" i="56"/>
  <c r="L55" i="56"/>
  <c r="J55" i="56"/>
  <c r="L54" i="56"/>
  <c r="J54" i="56"/>
  <c r="L53" i="56"/>
  <c r="J53" i="56"/>
  <c r="L52" i="56"/>
  <c r="J52" i="56"/>
  <c r="L51" i="56"/>
  <c r="J51" i="56"/>
  <c r="L50" i="56"/>
  <c r="J50" i="56"/>
  <c r="L49" i="56"/>
  <c r="J49" i="56"/>
  <c r="L48" i="56"/>
  <c r="J48" i="56"/>
  <c r="L47" i="56"/>
  <c r="J47" i="56"/>
  <c r="L46" i="56"/>
  <c r="J46" i="56"/>
  <c r="L45" i="56"/>
  <c r="J45" i="56"/>
  <c r="L44" i="56"/>
  <c r="J44" i="56"/>
  <c r="L43" i="56"/>
  <c r="L59" i="56" s="1"/>
  <c r="J43" i="56"/>
  <c r="J59" i="56" s="1"/>
  <c r="K59" i="56" l="1"/>
  <c r="L39" i="56" l="1"/>
  <c r="J39" i="56"/>
  <c r="L38" i="56"/>
  <c r="J38" i="56"/>
  <c r="L37" i="56"/>
  <c r="J37" i="56"/>
  <c r="L36" i="56"/>
  <c r="J36" i="56"/>
  <c r="L35" i="56"/>
  <c r="J35" i="56"/>
  <c r="L34" i="56"/>
  <c r="J34" i="56"/>
  <c r="L33" i="56"/>
  <c r="J33" i="56"/>
  <c r="L32" i="56"/>
  <c r="J32" i="56"/>
  <c r="L31" i="56"/>
  <c r="J31" i="56"/>
  <c r="L30" i="56"/>
  <c r="J30" i="56"/>
  <c r="L29" i="56"/>
  <c r="J29" i="56"/>
  <c r="L28" i="56"/>
  <c r="J28" i="56"/>
  <c r="L27" i="56"/>
  <c r="J27" i="56"/>
  <c r="L26" i="56"/>
  <c r="J26" i="56"/>
  <c r="L25" i="56"/>
  <c r="J25" i="56"/>
  <c r="L24" i="56"/>
  <c r="J24" i="56"/>
  <c r="L23" i="56"/>
  <c r="J23" i="56"/>
  <c r="L22" i="56"/>
  <c r="J22" i="56"/>
  <c r="L21" i="56"/>
  <c r="J21" i="56"/>
  <c r="L20" i="56"/>
  <c r="J20" i="56"/>
  <c r="L19" i="56"/>
  <c r="J19" i="56"/>
  <c r="L18" i="56"/>
  <c r="J18" i="56"/>
  <c r="L17" i="56"/>
  <c r="J17" i="56"/>
  <c r="L16" i="56"/>
  <c r="J16" i="56"/>
  <c r="L15" i="56"/>
  <c r="J15" i="56"/>
  <c r="L14" i="56"/>
  <c r="J14" i="56"/>
  <c r="L13" i="56"/>
  <c r="J13" i="56"/>
  <c r="L12" i="56"/>
  <c r="J12" i="56"/>
  <c r="L11" i="56"/>
  <c r="J11" i="56"/>
  <c r="L10" i="56"/>
  <c r="J10" i="56"/>
  <c r="L9" i="56"/>
  <c r="J9" i="56"/>
  <c r="L8" i="56"/>
  <c r="J8" i="56"/>
  <c r="L7" i="56"/>
  <c r="J7" i="56"/>
  <c r="L6" i="56"/>
  <c r="J6" i="56"/>
  <c r="L5" i="56"/>
  <c r="J5" i="56"/>
  <c r="F72" i="56" l="1"/>
  <c r="D72" i="56"/>
  <c r="F71" i="56"/>
  <c r="D71" i="56"/>
  <c r="F70" i="56"/>
  <c r="D70" i="56"/>
  <c r="F69" i="56"/>
  <c r="D69" i="56"/>
  <c r="F68" i="56"/>
  <c r="D68" i="56"/>
  <c r="F67" i="56"/>
  <c r="D67" i="56"/>
  <c r="F66" i="56"/>
  <c r="D66" i="56"/>
  <c r="F65" i="56"/>
  <c r="D65" i="56"/>
  <c r="F64" i="56"/>
  <c r="D64" i="56"/>
  <c r="F63" i="56"/>
  <c r="D63" i="56"/>
  <c r="F62" i="56"/>
  <c r="D62" i="56"/>
  <c r="F61" i="56"/>
  <c r="D61" i="56"/>
  <c r="F60" i="56"/>
  <c r="D60" i="56"/>
  <c r="F59" i="56"/>
  <c r="D59" i="56"/>
  <c r="F58" i="56"/>
  <c r="D58" i="56"/>
  <c r="F57" i="56"/>
  <c r="D57" i="56"/>
  <c r="F56" i="56"/>
  <c r="D56" i="56"/>
  <c r="F55" i="56"/>
  <c r="D55" i="56"/>
  <c r="F54" i="56"/>
  <c r="D54" i="56"/>
  <c r="F53" i="56"/>
  <c r="D53" i="56"/>
  <c r="F52" i="56"/>
  <c r="D52" i="56"/>
  <c r="F51" i="56"/>
  <c r="D51" i="56"/>
  <c r="F50" i="56"/>
  <c r="D50" i="56"/>
  <c r="F49" i="56"/>
  <c r="D49" i="56"/>
  <c r="F48" i="56"/>
  <c r="D48" i="56"/>
  <c r="E72" i="56" l="1"/>
  <c r="F45" i="56" l="1"/>
  <c r="D45" i="56"/>
  <c r="E45" i="56" s="1"/>
  <c r="F44" i="56"/>
  <c r="D44" i="56"/>
  <c r="F43" i="56"/>
  <c r="D43" i="56"/>
  <c r="F42" i="56"/>
  <c r="D42" i="56"/>
  <c r="F41" i="56"/>
  <c r="D41" i="56"/>
  <c r="F40" i="56"/>
  <c r="D40" i="56"/>
  <c r="F39" i="56"/>
  <c r="D39" i="56"/>
  <c r="F38" i="56"/>
  <c r="D38" i="56"/>
  <c r="F37" i="56"/>
  <c r="D37" i="56"/>
  <c r="F36" i="56"/>
  <c r="D36" i="56"/>
  <c r="F35" i="56"/>
  <c r="D35" i="56"/>
  <c r="F34" i="56"/>
  <c r="D34" i="56"/>
  <c r="F33" i="56"/>
  <c r="D33" i="56"/>
  <c r="F32" i="56"/>
  <c r="D32" i="56"/>
  <c r="F31" i="56"/>
  <c r="D31" i="56"/>
  <c r="F30" i="56"/>
  <c r="D30" i="56"/>
  <c r="F29" i="56"/>
  <c r="D29" i="56"/>
  <c r="F28" i="56"/>
  <c r="D28" i="56"/>
  <c r="F27" i="56"/>
  <c r="D27" i="56"/>
  <c r="F26" i="56"/>
  <c r="D26" i="56"/>
  <c r="F25" i="56"/>
  <c r="D25" i="56"/>
  <c r="R39" i="56" l="1"/>
  <c r="P39" i="56"/>
  <c r="R38" i="56"/>
  <c r="P38" i="56"/>
  <c r="R37" i="56"/>
  <c r="P37" i="56"/>
  <c r="R36" i="56"/>
  <c r="P36" i="56"/>
  <c r="R35" i="56"/>
  <c r="P35" i="56"/>
  <c r="R34" i="56"/>
  <c r="P34" i="56"/>
  <c r="R33" i="56"/>
  <c r="P33" i="56"/>
  <c r="R32" i="56"/>
  <c r="P32" i="56"/>
  <c r="R31" i="56"/>
  <c r="P31" i="56"/>
  <c r="R30" i="56"/>
  <c r="P30" i="56"/>
  <c r="R29" i="56"/>
  <c r="P29" i="56"/>
  <c r="R28" i="56"/>
  <c r="P28" i="56"/>
  <c r="R27" i="56"/>
  <c r="P27" i="56"/>
  <c r="R26" i="56"/>
  <c r="P26" i="56"/>
  <c r="R25" i="56"/>
  <c r="P25" i="56"/>
  <c r="R24" i="56"/>
  <c r="P24" i="56"/>
  <c r="R23" i="56"/>
  <c r="P23" i="56"/>
  <c r="R22" i="56"/>
  <c r="R40" i="56" s="1"/>
  <c r="P22" i="56"/>
  <c r="P40" i="56" s="1"/>
  <c r="Q40" i="56" l="1"/>
  <c r="R18" i="56"/>
  <c r="P18" i="56"/>
  <c r="R17" i="56"/>
  <c r="P17" i="56"/>
  <c r="R16" i="56"/>
  <c r="P16" i="56"/>
  <c r="R15" i="56"/>
  <c r="P15" i="56"/>
  <c r="R14" i="56"/>
  <c r="P14" i="56"/>
  <c r="R13" i="56"/>
  <c r="P13" i="56"/>
  <c r="R12" i="56"/>
  <c r="P12" i="56"/>
  <c r="R11" i="56"/>
  <c r="P11" i="56"/>
  <c r="P19" i="56" s="1"/>
  <c r="R19" i="56" l="1"/>
  <c r="Q19" i="56"/>
  <c r="F21" i="56" l="1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F8" i="56"/>
  <c r="D8" i="56"/>
  <c r="F7" i="56"/>
  <c r="D7" i="56"/>
  <c r="F6" i="56"/>
  <c r="D6" i="56"/>
  <c r="F5" i="56"/>
  <c r="D5" i="56"/>
  <c r="R7" i="56" l="1"/>
  <c r="P7" i="56"/>
  <c r="R6" i="56"/>
  <c r="P6" i="56"/>
  <c r="R5" i="56"/>
  <c r="P5" i="56"/>
  <c r="R4" i="56"/>
  <c r="R8" i="56" s="1"/>
  <c r="P4" i="56"/>
  <c r="P8" i="56" s="1"/>
  <c r="F4" i="56"/>
  <c r="F22" i="56" s="1"/>
  <c r="D4" i="56"/>
  <c r="D22" i="56" s="1"/>
  <c r="L4" i="56"/>
  <c r="L40" i="56" s="1"/>
  <c r="J4" i="56"/>
  <c r="J40" i="56" s="1"/>
  <c r="K40" i="56" l="1"/>
  <c r="E22" i="56"/>
  <c r="Q8" i="56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2" i="55"/>
  <c r="P72" i="55"/>
  <c r="Q72" i="55" s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P64" i="55"/>
  <c r="R52" i="55" l="1"/>
  <c r="P52" i="55"/>
  <c r="R61" i="55"/>
  <c r="P61" i="55"/>
  <c r="Q61" i="55" s="1"/>
  <c r="R60" i="55"/>
  <c r="P60" i="55"/>
  <c r="R59" i="55"/>
  <c r="P59" i="55"/>
  <c r="R58" i="55"/>
  <c r="P58" i="55"/>
  <c r="R57" i="55"/>
  <c r="P57" i="55"/>
  <c r="R56" i="55"/>
  <c r="P56" i="55"/>
  <c r="F61" i="55" l="1"/>
  <c r="E61" i="55" s="1"/>
  <c r="D61" i="55"/>
  <c r="F60" i="55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P55" i="55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P44" i="55"/>
  <c r="Q52" i="55" l="1"/>
  <c r="P41" i="55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D47" i="55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R32" i="55"/>
  <c r="P32" i="55"/>
  <c r="Q32" i="55"/>
  <c r="R31" i="55"/>
  <c r="P31" i="55"/>
  <c r="R30" i="55"/>
  <c r="P30" i="55"/>
  <c r="R29" i="55"/>
  <c r="P29" i="55"/>
  <c r="R28" i="55"/>
  <c r="P28" i="55"/>
  <c r="R27" i="55"/>
  <c r="P27" i="55"/>
  <c r="R26" i="55"/>
  <c r="P26" i="55"/>
  <c r="R23" i="55"/>
  <c r="P23" i="55"/>
  <c r="Q23" i="55" s="1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P15" i="55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1" i="55"/>
  <c r="J31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J21" i="55"/>
  <c r="K31" i="55" l="1"/>
  <c r="L18" i="55"/>
  <c r="J18" i="55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K18" i="55" l="1"/>
  <c r="F24" i="55" l="1"/>
  <c r="D24" i="55"/>
  <c r="E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D4" i="55"/>
  <c r="R4" i="55"/>
  <c r="R12" i="55" s="1"/>
  <c r="P4" i="55"/>
  <c r="P12" i="55" s="1"/>
  <c r="L4" i="55"/>
  <c r="J4" i="55"/>
  <c r="Q12" i="55" l="1"/>
  <c r="L72" i="54"/>
  <c r="J72" i="54"/>
  <c r="R78" i="54"/>
  <c r="P78" i="54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5" i="54" s="1"/>
  <c r="F74" i="54"/>
  <c r="D74" i="54"/>
  <c r="D73" i="54"/>
  <c r="D72" i="54"/>
  <c r="Q78" i="54" l="1"/>
  <c r="K72" i="54"/>
  <c r="R70" i="54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F76" i="53" l="1"/>
  <c r="D76" i="53"/>
  <c r="E76" i="53"/>
  <c r="F75" i="53"/>
  <c r="D75" i="53"/>
  <c r="F74" i="53"/>
  <c r="D74" i="53"/>
  <c r="F73" i="53"/>
  <c r="D73" i="53"/>
  <c r="F72" i="53"/>
  <c r="D72" i="53"/>
  <c r="F71" i="53"/>
  <c r="D71" i="53"/>
  <c r="F70" i="53"/>
  <c r="D70" i="53"/>
  <c r="F69" i="53"/>
  <c r="D69" i="53"/>
  <c r="F68" i="53"/>
  <c r="D68" i="53"/>
  <c r="F67" i="53"/>
  <c r="D67" i="53"/>
  <c r="F66" i="53"/>
  <c r="D66" i="53"/>
  <c r="F65" i="53"/>
  <c r="D65" i="53"/>
  <c r="F64" i="53"/>
  <c r="D64" i="53"/>
  <c r="F63" i="53"/>
  <c r="D6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F62" i="53"/>
  <c r="D62" i="53"/>
  <c r="F59" i="53" l="1"/>
  <c r="E59" i="53"/>
  <c r="D59" i="53"/>
  <c r="F58" i="53"/>
  <c r="D58" i="53"/>
  <c r="F57" i="53"/>
  <c r="D57" i="53"/>
  <c r="F56" i="53"/>
  <c r="D56" i="53"/>
  <c r="F55" i="53"/>
  <c r="D55" i="53"/>
  <c r="F54" i="53"/>
  <c r="D54" i="53"/>
  <c r="F53" i="53"/>
  <c r="D53" i="53"/>
  <c r="F52" i="53"/>
  <c r="D52" i="53"/>
  <c r="F51" i="53"/>
  <c r="D51" i="53"/>
  <c r="F50" i="53"/>
  <c r="D50" i="53"/>
  <c r="F49" i="53"/>
  <c r="D49" i="53"/>
  <c r="F48" i="53"/>
  <c r="D48" i="53"/>
  <c r="F47" i="53"/>
  <c r="D47" i="53"/>
  <c r="F43" i="53" l="1"/>
  <c r="D43" i="53"/>
  <c r="F42" i="53"/>
  <c r="D42" i="53"/>
  <c r="F41" i="53"/>
  <c r="D41" i="53"/>
  <c r="F40" i="53"/>
  <c r="D40" i="53"/>
  <c r="F39" i="53"/>
  <c r="D39" i="53"/>
  <c r="F38" i="53"/>
  <c r="D38" i="53"/>
  <c r="F37" i="53"/>
  <c r="D37" i="53"/>
  <c r="F36" i="53"/>
  <c r="D36" i="53"/>
  <c r="F35" i="53"/>
  <c r="D35" i="53"/>
  <c r="F34" i="53"/>
  <c r="D34" i="53"/>
  <c r="F33" i="53"/>
  <c r="D33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F32" i="53"/>
  <c r="F44" i="53" s="1"/>
  <c r="D32" i="53"/>
  <c r="D44" i="53" s="1"/>
  <c r="D29" i="53"/>
  <c r="F28" i="53"/>
  <c r="D28" i="53"/>
  <c r="F27" i="53"/>
  <c r="D27" i="53"/>
  <c r="F26" i="53"/>
  <c r="D26" i="53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F29" i="53" s="1"/>
  <c r="D17" i="53"/>
  <c r="E44" i="53" l="1"/>
  <c r="Q37" i="53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F14" i="53"/>
  <c r="D14" i="53"/>
  <c r="F13" i="53"/>
  <c r="D13" i="53"/>
  <c r="F12" i="53"/>
  <c r="D12" i="53"/>
  <c r="F11" i="53"/>
  <c r="D11" i="53"/>
  <c r="F10" i="53"/>
  <c r="D10" i="53"/>
  <c r="F9" i="53"/>
  <c r="D9" i="53"/>
  <c r="F8" i="53"/>
  <c r="D8" i="53"/>
  <c r="F7" i="53"/>
  <c r="D7" i="53"/>
  <c r="F6" i="53"/>
  <c r="D6" i="53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E14" i="53"/>
  <c r="R5" i="53"/>
  <c r="R4" i="53"/>
  <c r="L5" i="53"/>
  <c r="L4" i="53"/>
  <c r="F5" i="53"/>
  <c r="F4" i="53"/>
  <c r="P5" i="53" l="1"/>
  <c r="P4" i="53"/>
  <c r="J5" i="53"/>
  <c r="J4" i="53"/>
  <c r="D5" i="53"/>
  <c r="D4" i="53" l="1"/>
  <c r="E10" i="45"/>
  <c r="C10" i="45"/>
  <c r="G10" i="45" s="1"/>
  <c r="C9" i="45"/>
  <c r="E9" i="45" s="1"/>
  <c r="C8" i="45"/>
  <c r="C7" i="45"/>
  <c r="E7" i="45" s="1"/>
  <c r="E6" i="45"/>
  <c r="C6" i="45"/>
  <c r="G6" i="45" s="1"/>
  <c r="C5" i="45"/>
  <c r="E5" i="45" s="1"/>
  <c r="I4" i="45"/>
  <c r="M4" i="45" s="1"/>
  <c r="C4" i="45"/>
  <c r="G4" i="45" s="1"/>
  <c r="G8" i="45" l="1"/>
  <c r="E8" i="45"/>
  <c r="K4" i="45"/>
  <c r="G5" i="45"/>
  <c r="G7" i="45"/>
  <c r="G9" i="45"/>
  <c r="E4" i="45"/>
  <c r="E11" i="45" s="1"/>
  <c r="G11" i="45" l="1"/>
  <c r="F11" i="45" s="1"/>
  <c r="E29" i="53"/>
</calcChain>
</file>

<file path=xl/sharedStrings.xml><?xml version="1.0" encoding="utf-8"?>
<sst xmlns="http://schemas.openxmlformats.org/spreadsheetml/2006/main" count="198" uniqueCount="43">
  <si>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</si>
  <si>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</si>
  <si>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</si>
  <si>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</si>
  <si>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</si>
  <si>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</si>
  <si>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</si>
  <si>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</si>
  <si>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Х-КПНв.4-500-29 (LONG-NECK ALIVA)</t>
  </si>
  <si>
    <t>резов      /мин</t>
  </si>
  <si>
    <t>резов/мин</t>
  </si>
  <si>
    <t>Х-КПНв.3-500-8 (New ALIVARIA)</t>
  </si>
  <si>
    <t>Х-КПНн-500-22 (Amber)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</si>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</sst>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#,##0_р_.;[Red]\-#,##0_р_.;[White]#,##0_р_."/>
  </numFmts>
  <fonts count="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2">
    <xf numFmtId="0" fontId="0" fillId="0" borderId="0" xfId="0"/>
    <xf numFmtId="1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1" fillId="6" borderId="0" xfId="0" applyNumberFormat="1" applyFont="1" applyFill="1"/>
    <xf numFmtId="3" fontId="1" fillId="0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0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10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1" applyFont="1" applyFill="1" applyBorder="1" applyAlignment="1">
      <alignment horizontal="center" vertical="center" wrapText="1"/>
    </xf>
    <xf numFmtId="3" fontId="1" fillId="2" borderId="12" xfId="0" applyNumberFormat="1" applyFont="1" applyFill="1" applyBorder="1" applyAlignment="1">
      <alignment horizontal="center" vertical="center" wrapText="1"/>
    </xf>
    <xf numFmtId="9" fontId="1" fillId="2" borderId="12" xfId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0" xfId="1" applyNumberFormat="1" applyFont="1" applyFill="1" applyBorder="1" applyAlignment="1" applyProtection="1">
      <alignment horizontal="center" vertical="center" wrapText="1"/>
    </xf>
    <xf numFmtId="9" fontId="1" fillId="0" borderId="0" xfId="1" applyFont="1" applyFill="1" applyBorder="1" applyAlignment="1">
      <alignment horizontal="center" vertical="center" wrapText="1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2" fontId="6" fillId="0" borderId="1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left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13" xfId="0" applyNumberFormat="1" applyFont="1" applyFill="1" applyBorder="1" applyAlignment="1" applyProtection="1">
      <alignment horizontal="center" vertical="center" wrapText="1"/>
    </xf>
    <xf numFmtId="2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14" xfId="0" applyNumberFormat="1" applyFont="1" applyFill="1" applyBorder="1" applyAlignment="1" applyProtection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 wrapText="1"/>
    </xf>
    <xf numFmtId="10" fontId="3" fillId="0" borderId="9" xfId="1" applyNumberFormat="1" applyFont="1" applyFill="1" applyBorder="1" applyAlignment="1" applyProtection="1">
      <alignment horizontal="center" vertical="center" wrapText="1"/>
    </xf>
    <xf numFmtId="10" fontId="3" fillId="0" borderId="10" xfId="1" applyNumberFormat="1" applyFont="1" applyFill="1" applyBorder="1" applyAlignment="1" applyProtection="1">
      <alignment horizontal="center" vertical="center" wrapText="1"/>
    </xf>
    <xf numFmtId="10" fontId="3" fillId="7" borderId="10" xfId="0" applyNumberFormat="1" applyFont="1" applyFill="1" applyBorder="1" applyAlignment="1" applyProtection="1">
      <alignment horizontal="center" vertical="center" wrapText="1"/>
    </xf>
    <xf numFmtId="10" fontId="3" fillId="0" borderId="0" xfId="1" applyNumberFormat="1" applyFont="1" applyFill="1" applyBorder="1" applyAlignment="1" applyProtection="1">
      <alignment horizontal="center" vertical="center" wrapText="1"/>
    </xf>
    <xf numFmtId="10" fontId="3" fillId="7" borderId="16" xfId="0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0" fontId="3" fillId="7" borderId="16" xfId="1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10" fontId="3" fillId="7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7" fillId="0" borderId="0" xfId="0" applyFont="1"/>
    <xf numFmtId="0" fontId="7" fillId="3" borderId="1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0" fontId="7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4" fontId="7" fillId="0" borderId="0" xfId="0" applyNumberFormat="1" applyFont="1" applyFill="1"/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/>
    <xf numFmtId="3" fontId="7" fillId="2" borderId="1" xfId="0" applyNumberFormat="1" applyFont="1" applyFill="1" applyBorder="1" applyAlignment="1">
      <alignment horizontal="center" vertical="center" wrapText="1"/>
    </xf>
    <xf numFmtId="14" fontId="7" fillId="0" borderId="15" xfId="0" applyNumberFormat="1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7" borderId="10" xfId="0" applyNumberFormat="1" applyFont="1" applyFill="1" applyBorder="1" applyAlignment="1" applyProtection="1">
      <alignment horizontal="center" vertical="center" wrapText="1"/>
    </xf>
    <xf numFmtId="2" fontId="3" fillId="7" borderId="16" xfId="0" applyNumberFormat="1" applyFont="1" applyFill="1" applyBorder="1" applyAlignment="1" applyProtection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2" fontId="3" fillId="7" borderId="19" xfId="0" applyNumberFormat="1" applyFont="1" applyFill="1" applyBorder="1" applyAlignment="1" applyProtection="1">
      <alignment horizontal="center" vertical="center" wrapText="1"/>
    </xf>
    <xf numFmtId="2" fontId="3" fillId="0" borderId="10" xfId="0" applyNumberFormat="1" applyFont="1" applyFill="1" applyBorder="1" applyAlignment="1" applyProtection="1">
      <alignment horizontal="center" vertical="center" wrapText="1"/>
    </xf>
    <xf numFmtId="10" fontId="3" fillId="2" borderId="10" xfId="0" applyNumberFormat="1" applyFont="1" applyFill="1" applyBorder="1" applyAlignment="1" applyProtection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0" fontId="3" fillId="10" borderId="10" xfId="1" applyNumberFormat="1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165" fontId="3" fillId="0" borderId="10" xfId="0" applyNumberFormat="1" applyFont="1" applyFill="1" applyBorder="1" applyAlignment="1" applyProtection="1">
      <alignment horizontal="center" vertical="center" wrapText="1"/>
    </xf>
    <xf numFmtId="165" fontId="3" fillId="0" borderId="13" xfId="0" applyNumberFormat="1" applyFont="1" applyFill="1" applyBorder="1" applyAlignment="1" applyProtection="1">
      <alignment horizontal="center" vertical="center" wrapText="1"/>
    </xf>
    <xf numFmtId="10" fontId="3" fillId="0" borderId="13" xfId="0" applyNumberFormat="1" applyFont="1" applyFill="1" applyBorder="1" applyAlignment="1" applyProtection="1">
      <alignment horizontal="center" vertical="center" wrapText="1"/>
    </xf>
    <xf numFmtId="0" fontId="7" fillId="6" borderId="0" xfId="0" applyFont="1" applyFill="1"/>
    <xf numFmtId="14" fontId="7" fillId="6" borderId="0" xfId="0" applyNumberFormat="1" applyFont="1" applyFill="1"/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2" borderId="13" xfId="0" applyNumberFormat="1" applyFont="1" applyFill="1" applyBorder="1" applyAlignment="1" applyProtection="1">
      <alignment horizontal="center" vertical="center" wrapText="1"/>
    </xf>
    <xf numFmtId="3" fontId="7" fillId="2" borderId="21" xfId="0" applyNumberFormat="1" applyFont="1" applyFill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10" fontId="3" fillId="0" borderId="6" xfId="1" applyNumberFormat="1" applyFont="1" applyFill="1" applyBorder="1" applyAlignment="1" applyProtection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10" fontId="3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10" fontId="3" fillId="10" borderId="10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3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/>
    <xf numFmtId="10" fontId="3" fillId="0" borderId="5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10" borderId="9" xfId="1" applyNumberFormat="1" applyFont="1" applyFill="1" applyBorder="1" applyAlignment="1" applyProtection="1">
      <alignment horizontal="center" vertical="center" wrapText="1"/>
    </xf>
    <xf numFmtId="2" fontId="3" fillId="7" borderId="9" xfId="0" applyNumberFormat="1" applyFont="1" applyFill="1" applyBorder="1" applyAlignment="1" applyProtection="1">
      <alignment horizontal="center" vertical="center" wrapText="1"/>
    </xf>
    <xf numFmtId="10" fontId="3" fillId="2" borderId="23" xfId="0" applyNumberFormat="1" applyFont="1" applyFill="1" applyBorder="1" applyAlignment="1" applyProtection="1">
      <alignment horizontal="center" vertical="center" wrapText="1"/>
    </xf>
    <xf numFmtId="10" fontId="3" fillId="0" borderId="24" xfId="0" applyNumberFormat="1" applyFont="1" applyFill="1" applyBorder="1" applyAlignment="1" applyProtection="1">
      <alignment horizontal="center" vertical="center" wrapText="1"/>
    </xf>
    <xf numFmtId="2" fontId="3" fillId="0" borderId="16" xfId="0" applyNumberFormat="1" applyFont="1" applyFill="1" applyBorder="1" applyAlignment="1" applyProtection="1">
      <alignment horizontal="center" vertical="center" wrapText="1"/>
    </xf>
    <xf numFmtId="165" fontId="3" fillId="0" borderId="25" xfId="0" applyNumberFormat="1" applyFont="1" applyFill="1" applyBorder="1" applyAlignment="1" applyProtection="1">
      <alignment horizontal="center" vertical="center" wrapText="1"/>
    </xf>
    <xf numFmtId="10" fontId="3" fillId="0" borderId="25" xfId="1" applyNumberFormat="1" applyFont="1" applyFill="1" applyBorder="1" applyAlignment="1" applyProtection="1">
      <alignment horizontal="center" vertical="center" wrapText="1"/>
    </xf>
    <xf numFmtId="2" fontId="3" fillId="0" borderId="19" xfId="0" applyNumberFormat="1" applyFont="1" applyFill="1" applyBorder="1" applyAlignment="1" applyProtection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0" borderId="9" xfId="0" applyNumberFormat="1" applyFont="1" applyFill="1" applyBorder="1" applyAlignment="1" applyProtection="1">
      <alignment horizontal="center" vertical="center" wrapText="1"/>
    </xf>
    <xf numFmtId="2" fontId="3" fillId="0" borderId="26" xfId="0" applyNumberFormat="1" applyFont="1" applyFill="1" applyBorder="1" applyAlignment="1" applyProtection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 applyProtection="1">
      <alignment horizontal="center" vertical="center" wrapText="1"/>
    </xf>
    <xf numFmtId="2" fontId="3" fillId="0" borderId="9" xfId="0" applyNumberFormat="1" applyFont="1" applyFill="1" applyBorder="1" applyAlignment="1" applyProtection="1">
      <alignment horizontal="center" vertical="center" wrapText="1"/>
    </xf>
    <xf numFmtId="2" fontId="3" fillId="0" borderId="27" xfId="0" applyNumberFormat="1" applyFont="1" applyFill="1" applyBorder="1" applyAlignment="1" applyProtection="1">
      <alignment horizontal="center" vertical="center" wrapText="1"/>
    </xf>
    <xf numFmtId="10" fontId="3" fillId="0" borderId="27" xfId="1" applyNumberFormat="1" applyFont="1" applyFill="1" applyBorder="1" applyAlignment="1" applyProtection="1">
      <alignment horizontal="center" vertical="center" wrapText="1"/>
    </xf>
    <xf numFmtId="10" fontId="3" fillId="2" borderId="28" xfId="0" applyNumberFormat="1" applyFont="1" applyFill="1" applyBorder="1" applyAlignment="1" applyProtection="1">
      <alignment horizontal="center" vertical="center" wrapText="1"/>
    </xf>
    <xf numFmtId="165" fontId="3" fillId="0" borderId="27" xfId="0" applyNumberFormat="1" applyFont="1" applyFill="1" applyBorder="1" applyAlignment="1" applyProtection="1">
      <alignment horizontal="center" vertical="center" wrapText="1"/>
    </xf>
    <xf numFmtId="10" fontId="3" fillId="0" borderId="27" xfId="0" applyNumberFormat="1" applyFont="1" applyFill="1" applyBorder="1" applyAlignment="1" applyProtection="1">
      <alignment horizontal="center" vertical="center" wrapText="1"/>
    </xf>
    <xf numFmtId="3" fontId="7" fillId="0" borderId="12" xfId="0" applyNumberFormat="1" applyFont="1" applyFill="1" applyBorder="1" applyAlignment="1">
      <alignment horizontal="center" vertical="center" wrapText="1"/>
    </xf>
    <xf numFmtId="3" fontId="7" fillId="0" borderId="21" xfId="0" applyNumberFormat="1" applyFont="1" applyFill="1" applyBorder="1" applyAlignment="1">
      <alignment horizontal="center" vertical="center" wrapText="1"/>
    </xf>
    <xf numFmtId="3" fontId="7" fillId="0" borderId="12" xfId="0" applyNumberFormat="1" applyFont="1" applyFill="1" applyBorder="1" applyAlignment="1">
      <alignment vertical="center" wrapText="1"/>
    </xf>
    <xf numFmtId="10" fontId="3" fillId="0" borderId="1" xfId="0" applyNumberFormat="1" applyFont="1" applyFill="1" applyBorder="1" applyAlignment="1" applyProtection="1">
      <alignment horizontal="center" vertical="center" wrapText="1"/>
    </xf>
    <xf numFmtId="2" fontId="3" fillId="0" borderId="1" xfId="0" applyNumberFormat="1" applyFont="1" applyFill="1" applyBorder="1" applyAlignment="1" applyProtection="1">
      <alignment horizontal="center" vertical="center" wrapText="1"/>
    </xf>
    <xf numFmtId="14" fontId="7" fillId="0" borderId="0" xfId="0" applyNumberFormat="1" applyFon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165" fontId="3" fillId="0" borderId="9" xfId="0" applyNumberFormat="1" applyFont="1" applyFill="1" applyBorder="1" applyAlignment="1" applyProtection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 applyProtection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0" fontId="3" fillId="0" borderId="29" xfId="1" applyNumberFormat="1" applyFont="1" applyFill="1" applyBorder="1" applyAlignment="1" applyProtection="1">
      <alignment horizontal="center" vertical="center" wrapText="1"/>
    </xf>
    <xf numFmtId="2" fontId="3" fillId="0" borderId="30" xfId="0" applyNumberFormat="1" applyFont="1" applyFill="1" applyBorder="1" applyAlignment="1" applyProtection="1">
      <alignment horizontal="center" vertical="center" wrapText="1"/>
    </xf>
    <xf numFmtId="10" fontId="3" fillId="2" borderId="26" xfId="0" applyNumberFormat="1" applyFont="1" applyFill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</xf>
    <xf numFmtId="2" fontId="3" fillId="0" borderId="0" xfId="0" applyNumberFormat="1" applyFont="1" applyFill="1" applyBorder="1" applyAlignment="1" applyProtection="1">
      <alignment horizontal="center" vertical="center" wrapText="1"/>
    </xf>
    <xf numFmtId="3" fontId="7" fillId="0" borderId="0" xfId="0" applyNumberFormat="1" applyFont="1" applyFill="1" applyBorder="1" applyAlignment="1">
      <alignment vertical="center" wrapText="1"/>
    </xf>
    <xf numFmtId="165" fontId="3" fillId="0" borderId="5" xfId="0" applyNumberFormat="1" applyFont="1" applyFill="1" applyBorder="1" applyAlignment="1" applyProtection="1">
      <alignment horizontal="center" vertical="center" wrapText="1"/>
    </xf>
    <xf numFmtId="2" fontId="3" fillId="0" borderId="5" xfId="0" applyNumberFormat="1" applyFont="1" applyFill="1" applyBorder="1" applyAlignment="1" applyProtection="1">
      <alignment horizontal="center" vertical="center" wrapText="1"/>
    </xf>
    <xf numFmtId="10" fontId="3" fillId="0" borderId="31" xfId="0" applyNumberFormat="1" applyFont="1" applyFill="1" applyBorder="1" applyAlignment="1" applyProtection="1">
      <alignment horizontal="center" vertical="center" wrapText="1"/>
    </xf>
    <xf numFmtId="2" fontId="3" fillId="0" borderId="24" xfId="0" applyNumberFormat="1" applyFont="1" applyFill="1" applyBorder="1" applyAlignment="1" applyProtection="1">
      <alignment horizontal="center" vertical="center" wrapText="1"/>
    </xf>
    <xf numFmtId="10" fontId="3" fillId="0" borderId="32" xfId="0" applyNumberFormat="1" applyFont="1" applyFill="1" applyBorder="1" applyAlignment="1" applyProtection="1">
      <alignment horizontal="center" vertical="center" wrapText="1"/>
    </xf>
    <xf numFmtId="2" fontId="3" fillId="0" borderId="33" xfId="0" applyNumberFormat="1" applyFont="1" applyFill="1" applyBorder="1" applyAlignment="1" applyProtection="1">
      <alignment horizontal="center" vertical="center" wrapText="1"/>
    </xf>
    <xf numFmtId="2" fontId="3" fillId="0" borderId="34" xfId="0" applyNumberFormat="1" applyFont="1" applyFill="1" applyBorder="1" applyAlignment="1" applyProtection="1">
      <alignment horizontal="center" vertical="center" wrapText="1"/>
    </xf>
    <xf numFmtId="10" fontId="3" fillId="0" borderId="29" xfId="0" applyNumberFormat="1" applyFont="1" applyFill="1" applyBorder="1" applyAlignment="1" applyProtection="1">
      <alignment horizontal="center" vertical="center" wrapText="1"/>
    </xf>
    <xf numFmtId="3" fontId="7" fillId="0" borderId="17" xfId="0" applyNumberFormat="1" applyFont="1" applyFill="1" applyBorder="1" applyAlignment="1">
      <alignment vertical="center" wrapText="1"/>
    </xf>
    <xf numFmtId="3" fontId="7" fillId="0" borderId="22" xfId="0" applyNumberFormat="1" applyFont="1" applyFill="1" applyBorder="1" applyAlignment="1">
      <alignment vertical="center" wrapText="1"/>
    </xf>
    <xf numFmtId="10" fontId="3" fillId="0" borderId="28" xfId="0" applyNumberFormat="1" applyFont="1" applyFill="1" applyBorder="1" applyAlignment="1" applyProtection="1">
      <alignment horizontal="center" vertical="center" wrapText="1"/>
    </xf>
    <xf numFmtId="3" fontId="7" fillId="0" borderId="5" xfId="0" applyNumberFormat="1" applyFont="1" applyFill="1" applyBorder="1" applyAlignment="1">
      <alignment vertical="center" wrapText="1"/>
    </xf>
    <xf numFmtId="10" fontId="3" fillId="0" borderId="5" xfId="0" applyNumberFormat="1" applyFont="1" applyFill="1" applyBorder="1" applyAlignment="1" applyProtection="1">
      <alignment horizontal="center" vertical="center" wrapText="1"/>
    </xf>
    <xf numFmtId="2" fontId="3" fillId="0" borderId="36" xfId="0" applyNumberFormat="1" applyFont="1" applyFill="1" applyBorder="1" applyAlignment="1" applyProtection="1">
      <alignment horizontal="center" vertical="center" wrapText="1"/>
    </xf>
    <xf numFmtId="2" fontId="3" fillId="0" borderId="37" xfId="0" applyNumberFormat="1" applyFont="1" applyFill="1" applyBorder="1" applyAlignment="1" applyProtection="1">
      <alignment horizontal="center" vertical="center" wrapText="1"/>
    </xf>
    <xf numFmtId="165" fontId="3" fillId="0" borderId="23" xfId="0" applyNumberFormat="1" applyFont="1" applyFill="1" applyBorder="1" applyAlignment="1" applyProtection="1">
      <alignment horizontal="center" vertical="center" wrapText="1"/>
    </xf>
    <xf numFmtId="10" fontId="3" fillId="0" borderId="30" xfId="0" applyNumberFormat="1" applyFont="1" applyFill="1" applyBorder="1" applyAlignment="1" applyProtection="1">
      <alignment horizontal="center" vertical="center" wrapText="1"/>
    </xf>
    <xf numFmtId="2" fontId="3" fillId="0" borderId="35" xfId="0" applyNumberFormat="1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 applyProtection="1">
      <alignment horizontal="center" vertical="center" wrapText="1"/>
    </xf>
    <xf numFmtId="164" fontId="6" fillId="0" borderId="5" xfId="0" applyNumberFormat="1" applyFont="1" applyFill="1" applyBorder="1" applyAlignment="1" applyProtection="1">
      <alignment horizontal="center" vertical="center" wrapText="1"/>
    </xf>
    <xf numFmtId="164" fontId="6" fillId="0" borderId="8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3" fontId="7" fillId="2" borderId="20" xfId="0" applyNumberFormat="1" applyFont="1" applyFill="1" applyBorder="1" applyAlignment="1">
      <alignment horizontal="center" vertical="center" wrapText="1"/>
    </xf>
    <xf numFmtId="3" fontId="7" fillId="2" borderId="15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22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view="pageBreakPreview" zoomScaleSheetLayoutView="100" workbookViewId="0">
      <selection activeCell="F5" sqref="F5"/>
    </sheetView>
  </sheetViews>
  <sheetFormatPr defaultRowHeight="13.2" x14ac:dyDescent="0.25"/>
  <cols>
    <col min="1" max="1" width="11.5546875" style="2" customWidth="1"/>
    <col min="2" max="2" width="7" customWidth="1"/>
    <col min="3" max="3" width="10.44140625" customWidth="1"/>
    <col min="4" max="4" width="10.6640625" customWidth="1"/>
    <col min="5" max="5" width="11.6640625" customWidth="1"/>
    <col min="6" max="6" width="9.6640625" customWidth="1"/>
    <col min="7" max="7" width="11.6640625" customWidth="1"/>
    <col min="8" max="8" width="7.5546875" customWidth="1"/>
    <col min="9" max="9" width="10" customWidth="1"/>
    <col min="10" max="10" width="10.6640625" style="1" customWidth="1"/>
    <col min="11" max="11" width="11.6640625" customWidth="1"/>
    <col min="12" max="12" width="9.6640625" customWidth="1"/>
    <col min="13" max="13" width="11.6640625" customWidth="1"/>
    <col min="14" max="14" width="11.5546875" style="29" customWidth="1"/>
  </cols>
  <sheetData>
    <row r="1" spans="1:14" x14ac:dyDescent="0.25">
      <c r="C1" s="194" t="s">
        <v>6</v>
      </c>
      <c r="D1" s="194"/>
      <c r="E1" s="194"/>
      <c r="F1" s="194"/>
      <c r="G1" s="194"/>
      <c r="H1" s="51"/>
      <c r="I1" s="194" t="s">
        <v>7</v>
      </c>
      <c r="J1" s="194"/>
      <c r="K1" s="194"/>
      <c r="L1" s="194"/>
      <c r="M1" s="194"/>
    </row>
    <row r="2" spans="1:14" ht="66" x14ac:dyDescent="0.25">
      <c r="B2" s="13" t="s">
        <v>9</v>
      </c>
      <c r="C2" s="4" t="s">
        <v>2</v>
      </c>
      <c r="D2" s="5" t="s">
        <v>0</v>
      </c>
      <c r="E2" s="6" t="s">
        <v>3</v>
      </c>
      <c r="F2" s="6" t="s">
        <v>4</v>
      </c>
      <c r="G2" s="6" t="s">
        <v>5</v>
      </c>
      <c r="H2" s="17" t="s">
        <v>10</v>
      </c>
      <c r="I2" s="7" t="s">
        <v>2</v>
      </c>
      <c r="J2" s="8" t="s">
        <v>0</v>
      </c>
      <c r="K2" s="7" t="s">
        <v>3</v>
      </c>
      <c r="L2" s="7" t="s">
        <v>4</v>
      </c>
      <c r="M2" s="9" t="s">
        <v>5</v>
      </c>
    </row>
    <row r="3" spans="1:14" ht="12.75" customHeight="1" x14ac:dyDescent="0.25">
      <c r="A3" s="15"/>
      <c r="B3" s="195" t="s">
        <v>12</v>
      </c>
      <c r="C3" s="195"/>
      <c r="D3" s="195"/>
      <c r="E3" s="195"/>
      <c r="F3" s="195"/>
      <c r="G3" s="195"/>
      <c r="H3" s="185" t="s">
        <v>8</v>
      </c>
      <c r="I3" s="186"/>
      <c r="J3" s="186"/>
      <c r="K3" s="186"/>
      <c r="L3" s="186"/>
      <c r="M3" s="187"/>
      <c r="N3" s="39"/>
    </row>
    <row r="4" spans="1:14" x14ac:dyDescent="0.25">
      <c r="A4" s="3">
        <v>43435</v>
      </c>
      <c r="B4" s="52">
        <v>85</v>
      </c>
      <c r="C4" s="31">
        <f t="shared" ref="C4" si="0">B4*60*24</f>
        <v>122400</v>
      </c>
      <c r="D4" s="37">
        <v>0.96960000000000002</v>
      </c>
      <c r="E4" s="32">
        <f t="shared" ref="E4" si="1">C4*D4</f>
        <v>118679.04000000001</v>
      </c>
      <c r="F4" s="42">
        <v>86.274509803921575</v>
      </c>
      <c r="G4" s="32">
        <f t="shared" ref="G4" si="2">C4*F4/100</f>
        <v>105600</v>
      </c>
      <c r="H4" s="30">
        <v>85</v>
      </c>
      <c r="I4" s="31">
        <f t="shared" ref="I4" si="3">H4*60*24</f>
        <v>122400</v>
      </c>
      <c r="J4" s="22">
        <v>0.9738</v>
      </c>
      <c r="K4" s="32">
        <f t="shared" ref="K4" si="4">I4*J4</f>
        <v>119193.12</v>
      </c>
      <c r="L4" s="42">
        <v>87.1111111111111</v>
      </c>
      <c r="M4" s="32">
        <f t="shared" ref="M4" si="5">I4*L4/100</f>
        <v>106623.99999999999</v>
      </c>
      <c r="N4" s="28">
        <v>43435</v>
      </c>
    </row>
    <row r="5" spans="1:14" ht="12.75" customHeight="1" x14ac:dyDescent="0.25">
      <c r="B5" s="18">
        <v>85</v>
      </c>
      <c r="C5" s="14">
        <f t="shared" ref="C5:C10" si="6">B5*60*24</f>
        <v>122400</v>
      </c>
      <c r="D5" s="19">
        <v>0.97099999999999997</v>
      </c>
      <c r="E5" s="11">
        <f t="shared" ref="E5:E10" si="7">C5*D5</f>
        <v>118850.4</v>
      </c>
      <c r="F5" s="48">
        <v>86.274509803921575</v>
      </c>
      <c r="G5" s="11">
        <f t="shared" ref="G5:G10" si="8">C5*F5/100</f>
        <v>105600</v>
      </c>
      <c r="H5" s="20"/>
      <c r="I5" s="14"/>
      <c r="J5" s="23"/>
      <c r="K5" s="11"/>
      <c r="L5" s="38"/>
      <c r="M5" s="11"/>
    </row>
    <row r="6" spans="1:14" x14ac:dyDescent="0.25">
      <c r="A6" s="3">
        <v>43436</v>
      </c>
      <c r="B6" s="18">
        <v>85</v>
      </c>
      <c r="C6" s="14">
        <f t="shared" si="6"/>
        <v>122400</v>
      </c>
      <c r="D6" s="19">
        <v>0.91990000000000005</v>
      </c>
      <c r="E6" s="11">
        <f t="shared" si="7"/>
        <v>112595.76000000001</v>
      </c>
      <c r="F6" s="48">
        <v>84.549019607843135</v>
      </c>
      <c r="G6" s="11">
        <f t="shared" si="8"/>
        <v>103488</v>
      </c>
      <c r="H6" s="20"/>
      <c r="I6" s="14"/>
      <c r="J6" s="23"/>
      <c r="K6" s="11"/>
      <c r="L6" s="38"/>
      <c r="M6" s="11"/>
      <c r="N6" s="28">
        <v>43436</v>
      </c>
    </row>
    <row r="7" spans="1:14" x14ac:dyDescent="0.25">
      <c r="B7" s="18">
        <v>85</v>
      </c>
      <c r="C7" s="14">
        <f t="shared" si="6"/>
        <v>122400</v>
      </c>
      <c r="D7" s="19">
        <v>0.97050000000000003</v>
      </c>
      <c r="E7" s="11">
        <f t="shared" si="7"/>
        <v>118789.2</v>
      </c>
      <c r="F7" s="38">
        <v>86.274509803921575</v>
      </c>
      <c r="G7" s="11">
        <f t="shared" si="8"/>
        <v>105600</v>
      </c>
      <c r="H7" s="20"/>
      <c r="I7" s="14"/>
      <c r="J7" s="46"/>
      <c r="K7" s="11"/>
      <c r="L7" s="38"/>
      <c r="M7" s="11"/>
    </row>
    <row r="8" spans="1:14" x14ac:dyDescent="0.25">
      <c r="A8" s="3">
        <v>43437</v>
      </c>
      <c r="B8" s="18">
        <v>85</v>
      </c>
      <c r="C8" s="14">
        <f t="shared" si="6"/>
        <v>122400</v>
      </c>
      <c r="D8" s="19">
        <v>0.98419999999999996</v>
      </c>
      <c r="E8" s="11">
        <f t="shared" si="7"/>
        <v>120466.08</v>
      </c>
      <c r="F8" s="38">
        <v>86.274509803921575</v>
      </c>
      <c r="G8" s="11">
        <f t="shared" si="8"/>
        <v>105600</v>
      </c>
      <c r="H8" s="20"/>
      <c r="I8" s="14"/>
      <c r="J8" s="21"/>
      <c r="K8" s="11"/>
      <c r="L8" s="38"/>
      <c r="M8" s="11"/>
      <c r="N8" s="28">
        <v>43437</v>
      </c>
    </row>
    <row r="9" spans="1:14" x14ac:dyDescent="0.25">
      <c r="B9" s="18">
        <v>85</v>
      </c>
      <c r="C9" s="14">
        <f t="shared" si="6"/>
        <v>122400</v>
      </c>
      <c r="D9" s="19">
        <v>0.98</v>
      </c>
      <c r="E9" s="11">
        <f t="shared" si="7"/>
        <v>119952</v>
      </c>
      <c r="F9" s="38">
        <v>88</v>
      </c>
      <c r="G9" s="11">
        <f t="shared" si="8"/>
        <v>107712</v>
      </c>
      <c r="H9" s="20"/>
      <c r="I9" s="14"/>
      <c r="J9" s="22"/>
      <c r="K9" s="11"/>
      <c r="L9" s="38"/>
      <c r="M9" s="11"/>
    </row>
    <row r="10" spans="1:14" x14ac:dyDescent="0.25">
      <c r="A10" s="3">
        <v>43438</v>
      </c>
      <c r="B10" s="18">
        <v>85</v>
      </c>
      <c r="C10" s="14">
        <f t="shared" si="6"/>
        <v>122400</v>
      </c>
      <c r="D10" s="19">
        <v>0.98350000000000004</v>
      </c>
      <c r="E10" s="11">
        <f t="shared" si="7"/>
        <v>120380.40000000001</v>
      </c>
      <c r="F10" s="38">
        <v>5.1764705882352944</v>
      </c>
      <c r="G10" s="11">
        <f t="shared" si="8"/>
        <v>6336</v>
      </c>
      <c r="H10" s="20"/>
      <c r="I10" s="14"/>
      <c r="J10" s="23"/>
      <c r="K10" s="11"/>
      <c r="L10" s="38"/>
      <c r="M10" s="11"/>
      <c r="N10" s="28">
        <v>43438</v>
      </c>
    </row>
    <row r="11" spans="1:14" ht="14.25" customHeight="1" x14ac:dyDescent="0.25">
      <c r="B11" s="185" t="s">
        <v>1</v>
      </c>
      <c r="C11" s="186"/>
      <c r="D11" s="187"/>
      <c r="E11" s="24">
        <f>SUM(E4:E10)</f>
        <v>829712.88</v>
      </c>
      <c r="F11" s="25">
        <f>G11/E11</f>
        <v>0.77127403397666916</v>
      </c>
      <c r="G11" s="24">
        <f>SUM(G4:G10)</f>
        <v>639936</v>
      </c>
      <c r="H11" s="20"/>
      <c r="I11" s="14"/>
      <c r="J11" s="23"/>
      <c r="K11" s="11"/>
      <c r="L11" s="38"/>
      <c r="M11" s="11"/>
    </row>
    <row r="12" spans="1:14" ht="12.75" customHeight="1" x14ac:dyDescent="0.25">
      <c r="B12" s="191"/>
      <c r="C12" s="192"/>
      <c r="D12" s="192"/>
      <c r="E12" s="192"/>
      <c r="F12" s="192"/>
      <c r="G12" s="193"/>
      <c r="H12" s="20"/>
      <c r="I12" s="14"/>
      <c r="J12" s="23"/>
      <c r="K12" s="11"/>
      <c r="L12" s="38"/>
      <c r="M12" s="11"/>
      <c r="N12" s="28">
        <v>43439</v>
      </c>
    </row>
    <row r="13" spans="1:14" ht="14.25" customHeight="1" x14ac:dyDescent="0.25">
      <c r="A13" s="12"/>
      <c r="B13" s="185" t="s">
        <v>11</v>
      </c>
      <c r="C13" s="186"/>
      <c r="D13" s="196"/>
      <c r="E13" s="186"/>
      <c r="F13" s="196"/>
      <c r="G13" s="197"/>
      <c r="H13" s="20"/>
      <c r="I13" s="14"/>
      <c r="J13" s="23"/>
      <c r="K13" s="11"/>
      <c r="L13" s="38"/>
      <c r="M13" s="11"/>
    </row>
    <row r="14" spans="1:14" x14ac:dyDescent="0.25">
      <c r="A14" s="3">
        <v>43439</v>
      </c>
      <c r="B14" s="188"/>
      <c r="C14" s="189"/>
      <c r="D14" s="189"/>
      <c r="E14" s="189"/>
      <c r="F14" s="189"/>
      <c r="G14" s="190"/>
      <c r="H14" s="20"/>
      <c r="I14" s="14"/>
      <c r="J14" s="23"/>
      <c r="K14" s="11"/>
      <c r="L14" s="38"/>
      <c r="M14" s="11"/>
      <c r="N14" s="28">
        <v>43440</v>
      </c>
    </row>
    <row r="15" spans="1:14" x14ac:dyDescent="0.25">
      <c r="B15" s="18"/>
      <c r="C15" s="14"/>
      <c r="D15" s="19"/>
      <c r="E15" s="11"/>
      <c r="F15" s="48"/>
      <c r="G15" s="11"/>
      <c r="H15" s="20"/>
      <c r="I15" s="14"/>
      <c r="J15" s="23"/>
      <c r="K15" s="11"/>
      <c r="L15" s="38"/>
      <c r="M15" s="11"/>
    </row>
    <row r="16" spans="1:14" x14ac:dyDescent="0.25">
      <c r="A16" s="3">
        <v>43440</v>
      </c>
      <c r="B16" s="18"/>
      <c r="C16" s="14"/>
      <c r="D16" s="19"/>
      <c r="E16" s="11"/>
      <c r="F16" s="38"/>
      <c r="G16" s="11"/>
      <c r="H16" s="185"/>
      <c r="I16" s="186"/>
      <c r="J16" s="187"/>
      <c r="K16" s="24"/>
      <c r="L16" s="25"/>
      <c r="M16" s="24"/>
    </row>
    <row r="17" spans="1:14" x14ac:dyDescent="0.25">
      <c r="B17" s="18"/>
      <c r="C17" s="14"/>
      <c r="D17" s="19"/>
      <c r="E17" s="11"/>
      <c r="F17" s="38"/>
      <c r="G17" s="11"/>
      <c r="H17" s="191"/>
      <c r="I17" s="192"/>
      <c r="J17" s="193"/>
      <c r="K17" s="11"/>
      <c r="L17" s="33"/>
      <c r="M17" s="11"/>
    </row>
    <row r="18" spans="1:14" ht="14.25" customHeight="1" x14ac:dyDescent="0.25">
      <c r="A18" s="3">
        <v>43441</v>
      </c>
      <c r="B18" s="18"/>
      <c r="C18" s="14"/>
      <c r="D18" s="19"/>
      <c r="E18" s="11"/>
      <c r="F18" s="38"/>
      <c r="G18" s="11"/>
      <c r="H18" s="185"/>
      <c r="I18" s="186"/>
      <c r="J18" s="186"/>
      <c r="K18" s="186"/>
      <c r="L18" s="186"/>
      <c r="M18" s="187"/>
      <c r="N18" s="39"/>
    </row>
    <row r="19" spans="1:14" x14ac:dyDescent="0.25">
      <c r="B19" s="18"/>
      <c r="C19" s="14"/>
      <c r="D19" s="19"/>
      <c r="E19" s="11"/>
      <c r="F19" s="38"/>
      <c r="G19" s="11"/>
      <c r="H19" s="30"/>
      <c r="I19" s="31"/>
      <c r="J19" s="23"/>
      <c r="K19" s="32"/>
      <c r="L19" s="38"/>
      <c r="M19" s="32"/>
      <c r="N19" s="28">
        <v>43441</v>
      </c>
    </row>
    <row r="20" spans="1:14" x14ac:dyDescent="0.25">
      <c r="A20" s="3">
        <v>43442</v>
      </c>
      <c r="B20" s="18"/>
      <c r="C20" s="14"/>
      <c r="D20" s="19"/>
      <c r="E20" s="11"/>
      <c r="F20" s="38"/>
      <c r="G20" s="11"/>
      <c r="H20" s="30"/>
      <c r="I20" s="31"/>
      <c r="J20" s="23"/>
      <c r="K20" s="32"/>
      <c r="L20" s="38"/>
      <c r="M20" s="32"/>
    </row>
    <row r="21" spans="1:14" x14ac:dyDescent="0.25">
      <c r="B21" s="18"/>
      <c r="C21" s="14"/>
      <c r="D21" s="19"/>
      <c r="E21" s="11"/>
      <c r="F21" s="38"/>
      <c r="G21" s="11"/>
      <c r="H21" s="30"/>
      <c r="I21" s="31"/>
      <c r="J21" s="23"/>
      <c r="K21" s="32"/>
      <c r="L21" s="38"/>
      <c r="M21" s="32"/>
      <c r="N21" s="28">
        <v>43442</v>
      </c>
    </row>
    <row r="22" spans="1:14" x14ac:dyDescent="0.25">
      <c r="A22" s="3">
        <v>43443</v>
      </c>
      <c r="B22" s="18"/>
      <c r="C22" s="14"/>
      <c r="D22" s="19"/>
      <c r="E22" s="11"/>
      <c r="F22" s="38"/>
      <c r="G22" s="11"/>
      <c r="H22" s="30"/>
      <c r="I22" s="31"/>
      <c r="J22" s="23"/>
      <c r="K22" s="32"/>
      <c r="L22" s="38"/>
      <c r="M22" s="32"/>
    </row>
    <row r="23" spans="1:14" x14ac:dyDescent="0.25">
      <c r="B23" s="18"/>
      <c r="C23" s="14"/>
      <c r="D23" s="19"/>
      <c r="E23" s="11"/>
      <c r="F23" s="38"/>
      <c r="G23" s="11"/>
      <c r="H23" s="30"/>
      <c r="I23" s="31"/>
      <c r="J23" s="23"/>
      <c r="K23" s="32"/>
      <c r="L23" s="38"/>
      <c r="M23" s="32"/>
      <c r="N23" s="28">
        <v>43443</v>
      </c>
    </row>
    <row r="24" spans="1:14" x14ac:dyDescent="0.25">
      <c r="B24" s="185"/>
      <c r="C24" s="186"/>
      <c r="D24" s="187"/>
      <c r="E24" s="24"/>
      <c r="F24" s="25"/>
      <c r="G24" s="24"/>
      <c r="H24" s="30"/>
      <c r="I24" s="31"/>
      <c r="J24" s="23"/>
      <c r="K24" s="32"/>
      <c r="L24" s="38"/>
      <c r="M24" s="32"/>
    </row>
    <row r="25" spans="1:14" ht="14.25" customHeight="1" x14ac:dyDescent="0.25">
      <c r="B25" s="20"/>
      <c r="C25" s="14"/>
      <c r="D25" s="19"/>
      <c r="E25" s="11"/>
      <c r="F25" s="38"/>
      <c r="G25" s="11"/>
      <c r="H25" s="30"/>
      <c r="I25" s="31"/>
      <c r="J25" s="23"/>
      <c r="K25" s="32"/>
      <c r="L25" s="38"/>
      <c r="M25" s="32"/>
      <c r="N25" s="28">
        <v>43444</v>
      </c>
    </row>
    <row r="26" spans="1:14" x14ac:dyDescent="0.25">
      <c r="A26" s="12"/>
      <c r="B26" s="185"/>
      <c r="C26" s="186"/>
      <c r="D26" s="186"/>
      <c r="E26" s="186"/>
      <c r="F26" s="186"/>
      <c r="G26" s="187"/>
      <c r="H26" s="30"/>
      <c r="I26" s="31"/>
      <c r="J26" s="23"/>
      <c r="K26" s="32"/>
      <c r="L26" s="38"/>
      <c r="M26" s="32"/>
      <c r="N26" s="28"/>
    </row>
    <row r="27" spans="1:14" ht="12.75" customHeight="1" x14ac:dyDescent="0.25">
      <c r="A27" s="3">
        <v>43444</v>
      </c>
      <c r="B27" s="52"/>
      <c r="C27" s="31"/>
      <c r="D27" s="37"/>
      <c r="E27" s="32"/>
      <c r="F27" s="42"/>
      <c r="G27" s="32"/>
      <c r="H27" s="30"/>
      <c r="I27" s="31"/>
      <c r="J27" s="23"/>
      <c r="K27" s="32"/>
      <c r="L27" s="38"/>
      <c r="M27" s="32"/>
      <c r="N27" s="28">
        <v>43445</v>
      </c>
    </row>
    <row r="28" spans="1:14" ht="12.75" customHeight="1" x14ac:dyDescent="0.25">
      <c r="B28" s="52"/>
      <c r="C28" s="31"/>
      <c r="D28" s="19"/>
      <c r="E28" s="32"/>
      <c r="F28" s="38"/>
      <c r="G28" s="32"/>
      <c r="H28" s="30"/>
      <c r="I28" s="31"/>
      <c r="J28" s="23"/>
      <c r="K28" s="32"/>
      <c r="L28" s="38"/>
      <c r="M28" s="32"/>
    </row>
    <row r="29" spans="1:14" ht="12.75" customHeight="1" x14ac:dyDescent="0.25">
      <c r="A29" s="3">
        <v>43445</v>
      </c>
      <c r="B29" s="52"/>
      <c r="C29" s="31"/>
      <c r="D29" s="19"/>
      <c r="E29" s="32"/>
      <c r="F29" s="38"/>
      <c r="G29" s="32"/>
      <c r="H29" s="30"/>
      <c r="I29" s="31"/>
      <c r="J29" s="23"/>
      <c r="K29" s="32"/>
      <c r="L29" s="38"/>
      <c r="M29" s="32"/>
      <c r="N29" s="28">
        <v>43446</v>
      </c>
    </row>
    <row r="30" spans="1:14" ht="12.75" customHeight="1" x14ac:dyDescent="0.25">
      <c r="B30" s="52"/>
      <c r="C30" s="31"/>
      <c r="D30" s="19"/>
      <c r="E30" s="32"/>
      <c r="F30" s="38"/>
      <c r="G30" s="32"/>
      <c r="H30" s="30"/>
      <c r="I30" s="31"/>
      <c r="J30" s="23"/>
      <c r="K30" s="32"/>
      <c r="L30" s="38"/>
      <c r="M30" s="32"/>
    </row>
    <row r="31" spans="1:14" ht="14.25" customHeight="1" x14ac:dyDescent="0.25">
      <c r="A31" s="3">
        <v>43446</v>
      </c>
      <c r="B31" s="52"/>
      <c r="C31" s="31"/>
      <c r="D31" s="19"/>
      <c r="E31" s="32"/>
      <c r="F31" s="38"/>
      <c r="G31" s="32"/>
      <c r="H31" s="30"/>
      <c r="I31" s="31"/>
      <c r="J31" s="23"/>
      <c r="K31" s="32"/>
      <c r="L31" s="38"/>
      <c r="M31" s="32"/>
      <c r="N31" s="28">
        <v>43447</v>
      </c>
    </row>
    <row r="32" spans="1:14" ht="14.25" customHeight="1" x14ac:dyDescent="0.25">
      <c r="B32" s="52"/>
      <c r="C32" s="31"/>
      <c r="D32" s="19"/>
      <c r="E32" s="32"/>
      <c r="F32" s="38"/>
      <c r="G32" s="32"/>
      <c r="H32" s="30"/>
      <c r="I32" s="31"/>
      <c r="J32" s="23"/>
      <c r="K32" s="32"/>
      <c r="L32" s="38"/>
      <c r="M32" s="32"/>
    </row>
    <row r="33" spans="1:14" x14ac:dyDescent="0.25">
      <c r="A33" s="3">
        <v>43447</v>
      </c>
      <c r="B33" s="52"/>
      <c r="C33" s="31"/>
      <c r="D33" s="19"/>
      <c r="E33" s="32"/>
      <c r="F33" s="38"/>
      <c r="G33" s="32"/>
      <c r="H33" s="30"/>
      <c r="I33" s="31"/>
      <c r="J33" s="23"/>
      <c r="K33" s="32"/>
      <c r="L33" s="38"/>
      <c r="M33" s="32"/>
      <c r="N33" s="28">
        <v>43448</v>
      </c>
    </row>
    <row r="34" spans="1:14" x14ac:dyDescent="0.25">
      <c r="B34" s="52"/>
      <c r="C34" s="31"/>
      <c r="D34" s="19"/>
      <c r="E34" s="32"/>
      <c r="F34" s="38"/>
      <c r="G34" s="32"/>
      <c r="H34" s="30"/>
      <c r="I34" s="31"/>
      <c r="J34" s="23"/>
      <c r="K34" s="32"/>
      <c r="L34" s="38"/>
      <c r="M34" s="32"/>
    </row>
    <row r="35" spans="1:14" ht="12.75" customHeight="1" x14ac:dyDescent="0.25">
      <c r="B35" s="185"/>
      <c r="C35" s="186"/>
      <c r="D35" s="187"/>
      <c r="E35" s="24"/>
      <c r="F35" s="25"/>
      <c r="G35" s="24"/>
      <c r="H35" s="30"/>
      <c r="I35" s="31"/>
      <c r="J35" s="23"/>
      <c r="K35" s="32"/>
      <c r="L35" s="38"/>
      <c r="M35" s="32"/>
      <c r="N35" s="28">
        <v>43449</v>
      </c>
    </row>
    <row r="36" spans="1:14" x14ac:dyDescent="0.25">
      <c r="B36" s="20"/>
      <c r="C36" s="14"/>
      <c r="D36" s="19"/>
      <c r="E36" s="11"/>
      <c r="F36" s="38"/>
      <c r="G36" s="11"/>
      <c r="H36" s="30"/>
      <c r="I36" s="31"/>
      <c r="J36" s="23"/>
      <c r="K36" s="32"/>
      <c r="L36" s="38"/>
      <c r="M36" s="32"/>
    </row>
    <row r="37" spans="1:14" x14ac:dyDescent="0.25">
      <c r="A37" s="12"/>
      <c r="B37" s="185"/>
      <c r="C37" s="186"/>
      <c r="D37" s="186"/>
      <c r="E37" s="186"/>
      <c r="F37" s="186"/>
      <c r="G37" s="187"/>
      <c r="H37" s="30"/>
      <c r="I37" s="31"/>
      <c r="J37" s="23"/>
      <c r="K37" s="32"/>
      <c r="L37" s="38"/>
      <c r="M37" s="32"/>
      <c r="N37" s="28">
        <v>43450</v>
      </c>
    </row>
    <row r="38" spans="1:14" ht="12.75" customHeight="1" x14ac:dyDescent="0.25">
      <c r="A38" s="3">
        <v>43448</v>
      </c>
      <c r="B38" s="52"/>
      <c r="C38" s="31"/>
      <c r="D38" s="19"/>
      <c r="E38" s="32"/>
      <c r="F38" s="38"/>
      <c r="G38" s="32"/>
      <c r="H38" s="30"/>
      <c r="I38" s="31"/>
      <c r="J38" s="23"/>
      <c r="K38" s="32"/>
      <c r="L38" s="38"/>
      <c r="M38" s="32"/>
    </row>
    <row r="39" spans="1:14" x14ac:dyDescent="0.25">
      <c r="B39" s="52"/>
      <c r="C39" s="31"/>
      <c r="D39" s="19"/>
      <c r="E39" s="32"/>
      <c r="F39" s="38"/>
      <c r="G39" s="32"/>
      <c r="H39" s="30"/>
      <c r="I39" s="31"/>
      <c r="J39" s="23"/>
      <c r="K39" s="32"/>
      <c r="L39" s="38"/>
      <c r="M39" s="32"/>
      <c r="N39" s="28">
        <v>43451</v>
      </c>
    </row>
    <row r="40" spans="1:14" x14ac:dyDescent="0.25">
      <c r="A40" s="3">
        <v>43449</v>
      </c>
      <c r="B40" s="52"/>
      <c r="C40" s="31"/>
      <c r="D40" s="19"/>
      <c r="E40" s="32"/>
      <c r="F40" s="38"/>
      <c r="G40" s="32"/>
      <c r="H40" s="30"/>
      <c r="I40" s="31"/>
      <c r="J40" s="23"/>
      <c r="K40" s="32"/>
      <c r="L40" s="38"/>
      <c r="M40" s="32"/>
    </row>
    <row r="41" spans="1:14" x14ac:dyDescent="0.25">
      <c r="B41" s="52"/>
      <c r="C41" s="31"/>
      <c r="D41" s="19"/>
      <c r="E41" s="32"/>
      <c r="F41" s="38"/>
      <c r="G41" s="32"/>
      <c r="H41" s="30"/>
      <c r="I41" s="31"/>
      <c r="J41" s="23"/>
      <c r="K41" s="32"/>
      <c r="L41" s="38"/>
      <c r="M41" s="32"/>
      <c r="N41" s="28">
        <v>43452</v>
      </c>
    </row>
    <row r="42" spans="1:14" x14ac:dyDescent="0.25">
      <c r="A42" s="3">
        <v>43450</v>
      </c>
      <c r="B42" s="52"/>
      <c r="C42" s="31"/>
      <c r="D42" s="19"/>
      <c r="E42" s="32"/>
      <c r="F42" s="38"/>
      <c r="G42" s="32"/>
      <c r="H42" s="30"/>
      <c r="I42" s="31"/>
      <c r="J42" s="23"/>
      <c r="K42" s="32"/>
      <c r="L42" s="38"/>
      <c r="M42" s="32"/>
    </row>
    <row r="43" spans="1:14" ht="14.25" customHeight="1" x14ac:dyDescent="0.25">
      <c r="B43" s="52"/>
      <c r="C43" s="31"/>
      <c r="D43" s="19"/>
      <c r="E43" s="32"/>
      <c r="F43" s="38"/>
      <c r="G43" s="32"/>
      <c r="H43" s="30"/>
      <c r="I43" s="31"/>
      <c r="J43" s="23"/>
      <c r="K43" s="32"/>
      <c r="L43" s="38"/>
      <c r="M43" s="32"/>
      <c r="N43" s="28">
        <v>43453</v>
      </c>
    </row>
    <row r="44" spans="1:14" x14ac:dyDescent="0.25">
      <c r="A44" s="3">
        <v>43451</v>
      </c>
      <c r="B44" s="52"/>
      <c r="C44" s="31"/>
      <c r="D44" s="19"/>
      <c r="E44" s="32"/>
      <c r="F44" s="38"/>
      <c r="G44" s="32"/>
      <c r="H44" s="30"/>
      <c r="I44" s="31"/>
      <c r="J44" s="23"/>
      <c r="K44" s="32"/>
      <c r="L44" s="38"/>
      <c r="M44" s="32"/>
    </row>
    <row r="45" spans="1:14" x14ac:dyDescent="0.25">
      <c r="B45" s="52"/>
      <c r="C45" s="31"/>
      <c r="D45" s="19"/>
      <c r="E45" s="32"/>
      <c r="F45" s="38"/>
      <c r="G45" s="32"/>
      <c r="H45" s="30"/>
      <c r="I45" s="31"/>
      <c r="J45" s="23"/>
      <c r="K45" s="32"/>
      <c r="L45" s="38"/>
      <c r="M45" s="32"/>
      <c r="N45" s="28">
        <v>43454</v>
      </c>
    </row>
    <row r="46" spans="1:14" ht="12.75" customHeight="1" x14ac:dyDescent="0.25">
      <c r="B46" s="185"/>
      <c r="C46" s="186"/>
      <c r="D46" s="187"/>
      <c r="E46" s="24"/>
      <c r="F46" s="25"/>
      <c r="G46" s="24"/>
      <c r="H46" s="30"/>
      <c r="I46" s="31"/>
      <c r="J46" s="23"/>
      <c r="K46" s="32"/>
      <c r="L46" s="38"/>
      <c r="M46" s="32"/>
    </row>
    <row r="47" spans="1:14" ht="12.75" customHeight="1" x14ac:dyDescent="0.25">
      <c r="B47" s="20"/>
      <c r="C47" s="14"/>
      <c r="D47" s="19"/>
      <c r="E47" s="11"/>
      <c r="F47" s="38"/>
      <c r="G47" s="11"/>
      <c r="H47" s="30"/>
      <c r="I47" s="31"/>
      <c r="J47" s="23"/>
      <c r="K47" s="32"/>
      <c r="L47" s="38"/>
      <c r="M47" s="32"/>
      <c r="N47" s="28">
        <v>43455</v>
      </c>
    </row>
    <row r="48" spans="1:14" ht="14.25" customHeight="1" x14ac:dyDescent="0.25">
      <c r="A48" s="12"/>
      <c r="B48" s="185"/>
      <c r="C48" s="186"/>
      <c r="D48" s="186"/>
      <c r="E48" s="186"/>
      <c r="F48" s="186"/>
      <c r="G48" s="187"/>
      <c r="H48" s="30"/>
      <c r="I48" s="31"/>
      <c r="J48" s="23"/>
      <c r="K48" s="32"/>
      <c r="L48" s="38"/>
      <c r="M48" s="32"/>
    </row>
    <row r="49" spans="1:14" ht="12.75" customHeight="1" x14ac:dyDescent="0.25">
      <c r="A49" s="3">
        <v>43452</v>
      </c>
      <c r="B49" s="52"/>
      <c r="C49" s="31"/>
      <c r="D49" s="19"/>
      <c r="E49" s="32"/>
      <c r="F49" s="38"/>
      <c r="G49" s="32"/>
      <c r="H49" s="30"/>
      <c r="I49" s="31"/>
      <c r="J49" s="23"/>
      <c r="K49" s="32"/>
      <c r="L49" s="38"/>
      <c r="M49" s="32"/>
      <c r="N49" s="28">
        <v>43456</v>
      </c>
    </row>
    <row r="50" spans="1:14" x14ac:dyDescent="0.25">
      <c r="B50" s="52"/>
      <c r="C50" s="31"/>
      <c r="D50" s="19"/>
      <c r="E50" s="32"/>
      <c r="F50" s="38"/>
      <c r="G50" s="32"/>
      <c r="H50" s="30"/>
      <c r="I50" s="31"/>
      <c r="J50" s="23"/>
      <c r="K50" s="32"/>
      <c r="L50" s="38"/>
      <c r="M50" s="32"/>
    </row>
    <row r="51" spans="1:14" x14ac:dyDescent="0.25">
      <c r="A51" s="3">
        <v>43453</v>
      </c>
      <c r="B51" s="52"/>
      <c r="C51" s="31"/>
      <c r="D51" s="19"/>
      <c r="E51" s="32"/>
      <c r="F51" s="38"/>
      <c r="G51" s="32"/>
      <c r="H51" s="30"/>
      <c r="I51" s="31"/>
      <c r="J51" s="23"/>
      <c r="K51" s="32"/>
      <c r="L51" s="38"/>
      <c r="M51" s="32"/>
      <c r="N51" s="28">
        <v>43457</v>
      </c>
    </row>
    <row r="52" spans="1:14" x14ac:dyDescent="0.25">
      <c r="B52" s="52"/>
      <c r="C52" s="31"/>
      <c r="D52" s="19"/>
      <c r="E52" s="32"/>
      <c r="F52" s="38"/>
      <c r="G52" s="32"/>
      <c r="H52" s="30"/>
      <c r="I52" s="31"/>
      <c r="J52" s="23"/>
      <c r="K52" s="32"/>
      <c r="L52" s="38"/>
      <c r="M52" s="32"/>
    </row>
    <row r="53" spans="1:14" x14ac:dyDescent="0.25">
      <c r="A53" s="3">
        <v>43454</v>
      </c>
      <c r="B53" s="52"/>
      <c r="C53" s="31"/>
      <c r="D53" s="19"/>
      <c r="E53" s="32"/>
      <c r="F53" s="38"/>
      <c r="G53" s="32"/>
      <c r="H53" s="30"/>
      <c r="I53" s="31"/>
      <c r="J53" s="23"/>
      <c r="K53" s="32"/>
      <c r="L53" s="38"/>
      <c r="M53" s="32"/>
      <c r="N53" s="28">
        <v>43458</v>
      </c>
    </row>
    <row r="54" spans="1:14" x14ac:dyDescent="0.25">
      <c r="B54" s="52"/>
      <c r="C54" s="31"/>
      <c r="D54" s="19"/>
      <c r="E54" s="32"/>
      <c r="F54" s="38"/>
      <c r="G54" s="32"/>
      <c r="H54" s="30"/>
      <c r="I54" s="31"/>
      <c r="J54" s="23"/>
      <c r="K54" s="32"/>
      <c r="L54" s="38"/>
      <c r="M54" s="32"/>
    </row>
    <row r="55" spans="1:14" x14ac:dyDescent="0.25">
      <c r="A55" s="3">
        <v>43455</v>
      </c>
      <c r="B55" s="52"/>
      <c r="C55" s="31"/>
      <c r="D55" s="19"/>
      <c r="E55" s="32"/>
      <c r="F55" s="38"/>
      <c r="G55" s="32"/>
      <c r="H55" s="30"/>
      <c r="I55" s="31"/>
      <c r="J55" s="23"/>
      <c r="K55" s="32"/>
      <c r="L55" s="38"/>
      <c r="M55" s="32"/>
      <c r="N55" s="28">
        <v>43459</v>
      </c>
    </row>
    <row r="56" spans="1:14" x14ac:dyDescent="0.25">
      <c r="B56" s="52"/>
      <c r="C56" s="31"/>
      <c r="D56" s="19"/>
      <c r="E56" s="32"/>
      <c r="F56" s="38"/>
      <c r="G56" s="32"/>
      <c r="H56" s="30"/>
      <c r="I56" s="31"/>
      <c r="J56" s="23"/>
      <c r="K56" s="32"/>
      <c r="L56" s="38"/>
      <c r="M56" s="32"/>
    </row>
    <row r="57" spans="1:14" x14ac:dyDescent="0.25">
      <c r="B57" s="185"/>
      <c r="C57" s="186"/>
      <c r="D57" s="187"/>
      <c r="E57" s="24"/>
      <c r="F57" s="25"/>
      <c r="G57" s="24"/>
      <c r="H57" s="185"/>
      <c r="I57" s="186"/>
      <c r="J57" s="187"/>
      <c r="K57" s="24"/>
      <c r="L57" s="25"/>
      <c r="M57" s="24"/>
    </row>
    <row r="58" spans="1:14" x14ac:dyDescent="0.25">
      <c r="B58" s="20"/>
      <c r="C58" s="14"/>
      <c r="D58" s="19"/>
      <c r="E58" s="11"/>
      <c r="F58" s="38"/>
      <c r="G58" s="11"/>
      <c r="H58" s="20"/>
      <c r="I58" s="14"/>
      <c r="J58" s="23"/>
      <c r="K58" s="11"/>
      <c r="L58" s="38"/>
      <c r="M58" s="11"/>
    </row>
    <row r="59" spans="1:14" ht="14.25" customHeight="1" x14ac:dyDescent="0.25">
      <c r="B59" s="185"/>
      <c r="C59" s="186"/>
      <c r="D59" s="186"/>
      <c r="E59" s="186"/>
      <c r="F59" s="186"/>
      <c r="G59" s="187"/>
      <c r="H59" s="20"/>
      <c r="I59" s="14"/>
      <c r="J59" s="23"/>
      <c r="K59" s="11"/>
      <c r="L59" s="38"/>
      <c r="M59" s="11"/>
    </row>
    <row r="60" spans="1:14" x14ac:dyDescent="0.25">
      <c r="A60" s="3">
        <v>43456</v>
      </c>
      <c r="B60" s="185"/>
      <c r="C60" s="186"/>
      <c r="D60" s="187"/>
      <c r="E60" s="24"/>
      <c r="F60" s="25"/>
      <c r="G60" s="24"/>
      <c r="H60" s="20"/>
      <c r="I60" s="14"/>
      <c r="J60" s="23"/>
      <c r="K60" s="11"/>
      <c r="L60" s="38"/>
      <c r="M60" s="11"/>
    </row>
    <row r="61" spans="1:14" x14ac:dyDescent="0.25">
      <c r="B61" s="198"/>
      <c r="C61" s="198"/>
      <c r="D61" s="198"/>
      <c r="E61" s="198"/>
      <c r="F61" s="198"/>
      <c r="G61" s="198"/>
      <c r="H61" s="20"/>
      <c r="I61" s="14"/>
      <c r="J61" s="23"/>
      <c r="K61" s="11"/>
      <c r="L61" s="38"/>
      <c r="M61" s="11"/>
    </row>
    <row r="62" spans="1:14" x14ac:dyDescent="0.25">
      <c r="A62" s="3">
        <v>43457</v>
      </c>
      <c r="B62" s="185"/>
      <c r="C62" s="186"/>
      <c r="D62" s="196"/>
      <c r="E62" s="186"/>
      <c r="F62" s="196"/>
      <c r="G62" s="197"/>
      <c r="H62" s="20"/>
      <c r="I62" s="14"/>
      <c r="J62" s="23"/>
      <c r="K62" s="11"/>
      <c r="L62" s="38"/>
      <c r="M62" s="11"/>
    </row>
    <row r="63" spans="1:14" ht="12.75" customHeight="1" x14ac:dyDescent="0.25">
      <c r="B63" s="20"/>
      <c r="C63" s="14"/>
      <c r="D63" s="19"/>
      <c r="E63" s="11"/>
      <c r="F63" s="38"/>
      <c r="G63" s="11"/>
      <c r="H63" s="20"/>
      <c r="I63" s="14"/>
      <c r="J63" s="23"/>
      <c r="K63" s="11"/>
      <c r="L63" s="38"/>
      <c r="M63" s="11"/>
    </row>
    <row r="64" spans="1:14" x14ac:dyDescent="0.25">
      <c r="A64" s="3">
        <v>43458</v>
      </c>
      <c r="B64" s="20"/>
      <c r="C64" s="14"/>
      <c r="D64" s="19"/>
      <c r="E64" s="11"/>
      <c r="F64" s="38"/>
      <c r="G64" s="11"/>
      <c r="H64" s="20"/>
      <c r="I64" s="14"/>
      <c r="J64" s="23"/>
      <c r="K64" s="11"/>
      <c r="L64" s="38"/>
      <c r="M64" s="11"/>
    </row>
    <row r="65" spans="1:14" x14ac:dyDescent="0.25">
      <c r="B65" s="20"/>
      <c r="C65" s="14"/>
      <c r="D65" s="19"/>
      <c r="E65" s="11"/>
      <c r="F65" s="38"/>
      <c r="G65" s="11"/>
      <c r="H65" s="20"/>
      <c r="I65" s="14"/>
      <c r="J65" s="23"/>
      <c r="K65" s="11"/>
      <c r="L65" s="38"/>
      <c r="M65" s="11"/>
    </row>
    <row r="66" spans="1:14" x14ac:dyDescent="0.25">
      <c r="A66" s="3">
        <v>43459</v>
      </c>
      <c r="B66" s="20"/>
      <c r="C66" s="14"/>
      <c r="D66" s="19"/>
      <c r="E66" s="11"/>
      <c r="F66" s="38"/>
      <c r="G66" s="11"/>
      <c r="H66" s="185"/>
      <c r="I66" s="186"/>
      <c r="J66" s="187"/>
      <c r="K66" s="24"/>
      <c r="L66" s="25"/>
      <c r="M66" s="24"/>
    </row>
    <row r="67" spans="1:14" ht="12.75" customHeight="1" x14ac:dyDescent="0.25">
      <c r="B67" s="20"/>
      <c r="C67" s="14"/>
      <c r="D67" s="19"/>
      <c r="E67" s="11"/>
      <c r="F67" s="38"/>
      <c r="G67" s="11"/>
      <c r="H67" s="20"/>
      <c r="I67" s="14"/>
      <c r="J67" s="10"/>
      <c r="K67" s="11"/>
      <c r="L67" s="38"/>
      <c r="M67" s="11"/>
    </row>
    <row r="68" spans="1:14" x14ac:dyDescent="0.25">
      <c r="A68" s="3">
        <v>43460</v>
      </c>
      <c r="B68" s="20"/>
      <c r="C68" s="14"/>
      <c r="D68" s="19"/>
      <c r="E68" s="11"/>
      <c r="F68" s="38"/>
      <c r="G68" s="11"/>
      <c r="H68" s="200"/>
      <c r="I68" s="196"/>
      <c r="J68" s="196"/>
      <c r="K68" s="196"/>
      <c r="L68" s="196"/>
      <c r="M68" s="187"/>
      <c r="N68" s="28"/>
    </row>
    <row r="69" spans="1:14" x14ac:dyDescent="0.25">
      <c r="B69" s="20"/>
      <c r="C69" s="14"/>
      <c r="D69" s="19"/>
      <c r="E69" s="11"/>
      <c r="F69" s="38"/>
      <c r="G69" s="11"/>
      <c r="H69" s="20"/>
      <c r="I69" s="14"/>
      <c r="J69" s="23"/>
      <c r="K69" s="11"/>
      <c r="L69" s="38"/>
      <c r="M69" s="11"/>
      <c r="N69" s="28">
        <v>43460</v>
      </c>
    </row>
    <row r="70" spans="1:14" ht="14.25" customHeight="1" x14ac:dyDescent="0.25">
      <c r="A70" s="3">
        <v>43461</v>
      </c>
      <c r="B70" s="20"/>
      <c r="C70" s="14"/>
      <c r="D70" s="19"/>
      <c r="E70" s="11"/>
      <c r="F70" s="38"/>
      <c r="G70" s="11"/>
      <c r="H70" s="20"/>
      <c r="I70" s="14"/>
      <c r="J70" s="23"/>
      <c r="K70" s="11"/>
      <c r="L70" s="38"/>
      <c r="M70" s="11"/>
    </row>
    <row r="71" spans="1:14" x14ac:dyDescent="0.25">
      <c r="B71" s="20"/>
      <c r="C71" s="14"/>
      <c r="D71" s="19"/>
      <c r="E71" s="11"/>
      <c r="F71" s="38"/>
      <c r="G71" s="11"/>
      <c r="H71" s="20"/>
      <c r="I71" s="14"/>
      <c r="J71" s="23"/>
      <c r="K71" s="11"/>
      <c r="L71" s="38"/>
      <c r="M71" s="11"/>
      <c r="N71" s="28">
        <v>43461</v>
      </c>
    </row>
    <row r="72" spans="1:14" x14ac:dyDescent="0.25">
      <c r="B72" s="20"/>
      <c r="C72" s="14"/>
      <c r="D72" s="19"/>
      <c r="E72" s="11"/>
      <c r="F72" s="38"/>
      <c r="G72" s="11"/>
      <c r="H72" s="20"/>
      <c r="I72" s="14"/>
      <c r="J72" s="23"/>
      <c r="K72" s="11"/>
      <c r="L72" s="38"/>
      <c r="M72" s="11"/>
    </row>
    <row r="73" spans="1:14" x14ac:dyDescent="0.25">
      <c r="A73" s="3">
        <v>43462</v>
      </c>
      <c r="B73" s="20"/>
      <c r="C73" s="14"/>
      <c r="D73" s="19"/>
      <c r="E73" s="11"/>
      <c r="F73" s="38"/>
      <c r="G73" s="11"/>
      <c r="H73" s="20"/>
      <c r="I73" s="14"/>
      <c r="J73" s="23"/>
      <c r="K73" s="11"/>
      <c r="L73" s="38"/>
      <c r="M73" s="11"/>
      <c r="N73" s="28">
        <v>43462</v>
      </c>
    </row>
    <row r="74" spans="1:14" x14ac:dyDescent="0.25">
      <c r="B74" s="20"/>
      <c r="C74" s="14"/>
      <c r="D74" s="19"/>
      <c r="E74" s="11"/>
      <c r="F74" s="38"/>
      <c r="G74" s="11"/>
      <c r="H74" s="20"/>
      <c r="I74" s="14"/>
      <c r="J74" s="23"/>
      <c r="K74" s="11"/>
      <c r="L74" s="38"/>
      <c r="M74" s="11"/>
    </row>
    <row r="75" spans="1:14" x14ac:dyDescent="0.25">
      <c r="A75" s="3">
        <v>43463</v>
      </c>
      <c r="B75" s="20"/>
      <c r="C75" s="14"/>
      <c r="D75" s="19"/>
      <c r="E75" s="11"/>
      <c r="F75" s="38"/>
      <c r="G75" s="11"/>
      <c r="H75" s="185"/>
      <c r="I75" s="186"/>
      <c r="J75" s="187"/>
      <c r="K75" s="24"/>
      <c r="L75" s="25"/>
      <c r="M75" s="24"/>
    </row>
    <row r="76" spans="1:14" x14ac:dyDescent="0.25">
      <c r="B76" s="20"/>
      <c r="C76" s="14"/>
      <c r="D76" s="19"/>
      <c r="E76" s="11"/>
      <c r="F76" s="38"/>
      <c r="G76" s="11"/>
      <c r="H76" s="18"/>
      <c r="I76" s="14"/>
      <c r="J76" s="23"/>
      <c r="K76" s="11"/>
      <c r="L76" s="38"/>
      <c r="M76" s="11"/>
    </row>
    <row r="77" spans="1:14" x14ac:dyDescent="0.25">
      <c r="B77" s="185"/>
      <c r="C77" s="186"/>
      <c r="D77" s="187"/>
      <c r="E77" s="24"/>
      <c r="F77" s="25"/>
      <c r="G77" s="24"/>
      <c r="H77" s="200"/>
      <c r="I77" s="196"/>
      <c r="J77" s="196"/>
      <c r="K77" s="196"/>
      <c r="L77" s="196"/>
      <c r="M77" s="187"/>
    </row>
    <row r="78" spans="1:14" x14ac:dyDescent="0.25">
      <c r="B78" s="191"/>
      <c r="C78" s="192"/>
      <c r="D78" s="193"/>
      <c r="E78" s="11"/>
      <c r="F78" s="33"/>
      <c r="G78" s="11"/>
      <c r="H78" s="20"/>
      <c r="I78" s="14"/>
      <c r="J78" s="23"/>
      <c r="K78" s="11"/>
      <c r="L78" s="38"/>
      <c r="M78" s="11"/>
      <c r="N78" s="28">
        <v>43463</v>
      </c>
    </row>
    <row r="79" spans="1:14" x14ac:dyDescent="0.25">
      <c r="B79" s="185"/>
      <c r="C79" s="186"/>
      <c r="D79" s="196"/>
      <c r="E79" s="186"/>
      <c r="F79" s="196"/>
      <c r="G79" s="197"/>
      <c r="H79" s="20"/>
      <c r="I79" s="14"/>
      <c r="J79" s="23"/>
      <c r="K79" s="11"/>
      <c r="L79" s="38"/>
      <c r="M79" s="11"/>
    </row>
    <row r="80" spans="1:14" x14ac:dyDescent="0.25">
      <c r="A80" s="3">
        <v>43464</v>
      </c>
      <c r="B80" s="20"/>
      <c r="C80" s="14"/>
      <c r="D80" s="19"/>
      <c r="E80" s="11"/>
      <c r="F80" s="38"/>
      <c r="G80" s="11"/>
      <c r="H80" s="20"/>
      <c r="I80" s="14"/>
      <c r="J80" s="23"/>
      <c r="K80" s="11"/>
      <c r="L80" s="38"/>
      <c r="M80" s="11"/>
      <c r="N80" s="28">
        <v>43464</v>
      </c>
    </row>
    <row r="81" spans="1:14" x14ac:dyDescent="0.25">
      <c r="B81" s="20"/>
      <c r="C81" s="14"/>
      <c r="D81" s="19"/>
      <c r="E81" s="11"/>
      <c r="F81" s="38"/>
      <c r="G81" s="11"/>
      <c r="H81" s="20"/>
      <c r="I81" s="14"/>
      <c r="J81" s="23"/>
      <c r="K81" s="11"/>
      <c r="L81" s="38"/>
      <c r="M81" s="11"/>
    </row>
    <row r="82" spans="1:14" x14ac:dyDescent="0.25">
      <c r="B82" s="185"/>
      <c r="C82" s="186"/>
      <c r="D82" s="187"/>
      <c r="E82" s="24"/>
      <c r="F82" s="25"/>
      <c r="G82" s="24"/>
      <c r="H82" s="200"/>
      <c r="I82" s="196"/>
      <c r="J82" s="197"/>
      <c r="K82" s="26"/>
      <c r="L82" s="27"/>
      <c r="M82" s="26"/>
      <c r="N82" s="28"/>
    </row>
    <row r="83" spans="1:14" ht="13.5" customHeight="1" x14ac:dyDescent="0.25">
      <c r="B83" s="199"/>
      <c r="C83" s="199"/>
      <c r="D83" s="199"/>
      <c r="E83" s="199"/>
      <c r="F83" s="199"/>
      <c r="G83" s="199"/>
      <c r="H83" s="49"/>
      <c r="I83" s="50"/>
      <c r="J83" s="44"/>
      <c r="K83" s="41"/>
      <c r="L83" s="47"/>
      <c r="M83" s="41"/>
    </row>
    <row r="84" spans="1:14" x14ac:dyDescent="0.25">
      <c r="B84" s="34"/>
      <c r="C84" s="16"/>
      <c r="D84" s="35"/>
      <c r="E84" s="16"/>
      <c r="F84" s="45"/>
      <c r="G84" s="16"/>
      <c r="H84" s="199"/>
      <c r="I84" s="199"/>
      <c r="J84" s="199"/>
      <c r="K84" s="16"/>
      <c r="L84" s="36"/>
      <c r="M84" s="16"/>
    </row>
    <row r="85" spans="1:14" x14ac:dyDescent="0.25">
      <c r="B85" s="34"/>
      <c r="C85" s="16"/>
      <c r="D85" s="35"/>
      <c r="E85" s="16"/>
      <c r="F85" s="45"/>
      <c r="G85" s="16"/>
      <c r="H85" s="40"/>
      <c r="I85" s="16"/>
      <c r="J85" s="43"/>
      <c r="K85" s="16"/>
      <c r="L85" s="45"/>
      <c r="M85" s="16"/>
    </row>
    <row r="86" spans="1:14" x14ac:dyDescent="0.25">
      <c r="B86" s="34"/>
      <c r="C86" s="16"/>
      <c r="D86" s="35"/>
      <c r="E86" s="16"/>
      <c r="F86" s="45"/>
      <c r="G86" s="16"/>
      <c r="H86" s="40"/>
      <c r="I86" s="16"/>
      <c r="J86" s="43"/>
      <c r="K86" s="16"/>
      <c r="L86" s="45"/>
      <c r="M86" s="16"/>
    </row>
    <row r="87" spans="1:14" x14ac:dyDescent="0.25">
      <c r="B87" s="34"/>
      <c r="C87" s="16"/>
      <c r="D87" s="35"/>
      <c r="E87" s="16"/>
      <c r="F87" s="45"/>
      <c r="G87" s="16"/>
      <c r="H87" s="40"/>
      <c r="I87" s="16"/>
      <c r="J87" s="43"/>
      <c r="K87" s="16"/>
      <c r="L87" s="45"/>
      <c r="M87" s="16"/>
    </row>
    <row r="88" spans="1:14" x14ac:dyDescent="0.25">
      <c r="A88" s="3"/>
      <c r="B88" s="34"/>
      <c r="C88" s="16"/>
      <c r="D88" s="35"/>
      <c r="E88" s="16"/>
      <c r="F88" s="45"/>
      <c r="G88" s="16"/>
      <c r="H88" s="199"/>
      <c r="I88" s="199"/>
      <c r="J88" s="199"/>
      <c r="K88" s="16"/>
      <c r="L88" s="36"/>
      <c r="M88" s="16"/>
    </row>
    <row r="89" spans="1:14" x14ac:dyDescent="0.25">
      <c r="B89" s="34"/>
      <c r="C89" s="16"/>
      <c r="D89" s="35"/>
      <c r="E89" s="16"/>
      <c r="F89" s="45"/>
      <c r="G89" s="16"/>
    </row>
    <row r="90" spans="1:14" x14ac:dyDescent="0.25">
      <c r="B90" s="199"/>
      <c r="C90" s="199"/>
      <c r="D90" s="199"/>
      <c r="E90" s="16"/>
      <c r="F90" s="36"/>
      <c r="G90" s="16"/>
    </row>
  </sheetData>
  <mergeCells count="36">
    <mergeCell ref="B90:D90"/>
    <mergeCell ref="H68:M68"/>
    <mergeCell ref="H75:J75"/>
    <mergeCell ref="B77:D77"/>
    <mergeCell ref="H77:M77"/>
    <mergeCell ref="B78:D78"/>
    <mergeCell ref="B79:G79"/>
    <mergeCell ref="B82:D82"/>
    <mergeCell ref="H82:J82"/>
    <mergeCell ref="B83:G83"/>
    <mergeCell ref="H84:J84"/>
    <mergeCell ref="H88:J88"/>
    <mergeCell ref="H66:J66"/>
    <mergeCell ref="B60:D60"/>
    <mergeCell ref="B61:G61"/>
    <mergeCell ref="B62:G62"/>
    <mergeCell ref="H57:J57"/>
    <mergeCell ref="B57:D57"/>
    <mergeCell ref="B59:G59"/>
    <mergeCell ref="B35:D35"/>
    <mergeCell ref="B37:G37"/>
    <mergeCell ref="B46:D46"/>
    <mergeCell ref="B48:G48"/>
    <mergeCell ref="B12:G12"/>
    <mergeCell ref="B13:G13"/>
    <mergeCell ref="B24:D24"/>
    <mergeCell ref="B26:G26"/>
    <mergeCell ref="H16:J16"/>
    <mergeCell ref="H18:M18"/>
    <mergeCell ref="B14:G14"/>
    <mergeCell ref="H17:J17"/>
    <mergeCell ref="C1:G1"/>
    <mergeCell ref="I1:M1"/>
    <mergeCell ref="B3:G3"/>
    <mergeCell ref="H3:M3"/>
    <mergeCell ref="B11:D1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landscape" r:id="rId1"/>
  <rowBreaks count="1" manualBreakCount="1">
    <brk id="46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topLeftCell="D1" zoomScale="80" zoomScaleSheetLayoutView="80" workbookViewId="0">
      <pane ySplit="2" topLeftCell="A3" activePane="bottomLeft" state="frozen"/>
      <selection pane="bottomLeft" activeCell="N3" sqref="N3:R4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6" width="11.6640625" style="63" customWidth="1"/>
    <col min="7" max="7" width="11.5546875" style="62" customWidth="1"/>
    <col min="8" max="8" width="11.109375" style="63" customWidth="1"/>
    <col min="9" max="9" width="10.6640625" style="63" customWidth="1"/>
    <col min="10" max="12" width="11.664062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1.6640625" style="63" customWidth="1"/>
    <col min="19" max="16384" width="8.88671875" style="63"/>
  </cols>
  <sheetData>
    <row r="1" spans="1:18" x14ac:dyDescent="0.25">
      <c r="B1" s="212" t="s">
        <v>6</v>
      </c>
      <c r="C1" s="213"/>
      <c r="D1" s="213"/>
      <c r="E1" s="213"/>
      <c r="F1" s="213"/>
      <c r="H1" s="212" t="s">
        <v>14</v>
      </c>
      <c r="I1" s="213"/>
      <c r="J1" s="213"/>
      <c r="K1" s="213"/>
      <c r="L1" s="213"/>
      <c r="N1" s="212" t="s">
        <v>7</v>
      </c>
      <c r="O1" s="213"/>
      <c r="P1" s="213"/>
      <c r="Q1" s="213"/>
      <c r="R1" s="213"/>
    </row>
    <row r="2" spans="1:18" ht="66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203" t="s">
        <v>13</v>
      </c>
      <c r="C3" s="204"/>
      <c r="D3" s="204"/>
      <c r="E3" s="204"/>
      <c r="F3" s="204"/>
      <c r="G3" s="97"/>
      <c r="H3" s="203" t="s">
        <v>18</v>
      </c>
      <c r="I3" s="204"/>
      <c r="J3" s="204"/>
      <c r="K3" s="204"/>
      <c r="L3" s="204"/>
      <c r="M3" s="97"/>
      <c r="N3" s="206" t="s">
        <v>15</v>
      </c>
      <c r="O3" s="207"/>
      <c r="P3" s="207"/>
      <c r="Q3" s="207"/>
      <c r="R3" s="207"/>
    </row>
    <row r="4" spans="1:18" x14ac:dyDescent="0.25">
      <c r="A4" s="73">
        <v>43709</v>
      </c>
      <c r="B4" s="74">
        <v>115200</v>
      </c>
      <c r="C4" s="59">
        <v>0.94799999999999995</v>
      </c>
      <c r="D4" s="75">
        <f t="shared" ref="D4" si="0">B4*C4</f>
        <v>109209.59999999999</v>
      </c>
      <c r="E4" s="83">
        <v>91.520833333333329</v>
      </c>
      <c r="F4" s="75">
        <f t="shared" ref="F4:F5" si="1">B4*E4/100</f>
        <v>105432</v>
      </c>
      <c r="G4" s="73">
        <v>43709</v>
      </c>
      <c r="H4" s="74">
        <v>100800</v>
      </c>
      <c r="I4" s="57">
        <v>0.98399999999999999</v>
      </c>
      <c r="J4" s="75">
        <f t="shared" ref="J4:J5" si="2">H4*I4</f>
        <v>99187.199999999997</v>
      </c>
      <c r="K4" s="86">
        <v>97.633928571428569</v>
      </c>
      <c r="L4" s="75">
        <f t="shared" ref="L4:L5" si="3">H4*K4/100</f>
        <v>98415</v>
      </c>
      <c r="M4" s="73">
        <v>43709</v>
      </c>
      <c r="N4" s="74">
        <v>91440</v>
      </c>
      <c r="O4" s="57">
        <v>0.98199999999999998</v>
      </c>
      <c r="P4" s="75">
        <f t="shared" ref="P4:P5" si="4">N4*O4</f>
        <v>89794.08</v>
      </c>
      <c r="Q4" s="86">
        <v>95.813648293963254</v>
      </c>
      <c r="R4" s="75">
        <f t="shared" ref="R4:R5" si="5">N4*Q4/100</f>
        <v>87612</v>
      </c>
    </row>
    <row r="5" spans="1:18" ht="12.75" customHeight="1" x14ac:dyDescent="0.25">
      <c r="B5" s="58">
        <v>115200</v>
      </c>
      <c r="C5" s="61">
        <v>0.98699999999999999</v>
      </c>
      <c r="D5" s="60">
        <f t="shared" ref="D5" si="6">B5*C5</f>
        <v>113702.39999999999</v>
      </c>
      <c r="E5" s="82">
        <v>95.827256944444457</v>
      </c>
      <c r="F5" s="60">
        <f t="shared" si="1"/>
        <v>110393.00000000001</v>
      </c>
      <c r="H5" s="58">
        <v>100800</v>
      </c>
      <c r="I5" s="55">
        <v>0.97899999999999998</v>
      </c>
      <c r="J5" s="60">
        <f t="shared" si="2"/>
        <v>98683.199999999997</v>
      </c>
      <c r="K5" s="82">
        <v>90.401785714285708</v>
      </c>
      <c r="L5" s="60">
        <f t="shared" si="3"/>
        <v>91125</v>
      </c>
      <c r="N5" s="58">
        <v>91440</v>
      </c>
      <c r="O5" s="55">
        <v>0.98499999999999999</v>
      </c>
      <c r="P5" s="60">
        <f t="shared" si="4"/>
        <v>90068.4</v>
      </c>
      <c r="Q5" s="82">
        <v>93.858267716535437</v>
      </c>
      <c r="R5" s="60">
        <f t="shared" si="5"/>
        <v>85824</v>
      </c>
    </row>
    <row r="6" spans="1:18" x14ac:dyDescent="0.25">
      <c r="A6" s="73">
        <v>43710</v>
      </c>
      <c r="B6" s="58">
        <v>115200</v>
      </c>
      <c r="C6" s="54">
        <v>0.97</v>
      </c>
      <c r="D6" s="60">
        <f t="shared" ref="D6:D13" si="7">B6*C6</f>
        <v>111744</v>
      </c>
      <c r="E6" s="87">
        <v>91.460069444444443</v>
      </c>
      <c r="F6" s="60">
        <f t="shared" ref="F6:F13" si="8">B6*E6/100</f>
        <v>105362</v>
      </c>
      <c r="G6" s="73">
        <v>43710</v>
      </c>
      <c r="H6" s="58">
        <v>100800</v>
      </c>
      <c r="I6" s="10">
        <v>0.96399999999999997</v>
      </c>
      <c r="J6" s="60">
        <f t="shared" ref="J6:J23" si="9">H6*I6</f>
        <v>97171.199999999997</v>
      </c>
      <c r="K6" s="87">
        <v>94.017857142857139</v>
      </c>
      <c r="L6" s="60">
        <f t="shared" ref="L6:L23" si="10">H6*K6/100</f>
        <v>94770</v>
      </c>
      <c r="M6" s="73">
        <v>43710</v>
      </c>
      <c r="N6" s="58">
        <v>91440</v>
      </c>
      <c r="O6" s="10">
        <v>0.97499999999999998</v>
      </c>
      <c r="P6" s="60">
        <f t="shared" ref="P6:P19" si="11">N6*O6</f>
        <v>89154</v>
      </c>
      <c r="Q6" s="87">
        <v>93.858267716535437</v>
      </c>
      <c r="R6" s="60">
        <f t="shared" ref="R6:R19" si="12">N6*Q6/100</f>
        <v>85824</v>
      </c>
    </row>
    <row r="7" spans="1:18" x14ac:dyDescent="0.25">
      <c r="B7" s="58">
        <v>115200</v>
      </c>
      <c r="C7" s="54">
        <v>0.999</v>
      </c>
      <c r="D7" s="60">
        <f t="shared" si="7"/>
        <v>115084.8</v>
      </c>
      <c r="E7" s="87">
        <v>99.756944444444443</v>
      </c>
      <c r="F7" s="60">
        <f t="shared" si="8"/>
        <v>114920</v>
      </c>
      <c r="H7" s="58">
        <v>100800</v>
      </c>
      <c r="I7" s="10">
        <v>0.98399999999999999</v>
      </c>
      <c r="J7" s="60">
        <f t="shared" si="9"/>
        <v>99187.199999999997</v>
      </c>
      <c r="K7" s="87">
        <v>94.017857142857139</v>
      </c>
      <c r="L7" s="60">
        <f t="shared" si="10"/>
        <v>94770</v>
      </c>
      <c r="N7" s="58">
        <v>91440</v>
      </c>
      <c r="O7" s="10">
        <v>0.98299999999999998</v>
      </c>
      <c r="P7" s="60">
        <f t="shared" si="11"/>
        <v>89885.52</v>
      </c>
      <c r="Q7" s="87">
        <v>95.813648293963254</v>
      </c>
      <c r="R7" s="60">
        <f t="shared" si="12"/>
        <v>87612</v>
      </c>
    </row>
    <row r="8" spans="1:18" x14ac:dyDescent="0.25">
      <c r="A8" s="73">
        <v>43711</v>
      </c>
      <c r="B8" s="58">
        <v>115200</v>
      </c>
      <c r="C8" s="54">
        <v>0.97599999999999998</v>
      </c>
      <c r="D8" s="60">
        <f t="shared" si="7"/>
        <v>112435.2</v>
      </c>
      <c r="E8" s="87">
        <v>94.769097222222214</v>
      </c>
      <c r="F8" s="60">
        <f t="shared" si="8"/>
        <v>109174</v>
      </c>
      <c r="G8" s="73">
        <v>43711</v>
      </c>
      <c r="H8" s="58">
        <v>100800</v>
      </c>
      <c r="I8" s="10">
        <v>0.96599999999999997</v>
      </c>
      <c r="J8" s="60">
        <f t="shared" si="9"/>
        <v>97372.800000000003</v>
      </c>
      <c r="K8" s="87">
        <v>94.017857142857139</v>
      </c>
      <c r="L8" s="60">
        <f t="shared" si="10"/>
        <v>94770</v>
      </c>
      <c r="M8" s="73">
        <v>43711</v>
      </c>
      <c r="N8" s="58">
        <v>91440</v>
      </c>
      <c r="O8" s="10">
        <v>0.97499999999999998</v>
      </c>
      <c r="P8" s="60">
        <f t="shared" si="11"/>
        <v>89154</v>
      </c>
      <c r="Q8" s="87">
        <v>95.813648293963254</v>
      </c>
      <c r="R8" s="60">
        <f t="shared" si="12"/>
        <v>87612</v>
      </c>
    </row>
    <row r="9" spans="1:18" x14ac:dyDescent="0.25">
      <c r="B9" s="58">
        <v>115200</v>
      </c>
      <c r="C9" s="54">
        <v>0.98299999999999998</v>
      </c>
      <c r="D9" s="60">
        <f t="shared" si="7"/>
        <v>113241.59999999999</v>
      </c>
      <c r="E9" s="87">
        <v>94.769097222222214</v>
      </c>
      <c r="F9" s="60">
        <f t="shared" si="8"/>
        <v>109174</v>
      </c>
      <c r="H9" s="58">
        <v>100800</v>
      </c>
      <c r="I9" s="10">
        <v>0.98299999999999998</v>
      </c>
      <c r="J9" s="60">
        <f t="shared" si="9"/>
        <v>99086.399999999994</v>
      </c>
      <c r="K9" s="87">
        <v>94.017857142857139</v>
      </c>
      <c r="L9" s="60">
        <f t="shared" si="10"/>
        <v>94770</v>
      </c>
      <c r="N9" s="58">
        <v>92160</v>
      </c>
      <c r="O9" s="10">
        <v>0.98799999999999999</v>
      </c>
      <c r="P9" s="60">
        <f t="shared" si="11"/>
        <v>91054.080000000002</v>
      </c>
      <c r="Q9" s="87">
        <v>95.065104166666671</v>
      </c>
      <c r="R9" s="60">
        <f t="shared" si="12"/>
        <v>87612</v>
      </c>
    </row>
    <row r="10" spans="1:18" x14ac:dyDescent="0.25">
      <c r="A10" s="73">
        <v>43712</v>
      </c>
      <c r="B10" s="58">
        <v>115200</v>
      </c>
      <c r="C10" s="54">
        <v>0.97399999999999998</v>
      </c>
      <c r="D10" s="60">
        <f t="shared" si="7"/>
        <v>112204.8</v>
      </c>
      <c r="E10" s="87">
        <v>92.481770833333329</v>
      </c>
      <c r="F10" s="60">
        <f t="shared" si="8"/>
        <v>106539</v>
      </c>
      <c r="G10" s="73">
        <v>43712</v>
      </c>
      <c r="H10" s="58">
        <v>100800</v>
      </c>
      <c r="I10" s="10">
        <v>0.97899999999999998</v>
      </c>
      <c r="J10" s="60">
        <f t="shared" si="9"/>
        <v>98683.199999999997</v>
      </c>
      <c r="K10" s="87">
        <v>94.017857142857139</v>
      </c>
      <c r="L10" s="60">
        <f t="shared" si="10"/>
        <v>94770</v>
      </c>
      <c r="M10" s="73">
        <v>43712</v>
      </c>
      <c r="N10" s="58">
        <v>92160</v>
      </c>
      <c r="O10" s="10">
        <v>0.98299999999999998</v>
      </c>
      <c r="P10" s="60">
        <f t="shared" si="11"/>
        <v>90593.279999999999</v>
      </c>
      <c r="Q10" s="87">
        <v>95.065104166666671</v>
      </c>
      <c r="R10" s="60">
        <f t="shared" si="12"/>
        <v>87612</v>
      </c>
    </row>
    <row r="11" spans="1:18" ht="14.25" customHeight="1" x14ac:dyDescent="0.25">
      <c r="A11" s="76"/>
      <c r="B11" s="58">
        <v>115200</v>
      </c>
      <c r="C11" s="54">
        <v>0.97599999999999998</v>
      </c>
      <c r="D11" s="60">
        <f t="shared" si="7"/>
        <v>112435.2</v>
      </c>
      <c r="E11" s="87">
        <v>93.333333333333329</v>
      </c>
      <c r="F11" s="60">
        <f t="shared" si="8"/>
        <v>107520</v>
      </c>
      <c r="G11" s="76"/>
      <c r="H11" s="58">
        <v>100800</v>
      </c>
      <c r="I11" s="10">
        <v>0.97699999999999998</v>
      </c>
      <c r="J11" s="60">
        <f t="shared" si="9"/>
        <v>98481.599999999991</v>
      </c>
      <c r="K11" s="87">
        <v>94.017857142857139</v>
      </c>
      <c r="L11" s="60">
        <f t="shared" si="10"/>
        <v>94770</v>
      </c>
      <c r="M11" s="76"/>
      <c r="N11" s="58">
        <v>92160</v>
      </c>
      <c r="O11" s="10">
        <v>0.98099999999999998</v>
      </c>
      <c r="P11" s="60">
        <f t="shared" si="11"/>
        <v>90408.959999999992</v>
      </c>
      <c r="Q11" s="87">
        <v>95.065104166666671</v>
      </c>
      <c r="R11" s="60">
        <f t="shared" si="12"/>
        <v>87612</v>
      </c>
    </row>
    <row r="12" spans="1:18" ht="12.75" customHeight="1" x14ac:dyDescent="0.25">
      <c r="A12" s="78">
        <v>43713</v>
      </c>
      <c r="B12" s="58">
        <v>115200</v>
      </c>
      <c r="C12" s="54">
        <v>0.97599999999999998</v>
      </c>
      <c r="D12" s="60">
        <f t="shared" si="7"/>
        <v>112435.2</v>
      </c>
      <c r="E12" s="87">
        <v>95.815104166666671</v>
      </c>
      <c r="F12" s="60">
        <f t="shared" si="8"/>
        <v>110379</v>
      </c>
      <c r="G12" s="78">
        <v>43713</v>
      </c>
      <c r="H12" s="58">
        <v>100800</v>
      </c>
      <c r="I12" s="10">
        <v>0.98199999999999998</v>
      </c>
      <c r="J12" s="60">
        <f t="shared" si="9"/>
        <v>98985.599999999991</v>
      </c>
      <c r="K12" s="87">
        <v>94.017857142857139</v>
      </c>
      <c r="L12" s="60">
        <f t="shared" si="10"/>
        <v>94770</v>
      </c>
      <c r="M12" s="78">
        <v>43713</v>
      </c>
      <c r="N12" s="58">
        <v>92160</v>
      </c>
      <c r="O12" s="10">
        <v>0.98199999999999998</v>
      </c>
      <c r="P12" s="60">
        <f t="shared" si="11"/>
        <v>90501.119999999995</v>
      </c>
      <c r="Q12" s="87">
        <v>97.005208333333343</v>
      </c>
      <c r="R12" s="60">
        <f t="shared" si="12"/>
        <v>89400</v>
      </c>
    </row>
    <row r="13" spans="1:18" ht="14.25" customHeight="1" x14ac:dyDescent="0.25">
      <c r="A13" s="76"/>
      <c r="B13" s="58">
        <v>115200</v>
      </c>
      <c r="C13" s="90">
        <v>0.98399999999999999</v>
      </c>
      <c r="D13" s="60">
        <f t="shared" si="7"/>
        <v>113356.8</v>
      </c>
      <c r="E13" s="82">
        <v>97.275173611111114</v>
      </c>
      <c r="F13" s="60">
        <f t="shared" si="8"/>
        <v>112061</v>
      </c>
      <c r="H13" s="58">
        <v>100800</v>
      </c>
      <c r="I13" s="10">
        <v>0.97199999999999998</v>
      </c>
      <c r="J13" s="60">
        <f t="shared" si="9"/>
        <v>97977.599999999991</v>
      </c>
      <c r="K13" s="87">
        <v>94.017857142857139</v>
      </c>
      <c r="L13" s="60">
        <f t="shared" si="10"/>
        <v>94770</v>
      </c>
      <c r="N13" s="58">
        <v>92160</v>
      </c>
      <c r="O13" s="10">
        <v>0.96399999999999997</v>
      </c>
      <c r="P13" s="60">
        <f t="shared" si="11"/>
        <v>88842.239999999991</v>
      </c>
      <c r="Q13" s="87">
        <v>87.3046875</v>
      </c>
      <c r="R13" s="60">
        <f t="shared" si="12"/>
        <v>80460</v>
      </c>
    </row>
    <row r="14" spans="1:18" x14ac:dyDescent="0.25">
      <c r="B14" s="201" t="s">
        <v>1</v>
      </c>
      <c r="C14" s="202"/>
      <c r="D14" s="77">
        <f>SUM(D4:D13)</f>
        <v>1125849.5999999999</v>
      </c>
      <c r="E14" s="88">
        <f>F14/D14</f>
        <v>0.96900509624020836</v>
      </c>
      <c r="F14" s="89">
        <f>SUM(F4:F13)</f>
        <v>1090954</v>
      </c>
      <c r="G14" s="73">
        <v>43714</v>
      </c>
      <c r="H14" s="58">
        <v>100800</v>
      </c>
      <c r="I14" s="10">
        <v>0.98499999999999999</v>
      </c>
      <c r="J14" s="60">
        <f t="shared" si="9"/>
        <v>99288</v>
      </c>
      <c r="K14" s="87">
        <v>94.017857142857139</v>
      </c>
      <c r="L14" s="60">
        <f t="shared" si="10"/>
        <v>94770</v>
      </c>
      <c r="M14" s="73">
        <v>43714</v>
      </c>
      <c r="N14" s="58">
        <v>92160</v>
      </c>
      <c r="O14" s="10">
        <v>0.999</v>
      </c>
      <c r="P14" s="60">
        <f t="shared" si="11"/>
        <v>92067.839999999997</v>
      </c>
      <c r="Q14" s="87">
        <v>98.9453125</v>
      </c>
      <c r="R14" s="60">
        <f t="shared" si="12"/>
        <v>91188</v>
      </c>
    </row>
    <row r="15" spans="1:18" x14ac:dyDescent="0.25">
      <c r="B15" s="74"/>
      <c r="C15" s="54"/>
      <c r="D15" s="75"/>
      <c r="E15" s="79"/>
      <c r="F15" s="79"/>
      <c r="H15" s="58">
        <v>100800</v>
      </c>
      <c r="I15" s="10">
        <v>0.98599999999999999</v>
      </c>
      <c r="J15" s="60">
        <f t="shared" si="9"/>
        <v>99388.800000000003</v>
      </c>
      <c r="K15" s="87">
        <v>97.633928571428569</v>
      </c>
      <c r="L15" s="60">
        <f t="shared" si="10"/>
        <v>98415</v>
      </c>
      <c r="N15" s="58">
        <v>92160</v>
      </c>
      <c r="O15" s="10">
        <v>0.98899999999999999</v>
      </c>
      <c r="P15" s="60">
        <f t="shared" si="11"/>
        <v>91146.240000000005</v>
      </c>
      <c r="Q15" s="87">
        <v>97.005208333333343</v>
      </c>
      <c r="R15" s="60">
        <f t="shared" si="12"/>
        <v>89400</v>
      </c>
    </row>
    <row r="16" spans="1:18" x14ac:dyDescent="0.25">
      <c r="A16" s="96"/>
      <c r="B16" s="203" t="s">
        <v>16</v>
      </c>
      <c r="C16" s="204"/>
      <c r="D16" s="204"/>
      <c r="E16" s="204"/>
      <c r="F16" s="204"/>
      <c r="G16" s="73">
        <v>43715</v>
      </c>
      <c r="H16" s="58">
        <v>100800</v>
      </c>
      <c r="I16" s="10">
        <v>0.97699999999999998</v>
      </c>
      <c r="J16" s="60">
        <f t="shared" si="9"/>
        <v>98481.599999999991</v>
      </c>
      <c r="K16" s="87">
        <v>94.017857142857139</v>
      </c>
      <c r="L16" s="60">
        <f t="shared" si="10"/>
        <v>94770</v>
      </c>
      <c r="M16" s="73">
        <v>43715</v>
      </c>
      <c r="N16" s="58">
        <v>92160</v>
      </c>
      <c r="O16" s="10">
        <v>0.97599999999999998</v>
      </c>
      <c r="P16" s="60">
        <f t="shared" si="11"/>
        <v>89948.160000000003</v>
      </c>
      <c r="Q16" s="87">
        <v>95.065104166666671</v>
      </c>
      <c r="R16" s="60">
        <f t="shared" si="12"/>
        <v>87612</v>
      </c>
    </row>
    <row r="17" spans="1:18" x14ac:dyDescent="0.25">
      <c r="A17" s="73">
        <v>43714</v>
      </c>
      <c r="B17" s="74">
        <v>113040</v>
      </c>
      <c r="C17" s="54">
        <v>0.83</v>
      </c>
      <c r="D17" s="75">
        <f t="shared" ref="D17" si="13">B17*C17</f>
        <v>93823.2</v>
      </c>
      <c r="E17" s="87">
        <v>68.846426043878267</v>
      </c>
      <c r="F17" s="75">
        <f t="shared" ref="F17" si="14">B17*E17/100</f>
        <v>77823.999999999985</v>
      </c>
      <c r="H17" s="58">
        <v>100800</v>
      </c>
      <c r="I17" s="10">
        <v>0.98099999999999998</v>
      </c>
      <c r="J17" s="60">
        <f t="shared" si="9"/>
        <v>98884.800000000003</v>
      </c>
      <c r="K17" s="87">
        <v>94.017857142857139</v>
      </c>
      <c r="L17" s="60">
        <f t="shared" si="10"/>
        <v>94770</v>
      </c>
      <c r="N17" s="58">
        <v>92160</v>
      </c>
      <c r="O17" s="10">
        <v>0.98599999999999999</v>
      </c>
      <c r="P17" s="60">
        <f t="shared" si="11"/>
        <v>90869.759999999995</v>
      </c>
      <c r="Q17" s="87">
        <v>95.065104166666671</v>
      </c>
      <c r="R17" s="60">
        <f t="shared" si="12"/>
        <v>87612</v>
      </c>
    </row>
    <row r="18" spans="1:18" ht="14.25" customHeight="1" x14ac:dyDescent="0.25">
      <c r="B18" s="74">
        <v>113040</v>
      </c>
      <c r="C18" s="54">
        <v>0.97799999999999998</v>
      </c>
      <c r="D18" s="75">
        <f t="shared" ref="D18" si="15">B18*C18</f>
        <v>110553.12</v>
      </c>
      <c r="E18" s="87">
        <v>82.208067940552027</v>
      </c>
      <c r="F18" s="75">
        <f t="shared" ref="F18" si="16">B18*E18/100</f>
        <v>92928.000000000015</v>
      </c>
      <c r="G18" s="73">
        <v>43716</v>
      </c>
      <c r="H18" s="58">
        <v>100800</v>
      </c>
      <c r="I18" s="10">
        <v>0.97199999999999998</v>
      </c>
      <c r="J18" s="60">
        <f t="shared" si="9"/>
        <v>97977.599999999991</v>
      </c>
      <c r="K18" s="87">
        <v>90.401785714285708</v>
      </c>
      <c r="L18" s="60">
        <f t="shared" si="10"/>
        <v>91125</v>
      </c>
      <c r="M18" s="73">
        <v>43716</v>
      </c>
      <c r="N18" s="58">
        <v>92160</v>
      </c>
      <c r="O18" s="10">
        <v>0.999</v>
      </c>
      <c r="P18" s="60">
        <f t="shared" si="11"/>
        <v>92067.839999999997</v>
      </c>
      <c r="Q18" s="87">
        <v>98.9453125</v>
      </c>
      <c r="R18" s="60">
        <f t="shared" si="12"/>
        <v>91188</v>
      </c>
    </row>
    <row r="19" spans="1:18" x14ac:dyDescent="0.25">
      <c r="A19" s="73">
        <v>43715</v>
      </c>
      <c r="B19" s="74">
        <v>113040</v>
      </c>
      <c r="C19" s="54">
        <v>0.97</v>
      </c>
      <c r="D19" s="75">
        <f t="shared" ref="D19:D28" si="17">B19*C19</f>
        <v>109648.8</v>
      </c>
      <c r="E19" s="87">
        <v>94.663835810332628</v>
      </c>
      <c r="F19" s="75">
        <f t="shared" ref="F19:F28" si="18">B19*E19/100</f>
        <v>107008</v>
      </c>
      <c r="H19" s="58">
        <v>100800</v>
      </c>
      <c r="I19" s="10">
        <v>0.98199999999999998</v>
      </c>
      <c r="J19" s="60">
        <f t="shared" si="9"/>
        <v>98985.599999999991</v>
      </c>
      <c r="K19" s="87">
        <v>94.017857142857139</v>
      </c>
      <c r="L19" s="60">
        <f t="shared" si="10"/>
        <v>94770</v>
      </c>
      <c r="N19" s="58">
        <v>92160</v>
      </c>
      <c r="O19" s="10">
        <v>0.999</v>
      </c>
      <c r="P19" s="60">
        <f t="shared" si="11"/>
        <v>92067.839999999997</v>
      </c>
      <c r="Q19" s="87">
        <v>98.9453125</v>
      </c>
      <c r="R19" s="60">
        <f t="shared" si="12"/>
        <v>91188</v>
      </c>
    </row>
    <row r="20" spans="1:18" x14ac:dyDescent="0.25">
      <c r="B20" s="74">
        <v>113040</v>
      </c>
      <c r="C20" s="54">
        <v>0.97299999999999998</v>
      </c>
      <c r="D20" s="75">
        <f t="shared" si="17"/>
        <v>109987.92</v>
      </c>
      <c r="E20" s="87">
        <v>94.663835810332628</v>
      </c>
      <c r="F20" s="75">
        <f t="shared" si="18"/>
        <v>107008</v>
      </c>
      <c r="G20" s="73">
        <v>43717</v>
      </c>
      <c r="H20" s="58">
        <v>100800</v>
      </c>
      <c r="I20" s="10">
        <v>0.99</v>
      </c>
      <c r="J20" s="60">
        <f t="shared" si="9"/>
        <v>99792</v>
      </c>
      <c r="K20" s="87">
        <v>97.633928571428569</v>
      </c>
      <c r="L20" s="60">
        <f t="shared" si="10"/>
        <v>98415</v>
      </c>
      <c r="N20" s="201" t="s">
        <v>1</v>
      </c>
      <c r="O20" s="202"/>
      <c r="P20" s="77">
        <f>SUM(P4:P19)</f>
        <v>1447623.36</v>
      </c>
      <c r="Q20" s="88">
        <f>R20/P20</f>
        <v>0.97081052905916077</v>
      </c>
      <c r="R20" s="89">
        <f>SUM(R4:R19)</f>
        <v>1405368</v>
      </c>
    </row>
    <row r="21" spans="1:18" x14ac:dyDescent="0.25">
      <c r="A21" s="73">
        <v>43716</v>
      </c>
      <c r="B21" s="74">
        <v>113040</v>
      </c>
      <c r="C21" s="54">
        <v>0.97899999999999998</v>
      </c>
      <c r="D21" s="75">
        <f t="shared" si="17"/>
        <v>110666.16</v>
      </c>
      <c r="E21" s="87">
        <v>94.663835810332628</v>
      </c>
      <c r="F21" s="75">
        <f t="shared" si="18"/>
        <v>107008</v>
      </c>
      <c r="H21" s="58">
        <v>100800</v>
      </c>
      <c r="I21" s="10">
        <v>0.98699999999999999</v>
      </c>
      <c r="J21" s="60">
        <f t="shared" si="9"/>
        <v>99489.600000000006</v>
      </c>
      <c r="K21" s="87">
        <v>94.017857142857139</v>
      </c>
      <c r="L21" s="60">
        <f t="shared" si="10"/>
        <v>94770</v>
      </c>
      <c r="N21" s="74"/>
      <c r="O21" s="54"/>
      <c r="P21" s="75"/>
    </row>
    <row r="22" spans="1:18" x14ac:dyDescent="0.25">
      <c r="B22" s="74">
        <v>113040</v>
      </c>
      <c r="C22" s="54">
        <v>0.98299999999999998</v>
      </c>
      <c r="D22" s="75">
        <f t="shared" si="17"/>
        <v>111118.31999999999</v>
      </c>
      <c r="E22" s="87">
        <v>94.663835810332628</v>
      </c>
      <c r="F22" s="75">
        <f t="shared" si="18"/>
        <v>107008</v>
      </c>
      <c r="G22" s="73">
        <v>43718</v>
      </c>
      <c r="H22" s="58">
        <v>100800</v>
      </c>
      <c r="I22" s="10">
        <v>0.96899999999999997</v>
      </c>
      <c r="J22" s="60">
        <f t="shared" si="9"/>
        <v>97675.199999999997</v>
      </c>
      <c r="K22" s="87">
        <v>94.017857142857139</v>
      </c>
      <c r="L22" s="60">
        <f t="shared" si="10"/>
        <v>94770</v>
      </c>
      <c r="M22" s="96"/>
      <c r="N22" s="206" t="s">
        <v>20</v>
      </c>
      <c r="O22" s="207"/>
      <c r="P22" s="207"/>
      <c r="Q22" s="207"/>
      <c r="R22" s="207"/>
    </row>
    <row r="23" spans="1:18" x14ac:dyDescent="0.25">
      <c r="A23" s="73">
        <v>43717</v>
      </c>
      <c r="B23" s="74">
        <v>113040</v>
      </c>
      <c r="C23" s="54">
        <v>0.98499999999999999</v>
      </c>
      <c r="D23" s="75">
        <f t="shared" si="17"/>
        <v>111344.4</v>
      </c>
      <c r="E23" s="87">
        <v>97.268223637650379</v>
      </c>
      <c r="F23" s="75">
        <f t="shared" si="18"/>
        <v>109951.99999999999</v>
      </c>
      <c r="H23" s="58">
        <v>100800</v>
      </c>
      <c r="I23" s="10">
        <v>0.98899999999999999</v>
      </c>
      <c r="J23" s="60">
        <f t="shared" si="9"/>
        <v>99691.199999999997</v>
      </c>
      <c r="K23" s="87">
        <v>97.633928571428569</v>
      </c>
      <c r="L23" s="60">
        <f t="shared" si="10"/>
        <v>98415</v>
      </c>
      <c r="M23" s="73">
        <v>43717</v>
      </c>
      <c r="N23" s="93">
        <v>84240</v>
      </c>
      <c r="O23" s="10">
        <v>0.89300000000000002</v>
      </c>
      <c r="P23" s="75">
        <f t="shared" ref="P23" si="19">N23*O23</f>
        <v>75226.320000000007</v>
      </c>
      <c r="Q23" s="87">
        <v>64.038461538461533</v>
      </c>
      <c r="R23" s="75">
        <f t="shared" ref="R23" si="20">N23*Q23/100</f>
        <v>53946</v>
      </c>
    </row>
    <row r="24" spans="1:18" x14ac:dyDescent="0.25">
      <c r="B24" s="74">
        <v>113040</v>
      </c>
      <c r="C24" s="54">
        <v>0.98299999999999998</v>
      </c>
      <c r="D24" s="75">
        <f t="shared" si="17"/>
        <v>111118.31999999999</v>
      </c>
      <c r="E24" s="87">
        <v>94.210898796886056</v>
      </c>
      <c r="F24" s="75">
        <f t="shared" si="18"/>
        <v>106496</v>
      </c>
      <c r="H24" s="201" t="s">
        <v>1</v>
      </c>
      <c r="I24" s="202"/>
      <c r="J24" s="77">
        <f>SUM(J4:J23)</f>
        <v>1974470.4000000004</v>
      </c>
      <c r="K24" s="88">
        <f>L24/J24</f>
        <v>0.96364574520843649</v>
      </c>
      <c r="L24" s="89">
        <f>SUM(L4:L23)</f>
        <v>1902690</v>
      </c>
      <c r="N24" s="93">
        <v>84240</v>
      </c>
      <c r="O24" s="10">
        <v>0.97099999999999997</v>
      </c>
      <c r="P24" s="75">
        <f t="shared" ref="P24:P36" si="21">N24*O24</f>
        <v>81797.039999999994</v>
      </c>
      <c r="Q24" s="87">
        <v>90.128205128205124</v>
      </c>
      <c r="R24" s="75">
        <f t="shared" ref="R24:R36" si="22">N24*Q24/100</f>
        <v>75924</v>
      </c>
    </row>
    <row r="25" spans="1:18" ht="14.25" customHeight="1" x14ac:dyDescent="0.25">
      <c r="A25" s="73">
        <v>43718</v>
      </c>
      <c r="B25" s="74">
        <v>113040</v>
      </c>
      <c r="C25" s="54">
        <v>0.96799999999999997</v>
      </c>
      <c r="D25" s="75">
        <f t="shared" si="17"/>
        <v>109422.72</v>
      </c>
      <c r="E25" s="87">
        <v>94.777070063694268</v>
      </c>
      <c r="F25" s="75">
        <f t="shared" si="18"/>
        <v>107136</v>
      </c>
      <c r="H25" s="74"/>
      <c r="I25" s="54"/>
      <c r="J25" s="75"/>
      <c r="K25" s="79"/>
      <c r="L25" s="79"/>
      <c r="M25" s="73">
        <v>43718</v>
      </c>
      <c r="N25" s="93">
        <v>84240</v>
      </c>
      <c r="O25" s="10">
        <v>0.97</v>
      </c>
      <c r="P25" s="75">
        <f t="shared" si="21"/>
        <v>81712.800000000003</v>
      </c>
      <c r="Q25" s="87">
        <v>90.128205128205124</v>
      </c>
      <c r="R25" s="75">
        <f t="shared" si="22"/>
        <v>75924</v>
      </c>
    </row>
    <row r="26" spans="1:18" x14ac:dyDescent="0.25">
      <c r="B26" s="74">
        <v>113040</v>
      </c>
      <c r="C26" s="54">
        <v>0.98699999999999999</v>
      </c>
      <c r="D26" s="75">
        <f t="shared" si="17"/>
        <v>111570.48</v>
      </c>
      <c r="E26" s="87">
        <v>97.154989384288754</v>
      </c>
      <c r="F26" s="75">
        <f t="shared" si="18"/>
        <v>109824</v>
      </c>
      <c r="G26" s="96"/>
      <c r="H26" s="203" t="s">
        <v>19</v>
      </c>
      <c r="I26" s="204"/>
      <c r="J26" s="204"/>
      <c r="K26" s="204"/>
      <c r="L26" s="204"/>
      <c r="N26" s="93">
        <v>84240</v>
      </c>
      <c r="O26" s="10">
        <v>0.98099999999999998</v>
      </c>
      <c r="P26" s="75">
        <f t="shared" si="21"/>
        <v>82639.44</v>
      </c>
      <c r="Q26" s="87">
        <v>92.5</v>
      </c>
      <c r="R26" s="75">
        <f t="shared" si="22"/>
        <v>77922</v>
      </c>
    </row>
    <row r="27" spans="1:18" ht="12.75" customHeight="1" x14ac:dyDescent="0.25">
      <c r="A27" s="73">
        <v>43719</v>
      </c>
      <c r="B27" s="74">
        <v>113040</v>
      </c>
      <c r="C27" s="54">
        <v>0.97599999999999998</v>
      </c>
      <c r="D27" s="75">
        <f t="shared" si="17"/>
        <v>110327.03999999999</v>
      </c>
      <c r="E27" s="87">
        <v>97.154989384288754</v>
      </c>
      <c r="F27" s="75">
        <f t="shared" si="18"/>
        <v>109824</v>
      </c>
      <c r="G27" s="73">
        <v>43719</v>
      </c>
      <c r="H27" s="74">
        <v>144000</v>
      </c>
      <c r="I27" s="10">
        <v>0.74099999999999999</v>
      </c>
      <c r="J27" s="75">
        <f t="shared" ref="J27" si="23">H27*I27</f>
        <v>106704</v>
      </c>
      <c r="K27" s="87">
        <v>38.722222222222221</v>
      </c>
      <c r="L27" s="75">
        <f t="shared" ref="L27" si="24">H27*K27/100</f>
        <v>55760</v>
      </c>
      <c r="M27" s="73">
        <v>43719</v>
      </c>
      <c r="N27" s="93">
        <v>84240</v>
      </c>
      <c r="O27" s="10">
        <v>0.96799999999999997</v>
      </c>
      <c r="P27" s="75">
        <f t="shared" si="21"/>
        <v>81544.319999999992</v>
      </c>
      <c r="Q27" s="87">
        <v>90.128205128205124</v>
      </c>
      <c r="R27" s="75">
        <f t="shared" si="22"/>
        <v>75924</v>
      </c>
    </row>
    <row r="28" spans="1:18" ht="12.75" customHeight="1" x14ac:dyDescent="0.25">
      <c r="B28" s="74">
        <v>113040</v>
      </c>
      <c r="C28" s="54">
        <v>0.999</v>
      </c>
      <c r="D28" s="75">
        <f t="shared" si="17"/>
        <v>112926.96</v>
      </c>
      <c r="E28" s="87">
        <v>94.663835810332628</v>
      </c>
      <c r="F28" s="75">
        <f t="shared" si="18"/>
        <v>107008</v>
      </c>
      <c r="H28" s="74">
        <v>144000</v>
      </c>
      <c r="I28" s="10">
        <v>0.97599999999999998</v>
      </c>
      <c r="J28" s="75">
        <f t="shared" ref="J28:J38" si="25">H28*I28</f>
        <v>140544</v>
      </c>
      <c r="K28" s="87">
        <v>96.805555555555557</v>
      </c>
      <c r="L28" s="75">
        <f t="shared" ref="L28:L38" si="26">H28*K28/100</f>
        <v>139400</v>
      </c>
      <c r="N28" s="93">
        <v>85680</v>
      </c>
      <c r="O28" s="10">
        <v>0.98299999999999998</v>
      </c>
      <c r="P28" s="75">
        <f t="shared" si="21"/>
        <v>84223.44</v>
      </c>
      <c r="Q28" s="87">
        <v>90.945378151260499</v>
      </c>
      <c r="R28" s="75">
        <f t="shared" si="22"/>
        <v>77922</v>
      </c>
    </row>
    <row r="29" spans="1:18" ht="12.75" customHeight="1" x14ac:dyDescent="0.25">
      <c r="B29" s="201" t="s">
        <v>1</v>
      </c>
      <c r="C29" s="202"/>
      <c r="D29" s="77">
        <f>SUM(D17:D28)</f>
        <v>1312507.44</v>
      </c>
      <c r="E29" s="88">
        <f>F29/D29</f>
        <v>0.95163193893971376</v>
      </c>
      <c r="F29" s="89">
        <f>SUM(F17:F28)</f>
        <v>1249024</v>
      </c>
      <c r="G29" s="73">
        <v>43720</v>
      </c>
      <c r="H29" s="74">
        <v>144000</v>
      </c>
      <c r="I29" s="10">
        <v>0.95799999999999996</v>
      </c>
      <c r="J29" s="75">
        <f t="shared" si="25"/>
        <v>137952</v>
      </c>
      <c r="K29" s="87">
        <v>87.125</v>
      </c>
      <c r="L29" s="75">
        <f t="shared" si="26"/>
        <v>125460</v>
      </c>
      <c r="M29" s="73">
        <v>43720</v>
      </c>
      <c r="N29" s="93">
        <v>83520</v>
      </c>
      <c r="O29" s="10">
        <v>0.96199999999999997</v>
      </c>
      <c r="P29" s="75">
        <f t="shared" si="21"/>
        <v>80346.239999999991</v>
      </c>
      <c r="Q29" s="87">
        <v>83.728448275862064</v>
      </c>
      <c r="R29" s="75">
        <f t="shared" si="22"/>
        <v>69930</v>
      </c>
    </row>
    <row r="30" spans="1:18" ht="12.75" customHeight="1" x14ac:dyDescent="0.25">
      <c r="B30" s="74"/>
      <c r="C30" s="59"/>
      <c r="D30" s="75"/>
      <c r="E30" s="83"/>
      <c r="F30" s="75"/>
      <c r="H30" s="74">
        <v>144000</v>
      </c>
      <c r="I30" s="10">
        <v>0.97099999999999997</v>
      </c>
      <c r="J30" s="75">
        <f t="shared" si="25"/>
        <v>139824</v>
      </c>
      <c r="K30" s="87">
        <v>87.125</v>
      </c>
      <c r="L30" s="75">
        <f t="shared" si="26"/>
        <v>125460</v>
      </c>
      <c r="N30" s="93">
        <v>83520</v>
      </c>
      <c r="O30" s="10">
        <v>0.96199999999999997</v>
      </c>
      <c r="P30" s="75">
        <f t="shared" si="21"/>
        <v>80346.239999999991</v>
      </c>
      <c r="Q30" s="87">
        <v>93.297413793103445</v>
      </c>
      <c r="R30" s="75">
        <f t="shared" si="22"/>
        <v>77922</v>
      </c>
    </row>
    <row r="31" spans="1:18" ht="14.25" customHeight="1" x14ac:dyDescent="0.25">
      <c r="A31" s="96"/>
      <c r="B31" s="203" t="s">
        <v>17</v>
      </c>
      <c r="C31" s="204"/>
      <c r="D31" s="204"/>
      <c r="E31" s="204"/>
      <c r="F31" s="204"/>
      <c r="G31" s="73">
        <v>43721</v>
      </c>
      <c r="H31" s="74">
        <v>144000</v>
      </c>
      <c r="I31" s="10">
        <v>0.96599999999999997</v>
      </c>
      <c r="J31" s="75">
        <f t="shared" si="25"/>
        <v>139104</v>
      </c>
      <c r="K31" s="87">
        <v>91.965277777777771</v>
      </c>
      <c r="L31" s="75">
        <f t="shared" si="26"/>
        <v>132430</v>
      </c>
      <c r="M31" s="73">
        <v>43721</v>
      </c>
      <c r="N31" s="93">
        <v>83520</v>
      </c>
      <c r="O31" s="10">
        <v>0.96699999999999997</v>
      </c>
      <c r="P31" s="75">
        <f t="shared" si="21"/>
        <v>80763.839999999997</v>
      </c>
      <c r="Q31" s="87">
        <v>90.905172413793096</v>
      </c>
      <c r="R31" s="75">
        <f t="shared" si="22"/>
        <v>75923.999999999985</v>
      </c>
    </row>
    <row r="32" spans="1:18" ht="14.25" customHeight="1" x14ac:dyDescent="0.25">
      <c r="A32" s="73">
        <v>43720</v>
      </c>
      <c r="B32" s="74">
        <v>72000</v>
      </c>
      <c r="C32" s="54">
        <v>0.73199999999999998</v>
      </c>
      <c r="D32" s="75">
        <f t="shared" ref="D32" si="27">B32*C32</f>
        <v>52704</v>
      </c>
      <c r="E32" s="87">
        <v>42.716666666666661</v>
      </c>
      <c r="F32" s="75">
        <f t="shared" ref="F32" si="28">B32*E32/100</f>
        <v>30755.999999999996</v>
      </c>
      <c r="H32" s="74">
        <v>144000</v>
      </c>
      <c r="I32" s="10">
        <v>0.97399999999999998</v>
      </c>
      <c r="J32" s="75">
        <f t="shared" si="25"/>
        <v>140256</v>
      </c>
      <c r="K32" s="87">
        <v>91.965277777777771</v>
      </c>
      <c r="L32" s="75">
        <f t="shared" si="26"/>
        <v>132430</v>
      </c>
      <c r="N32" s="93">
        <v>83520</v>
      </c>
      <c r="O32" s="10">
        <v>0.97799999999999998</v>
      </c>
      <c r="P32" s="75">
        <f t="shared" si="21"/>
        <v>81682.559999999998</v>
      </c>
      <c r="Q32" s="87">
        <v>93.297413793103445</v>
      </c>
      <c r="R32" s="75">
        <f t="shared" si="22"/>
        <v>77922</v>
      </c>
    </row>
    <row r="33" spans="1:18" x14ac:dyDescent="0.25">
      <c r="B33" s="74">
        <v>72000</v>
      </c>
      <c r="C33" s="54">
        <v>0.97499999999999998</v>
      </c>
      <c r="D33" s="75">
        <f t="shared" ref="D33:D43" si="29">B33*C33</f>
        <v>70200</v>
      </c>
      <c r="E33" s="87">
        <v>93.2</v>
      </c>
      <c r="F33" s="75">
        <f t="shared" ref="F33:F43" si="30">B33*E33/100</f>
        <v>67104</v>
      </c>
      <c r="G33" s="73">
        <v>43722</v>
      </c>
      <c r="H33" s="74">
        <v>144000</v>
      </c>
      <c r="I33" s="10">
        <v>0.97699999999999998</v>
      </c>
      <c r="J33" s="75">
        <f t="shared" si="25"/>
        <v>140688</v>
      </c>
      <c r="K33" s="87">
        <v>91.965277777777771</v>
      </c>
      <c r="L33" s="75">
        <f t="shared" si="26"/>
        <v>132430</v>
      </c>
      <c r="M33" s="73">
        <v>43722</v>
      </c>
      <c r="N33" s="93">
        <v>83520</v>
      </c>
      <c r="O33" s="10">
        <v>0.98299999999999998</v>
      </c>
      <c r="P33" s="75">
        <f t="shared" si="21"/>
        <v>82100.160000000003</v>
      </c>
      <c r="Q33" s="87">
        <v>93.297413793103445</v>
      </c>
      <c r="R33" s="75">
        <f t="shared" si="22"/>
        <v>77922</v>
      </c>
    </row>
    <row r="34" spans="1:18" x14ac:dyDescent="0.25">
      <c r="A34" s="73">
        <v>43721</v>
      </c>
      <c r="B34" s="74">
        <v>72000</v>
      </c>
      <c r="C34" s="54">
        <v>0.999</v>
      </c>
      <c r="D34" s="75">
        <f t="shared" si="29"/>
        <v>71928</v>
      </c>
      <c r="E34" s="87">
        <v>99.024999999999991</v>
      </c>
      <c r="F34" s="75">
        <f t="shared" si="30"/>
        <v>71297.999999999985</v>
      </c>
      <c r="H34" s="74">
        <v>144000</v>
      </c>
      <c r="I34" s="10">
        <v>0.95699999999999996</v>
      </c>
      <c r="J34" s="75">
        <f t="shared" si="25"/>
        <v>137808</v>
      </c>
      <c r="K34" s="87">
        <v>87.125</v>
      </c>
      <c r="L34" s="75">
        <f t="shared" si="26"/>
        <v>125460</v>
      </c>
      <c r="N34" s="93">
        <v>83520</v>
      </c>
      <c r="O34" s="10">
        <v>0.97899999999999998</v>
      </c>
      <c r="P34" s="75">
        <f t="shared" si="21"/>
        <v>81766.080000000002</v>
      </c>
      <c r="Q34" s="87">
        <v>93.297413793103445</v>
      </c>
      <c r="R34" s="75">
        <f t="shared" si="22"/>
        <v>77922</v>
      </c>
    </row>
    <row r="35" spans="1:18" ht="12.75" customHeight="1" x14ac:dyDescent="0.25">
      <c r="B35" s="74">
        <v>72000</v>
      </c>
      <c r="C35" s="54">
        <v>0.97</v>
      </c>
      <c r="D35" s="75">
        <f t="shared" si="29"/>
        <v>69840</v>
      </c>
      <c r="E35" s="87">
        <v>91.258333333333326</v>
      </c>
      <c r="F35" s="75">
        <f t="shared" si="30"/>
        <v>65705.999999999985</v>
      </c>
      <c r="G35" s="73">
        <v>43723</v>
      </c>
      <c r="H35" s="74">
        <v>144000</v>
      </c>
      <c r="I35" s="10">
        <v>0.97699999999999998</v>
      </c>
      <c r="J35" s="75">
        <f t="shared" si="25"/>
        <v>140688</v>
      </c>
      <c r="K35" s="87">
        <v>91.965277777777771</v>
      </c>
      <c r="L35" s="75">
        <f t="shared" si="26"/>
        <v>132430</v>
      </c>
      <c r="M35" s="73">
        <v>43723</v>
      </c>
      <c r="N35" s="93">
        <v>83520</v>
      </c>
      <c r="O35" s="10">
        <v>0.90300000000000002</v>
      </c>
      <c r="P35" s="75">
        <f t="shared" si="21"/>
        <v>75418.559999999998</v>
      </c>
      <c r="Q35" s="87">
        <v>83.728448275862064</v>
      </c>
      <c r="R35" s="75">
        <f t="shared" si="22"/>
        <v>69930</v>
      </c>
    </row>
    <row r="36" spans="1:18" x14ac:dyDescent="0.25">
      <c r="A36" s="73">
        <v>43722</v>
      </c>
      <c r="B36" s="74">
        <v>72000</v>
      </c>
      <c r="C36" s="54">
        <v>0.98499999999999999</v>
      </c>
      <c r="D36" s="75">
        <f t="shared" si="29"/>
        <v>70920</v>
      </c>
      <c r="E36" s="87">
        <v>93.2</v>
      </c>
      <c r="F36" s="75">
        <f t="shared" si="30"/>
        <v>67104</v>
      </c>
      <c r="H36" s="74">
        <v>144000</v>
      </c>
      <c r="I36" s="10">
        <v>0.98299999999999998</v>
      </c>
      <c r="J36" s="75">
        <f t="shared" si="25"/>
        <v>141552</v>
      </c>
      <c r="K36" s="87">
        <v>96.805555555555557</v>
      </c>
      <c r="L36" s="75">
        <f t="shared" si="26"/>
        <v>139400</v>
      </c>
      <c r="N36" s="94">
        <v>83520</v>
      </c>
      <c r="O36" s="95">
        <v>0.999</v>
      </c>
      <c r="P36" s="75">
        <f t="shared" si="21"/>
        <v>83436.479999999996</v>
      </c>
      <c r="Q36" s="87">
        <v>98.081896551724128</v>
      </c>
      <c r="R36" s="75">
        <f t="shared" si="22"/>
        <v>81917.999999999985</v>
      </c>
    </row>
    <row r="37" spans="1:18" x14ac:dyDescent="0.25">
      <c r="B37" s="74">
        <v>72000</v>
      </c>
      <c r="C37" s="54">
        <v>0.95499999999999996</v>
      </c>
      <c r="D37" s="75">
        <f t="shared" si="29"/>
        <v>68760</v>
      </c>
      <c r="E37" s="87">
        <v>91.258333333333326</v>
      </c>
      <c r="F37" s="75">
        <f t="shared" si="30"/>
        <v>65705.999999999985</v>
      </c>
      <c r="G37" s="73">
        <v>43724</v>
      </c>
      <c r="H37" s="74">
        <v>144000</v>
      </c>
      <c r="I37" s="10">
        <v>0.96799999999999997</v>
      </c>
      <c r="J37" s="75">
        <f t="shared" si="25"/>
        <v>139392</v>
      </c>
      <c r="K37" s="87">
        <v>91.965277777777771</v>
      </c>
      <c r="L37" s="75">
        <f t="shared" si="26"/>
        <v>132430</v>
      </c>
      <c r="N37" s="208" t="s">
        <v>1</v>
      </c>
      <c r="O37" s="208"/>
      <c r="P37" s="77">
        <f>SUM(P23:P36)</f>
        <v>1133003.52</v>
      </c>
      <c r="Q37" s="88">
        <f>R37/P37</f>
        <v>0.92405008591676752</v>
      </c>
      <c r="R37" s="89">
        <f>SUM(R23:R36)</f>
        <v>1046952</v>
      </c>
    </row>
    <row r="38" spans="1:18" ht="12.75" customHeight="1" x14ac:dyDescent="0.25">
      <c r="A38" s="73">
        <v>43723</v>
      </c>
      <c r="B38" s="74">
        <v>72000</v>
      </c>
      <c r="C38" s="54">
        <v>0.97799999999999998</v>
      </c>
      <c r="D38" s="75">
        <f t="shared" si="29"/>
        <v>70416</v>
      </c>
      <c r="E38" s="87">
        <v>93.2</v>
      </c>
      <c r="F38" s="75">
        <f t="shared" si="30"/>
        <v>67104</v>
      </c>
      <c r="H38" s="74">
        <v>144000</v>
      </c>
      <c r="I38" s="10">
        <v>0.99099999999999999</v>
      </c>
      <c r="J38" s="75">
        <f t="shared" si="25"/>
        <v>142704</v>
      </c>
      <c r="K38" s="87">
        <v>96.805555555555557</v>
      </c>
      <c r="L38" s="75">
        <f t="shared" si="26"/>
        <v>139400</v>
      </c>
      <c r="N38" s="58"/>
      <c r="O38" s="53"/>
      <c r="P38" s="60"/>
    </row>
    <row r="39" spans="1:18" x14ac:dyDescent="0.25">
      <c r="B39" s="74">
        <v>72000</v>
      </c>
      <c r="C39" s="54">
        <v>0.96499999999999997</v>
      </c>
      <c r="D39" s="75">
        <f t="shared" si="29"/>
        <v>69480</v>
      </c>
      <c r="E39" s="87">
        <v>91.258333333333326</v>
      </c>
      <c r="F39" s="75">
        <f t="shared" si="30"/>
        <v>65705.999999999985</v>
      </c>
      <c r="H39" s="209" t="s">
        <v>1</v>
      </c>
      <c r="I39" s="210"/>
      <c r="J39" s="77">
        <f>SUM(J27:J38)</f>
        <v>1647216</v>
      </c>
      <c r="K39" s="88">
        <f>L39/J39</f>
        <v>0.91820987654320985</v>
      </c>
      <c r="L39" s="89">
        <f>SUM(L27:L38)</f>
        <v>1512490</v>
      </c>
      <c r="M39" s="96"/>
      <c r="N39" s="206" t="s">
        <v>21</v>
      </c>
      <c r="O39" s="207"/>
      <c r="P39" s="207"/>
      <c r="Q39" s="207"/>
      <c r="R39" s="207"/>
    </row>
    <row r="40" spans="1:18" x14ac:dyDescent="0.25">
      <c r="A40" s="73">
        <v>43724</v>
      </c>
      <c r="B40" s="74">
        <v>72000</v>
      </c>
      <c r="C40" s="54">
        <v>0.97099999999999997</v>
      </c>
      <c r="D40" s="75">
        <f t="shared" si="29"/>
        <v>69912</v>
      </c>
      <c r="E40" s="87">
        <v>91.258333333333326</v>
      </c>
      <c r="F40" s="75">
        <f t="shared" si="30"/>
        <v>65705.999999999985</v>
      </c>
      <c r="H40" s="58"/>
      <c r="I40" s="53"/>
      <c r="J40" s="60"/>
      <c r="K40" s="79"/>
      <c r="L40" s="79"/>
      <c r="M40" s="73">
        <v>43724</v>
      </c>
      <c r="N40" s="93">
        <v>64080</v>
      </c>
      <c r="O40" s="10">
        <v>0.877</v>
      </c>
      <c r="P40" s="75">
        <f t="shared" ref="P40" si="31">N40*O40</f>
        <v>56198.16</v>
      </c>
      <c r="Q40" s="87">
        <v>48.033707865168537</v>
      </c>
      <c r="R40" s="75">
        <f t="shared" ref="R40" si="32">N40*Q40/100</f>
        <v>30780</v>
      </c>
    </row>
    <row r="41" spans="1:18" x14ac:dyDescent="0.25">
      <c r="B41" s="74">
        <v>72000</v>
      </c>
      <c r="C41" s="54">
        <v>0.98</v>
      </c>
      <c r="D41" s="75">
        <f t="shared" si="29"/>
        <v>70560</v>
      </c>
      <c r="E41" s="87">
        <v>93.2</v>
      </c>
      <c r="F41" s="75">
        <f t="shared" si="30"/>
        <v>67104</v>
      </c>
      <c r="G41" s="96"/>
      <c r="H41" s="203" t="s">
        <v>18</v>
      </c>
      <c r="I41" s="204"/>
      <c r="J41" s="204"/>
      <c r="K41" s="204"/>
      <c r="L41" s="204"/>
      <c r="N41" s="93">
        <v>64080</v>
      </c>
      <c r="O41" s="10">
        <v>0.97599999999999998</v>
      </c>
      <c r="P41" s="75">
        <f t="shared" ref="P41:P47" si="33">N41*O41</f>
        <v>62542.080000000002</v>
      </c>
      <c r="Q41" s="87">
        <v>93.398876404494374</v>
      </c>
      <c r="R41" s="75">
        <f t="shared" ref="R41:R47" si="34">N41*Q41/100</f>
        <v>59849.999999999993</v>
      </c>
    </row>
    <row r="42" spans="1:18" x14ac:dyDescent="0.25">
      <c r="A42" s="73">
        <v>43725</v>
      </c>
      <c r="B42" s="74">
        <v>72000</v>
      </c>
      <c r="C42" s="54">
        <v>0.97199999999999998</v>
      </c>
      <c r="D42" s="75">
        <f t="shared" si="29"/>
        <v>69984</v>
      </c>
      <c r="E42" s="87">
        <v>93.2</v>
      </c>
      <c r="F42" s="75">
        <f t="shared" si="30"/>
        <v>67104</v>
      </c>
      <c r="G42" s="73">
        <v>43725</v>
      </c>
      <c r="H42" s="74">
        <v>100800</v>
      </c>
      <c r="I42" s="108">
        <v>0.81599999999999995</v>
      </c>
      <c r="J42" s="75">
        <f t="shared" ref="J42" si="35">H42*I42</f>
        <v>82252.799999999988</v>
      </c>
      <c r="K42" s="82">
        <v>57.857142857142861</v>
      </c>
      <c r="L42" s="75">
        <f t="shared" ref="L42" si="36">H42*K42/100</f>
        <v>58320</v>
      </c>
      <c r="M42" s="73">
        <v>43725</v>
      </c>
      <c r="N42" s="93">
        <v>64080</v>
      </c>
      <c r="O42" s="10">
        <v>0.94899999999999995</v>
      </c>
      <c r="P42" s="75">
        <f t="shared" si="33"/>
        <v>60811.92</v>
      </c>
      <c r="Q42" s="87">
        <v>85.393258426966284</v>
      </c>
      <c r="R42" s="75">
        <f t="shared" si="34"/>
        <v>54719.999999999993</v>
      </c>
    </row>
    <row r="43" spans="1:18" ht="14.25" customHeight="1" x14ac:dyDescent="0.25">
      <c r="B43" s="74">
        <v>72000</v>
      </c>
      <c r="C43" s="54">
        <v>0.98799999999999999</v>
      </c>
      <c r="D43" s="75">
        <f t="shared" si="29"/>
        <v>71136</v>
      </c>
      <c r="E43" s="87">
        <v>93.2</v>
      </c>
      <c r="F43" s="75">
        <f t="shared" si="30"/>
        <v>67104</v>
      </c>
      <c r="H43" s="74">
        <v>100800</v>
      </c>
      <c r="I43" s="108">
        <v>0.98599999999999999</v>
      </c>
      <c r="J43" s="75">
        <f t="shared" ref="J43:J69" si="37">H43*I43</f>
        <v>99388.800000000003</v>
      </c>
      <c r="K43" s="82">
        <v>90.401785714285708</v>
      </c>
      <c r="L43" s="75">
        <f t="shared" ref="L43:L69" si="38">H43*K43/100</f>
        <v>91125</v>
      </c>
      <c r="N43" s="93">
        <v>64080</v>
      </c>
      <c r="O43" s="10">
        <v>0.98799999999999999</v>
      </c>
      <c r="P43" s="75">
        <f t="shared" si="33"/>
        <v>63311.040000000001</v>
      </c>
      <c r="Q43" s="87">
        <v>93.398876404494374</v>
      </c>
      <c r="R43" s="75">
        <f t="shared" si="34"/>
        <v>59849.999999999993</v>
      </c>
    </row>
    <row r="44" spans="1:18" x14ac:dyDescent="0.25">
      <c r="B44" s="201" t="s">
        <v>1</v>
      </c>
      <c r="C44" s="202"/>
      <c r="D44" s="100">
        <f>SUM(D32:D43)</f>
        <v>825840</v>
      </c>
      <c r="E44" s="101">
        <f>F44/D44</f>
        <v>0.92935919790758503</v>
      </c>
      <c r="F44" s="102">
        <f>SUM(F32:F43)</f>
        <v>767502</v>
      </c>
      <c r="G44" s="73">
        <v>43726</v>
      </c>
      <c r="H44" s="74">
        <v>100800</v>
      </c>
      <c r="I44" s="10">
        <v>0.95799999999999996</v>
      </c>
      <c r="J44" s="75">
        <f t="shared" si="37"/>
        <v>96566.399999999994</v>
      </c>
      <c r="K44" s="87">
        <v>90.401785714285708</v>
      </c>
      <c r="L44" s="75">
        <f t="shared" si="38"/>
        <v>91125</v>
      </c>
      <c r="M44" s="73">
        <v>43726</v>
      </c>
      <c r="N44" s="93">
        <v>64080</v>
      </c>
      <c r="O44" s="10">
        <v>0.94299999999999995</v>
      </c>
      <c r="P44" s="75">
        <f t="shared" si="33"/>
        <v>60427.439999999995</v>
      </c>
      <c r="Q44" s="87">
        <v>82.724719101123597</v>
      </c>
      <c r="R44" s="75">
        <f t="shared" si="34"/>
        <v>53010</v>
      </c>
    </row>
    <row r="45" spans="1:18" x14ac:dyDescent="0.25">
      <c r="B45" s="103"/>
      <c r="C45" s="104"/>
      <c r="D45" s="105"/>
      <c r="E45" s="105"/>
      <c r="F45" s="105"/>
      <c r="H45" s="74">
        <v>100800</v>
      </c>
      <c r="I45" s="10">
        <v>0.98</v>
      </c>
      <c r="J45" s="75">
        <f t="shared" si="37"/>
        <v>98784</v>
      </c>
      <c r="K45" s="87">
        <v>94.017857142857139</v>
      </c>
      <c r="L45" s="75">
        <f t="shared" si="38"/>
        <v>94770</v>
      </c>
      <c r="N45" s="93">
        <v>65520</v>
      </c>
      <c r="O45" s="10">
        <v>0.97299999999999998</v>
      </c>
      <c r="P45" s="75">
        <f t="shared" si="33"/>
        <v>63750.96</v>
      </c>
      <c r="Q45" s="87">
        <v>88.736263736263737</v>
      </c>
      <c r="R45" s="75">
        <f t="shared" si="34"/>
        <v>58140</v>
      </c>
    </row>
    <row r="46" spans="1:18" ht="12.75" customHeight="1" x14ac:dyDescent="0.25">
      <c r="A46" s="96"/>
      <c r="B46" s="206" t="s">
        <v>22</v>
      </c>
      <c r="C46" s="207"/>
      <c r="D46" s="207"/>
      <c r="E46" s="207"/>
      <c r="F46" s="207"/>
      <c r="G46" s="73">
        <v>43727</v>
      </c>
      <c r="H46" s="74">
        <v>100800</v>
      </c>
      <c r="I46" s="10">
        <v>0.96299999999999997</v>
      </c>
      <c r="J46" s="75">
        <f t="shared" si="37"/>
        <v>97070.399999999994</v>
      </c>
      <c r="K46" s="87">
        <v>90.401785714285708</v>
      </c>
      <c r="L46" s="75">
        <f t="shared" si="38"/>
        <v>91125</v>
      </c>
      <c r="M46" s="73">
        <v>43727</v>
      </c>
      <c r="N46" s="93">
        <v>65520</v>
      </c>
      <c r="O46" s="10">
        <v>0.98</v>
      </c>
      <c r="P46" s="75">
        <f t="shared" si="33"/>
        <v>64209.599999999999</v>
      </c>
      <c r="Q46" s="87">
        <v>93.956043956043956</v>
      </c>
      <c r="R46" s="75">
        <f t="shared" si="34"/>
        <v>61560</v>
      </c>
    </row>
    <row r="47" spans="1:18" ht="12.75" customHeight="1" x14ac:dyDescent="0.25">
      <c r="A47" s="73">
        <v>43726</v>
      </c>
      <c r="B47" s="93">
        <v>79200</v>
      </c>
      <c r="C47" s="54">
        <v>0.89549999999999996</v>
      </c>
      <c r="D47" s="75">
        <f t="shared" ref="D47" si="39">B47*C47</f>
        <v>70923.599999999991</v>
      </c>
      <c r="E47" s="87">
        <v>45.151515151515156</v>
      </c>
      <c r="F47" s="75">
        <f t="shared" ref="F47" si="40">B47*E47/100</f>
        <v>35760.000000000007</v>
      </c>
      <c r="H47" s="74">
        <v>100800</v>
      </c>
      <c r="I47" s="10">
        <v>0.98</v>
      </c>
      <c r="J47" s="75">
        <f t="shared" si="37"/>
        <v>98784</v>
      </c>
      <c r="K47" s="87">
        <v>97.633928571428569</v>
      </c>
      <c r="L47" s="75">
        <f t="shared" si="38"/>
        <v>98415</v>
      </c>
      <c r="N47" s="93">
        <v>65520</v>
      </c>
      <c r="O47" s="10">
        <v>0.999</v>
      </c>
      <c r="P47" s="75">
        <f t="shared" si="33"/>
        <v>65454.48</v>
      </c>
      <c r="Q47" s="87">
        <v>99.175824175824175</v>
      </c>
      <c r="R47" s="75">
        <f t="shared" si="34"/>
        <v>64980</v>
      </c>
    </row>
    <row r="48" spans="1:18" ht="14.25" customHeight="1" x14ac:dyDescent="0.25">
      <c r="B48" s="93">
        <v>86400</v>
      </c>
      <c r="C48" s="54">
        <v>0.98699999999999999</v>
      </c>
      <c r="D48" s="75">
        <f t="shared" ref="D48:D58" si="41">B48*C48</f>
        <v>85276.800000000003</v>
      </c>
      <c r="E48" s="87">
        <v>94.8125</v>
      </c>
      <c r="F48" s="75">
        <f t="shared" ref="F48:F58" si="42">B48*E48/100</f>
        <v>81918</v>
      </c>
      <c r="G48" s="73">
        <v>43728</v>
      </c>
      <c r="H48" s="74">
        <v>100800</v>
      </c>
      <c r="I48" s="10">
        <v>0.97799999999999998</v>
      </c>
      <c r="J48" s="75">
        <f t="shared" si="37"/>
        <v>98582.399999999994</v>
      </c>
      <c r="K48" s="87">
        <v>90.401785714285708</v>
      </c>
      <c r="L48" s="75">
        <f t="shared" si="38"/>
        <v>91125</v>
      </c>
      <c r="N48" s="208" t="s">
        <v>1</v>
      </c>
      <c r="O48" s="208"/>
      <c r="P48" s="98">
        <f>SUM(P40:P47)</f>
        <v>496705.68</v>
      </c>
      <c r="Q48" s="88">
        <f>R48/P48</f>
        <v>0.89165479243160661</v>
      </c>
      <c r="R48" s="89">
        <f>SUM(R40:R47)</f>
        <v>442890</v>
      </c>
    </row>
    <row r="49" spans="1:18" ht="12.75" customHeight="1" x14ac:dyDescent="0.25">
      <c r="A49" s="73">
        <v>43727</v>
      </c>
      <c r="B49" s="93">
        <v>86400</v>
      </c>
      <c r="C49" s="54">
        <v>0.99</v>
      </c>
      <c r="D49" s="75">
        <f t="shared" si="41"/>
        <v>85536</v>
      </c>
      <c r="E49" s="87">
        <v>97.125</v>
      </c>
      <c r="F49" s="75">
        <f t="shared" si="42"/>
        <v>83916</v>
      </c>
      <c r="H49" s="74">
        <v>100800</v>
      </c>
      <c r="I49" s="10">
        <v>0.97199999999999998</v>
      </c>
      <c r="J49" s="75">
        <f t="shared" si="37"/>
        <v>97977.599999999991</v>
      </c>
      <c r="K49" s="87">
        <v>94.017857142857139</v>
      </c>
      <c r="L49" s="75">
        <f t="shared" si="38"/>
        <v>94770</v>
      </c>
      <c r="N49" s="58"/>
      <c r="O49" s="54"/>
      <c r="P49" s="60"/>
    </row>
    <row r="50" spans="1:18" x14ac:dyDescent="0.25">
      <c r="B50" s="93">
        <v>86400</v>
      </c>
      <c r="C50" s="54">
        <v>0.999</v>
      </c>
      <c r="D50" s="75">
        <f t="shared" si="41"/>
        <v>86313.600000000006</v>
      </c>
      <c r="E50" s="87">
        <v>97.125</v>
      </c>
      <c r="F50" s="75">
        <f t="shared" si="42"/>
        <v>83916</v>
      </c>
      <c r="G50" s="73">
        <v>43729</v>
      </c>
      <c r="H50" s="74">
        <v>100800</v>
      </c>
      <c r="I50" s="10">
        <v>0.97799999999999998</v>
      </c>
      <c r="J50" s="75">
        <f t="shared" si="37"/>
        <v>98582.399999999994</v>
      </c>
      <c r="K50" s="87">
        <v>90.401785714285708</v>
      </c>
      <c r="L50" s="75">
        <f t="shared" si="38"/>
        <v>91125</v>
      </c>
      <c r="M50" s="96"/>
      <c r="N50" s="206" t="s">
        <v>24</v>
      </c>
      <c r="O50" s="207"/>
      <c r="P50" s="207"/>
      <c r="Q50" s="207"/>
      <c r="R50" s="207"/>
    </row>
    <row r="51" spans="1:18" x14ac:dyDescent="0.25">
      <c r="A51" s="73">
        <v>43728</v>
      </c>
      <c r="B51" s="93">
        <v>86400</v>
      </c>
      <c r="C51" s="54">
        <v>0.98399999999999999</v>
      </c>
      <c r="D51" s="75">
        <f t="shared" si="41"/>
        <v>85017.600000000006</v>
      </c>
      <c r="E51" s="87">
        <v>90.1875</v>
      </c>
      <c r="F51" s="75">
        <f t="shared" si="42"/>
        <v>77922</v>
      </c>
      <c r="H51" s="74">
        <v>100800</v>
      </c>
      <c r="I51" s="10">
        <v>0.97599999999999998</v>
      </c>
      <c r="J51" s="75">
        <f t="shared" si="37"/>
        <v>98380.800000000003</v>
      </c>
      <c r="K51" s="87">
        <v>90.401785714285708</v>
      </c>
      <c r="L51" s="75">
        <f t="shared" si="38"/>
        <v>91125</v>
      </c>
      <c r="M51" s="73">
        <v>43728</v>
      </c>
      <c r="N51" s="93">
        <v>77040</v>
      </c>
      <c r="O51" s="10">
        <v>0.91100000000000003</v>
      </c>
      <c r="P51" s="75">
        <f t="shared" ref="P51" si="43">N51*O51</f>
        <v>70183.44</v>
      </c>
      <c r="Q51" s="87">
        <v>75.700934579439249</v>
      </c>
      <c r="R51" s="75">
        <f t="shared" ref="R51" si="44">N51*Q51/100</f>
        <v>58320</v>
      </c>
    </row>
    <row r="52" spans="1:18" x14ac:dyDescent="0.25">
      <c r="B52" s="93">
        <v>86400</v>
      </c>
      <c r="C52" s="54">
        <v>0.98299999999999998</v>
      </c>
      <c r="D52" s="75">
        <f t="shared" si="41"/>
        <v>84931.199999999997</v>
      </c>
      <c r="E52" s="87">
        <v>92.5</v>
      </c>
      <c r="F52" s="75">
        <f t="shared" si="42"/>
        <v>79920</v>
      </c>
      <c r="G52" s="73">
        <v>43730</v>
      </c>
      <c r="H52" s="74">
        <v>100800</v>
      </c>
      <c r="I52" s="10">
        <v>0.98099999999999998</v>
      </c>
      <c r="J52" s="75">
        <f t="shared" si="37"/>
        <v>98884.800000000003</v>
      </c>
      <c r="K52" s="87">
        <v>94.017857142857139</v>
      </c>
      <c r="L52" s="75">
        <f t="shared" si="38"/>
        <v>94770</v>
      </c>
      <c r="N52" s="93">
        <v>77040</v>
      </c>
      <c r="O52" s="10">
        <v>0.96899999999999997</v>
      </c>
      <c r="P52" s="75">
        <f t="shared" ref="P52:P56" si="45">N52*O52</f>
        <v>74651.759999999995</v>
      </c>
      <c r="Q52" s="87">
        <v>88.94859813084112</v>
      </c>
      <c r="R52" s="75">
        <f t="shared" ref="R52:R56" si="46">N52*Q52/100</f>
        <v>68526</v>
      </c>
    </row>
    <row r="53" spans="1:18" x14ac:dyDescent="0.25">
      <c r="A53" s="73">
        <v>43729</v>
      </c>
      <c r="B53" s="93">
        <v>86400</v>
      </c>
      <c r="C53" s="54">
        <v>0.98799999999999999</v>
      </c>
      <c r="D53" s="75">
        <f t="shared" si="41"/>
        <v>85363.199999999997</v>
      </c>
      <c r="E53" s="87">
        <v>94.8125</v>
      </c>
      <c r="F53" s="75">
        <f t="shared" si="42"/>
        <v>81918</v>
      </c>
      <c r="H53" s="74">
        <v>100800</v>
      </c>
      <c r="I53" s="10">
        <v>0.97799999999999998</v>
      </c>
      <c r="J53" s="75">
        <f t="shared" si="37"/>
        <v>98582.399999999994</v>
      </c>
      <c r="K53" s="87">
        <v>94.017857142857139</v>
      </c>
      <c r="L53" s="75">
        <f t="shared" si="38"/>
        <v>94770</v>
      </c>
      <c r="M53" s="73">
        <v>43729</v>
      </c>
      <c r="N53" s="93">
        <v>77040</v>
      </c>
      <c r="O53" s="10">
        <v>0.97</v>
      </c>
      <c r="P53" s="75">
        <f t="shared" si="45"/>
        <v>74728.800000000003</v>
      </c>
      <c r="Q53" s="87">
        <v>92.733644859813083</v>
      </c>
      <c r="R53" s="75">
        <f t="shared" si="46"/>
        <v>71442</v>
      </c>
    </row>
    <row r="54" spans="1:18" x14ac:dyDescent="0.25">
      <c r="B54" s="93">
        <v>86400</v>
      </c>
      <c r="C54" s="54">
        <v>0.98699999999999999</v>
      </c>
      <c r="D54" s="75">
        <f t="shared" si="41"/>
        <v>85276.800000000003</v>
      </c>
      <c r="E54" s="87">
        <v>94.8125</v>
      </c>
      <c r="F54" s="75">
        <f t="shared" si="42"/>
        <v>81918</v>
      </c>
      <c r="G54" s="73">
        <v>43731</v>
      </c>
      <c r="H54" s="74">
        <v>100800</v>
      </c>
      <c r="I54" s="10">
        <v>0.98399999999999999</v>
      </c>
      <c r="J54" s="75">
        <f t="shared" si="37"/>
        <v>99187.199999999997</v>
      </c>
      <c r="K54" s="87">
        <v>94.017857142857139</v>
      </c>
      <c r="L54" s="75">
        <f t="shared" si="38"/>
        <v>94770</v>
      </c>
      <c r="N54" s="93">
        <v>77040</v>
      </c>
      <c r="O54" s="10">
        <v>0.97899999999999998</v>
      </c>
      <c r="P54" s="75">
        <f t="shared" si="45"/>
        <v>75422.16</v>
      </c>
      <c r="Q54" s="87">
        <v>92.733644859813083</v>
      </c>
      <c r="R54" s="75">
        <f t="shared" si="46"/>
        <v>71442</v>
      </c>
    </row>
    <row r="55" spans="1:18" x14ac:dyDescent="0.25">
      <c r="A55" s="73">
        <v>43730</v>
      </c>
      <c r="B55" s="93">
        <v>86400</v>
      </c>
      <c r="C55" s="54">
        <v>0.98799999999999999</v>
      </c>
      <c r="D55" s="75">
        <f t="shared" si="41"/>
        <v>85363.199999999997</v>
      </c>
      <c r="E55" s="87">
        <v>94.8125</v>
      </c>
      <c r="F55" s="75">
        <f t="shared" si="42"/>
        <v>81918</v>
      </c>
      <c r="H55" s="74">
        <v>100800</v>
      </c>
      <c r="I55" s="10">
        <v>0.97899999999999998</v>
      </c>
      <c r="J55" s="75">
        <f t="shared" si="37"/>
        <v>98683.199999999997</v>
      </c>
      <c r="K55" s="87">
        <v>90.401785714285708</v>
      </c>
      <c r="L55" s="75">
        <f t="shared" si="38"/>
        <v>91125</v>
      </c>
      <c r="M55" s="73">
        <v>43730</v>
      </c>
      <c r="N55" s="93">
        <v>77040</v>
      </c>
      <c r="O55" s="10">
        <v>0.99299999999999999</v>
      </c>
      <c r="P55" s="75">
        <f t="shared" si="45"/>
        <v>76500.72</v>
      </c>
      <c r="Q55" s="87">
        <v>94.626168224299064</v>
      </c>
      <c r="R55" s="75">
        <f t="shared" si="46"/>
        <v>72900</v>
      </c>
    </row>
    <row r="56" spans="1:18" x14ac:dyDescent="0.25">
      <c r="B56" s="93">
        <v>86400</v>
      </c>
      <c r="C56" s="54">
        <v>0.98099999999999998</v>
      </c>
      <c r="D56" s="75">
        <f t="shared" si="41"/>
        <v>84758.399999999994</v>
      </c>
      <c r="E56" s="87">
        <v>92.5</v>
      </c>
      <c r="F56" s="75">
        <f t="shared" si="42"/>
        <v>79920</v>
      </c>
      <c r="G56" s="73">
        <v>43732</v>
      </c>
      <c r="H56" s="74">
        <v>100800</v>
      </c>
      <c r="I56" s="10">
        <v>0.98399999999999999</v>
      </c>
      <c r="J56" s="75">
        <f t="shared" si="37"/>
        <v>99187.199999999997</v>
      </c>
      <c r="K56" s="87">
        <v>97.633928571428569</v>
      </c>
      <c r="L56" s="75">
        <f t="shared" si="38"/>
        <v>98415</v>
      </c>
      <c r="N56" s="93">
        <v>77040</v>
      </c>
      <c r="O56" s="10">
        <v>0.999</v>
      </c>
      <c r="P56" s="75">
        <f t="shared" si="45"/>
        <v>76962.960000000006</v>
      </c>
      <c r="Q56" s="87">
        <v>96.518691588785046</v>
      </c>
      <c r="R56" s="75">
        <f t="shared" si="46"/>
        <v>74358</v>
      </c>
    </row>
    <row r="57" spans="1:18" x14ac:dyDescent="0.25">
      <c r="A57" s="73">
        <v>43731</v>
      </c>
      <c r="B57" s="93">
        <v>86400</v>
      </c>
      <c r="C57" s="54">
        <v>0.98799999999999999</v>
      </c>
      <c r="D57" s="75">
        <f t="shared" si="41"/>
        <v>85363.199999999997</v>
      </c>
      <c r="E57" s="87">
        <v>94.8125</v>
      </c>
      <c r="F57" s="75">
        <f t="shared" si="42"/>
        <v>81918</v>
      </c>
      <c r="H57" s="74">
        <v>100800</v>
      </c>
      <c r="I57" s="10">
        <v>0.97699999999999998</v>
      </c>
      <c r="J57" s="75">
        <f t="shared" si="37"/>
        <v>98481.599999999991</v>
      </c>
      <c r="K57" s="87">
        <v>90.401785714285708</v>
      </c>
      <c r="L57" s="75">
        <f t="shared" si="38"/>
        <v>91125</v>
      </c>
      <c r="N57" s="211" t="s">
        <v>1</v>
      </c>
      <c r="O57" s="211"/>
      <c r="P57" s="100">
        <f>SUM(P49:P56)</f>
        <v>448449.84</v>
      </c>
      <c r="Q57" s="101">
        <f>R57/P57</f>
        <v>0.92984312359215016</v>
      </c>
      <c r="R57" s="102">
        <f>SUM(R49:R56)</f>
        <v>416988</v>
      </c>
    </row>
    <row r="58" spans="1:18" x14ac:dyDescent="0.25">
      <c r="B58" s="93">
        <v>86400</v>
      </c>
      <c r="C58" s="54">
        <v>0.999</v>
      </c>
      <c r="D58" s="75">
        <f t="shared" si="41"/>
        <v>86313.600000000006</v>
      </c>
      <c r="E58" s="87">
        <v>99.4375</v>
      </c>
      <c r="F58" s="75">
        <f t="shared" si="42"/>
        <v>85914</v>
      </c>
      <c r="G58" s="73">
        <v>43733</v>
      </c>
      <c r="H58" s="74">
        <v>100800</v>
      </c>
      <c r="I58" s="10">
        <v>0.97299999999999998</v>
      </c>
      <c r="J58" s="75">
        <f t="shared" si="37"/>
        <v>98078.399999999994</v>
      </c>
      <c r="K58" s="87">
        <v>94.017857142857139</v>
      </c>
      <c r="L58" s="75">
        <f t="shared" si="38"/>
        <v>94770</v>
      </c>
      <c r="N58" s="74"/>
      <c r="O58" s="106"/>
      <c r="P58" s="75"/>
      <c r="Q58" s="107"/>
      <c r="R58" s="107"/>
    </row>
    <row r="59" spans="1:18" ht="14.25" customHeight="1" x14ac:dyDescent="0.25">
      <c r="B59" s="201" t="s">
        <v>1</v>
      </c>
      <c r="C59" s="202"/>
      <c r="D59" s="98">
        <f>SUM(D47:D58)</f>
        <v>1010437.2</v>
      </c>
      <c r="E59" s="88">
        <f>F59/D59</f>
        <v>0.92718082825929216</v>
      </c>
      <c r="F59" s="89">
        <f>SUM(F47:F58)</f>
        <v>936858</v>
      </c>
      <c r="H59" s="74">
        <v>100800</v>
      </c>
      <c r="I59" s="10">
        <v>0.98</v>
      </c>
      <c r="J59" s="75">
        <f t="shared" si="37"/>
        <v>98784</v>
      </c>
      <c r="K59" s="87">
        <v>90.401785714285708</v>
      </c>
      <c r="L59" s="75">
        <f t="shared" si="38"/>
        <v>91125</v>
      </c>
      <c r="M59" s="96"/>
      <c r="N59" s="206" t="s">
        <v>25</v>
      </c>
      <c r="O59" s="207"/>
      <c r="P59" s="207"/>
      <c r="Q59" s="207"/>
      <c r="R59" s="207"/>
    </row>
    <row r="60" spans="1:18" x14ac:dyDescent="0.25">
      <c r="B60" s="91"/>
      <c r="C60" s="92"/>
      <c r="D60" s="75"/>
      <c r="E60" s="79"/>
      <c r="F60" s="79"/>
      <c r="G60" s="73">
        <v>43734</v>
      </c>
      <c r="H60" s="74">
        <v>100800</v>
      </c>
      <c r="I60" s="10">
        <v>0.95899999999999996</v>
      </c>
      <c r="J60" s="75">
        <f t="shared" si="37"/>
        <v>96667.199999999997</v>
      </c>
      <c r="K60" s="87">
        <v>90.401785714285708</v>
      </c>
      <c r="L60" s="75">
        <f t="shared" si="38"/>
        <v>91125</v>
      </c>
      <c r="M60" s="73">
        <v>43731</v>
      </c>
      <c r="N60" s="93">
        <v>104400</v>
      </c>
      <c r="O60" s="10">
        <v>0.86899999999999999</v>
      </c>
      <c r="P60" s="75">
        <f t="shared" ref="P60" si="47">N60*O60</f>
        <v>90723.6</v>
      </c>
      <c r="Q60" s="87">
        <v>49.750957854406131</v>
      </c>
      <c r="R60" s="75">
        <f t="shared" ref="R60" si="48">N60*Q60/100</f>
        <v>51940</v>
      </c>
    </row>
    <row r="61" spans="1:18" x14ac:dyDescent="0.25">
      <c r="A61" s="96"/>
      <c r="B61" s="206" t="s">
        <v>23</v>
      </c>
      <c r="C61" s="207"/>
      <c r="D61" s="207"/>
      <c r="E61" s="207"/>
      <c r="F61" s="207"/>
      <c r="H61" s="74">
        <v>100800</v>
      </c>
      <c r="I61" s="10">
        <v>0.97599999999999998</v>
      </c>
      <c r="J61" s="75">
        <f t="shared" si="37"/>
        <v>98380.800000000003</v>
      </c>
      <c r="K61" s="87">
        <v>94.017857142857139</v>
      </c>
      <c r="L61" s="75">
        <f t="shared" si="38"/>
        <v>94770</v>
      </c>
      <c r="N61" s="93">
        <v>104400</v>
      </c>
      <c r="O61" s="10">
        <v>0.97699999999999998</v>
      </c>
      <c r="P61" s="75">
        <f t="shared" ref="P61:P75" si="49">N61*O61</f>
        <v>101998.8</v>
      </c>
      <c r="Q61" s="87">
        <v>94.526819923371647</v>
      </c>
      <c r="R61" s="75">
        <f t="shared" ref="R61:R75" si="50">N61*Q61/100</f>
        <v>98686</v>
      </c>
    </row>
    <row r="62" spans="1:18" x14ac:dyDescent="0.25">
      <c r="A62" s="73">
        <v>43732</v>
      </c>
      <c r="B62" s="93">
        <v>91440</v>
      </c>
      <c r="C62" s="54">
        <v>0.877</v>
      </c>
      <c r="D62" s="75">
        <f t="shared" ref="D62" si="51">B62*C62</f>
        <v>80192.88</v>
      </c>
      <c r="E62" s="87">
        <v>71.929133858267718</v>
      </c>
      <c r="F62" s="75">
        <f t="shared" ref="F62" si="52">B62*E62/100</f>
        <v>65772</v>
      </c>
      <c r="G62" s="73">
        <v>43735</v>
      </c>
      <c r="H62" s="74">
        <v>100800</v>
      </c>
      <c r="I62" s="10">
        <v>0.96</v>
      </c>
      <c r="J62" s="75">
        <f t="shared" si="37"/>
        <v>96768</v>
      </c>
      <c r="K62" s="87">
        <v>90.401785714285708</v>
      </c>
      <c r="L62" s="75">
        <f t="shared" si="38"/>
        <v>91125</v>
      </c>
      <c r="M62" s="73">
        <v>43732</v>
      </c>
      <c r="N62" s="93">
        <v>104400</v>
      </c>
      <c r="O62" s="10">
        <v>0.99</v>
      </c>
      <c r="P62" s="75">
        <f t="shared" si="49"/>
        <v>103356</v>
      </c>
      <c r="Q62" s="87">
        <v>97.014367816091948</v>
      </c>
      <c r="R62" s="75">
        <f t="shared" si="50"/>
        <v>101283</v>
      </c>
    </row>
    <row r="63" spans="1:18" ht="12.75" customHeight="1" x14ac:dyDescent="0.25">
      <c r="B63" s="93">
        <v>91440</v>
      </c>
      <c r="C63" s="54">
        <v>0.98299999999999998</v>
      </c>
      <c r="D63" s="75">
        <f t="shared" ref="D63:D75" si="53">B63*C63</f>
        <v>89885.52</v>
      </c>
      <c r="E63" s="87">
        <v>94.251968503937007</v>
      </c>
      <c r="F63" s="75">
        <f t="shared" ref="F63:F75" si="54">B63*E63/100</f>
        <v>86184</v>
      </c>
      <c r="H63" s="74">
        <v>100800</v>
      </c>
      <c r="I63" s="10">
        <v>0.96399999999999997</v>
      </c>
      <c r="J63" s="75">
        <f t="shared" si="37"/>
        <v>97171.199999999997</v>
      </c>
      <c r="K63" s="87">
        <v>90.401785714285708</v>
      </c>
      <c r="L63" s="75">
        <f t="shared" si="38"/>
        <v>91125</v>
      </c>
      <c r="N63" s="93">
        <v>104400</v>
      </c>
      <c r="O63" s="10">
        <v>0.99199999999999999</v>
      </c>
      <c r="P63" s="75">
        <f t="shared" si="49"/>
        <v>103564.8</v>
      </c>
      <c r="Q63" s="87">
        <v>97.014367816091948</v>
      </c>
      <c r="R63" s="75">
        <f t="shared" si="50"/>
        <v>101283</v>
      </c>
    </row>
    <row r="64" spans="1:18" x14ac:dyDescent="0.25">
      <c r="A64" s="73">
        <v>43733</v>
      </c>
      <c r="B64" s="93">
        <v>91440</v>
      </c>
      <c r="C64" s="54">
        <v>0.97399999999999998</v>
      </c>
      <c r="D64" s="75">
        <f t="shared" si="53"/>
        <v>89062.56</v>
      </c>
      <c r="E64" s="87">
        <v>91.771653543307082</v>
      </c>
      <c r="F64" s="75">
        <f t="shared" si="54"/>
        <v>83916</v>
      </c>
      <c r="G64" s="73">
        <v>43736</v>
      </c>
      <c r="H64" s="74">
        <v>100800</v>
      </c>
      <c r="I64" s="10">
        <v>0.96099999999999997</v>
      </c>
      <c r="J64" s="75">
        <f t="shared" si="37"/>
        <v>96868.800000000003</v>
      </c>
      <c r="K64" s="87">
        <v>90.401785714285708</v>
      </c>
      <c r="L64" s="75">
        <f t="shared" si="38"/>
        <v>91125</v>
      </c>
      <c r="M64" s="73">
        <v>43733</v>
      </c>
      <c r="N64" s="93">
        <v>104400</v>
      </c>
      <c r="O64" s="10">
        <v>0.99099999999999999</v>
      </c>
      <c r="P64" s="75">
        <f t="shared" si="49"/>
        <v>103460.4</v>
      </c>
      <c r="Q64" s="87">
        <v>97.014367816091948</v>
      </c>
      <c r="R64" s="75">
        <f t="shared" si="50"/>
        <v>101283</v>
      </c>
    </row>
    <row r="65" spans="1:18" x14ac:dyDescent="0.25">
      <c r="B65" s="93">
        <v>91440</v>
      </c>
      <c r="C65" s="54">
        <v>0.99299999999999999</v>
      </c>
      <c r="D65" s="75">
        <f t="shared" si="53"/>
        <v>90799.92</v>
      </c>
      <c r="E65" s="87">
        <v>96.732283464566933</v>
      </c>
      <c r="F65" s="75">
        <f t="shared" si="54"/>
        <v>88452</v>
      </c>
      <c r="H65" s="74">
        <v>100800</v>
      </c>
      <c r="I65" s="10">
        <v>0.97</v>
      </c>
      <c r="J65" s="75">
        <f t="shared" si="37"/>
        <v>97776</v>
      </c>
      <c r="K65" s="87">
        <v>90.401785714285708</v>
      </c>
      <c r="L65" s="75">
        <f t="shared" si="38"/>
        <v>91125</v>
      </c>
      <c r="N65" s="93">
        <v>104400</v>
      </c>
      <c r="O65" s="10">
        <v>0.995</v>
      </c>
      <c r="P65" s="75">
        <f t="shared" si="49"/>
        <v>103878</v>
      </c>
      <c r="Q65" s="87">
        <v>97.014367816091948</v>
      </c>
      <c r="R65" s="75">
        <f t="shared" si="50"/>
        <v>101283</v>
      </c>
    </row>
    <row r="66" spans="1:18" x14ac:dyDescent="0.25">
      <c r="A66" s="73">
        <v>43734</v>
      </c>
      <c r="B66" s="93">
        <v>91440</v>
      </c>
      <c r="C66" s="54">
        <v>0.98299999999999998</v>
      </c>
      <c r="D66" s="75">
        <f t="shared" si="53"/>
        <v>89885.52</v>
      </c>
      <c r="E66" s="87">
        <v>96.732283464566933</v>
      </c>
      <c r="F66" s="75">
        <f t="shared" si="54"/>
        <v>88452</v>
      </c>
      <c r="G66" s="73">
        <v>43737</v>
      </c>
      <c r="H66" s="74">
        <v>100800</v>
      </c>
      <c r="I66" s="10">
        <v>0.97699999999999998</v>
      </c>
      <c r="J66" s="75">
        <f t="shared" si="37"/>
        <v>98481.599999999991</v>
      </c>
      <c r="K66" s="87">
        <v>90.401785714285708</v>
      </c>
      <c r="L66" s="75">
        <f t="shared" si="38"/>
        <v>91125</v>
      </c>
      <c r="M66" s="73">
        <v>43734</v>
      </c>
      <c r="N66" s="93">
        <v>104400</v>
      </c>
      <c r="O66" s="10">
        <v>0.97599999999999998</v>
      </c>
      <c r="P66" s="75">
        <f t="shared" si="49"/>
        <v>101894.39999999999</v>
      </c>
      <c r="Q66" s="87">
        <v>94.526819923371647</v>
      </c>
      <c r="R66" s="75">
        <f t="shared" si="50"/>
        <v>98686</v>
      </c>
    </row>
    <row r="67" spans="1:18" ht="12.75" customHeight="1" x14ac:dyDescent="0.25">
      <c r="B67" s="93">
        <v>91440</v>
      </c>
      <c r="C67" s="54">
        <v>0.98299999999999998</v>
      </c>
      <c r="D67" s="75">
        <f t="shared" si="53"/>
        <v>89885.52</v>
      </c>
      <c r="E67" s="87">
        <v>94.251968503937007</v>
      </c>
      <c r="F67" s="75">
        <f t="shared" si="54"/>
        <v>86184</v>
      </c>
      <c r="H67" s="74">
        <v>100800</v>
      </c>
      <c r="I67" s="10">
        <v>0.97</v>
      </c>
      <c r="J67" s="75">
        <f t="shared" si="37"/>
        <v>97776</v>
      </c>
      <c r="K67" s="87">
        <v>94.017857142857139</v>
      </c>
      <c r="L67" s="75">
        <f t="shared" si="38"/>
        <v>94770</v>
      </c>
      <c r="N67" s="93">
        <v>104400</v>
      </c>
      <c r="O67" s="10">
        <v>0.98899999999999999</v>
      </c>
      <c r="P67" s="75">
        <f t="shared" si="49"/>
        <v>103251.6</v>
      </c>
      <c r="Q67" s="87">
        <v>97.014367816091948</v>
      </c>
      <c r="R67" s="75">
        <f t="shared" si="50"/>
        <v>101283</v>
      </c>
    </row>
    <row r="68" spans="1:18" x14ac:dyDescent="0.25">
      <c r="A68" s="73">
        <v>43735</v>
      </c>
      <c r="B68" s="93">
        <v>91440</v>
      </c>
      <c r="C68" s="54">
        <v>0.97899999999999998</v>
      </c>
      <c r="D68" s="75">
        <f t="shared" si="53"/>
        <v>89519.76</v>
      </c>
      <c r="E68" s="87">
        <v>94.251968503937007</v>
      </c>
      <c r="F68" s="75">
        <f t="shared" si="54"/>
        <v>86184</v>
      </c>
      <c r="G68" s="73">
        <v>43738</v>
      </c>
      <c r="H68" s="74">
        <v>100800</v>
      </c>
      <c r="I68" s="10">
        <v>0.97399999999999998</v>
      </c>
      <c r="J68" s="75">
        <f t="shared" si="37"/>
        <v>98179.199999999997</v>
      </c>
      <c r="K68" s="87">
        <v>86.785714285714292</v>
      </c>
      <c r="L68" s="75">
        <f t="shared" si="38"/>
        <v>87480</v>
      </c>
      <c r="M68" s="73">
        <v>43735</v>
      </c>
      <c r="N68" s="93">
        <v>104400</v>
      </c>
      <c r="O68" s="10">
        <v>0.98299999999999998</v>
      </c>
      <c r="P68" s="75">
        <f t="shared" si="49"/>
        <v>102625.2</v>
      </c>
      <c r="Q68" s="87">
        <v>94.526819923371647</v>
      </c>
      <c r="R68" s="75">
        <f t="shared" si="50"/>
        <v>98686</v>
      </c>
    </row>
    <row r="69" spans="1:18" x14ac:dyDescent="0.25">
      <c r="B69" s="93">
        <v>91440</v>
      </c>
      <c r="C69" s="54">
        <v>0.98399999999999999</v>
      </c>
      <c r="D69" s="75">
        <f t="shared" si="53"/>
        <v>89976.959999999992</v>
      </c>
      <c r="E69" s="87">
        <v>96.732283464566933</v>
      </c>
      <c r="F69" s="75">
        <f t="shared" si="54"/>
        <v>88452</v>
      </c>
      <c r="H69" s="74">
        <v>100800</v>
      </c>
      <c r="I69" s="10">
        <v>0.98299999999999998</v>
      </c>
      <c r="J69" s="75">
        <f t="shared" si="37"/>
        <v>99086.399999999994</v>
      </c>
      <c r="K69" s="87">
        <v>97.633928571428569</v>
      </c>
      <c r="L69" s="75">
        <f t="shared" si="38"/>
        <v>98415</v>
      </c>
      <c r="N69" s="93">
        <v>104400</v>
      </c>
      <c r="O69" s="10">
        <v>0.99980000000000002</v>
      </c>
      <c r="P69" s="75">
        <f t="shared" si="49"/>
        <v>104379.12</v>
      </c>
      <c r="Q69" s="87">
        <v>97.014367816091948</v>
      </c>
      <c r="R69" s="75">
        <f t="shared" si="50"/>
        <v>101283</v>
      </c>
    </row>
    <row r="70" spans="1:18" ht="14.25" customHeight="1" x14ac:dyDescent="0.25">
      <c r="A70" s="73">
        <v>43736</v>
      </c>
      <c r="B70" s="93">
        <v>91440</v>
      </c>
      <c r="C70" s="54">
        <v>0.97299999999999998</v>
      </c>
      <c r="D70" s="75">
        <f t="shared" si="53"/>
        <v>88971.12</v>
      </c>
      <c r="E70" s="87">
        <v>94.251968503937007</v>
      </c>
      <c r="F70" s="75">
        <f t="shared" si="54"/>
        <v>86184</v>
      </c>
      <c r="H70" s="201" t="s">
        <v>1</v>
      </c>
      <c r="I70" s="202"/>
      <c r="J70" s="100">
        <f>SUM(J42:J69)</f>
        <v>2733393.6</v>
      </c>
      <c r="K70" s="101">
        <f>L70/J70</f>
        <v>0.93878905694372006</v>
      </c>
      <c r="L70" s="102">
        <f>SUM(L42:L69)</f>
        <v>2566080</v>
      </c>
      <c r="M70" s="73">
        <v>43736</v>
      </c>
      <c r="N70" s="93">
        <v>104400</v>
      </c>
      <c r="O70" s="10">
        <v>0.97699999999999998</v>
      </c>
      <c r="P70" s="75">
        <f t="shared" si="49"/>
        <v>101998.8</v>
      </c>
      <c r="Q70" s="87">
        <v>92.039272030651347</v>
      </c>
      <c r="R70" s="75">
        <f t="shared" si="50"/>
        <v>96089</v>
      </c>
    </row>
    <row r="71" spans="1:18" x14ac:dyDescent="0.25">
      <c r="B71" s="93">
        <v>91440</v>
      </c>
      <c r="C71" s="54">
        <v>0.97899999999999998</v>
      </c>
      <c r="D71" s="75">
        <f t="shared" si="53"/>
        <v>89519.76</v>
      </c>
      <c r="E71" s="87">
        <v>94.251968503937007</v>
      </c>
      <c r="F71" s="75">
        <f t="shared" si="54"/>
        <v>86184</v>
      </c>
      <c r="H71" s="112"/>
      <c r="I71" s="114"/>
      <c r="J71" s="112"/>
      <c r="K71" s="112"/>
      <c r="L71" s="112"/>
      <c r="N71" s="93">
        <v>104400</v>
      </c>
      <c r="O71" s="10">
        <v>0.98099999999999998</v>
      </c>
      <c r="P71" s="75">
        <f t="shared" si="49"/>
        <v>102416.4</v>
      </c>
      <c r="Q71" s="87">
        <v>94.526819923371647</v>
      </c>
      <c r="R71" s="75">
        <f t="shared" si="50"/>
        <v>98686</v>
      </c>
    </row>
    <row r="72" spans="1:18" x14ac:dyDescent="0.25">
      <c r="A72" s="73">
        <v>43737</v>
      </c>
      <c r="B72" s="93">
        <v>91440</v>
      </c>
      <c r="C72" s="54">
        <v>0.98599999999999999</v>
      </c>
      <c r="D72" s="75">
        <f t="shared" si="53"/>
        <v>90159.84</v>
      </c>
      <c r="E72" s="87">
        <v>94.251968503937007</v>
      </c>
      <c r="F72" s="75">
        <f t="shared" si="54"/>
        <v>86184</v>
      </c>
      <c r="H72" s="79"/>
      <c r="I72" s="56"/>
      <c r="J72" s="79"/>
      <c r="K72" s="79"/>
      <c r="L72" s="79"/>
      <c r="M72" s="73">
        <v>43737</v>
      </c>
      <c r="N72" s="93">
        <v>104400</v>
      </c>
      <c r="O72" s="10">
        <v>0.97499999999999998</v>
      </c>
      <c r="P72" s="75">
        <f t="shared" si="49"/>
        <v>101790</v>
      </c>
      <c r="Q72" s="87">
        <v>94.526819923371647</v>
      </c>
      <c r="R72" s="75">
        <f t="shared" si="50"/>
        <v>98686</v>
      </c>
    </row>
    <row r="73" spans="1:18" x14ac:dyDescent="0.25">
      <c r="B73" s="93">
        <v>91440</v>
      </c>
      <c r="C73" s="54">
        <v>0.97699999999999998</v>
      </c>
      <c r="D73" s="75">
        <f t="shared" si="53"/>
        <v>89336.88</v>
      </c>
      <c r="E73" s="87">
        <v>96.732283464566933</v>
      </c>
      <c r="F73" s="75">
        <f t="shared" si="54"/>
        <v>88452</v>
      </c>
      <c r="H73" s="79"/>
      <c r="I73" s="56"/>
      <c r="J73" s="79"/>
      <c r="K73" s="79"/>
      <c r="L73" s="79"/>
      <c r="N73" s="93">
        <v>104400</v>
      </c>
      <c r="O73" s="10">
        <v>0.97699999999999998</v>
      </c>
      <c r="P73" s="75">
        <f t="shared" si="49"/>
        <v>101998.8</v>
      </c>
      <c r="Q73" s="87">
        <v>97.014367816091948</v>
      </c>
      <c r="R73" s="75">
        <f t="shared" si="50"/>
        <v>101283</v>
      </c>
    </row>
    <row r="74" spans="1:18" x14ac:dyDescent="0.25">
      <c r="A74" s="73">
        <v>43738</v>
      </c>
      <c r="B74" s="93">
        <v>91440</v>
      </c>
      <c r="C74" s="54">
        <v>0.95199999999999996</v>
      </c>
      <c r="D74" s="75">
        <f t="shared" si="53"/>
        <v>87050.87999999999</v>
      </c>
      <c r="E74" s="87">
        <v>89.291338582677156</v>
      </c>
      <c r="F74" s="75">
        <f t="shared" si="54"/>
        <v>81647.999999999985</v>
      </c>
      <c r="H74" s="79"/>
      <c r="I74" s="56"/>
      <c r="J74" s="79"/>
      <c r="K74" s="79"/>
      <c r="L74" s="79"/>
      <c r="M74" s="73">
        <v>43738</v>
      </c>
      <c r="N74" s="93">
        <v>104400</v>
      </c>
      <c r="O74" s="10">
        <v>0.96</v>
      </c>
      <c r="P74" s="75">
        <f t="shared" si="49"/>
        <v>100224</v>
      </c>
      <c r="Q74" s="87">
        <v>89.551724137931032</v>
      </c>
      <c r="R74" s="75">
        <f t="shared" si="50"/>
        <v>93492</v>
      </c>
    </row>
    <row r="75" spans="1:18" x14ac:dyDescent="0.25">
      <c r="B75" s="93">
        <v>91440</v>
      </c>
      <c r="C75" s="54">
        <v>0.97699999999999998</v>
      </c>
      <c r="D75" s="75">
        <f t="shared" si="53"/>
        <v>89336.88</v>
      </c>
      <c r="E75" s="87">
        <v>94.251968503937007</v>
      </c>
      <c r="F75" s="75">
        <f t="shared" si="54"/>
        <v>86184</v>
      </c>
      <c r="H75" s="79"/>
      <c r="I75" s="56"/>
      <c r="J75" s="79"/>
      <c r="K75" s="79"/>
      <c r="L75" s="79"/>
      <c r="N75" s="93">
        <v>104400</v>
      </c>
      <c r="O75" s="10">
        <v>0.98599999999999999</v>
      </c>
      <c r="P75" s="75">
        <f t="shared" si="49"/>
        <v>102938.4</v>
      </c>
      <c r="Q75" s="87">
        <v>94.526819923371647</v>
      </c>
      <c r="R75" s="75">
        <f t="shared" si="50"/>
        <v>98686</v>
      </c>
    </row>
    <row r="76" spans="1:18" x14ac:dyDescent="0.25">
      <c r="B76" s="201" t="s">
        <v>1</v>
      </c>
      <c r="C76" s="202"/>
      <c r="D76" s="100">
        <f>SUM(D62:D75)</f>
        <v>1243584</v>
      </c>
      <c r="E76" s="101">
        <f>F76/D76</f>
        <v>0.95565076424270501</v>
      </c>
      <c r="F76" s="102">
        <f>SUM(F62:F75)</f>
        <v>1188432</v>
      </c>
      <c r="H76" s="79"/>
      <c r="I76" s="56"/>
      <c r="J76" s="79"/>
      <c r="K76" s="79"/>
      <c r="L76" s="79"/>
      <c r="N76" s="211" t="s">
        <v>1</v>
      </c>
      <c r="O76" s="211"/>
      <c r="P76" s="100">
        <f>SUM(P60:P75)</f>
        <v>1630498.3199999998</v>
      </c>
      <c r="Q76" s="101">
        <f>R76/P76</f>
        <v>0.94610217077684577</v>
      </c>
      <c r="R76" s="102">
        <f>SUM(R60:R75)</f>
        <v>1542618</v>
      </c>
    </row>
    <row r="77" spans="1:18" x14ac:dyDescent="0.25">
      <c r="B77" s="109"/>
      <c r="C77" s="109"/>
      <c r="D77" s="112"/>
      <c r="E77" s="112"/>
      <c r="F77" s="112"/>
      <c r="H77" s="110"/>
      <c r="I77" s="110"/>
      <c r="J77" s="79"/>
      <c r="K77" s="79"/>
      <c r="L77" s="79"/>
      <c r="N77" s="109"/>
      <c r="O77" s="109"/>
      <c r="P77" s="112"/>
      <c r="Q77" s="113"/>
      <c r="R77" s="113"/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10"/>
      <c r="O78" s="110"/>
      <c r="P78" s="79"/>
      <c r="Q78" s="111"/>
      <c r="R78" s="111"/>
    </row>
    <row r="79" spans="1:18" x14ac:dyDescent="0.25">
      <c r="B79" s="110"/>
      <c r="C79" s="110"/>
      <c r="D79" s="110"/>
      <c r="E79" s="99"/>
      <c r="F79" s="99"/>
      <c r="H79" s="110"/>
      <c r="I79" s="110"/>
      <c r="J79" s="110"/>
      <c r="K79" s="99"/>
      <c r="L79" s="99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205"/>
      <c r="C83" s="205"/>
      <c r="D83" s="205"/>
      <c r="E83" s="80"/>
      <c r="F83" s="80"/>
      <c r="H83" s="205"/>
      <c r="I83" s="205"/>
      <c r="J83" s="205"/>
      <c r="K83" s="80"/>
      <c r="L83" s="80"/>
      <c r="N83" s="205"/>
      <c r="O83" s="205"/>
      <c r="P83" s="205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205"/>
      <c r="C90" s="205"/>
      <c r="D90" s="79"/>
      <c r="E90" s="79"/>
      <c r="F90" s="79"/>
      <c r="H90" s="205"/>
      <c r="I90" s="205"/>
      <c r="J90" s="79"/>
      <c r="K90" s="79"/>
      <c r="L90" s="79"/>
      <c r="N90" s="205"/>
      <c r="O90" s="205"/>
      <c r="P90" s="79"/>
    </row>
  </sheetData>
  <mergeCells count="35">
    <mergeCell ref="H3:L3"/>
    <mergeCell ref="B3:F3"/>
    <mergeCell ref="N3:R3"/>
    <mergeCell ref="N1:R1"/>
    <mergeCell ref="H1:L1"/>
    <mergeCell ref="B1:F1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topLeftCell="G1" zoomScale="90" zoomScaleSheetLayoutView="90" workbookViewId="0">
      <pane ySplit="2" topLeftCell="A30" activePane="bottomLeft" state="frozen"/>
      <selection pane="bottomLeft" activeCell="H36" sqref="H36:L37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5" width="11.6640625" style="63" customWidth="1"/>
    <col min="6" max="6" width="13.77734375" style="63" customWidth="1"/>
    <col min="7" max="7" width="11.5546875" style="62" customWidth="1"/>
    <col min="8" max="8" width="11.109375" style="63" customWidth="1"/>
    <col min="9" max="9" width="10.6640625" style="63" customWidth="1"/>
    <col min="10" max="11" width="11.6640625" style="63" customWidth="1"/>
    <col min="12" max="12" width="14.2187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3.6640625" style="63" customWidth="1"/>
    <col min="19" max="16384" width="8.88671875" style="63"/>
  </cols>
  <sheetData>
    <row r="1" spans="1:18" x14ac:dyDescent="0.25">
      <c r="B1" s="212" t="s">
        <v>6</v>
      </c>
      <c r="C1" s="213"/>
      <c r="D1" s="213"/>
      <c r="E1" s="213"/>
      <c r="F1" s="213"/>
      <c r="H1" s="212" t="s">
        <v>14</v>
      </c>
      <c r="I1" s="213"/>
      <c r="J1" s="213"/>
      <c r="K1" s="213"/>
      <c r="L1" s="213"/>
      <c r="N1" s="212" t="s">
        <v>7</v>
      </c>
      <c r="O1" s="213"/>
      <c r="P1" s="213"/>
      <c r="Q1" s="213"/>
      <c r="R1" s="213"/>
    </row>
    <row r="2" spans="1:18" ht="55.2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206" t="s">
        <v>23</v>
      </c>
      <c r="C3" s="207"/>
      <c r="D3" s="207"/>
      <c r="E3" s="207"/>
      <c r="F3" s="207"/>
      <c r="G3" s="97"/>
      <c r="H3" s="216" t="s">
        <v>18</v>
      </c>
      <c r="I3" s="217"/>
      <c r="J3" s="217"/>
      <c r="K3" s="217"/>
      <c r="L3" s="217"/>
      <c r="M3" s="97"/>
      <c r="N3" s="206" t="s">
        <v>25</v>
      </c>
      <c r="O3" s="207"/>
      <c r="P3" s="207"/>
      <c r="Q3" s="207"/>
      <c r="R3" s="207"/>
    </row>
    <row r="4" spans="1:18" x14ac:dyDescent="0.25">
      <c r="A4" s="73">
        <v>43739</v>
      </c>
      <c r="B4" s="125">
        <v>91440</v>
      </c>
      <c r="C4" s="126">
        <v>0.98899999999999999</v>
      </c>
      <c r="D4" s="75">
        <f t="shared" ref="D4" si="0">B4*C4</f>
        <v>90434.16</v>
      </c>
      <c r="E4" s="127">
        <v>94.251968503937007</v>
      </c>
      <c r="F4" s="75">
        <f t="shared" ref="F4" si="1">B4*E4/100</f>
        <v>86184</v>
      </c>
      <c r="G4" s="73">
        <v>43739</v>
      </c>
      <c r="H4" s="58">
        <v>100800</v>
      </c>
      <c r="I4" s="129">
        <v>0.98199999999999998</v>
      </c>
      <c r="J4" s="60">
        <f t="shared" ref="J4" si="2">H4*I4</f>
        <v>98985.599999999991</v>
      </c>
      <c r="K4" s="130">
        <v>90.401785714285708</v>
      </c>
      <c r="L4" s="60">
        <f t="shared" ref="L4" si="3">H4*K4/100</f>
        <v>91125</v>
      </c>
      <c r="M4" s="73">
        <v>43739</v>
      </c>
      <c r="N4" s="93">
        <v>104400</v>
      </c>
      <c r="O4" s="123">
        <v>0.98</v>
      </c>
      <c r="P4" s="75">
        <f t="shared" ref="P4" si="4">N4*O4</f>
        <v>102312</v>
      </c>
      <c r="Q4" s="124">
        <v>94.526819923371647</v>
      </c>
      <c r="R4" s="75">
        <f t="shared" ref="R4" si="5">N4*Q4/100</f>
        <v>98686</v>
      </c>
    </row>
    <row r="5" spans="1:18" ht="12.75" customHeight="1" x14ac:dyDescent="0.25">
      <c r="B5" s="93">
        <v>91440</v>
      </c>
      <c r="C5" s="54">
        <v>0.97699999999999998</v>
      </c>
      <c r="D5" s="75">
        <f t="shared" ref="D5:D11" si="6">B5*C5</f>
        <v>89336.88</v>
      </c>
      <c r="E5" s="87">
        <v>94.251968503937007</v>
      </c>
      <c r="F5" s="75">
        <f t="shared" ref="F5:F11" si="7">B5*E5/100</f>
        <v>86184</v>
      </c>
      <c r="H5" s="74">
        <v>100800</v>
      </c>
      <c r="I5" s="10">
        <v>0.97799999999999998</v>
      </c>
      <c r="J5" s="75">
        <f t="shared" ref="J5:J33" si="8">H5*I5</f>
        <v>98582.399999999994</v>
      </c>
      <c r="K5" s="87">
        <v>94.017857142857139</v>
      </c>
      <c r="L5" s="75">
        <f t="shared" ref="L5:L33" si="9">H5*K5/100</f>
        <v>94770</v>
      </c>
      <c r="N5" s="93">
        <v>104400</v>
      </c>
      <c r="O5" s="10">
        <v>0.97899999999999998</v>
      </c>
      <c r="P5" s="75">
        <f t="shared" ref="P5:P23" si="10">N5*O5</f>
        <v>102207.59999999999</v>
      </c>
      <c r="Q5" s="87">
        <v>94.526819923371647</v>
      </c>
      <c r="R5" s="75">
        <f t="shared" ref="R5:R23" si="11">N5*Q5/100</f>
        <v>98686</v>
      </c>
    </row>
    <row r="6" spans="1:18" x14ac:dyDescent="0.25">
      <c r="A6" s="73">
        <v>43740</v>
      </c>
      <c r="B6" s="93">
        <v>91440</v>
      </c>
      <c r="C6" s="54">
        <v>0.98</v>
      </c>
      <c r="D6" s="75">
        <f t="shared" si="6"/>
        <v>89611.199999999997</v>
      </c>
      <c r="E6" s="87">
        <v>96.732283464566933</v>
      </c>
      <c r="F6" s="75">
        <f t="shared" si="7"/>
        <v>88452</v>
      </c>
      <c r="G6" s="73">
        <v>43740</v>
      </c>
      <c r="H6" s="74">
        <v>100800</v>
      </c>
      <c r="I6" s="10">
        <v>0.96399999999999997</v>
      </c>
      <c r="J6" s="75">
        <f t="shared" si="8"/>
        <v>97171.199999999997</v>
      </c>
      <c r="K6" s="87">
        <v>90.401785714285708</v>
      </c>
      <c r="L6" s="75">
        <f t="shared" si="9"/>
        <v>91125</v>
      </c>
      <c r="M6" s="73">
        <v>43740</v>
      </c>
      <c r="N6" s="93">
        <v>104400</v>
      </c>
      <c r="O6" s="10">
        <v>0.98599999999999999</v>
      </c>
      <c r="P6" s="75">
        <f t="shared" si="10"/>
        <v>102938.4</v>
      </c>
      <c r="Q6" s="87">
        <v>94.526819923371647</v>
      </c>
      <c r="R6" s="75">
        <f t="shared" si="11"/>
        <v>98686</v>
      </c>
    </row>
    <row r="7" spans="1:18" x14ac:dyDescent="0.25">
      <c r="B7" s="93">
        <v>91440</v>
      </c>
      <c r="C7" s="54">
        <v>0.98799999999999999</v>
      </c>
      <c r="D7" s="75">
        <f t="shared" si="6"/>
        <v>90342.720000000001</v>
      </c>
      <c r="E7" s="87">
        <v>96.732283464566933</v>
      </c>
      <c r="F7" s="75">
        <f t="shared" si="7"/>
        <v>88452</v>
      </c>
      <c r="H7" s="74">
        <v>100800</v>
      </c>
      <c r="I7" s="10">
        <v>0.98099999999999998</v>
      </c>
      <c r="J7" s="75">
        <f t="shared" si="8"/>
        <v>98884.800000000003</v>
      </c>
      <c r="K7" s="87">
        <v>94.017857142857139</v>
      </c>
      <c r="L7" s="75">
        <f t="shared" si="9"/>
        <v>94770</v>
      </c>
      <c r="N7" s="93">
        <v>104400</v>
      </c>
      <c r="O7" s="10">
        <v>0.98399999999999999</v>
      </c>
      <c r="P7" s="75">
        <f t="shared" si="10"/>
        <v>102729.59999999999</v>
      </c>
      <c r="Q7" s="87">
        <v>94.526819923371647</v>
      </c>
      <c r="R7" s="75">
        <f t="shared" si="11"/>
        <v>98686</v>
      </c>
    </row>
    <row r="8" spans="1:18" x14ac:dyDescent="0.25">
      <c r="A8" s="73">
        <v>43741</v>
      </c>
      <c r="B8" s="93">
        <v>91440</v>
      </c>
      <c r="C8" s="54">
        <v>0.98799999999999999</v>
      </c>
      <c r="D8" s="75">
        <f t="shared" si="6"/>
        <v>90342.720000000001</v>
      </c>
      <c r="E8" s="87">
        <v>94.251968503937007</v>
      </c>
      <c r="F8" s="75">
        <f t="shared" si="7"/>
        <v>86184</v>
      </c>
      <c r="G8" s="73">
        <v>43741</v>
      </c>
      <c r="H8" s="74">
        <v>100800</v>
      </c>
      <c r="I8" s="10">
        <v>0.97299999999999998</v>
      </c>
      <c r="J8" s="75">
        <f t="shared" si="8"/>
        <v>98078.399999999994</v>
      </c>
      <c r="K8" s="87">
        <v>94.017857142857139</v>
      </c>
      <c r="L8" s="75">
        <f t="shared" si="9"/>
        <v>94770</v>
      </c>
      <c r="M8" s="73">
        <v>43741</v>
      </c>
      <c r="N8" s="93">
        <v>104400</v>
      </c>
      <c r="O8" s="10">
        <v>0.97899999999999998</v>
      </c>
      <c r="P8" s="75">
        <f t="shared" si="10"/>
        <v>102207.59999999999</v>
      </c>
      <c r="Q8" s="87">
        <v>94.526819923371647</v>
      </c>
      <c r="R8" s="75">
        <f t="shared" si="11"/>
        <v>98686</v>
      </c>
    </row>
    <row r="9" spans="1:18" x14ac:dyDescent="0.25">
      <c r="B9" s="93">
        <v>91440</v>
      </c>
      <c r="C9" s="54">
        <v>0.99</v>
      </c>
      <c r="D9" s="75">
        <f t="shared" si="6"/>
        <v>90525.6</v>
      </c>
      <c r="E9" s="87">
        <v>94.251968503937007</v>
      </c>
      <c r="F9" s="75">
        <f t="shared" si="7"/>
        <v>86184</v>
      </c>
      <c r="H9" s="74">
        <v>100800</v>
      </c>
      <c r="I9" s="10">
        <v>0.98099999999999998</v>
      </c>
      <c r="J9" s="75">
        <f t="shared" si="8"/>
        <v>98884.800000000003</v>
      </c>
      <c r="K9" s="87">
        <v>90.401785714285708</v>
      </c>
      <c r="L9" s="75">
        <f t="shared" si="9"/>
        <v>91125</v>
      </c>
      <c r="N9" s="93">
        <v>104400</v>
      </c>
      <c r="O9" s="10">
        <v>0.98599999999999999</v>
      </c>
      <c r="P9" s="75">
        <f t="shared" si="10"/>
        <v>102938.4</v>
      </c>
      <c r="Q9" s="87">
        <v>94.526819923371647</v>
      </c>
      <c r="R9" s="75">
        <f t="shared" si="11"/>
        <v>98686</v>
      </c>
    </row>
    <row r="10" spans="1:18" x14ac:dyDescent="0.25">
      <c r="A10" s="73">
        <v>43742</v>
      </c>
      <c r="B10" s="93">
        <v>91440</v>
      </c>
      <c r="C10" s="54">
        <v>0.98099999999999998</v>
      </c>
      <c r="D10" s="75">
        <f t="shared" si="6"/>
        <v>89702.64</v>
      </c>
      <c r="E10" s="87">
        <v>96.732283464566933</v>
      </c>
      <c r="F10" s="75">
        <f t="shared" si="7"/>
        <v>88452</v>
      </c>
      <c r="G10" s="73">
        <v>43742</v>
      </c>
      <c r="H10" s="74">
        <v>100800</v>
      </c>
      <c r="I10" s="10">
        <v>0.97</v>
      </c>
      <c r="J10" s="75">
        <f t="shared" si="8"/>
        <v>97776</v>
      </c>
      <c r="K10" s="87">
        <v>94.017857142857139</v>
      </c>
      <c r="L10" s="75">
        <f t="shared" si="9"/>
        <v>94770</v>
      </c>
      <c r="M10" s="73">
        <v>43742</v>
      </c>
      <c r="N10" s="93">
        <v>104400</v>
      </c>
      <c r="O10" s="10">
        <v>0.98099999999999998</v>
      </c>
      <c r="P10" s="75">
        <f t="shared" si="10"/>
        <v>102416.4</v>
      </c>
      <c r="Q10" s="87">
        <v>94.526819923371647</v>
      </c>
      <c r="R10" s="75">
        <f t="shared" si="11"/>
        <v>98686</v>
      </c>
    </row>
    <row r="11" spans="1:18" ht="14.25" customHeight="1" x14ac:dyDescent="0.25">
      <c r="A11" s="76"/>
      <c r="B11" s="93">
        <v>91440</v>
      </c>
      <c r="C11" s="54">
        <v>0.999</v>
      </c>
      <c r="D11" s="75">
        <f t="shared" si="6"/>
        <v>91348.56</v>
      </c>
      <c r="E11" s="87">
        <v>99.212598425196859</v>
      </c>
      <c r="F11" s="75">
        <f t="shared" si="7"/>
        <v>90720</v>
      </c>
      <c r="G11" s="76"/>
      <c r="H11" s="74">
        <v>100800</v>
      </c>
      <c r="I11" s="10">
        <v>0.98499999999999999</v>
      </c>
      <c r="J11" s="75">
        <f t="shared" si="8"/>
        <v>99288</v>
      </c>
      <c r="K11" s="87">
        <v>94.017857142857139</v>
      </c>
      <c r="L11" s="75">
        <f t="shared" si="9"/>
        <v>94770</v>
      </c>
      <c r="M11" s="76"/>
      <c r="N11" s="93">
        <v>104400</v>
      </c>
      <c r="O11" s="10">
        <v>0.98299999999999998</v>
      </c>
      <c r="P11" s="75">
        <f t="shared" si="10"/>
        <v>102625.2</v>
      </c>
      <c r="Q11" s="87">
        <v>94.526819923371647</v>
      </c>
      <c r="R11" s="75">
        <f t="shared" si="11"/>
        <v>98686</v>
      </c>
    </row>
    <row r="12" spans="1:18" ht="12.75" customHeight="1" x14ac:dyDescent="0.25">
      <c r="B12" s="209" t="s">
        <v>1</v>
      </c>
      <c r="C12" s="210"/>
      <c r="D12" s="116">
        <f>SUM(D4:D11)</f>
        <v>721644.48</v>
      </c>
      <c r="E12" s="122">
        <f>F12/D12</f>
        <v>0.97113193466123382</v>
      </c>
      <c r="F12" s="89">
        <f>SUM(F4:F11)</f>
        <v>700812</v>
      </c>
      <c r="G12" s="78">
        <v>43743</v>
      </c>
      <c r="H12" s="74">
        <v>100800</v>
      </c>
      <c r="I12" s="10">
        <v>0.96599999999999997</v>
      </c>
      <c r="J12" s="75">
        <f t="shared" si="8"/>
        <v>97372.800000000003</v>
      </c>
      <c r="K12" s="87">
        <v>94.017857142857139</v>
      </c>
      <c r="L12" s="75">
        <f t="shared" si="9"/>
        <v>94770</v>
      </c>
      <c r="M12" s="78">
        <v>43743</v>
      </c>
      <c r="N12" s="93">
        <v>104400</v>
      </c>
      <c r="O12" s="10">
        <v>0.96</v>
      </c>
      <c r="P12" s="75">
        <f t="shared" si="10"/>
        <v>100224</v>
      </c>
      <c r="Q12" s="87">
        <v>92.039272030651347</v>
      </c>
      <c r="R12" s="75">
        <f t="shared" si="11"/>
        <v>96089</v>
      </c>
    </row>
    <row r="13" spans="1:18" ht="14.25" customHeight="1" x14ac:dyDescent="0.25">
      <c r="A13" s="76"/>
      <c r="B13" s="58"/>
      <c r="C13" s="120"/>
      <c r="D13" s="60"/>
      <c r="E13" s="121"/>
      <c r="F13" s="60"/>
      <c r="H13" s="74">
        <v>100800</v>
      </c>
      <c r="I13" s="10">
        <v>0.98299999999999998</v>
      </c>
      <c r="J13" s="75">
        <f t="shared" si="8"/>
        <v>99086.399999999994</v>
      </c>
      <c r="K13" s="87">
        <v>97.633928571428569</v>
      </c>
      <c r="L13" s="75">
        <f t="shared" si="9"/>
        <v>98415</v>
      </c>
      <c r="N13" s="93">
        <v>104400</v>
      </c>
      <c r="O13" s="10">
        <v>0.98599999999999999</v>
      </c>
      <c r="P13" s="75">
        <f t="shared" si="10"/>
        <v>102938.4</v>
      </c>
      <c r="Q13" s="87">
        <v>97.014367816091948</v>
      </c>
      <c r="R13" s="75">
        <f t="shared" si="11"/>
        <v>101283</v>
      </c>
    </row>
    <row r="14" spans="1:18" x14ac:dyDescent="0.25">
      <c r="A14" s="96"/>
      <c r="B14" s="206" t="s">
        <v>15</v>
      </c>
      <c r="C14" s="207"/>
      <c r="D14" s="207"/>
      <c r="E14" s="207"/>
      <c r="F14" s="214"/>
      <c r="G14" s="73">
        <v>43744</v>
      </c>
      <c r="H14" s="74">
        <v>100800</v>
      </c>
      <c r="I14" s="10">
        <v>0.98299999999999998</v>
      </c>
      <c r="J14" s="75">
        <f t="shared" si="8"/>
        <v>99086.399999999994</v>
      </c>
      <c r="K14" s="87">
        <v>94.017857142857139</v>
      </c>
      <c r="L14" s="75">
        <f t="shared" si="9"/>
        <v>94770</v>
      </c>
      <c r="M14" s="73">
        <v>43744</v>
      </c>
      <c r="N14" s="93">
        <v>104400</v>
      </c>
      <c r="O14" s="10">
        <v>0.97</v>
      </c>
      <c r="P14" s="75">
        <f t="shared" si="10"/>
        <v>101268</v>
      </c>
      <c r="Q14" s="87">
        <v>92.039272030651347</v>
      </c>
      <c r="R14" s="75">
        <f t="shared" si="11"/>
        <v>96089</v>
      </c>
    </row>
    <row r="15" spans="1:18" x14ac:dyDescent="0.25">
      <c r="A15" s="78">
        <v>43743</v>
      </c>
      <c r="B15" s="93">
        <v>92160</v>
      </c>
      <c r="C15" s="54">
        <v>0.92100000000000004</v>
      </c>
      <c r="D15" s="75">
        <f t="shared" ref="D15" si="12">B15*C15</f>
        <v>84879.360000000001</v>
      </c>
      <c r="E15" s="87">
        <v>73.723958333333329</v>
      </c>
      <c r="F15" s="75">
        <f t="shared" ref="F15" si="13">B15*E15/100</f>
        <v>67944</v>
      </c>
      <c r="H15" s="74">
        <v>100800</v>
      </c>
      <c r="I15" s="10">
        <v>0.96899999999999997</v>
      </c>
      <c r="J15" s="75">
        <f t="shared" si="8"/>
        <v>97675.199999999997</v>
      </c>
      <c r="K15" s="87">
        <v>90.401785714285708</v>
      </c>
      <c r="L15" s="75">
        <f t="shared" si="9"/>
        <v>91125</v>
      </c>
      <c r="N15" s="93">
        <v>104400</v>
      </c>
      <c r="O15" s="10">
        <v>0.98399999999999999</v>
      </c>
      <c r="P15" s="75">
        <f t="shared" si="10"/>
        <v>102729.59999999999</v>
      </c>
      <c r="Q15" s="87">
        <v>92.039272030651347</v>
      </c>
      <c r="R15" s="75">
        <f t="shared" si="11"/>
        <v>96089</v>
      </c>
    </row>
    <row r="16" spans="1:18" x14ac:dyDescent="0.25">
      <c r="B16" s="93">
        <v>92160</v>
      </c>
      <c r="C16" s="54">
        <v>0.98299999999999998</v>
      </c>
      <c r="D16" s="75">
        <f t="shared" ref="D16:D32" si="14">B16*C16</f>
        <v>90593.279999999999</v>
      </c>
      <c r="E16" s="87">
        <v>97.005208333333343</v>
      </c>
      <c r="F16" s="75">
        <f t="shared" ref="F16:F32" si="15">B16*E16/100</f>
        <v>89400</v>
      </c>
      <c r="G16" s="73">
        <v>43745</v>
      </c>
      <c r="H16" s="74">
        <v>100800</v>
      </c>
      <c r="I16" s="10">
        <v>0.97599999999999998</v>
      </c>
      <c r="J16" s="75">
        <f t="shared" si="8"/>
        <v>98380.800000000003</v>
      </c>
      <c r="K16" s="87">
        <v>94.017857142857139</v>
      </c>
      <c r="L16" s="75">
        <f t="shared" si="9"/>
        <v>94770</v>
      </c>
      <c r="M16" s="73">
        <v>43745</v>
      </c>
      <c r="N16" s="93">
        <v>104400</v>
      </c>
      <c r="O16" s="10">
        <v>0.97699999999999998</v>
      </c>
      <c r="P16" s="75">
        <f t="shared" si="10"/>
        <v>101998.8</v>
      </c>
      <c r="Q16" s="87">
        <v>97.014367816091948</v>
      </c>
      <c r="R16" s="75">
        <f t="shared" si="11"/>
        <v>101283</v>
      </c>
    </row>
    <row r="17" spans="1:18" x14ac:dyDescent="0.25">
      <c r="A17" s="73">
        <v>43744</v>
      </c>
      <c r="B17" s="93">
        <v>92160</v>
      </c>
      <c r="C17" s="54">
        <v>0.97599999999999998</v>
      </c>
      <c r="D17" s="75">
        <f t="shared" si="14"/>
        <v>89948.160000000003</v>
      </c>
      <c r="E17" s="87">
        <v>89.244791666666671</v>
      </c>
      <c r="F17" s="75">
        <f t="shared" si="15"/>
        <v>82248</v>
      </c>
      <c r="H17" s="74">
        <v>100800</v>
      </c>
      <c r="I17" s="10">
        <v>0.98599999999999999</v>
      </c>
      <c r="J17" s="75">
        <f t="shared" si="8"/>
        <v>99388.800000000003</v>
      </c>
      <c r="K17" s="87">
        <v>97.633928571428569</v>
      </c>
      <c r="L17" s="75">
        <f t="shared" si="9"/>
        <v>98415</v>
      </c>
      <c r="N17" s="93">
        <v>104400</v>
      </c>
      <c r="O17" s="10">
        <v>0.98499999999999999</v>
      </c>
      <c r="P17" s="75">
        <f t="shared" si="10"/>
        <v>102834</v>
      </c>
      <c r="Q17" s="87">
        <v>94.526819923371647</v>
      </c>
      <c r="R17" s="75">
        <f t="shared" si="11"/>
        <v>98686</v>
      </c>
    </row>
    <row r="18" spans="1:18" ht="14.25" customHeight="1" x14ac:dyDescent="0.25">
      <c r="B18" s="93">
        <v>92160</v>
      </c>
      <c r="C18" s="54">
        <v>0.97799999999999998</v>
      </c>
      <c r="D18" s="75">
        <f t="shared" si="14"/>
        <v>90132.479999999996</v>
      </c>
      <c r="E18" s="87">
        <v>95.065104166666671</v>
      </c>
      <c r="F18" s="75">
        <f t="shared" si="15"/>
        <v>87612</v>
      </c>
      <c r="G18" s="73">
        <v>43746</v>
      </c>
      <c r="H18" s="74">
        <v>100800</v>
      </c>
      <c r="I18" s="10">
        <v>0.98599999999999999</v>
      </c>
      <c r="J18" s="75">
        <f t="shared" si="8"/>
        <v>99388.800000000003</v>
      </c>
      <c r="K18" s="87">
        <v>94.017857142857139</v>
      </c>
      <c r="L18" s="75">
        <f t="shared" si="9"/>
        <v>94770</v>
      </c>
      <c r="M18" s="73">
        <v>43746</v>
      </c>
      <c r="N18" s="93">
        <v>104400</v>
      </c>
      <c r="O18" s="10">
        <v>0.98499999999999999</v>
      </c>
      <c r="P18" s="75">
        <f t="shared" si="10"/>
        <v>102834</v>
      </c>
      <c r="Q18" s="87">
        <v>94.526819923371647</v>
      </c>
      <c r="R18" s="75">
        <f t="shared" si="11"/>
        <v>98686</v>
      </c>
    </row>
    <row r="19" spans="1:18" x14ac:dyDescent="0.25">
      <c r="A19" s="73">
        <v>43745</v>
      </c>
      <c r="B19" s="93">
        <v>92160</v>
      </c>
      <c r="C19" s="54">
        <v>0.97099999999999997</v>
      </c>
      <c r="D19" s="75">
        <f t="shared" si="14"/>
        <v>89487.360000000001</v>
      </c>
      <c r="E19" s="87">
        <v>91.184895833333329</v>
      </c>
      <c r="F19" s="75">
        <f t="shared" si="15"/>
        <v>84036</v>
      </c>
      <c r="H19" s="74">
        <v>100800</v>
      </c>
      <c r="I19" s="10">
        <v>0.97099999999999997</v>
      </c>
      <c r="J19" s="75">
        <f t="shared" si="8"/>
        <v>97876.800000000003</v>
      </c>
      <c r="K19" s="87">
        <v>90.401785714285708</v>
      </c>
      <c r="L19" s="75">
        <f t="shared" si="9"/>
        <v>91125</v>
      </c>
      <c r="N19" s="93">
        <v>104400</v>
      </c>
      <c r="O19" s="10">
        <v>0.98399999999999999</v>
      </c>
      <c r="P19" s="75">
        <f t="shared" si="10"/>
        <v>102729.59999999999</v>
      </c>
      <c r="Q19" s="87">
        <v>97.014367816091948</v>
      </c>
      <c r="R19" s="75">
        <f t="shared" si="11"/>
        <v>101283</v>
      </c>
    </row>
    <row r="20" spans="1:18" x14ac:dyDescent="0.25">
      <c r="B20" s="93">
        <v>92160</v>
      </c>
      <c r="C20" s="54">
        <v>0.98099999999999998</v>
      </c>
      <c r="D20" s="75">
        <f t="shared" si="14"/>
        <v>90408.959999999992</v>
      </c>
      <c r="E20" s="87">
        <v>93.125</v>
      </c>
      <c r="F20" s="75">
        <f t="shared" si="15"/>
        <v>85824</v>
      </c>
      <c r="G20" s="73">
        <v>43747</v>
      </c>
      <c r="H20" s="74">
        <v>100800</v>
      </c>
      <c r="I20" s="10">
        <v>0.98199999999999998</v>
      </c>
      <c r="J20" s="75">
        <f t="shared" si="8"/>
        <v>98985.599999999991</v>
      </c>
      <c r="K20" s="87">
        <v>94.017857142857139</v>
      </c>
      <c r="L20" s="75">
        <f t="shared" si="9"/>
        <v>94770</v>
      </c>
      <c r="M20" s="73">
        <v>43747</v>
      </c>
      <c r="N20" s="93">
        <v>104400</v>
      </c>
      <c r="O20" s="10">
        <v>0.996</v>
      </c>
      <c r="P20" s="75">
        <f t="shared" si="10"/>
        <v>103982.39999999999</v>
      </c>
      <c r="Q20" s="87">
        <v>97.014367816091948</v>
      </c>
      <c r="R20" s="75">
        <f t="shared" si="11"/>
        <v>101283</v>
      </c>
    </row>
    <row r="21" spans="1:18" x14ac:dyDescent="0.25">
      <c r="A21" s="73">
        <v>43746</v>
      </c>
      <c r="B21" s="93">
        <v>92160</v>
      </c>
      <c r="C21" s="54">
        <v>0.98399999999999999</v>
      </c>
      <c r="D21" s="75">
        <f t="shared" si="14"/>
        <v>90685.440000000002</v>
      </c>
      <c r="E21" s="87">
        <v>93.125</v>
      </c>
      <c r="F21" s="75">
        <f t="shared" si="15"/>
        <v>85824</v>
      </c>
      <c r="H21" s="74">
        <v>100800</v>
      </c>
      <c r="I21" s="10">
        <v>0.98</v>
      </c>
      <c r="J21" s="75">
        <f t="shared" si="8"/>
        <v>98784</v>
      </c>
      <c r="K21" s="87">
        <v>97.633928571428569</v>
      </c>
      <c r="L21" s="75">
        <f t="shared" si="9"/>
        <v>98415</v>
      </c>
      <c r="N21" s="93">
        <v>104400</v>
      </c>
      <c r="O21" s="10">
        <v>0.95599999999999996</v>
      </c>
      <c r="P21" s="75">
        <f t="shared" si="10"/>
        <v>99806.399999999994</v>
      </c>
      <c r="Q21" s="87">
        <v>94.526819923371647</v>
      </c>
      <c r="R21" s="75">
        <f t="shared" si="11"/>
        <v>98686</v>
      </c>
    </row>
    <row r="22" spans="1:18" x14ac:dyDescent="0.25">
      <c r="B22" s="93">
        <v>92160</v>
      </c>
      <c r="C22" s="54">
        <v>0.98099999999999998</v>
      </c>
      <c r="D22" s="75">
        <f t="shared" si="14"/>
        <v>90408.959999999992</v>
      </c>
      <c r="E22" s="87">
        <v>95.065104166666671</v>
      </c>
      <c r="F22" s="75">
        <f t="shared" si="15"/>
        <v>87612</v>
      </c>
      <c r="G22" s="73">
        <v>43748</v>
      </c>
      <c r="H22" s="74">
        <v>100800</v>
      </c>
      <c r="I22" s="10">
        <v>0.97899999999999998</v>
      </c>
      <c r="J22" s="75">
        <f t="shared" si="8"/>
        <v>98683.199999999997</v>
      </c>
      <c r="K22" s="87">
        <v>94.017857142857139</v>
      </c>
      <c r="L22" s="75">
        <f t="shared" si="9"/>
        <v>94770</v>
      </c>
      <c r="M22" s="73">
        <v>43748</v>
      </c>
      <c r="N22" s="93">
        <v>104400</v>
      </c>
      <c r="O22" s="10">
        <v>0.98599999999999999</v>
      </c>
      <c r="P22" s="75">
        <f t="shared" si="10"/>
        <v>102938.4</v>
      </c>
      <c r="Q22" s="87">
        <v>97.014367816091948</v>
      </c>
      <c r="R22" s="75">
        <f t="shared" si="11"/>
        <v>101283</v>
      </c>
    </row>
    <row r="23" spans="1:18" x14ac:dyDescent="0.25">
      <c r="A23" s="73">
        <v>43747</v>
      </c>
      <c r="B23" s="93">
        <v>92160</v>
      </c>
      <c r="C23" s="54">
        <v>0.98499999999999999</v>
      </c>
      <c r="D23" s="75">
        <f t="shared" si="14"/>
        <v>90777.600000000006</v>
      </c>
      <c r="E23" s="87">
        <v>91.184895833333329</v>
      </c>
      <c r="F23" s="75">
        <f t="shared" si="15"/>
        <v>84036</v>
      </c>
      <c r="H23" s="74">
        <v>100800</v>
      </c>
      <c r="I23" s="10">
        <v>0.98699999999999999</v>
      </c>
      <c r="J23" s="75">
        <f t="shared" si="8"/>
        <v>99489.600000000006</v>
      </c>
      <c r="K23" s="87">
        <v>94.017857142857139</v>
      </c>
      <c r="L23" s="75">
        <f t="shared" si="9"/>
        <v>94770</v>
      </c>
      <c r="N23" s="93">
        <v>104400</v>
      </c>
      <c r="O23" s="10">
        <v>0.98799999999999999</v>
      </c>
      <c r="P23" s="75">
        <f t="shared" si="10"/>
        <v>103147.2</v>
      </c>
      <c r="Q23" s="87">
        <v>97.014367816091948</v>
      </c>
      <c r="R23" s="75">
        <f t="shared" si="11"/>
        <v>101283</v>
      </c>
    </row>
    <row r="24" spans="1:18" x14ac:dyDescent="0.25">
      <c r="B24" s="93">
        <v>92160</v>
      </c>
      <c r="C24" s="54">
        <v>0.97399999999999998</v>
      </c>
      <c r="D24" s="75">
        <f t="shared" si="14"/>
        <v>89763.839999999997</v>
      </c>
      <c r="E24" s="87">
        <v>95.065104166666671</v>
      </c>
      <c r="F24" s="75">
        <f t="shared" si="15"/>
        <v>87612</v>
      </c>
      <c r="G24" s="73">
        <v>43749</v>
      </c>
      <c r="H24" s="74">
        <v>100800</v>
      </c>
      <c r="I24" s="10">
        <v>0.98499999999999999</v>
      </c>
      <c r="J24" s="75">
        <f t="shared" si="8"/>
        <v>99288</v>
      </c>
      <c r="K24" s="87">
        <v>97.633928571428569</v>
      </c>
      <c r="L24" s="75">
        <f t="shared" si="9"/>
        <v>98415</v>
      </c>
      <c r="N24" s="211" t="s">
        <v>1</v>
      </c>
      <c r="O24" s="211"/>
      <c r="P24" s="117">
        <f>SUM(P4:P23)</f>
        <v>2047806</v>
      </c>
      <c r="Q24" s="101">
        <f>R24/P24</f>
        <v>0.96762632788457503</v>
      </c>
      <c r="R24" s="102">
        <f>SUM(R4:R23)</f>
        <v>1981511</v>
      </c>
    </row>
    <row r="25" spans="1:18" ht="14.25" customHeight="1" x14ac:dyDescent="0.25">
      <c r="A25" s="73">
        <v>43748</v>
      </c>
      <c r="B25" s="93">
        <v>92160</v>
      </c>
      <c r="C25" s="54">
        <v>0.97499999999999998</v>
      </c>
      <c r="D25" s="75">
        <f t="shared" si="14"/>
        <v>89856</v>
      </c>
      <c r="E25" s="87">
        <v>95.065104166666671</v>
      </c>
      <c r="F25" s="75">
        <f t="shared" si="15"/>
        <v>87612</v>
      </c>
      <c r="H25" s="74">
        <v>100800</v>
      </c>
      <c r="I25" s="10">
        <v>0.98799999999999999</v>
      </c>
      <c r="J25" s="75">
        <f t="shared" si="8"/>
        <v>99590.399999999994</v>
      </c>
      <c r="K25" s="87">
        <v>94.017857142857139</v>
      </c>
      <c r="L25" s="75">
        <f t="shared" si="9"/>
        <v>94770</v>
      </c>
      <c r="N25" s="93"/>
      <c r="O25" s="10"/>
      <c r="P25" s="75"/>
      <c r="Q25" s="87"/>
      <c r="R25" s="75"/>
    </row>
    <row r="26" spans="1:18" x14ac:dyDescent="0.25">
      <c r="B26" s="93">
        <v>92160</v>
      </c>
      <c r="C26" s="54">
        <v>0.98399999999999999</v>
      </c>
      <c r="D26" s="75">
        <f t="shared" si="14"/>
        <v>90685.440000000002</v>
      </c>
      <c r="E26" s="87">
        <v>93.125</v>
      </c>
      <c r="F26" s="75">
        <f t="shared" si="15"/>
        <v>85824</v>
      </c>
      <c r="G26" s="73">
        <v>43750</v>
      </c>
      <c r="H26" s="74">
        <v>100800</v>
      </c>
      <c r="I26" s="10">
        <v>0.97099999999999997</v>
      </c>
      <c r="J26" s="75">
        <f t="shared" si="8"/>
        <v>97876.800000000003</v>
      </c>
      <c r="K26" s="87">
        <v>94.017857142857139</v>
      </c>
      <c r="L26" s="75">
        <f t="shared" si="9"/>
        <v>94770</v>
      </c>
      <c r="M26" s="96"/>
      <c r="N26" s="206" t="s">
        <v>26</v>
      </c>
      <c r="O26" s="207"/>
      <c r="P26" s="207"/>
      <c r="Q26" s="207"/>
      <c r="R26" s="207"/>
    </row>
    <row r="27" spans="1:18" ht="12.75" customHeight="1" x14ac:dyDescent="0.25">
      <c r="A27" s="73">
        <v>43749</v>
      </c>
      <c r="B27" s="93">
        <v>92160</v>
      </c>
      <c r="C27" s="54">
        <v>0.96099999999999997</v>
      </c>
      <c r="D27" s="75">
        <f t="shared" si="14"/>
        <v>88565.759999999995</v>
      </c>
      <c r="E27" s="87">
        <v>93.125</v>
      </c>
      <c r="F27" s="75">
        <f t="shared" si="15"/>
        <v>85824</v>
      </c>
      <c r="H27" s="74">
        <v>100800</v>
      </c>
      <c r="I27" s="10">
        <v>0.98399999999999999</v>
      </c>
      <c r="J27" s="75">
        <f t="shared" si="8"/>
        <v>99187.199999999997</v>
      </c>
      <c r="K27" s="87">
        <v>94.017857142857139</v>
      </c>
      <c r="L27" s="75">
        <f t="shared" si="9"/>
        <v>94770</v>
      </c>
      <c r="M27" s="73">
        <v>43749</v>
      </c>
      <c r="N27" s="93">
        <v>104400</v>
      </c>
      <c r="O27" s="10">
        <v>0.89</v>
      </c>
      <c r="P27" s="75">
        <f t="shared" ref="P27" si="16">N27*O27</f>
        <v>92916</v>
      </c>
      <c r="Q27" s="87">
        <v>68.505747126436773</v>
      </c>
      <c r="R27" s="75">
        <f t="shared" ref="R27" si="17">N27*Q27/100</f>
        <v>71519.999999999985</v>
      </c>
    </row>
    <row r="28" spans="1:18" ht="12.75" customHeight="1" x14ac:dyDescent="0.25">
      <c r="B28" s="93">
        <v>93600</v>
      </c>
      <c r="C28" s="54">
        <v>0.99199999999999999</v>
      </c>
      <c r="D28" s="75">
        <f t="shared" si="14"/>
        <v>92851.199999999997</v>
      </c>
      <c r="E28" s="87">
        <v>93.602564102564102</v>
      </c>
      <c r="F28" s="75">
        <f t="shared" si="15"/>
        <v>87612</v>
      </c>
      <c r="G28" s="73">
        <v>43751</v>
      </c>
      <c r="H28" s="74">
        <v>100800</v>
      </c>
      <c r="I28" s="10">
        <v>0.98499999999999999</v>
      </c>
      <c r="J28" s="75">
        <f t="shared" si="8"/>
        <v>99288</v>
      </c>
      <c r="K28" s="87">
        <v>94.017857142857139</v>
      </c>
      <c r="L28" s="75">
        <f t="shared" si="9"/>
        <v>94770</v>
      </c>
      <c r="N28" s="93">
        <v>104400</v>
      </c>
      <c r="O28" s="10">
        <v>0.99099999999999999</v>
      </c>
      <c r="P28" s="75">
        <f t="shared" ref="P28:P38" si="18">N28*O28</f>
        <v>103460.4</v>
      </c>
      <c r="Q28" s="87">
        <v>95.908045977011497</v>
      </c>
      <c r="R28" s="75">
        <f t="shared" ref="R28:R38" si="19">N28*Q28/100</f>
        <v>100128</v>
      </c>
    </row>
    <row r="29" spans="1:18" ht="12.75" customHeight="1" x14ac:dyDescent="0.25">
      <c r="A29" s="73">
        <v>43750</v>
      </c>
      <c r="B29" s="93">
        <v>93600</v>
      </c>
      <c r="C29" s="54">
        <v>0.96899999999999997</v>
      </c>
      <c r="D29" s="75">
        <f t="shared" si="14"/>
        <v>90698.4</v>
      </c>
      <c r="E29" s="87">
        <v>89.782051282051285</v>
      </c>
      <c r="F29" s="75">
        <f t="shared" si="15"/>
        <v>84036</v>
      </c>
      <c r="H29" s="74">
        <v>100800</v>
      </c>
      <c r="I29" s="10">
        <v>0.98</v>
      </c>
      <c r="J29" s="75">
        <f t="shared" si="8"/>
        <v>98784</v>
      </c>
      <c r="K29" s="87">
        <v>94.017857142857139</v>
      </c>
      <c r="L29" s="75">
        <f t="shared" si="9"/>
        <v>94770</v>
      </c>
      <c r="M29" s="73">
        <v>43750</v>
      </c>
      <c r="N29" s="93">
        <v>104400</v>
      </c>
      <c r="O29" s="10">
        <v>0.97399999999999998</v>
      </c>
      <c r="P29" s="75">
        <f t="shared" si="18"/>
        <v>101685.59999999999</v>
      </c>
      <c r="Q29" s="87">
        <v>93.624521072796938</v>
      </c>
      <c r="R29" s="75">
        <f t="shared" si="19"/>
        <v>97744</v>
      </c>
    </row>
    <row r="30" spans="1:18" ht="12.75" customHeight="1" x14ac:dyDescent="0.25">
      <c r="B30" s="93">
        <v>93600</v>
      </c>
      <c r="C30" s="54">
        <v>0.97399999999999998</v>
      </c>
      <c r="D30" s="75">
        <f t="shared" si="14"/>
        <v>91166.399999999994</v>
      </c>
      <c r="E30" s="87">
        <v>93.602564102564102</v>
      </c>
      <c r="F30" s="75">
        <f t="shared" si="15"/>
        <v>87612</v>
      </c>
      <c r="G30" s="73">
        <v>43752</v>
      </c>
      <c r="H30" s="74">
        <v>100800</v>
      </c>
      <c r="I30" s="10">
        <v>0.98599999999999999</v>
      </c>
      <c r="J30" s="75">
        <f t="shared" si="8"/>
        <v>99388.800000000003</v>
      </c>
      <c r="K30" s="87">
        <v>97.633928571428569</v>
      </c>
      <c r="L30" s="75">
        <f t="shared" si="9"/>
        <v>98415</v>
      </c>
      <c r="N30" s="93">
        <v>104400</v>
      </c>
      <c r="O30" s="10">
        <v>0.98399999999999999</v>
      </c>
      <c r="P30" s="75">
        <f t="shared" si="18"/>
        <v>102729.59999999999</v>
      </c>
      <c r="Q30" s="87">
        <v>98.191570881226056</v>
      </c>
      <c r="R30" s="75">
        <f t="shared" si="19"/>
        <v>102512</v>
      </c>
    </row>
    <row r="31" spans="1:18" ht="14.25" customHeight="1" x14ac:dyDescent="0.25">
      <c r="A31" s="73">
        <v>43751</v>
      </c>
      <c r="B31" s="93">
        <v>92160</v>
      </c>
      <c r="C31" s="54">
        <v>0.96599999999999997</v>
      </c>
      <c r="D31" s="75">
        <f t="shared" si="14"/>
        <v>89026.559999999998</v>
      </c>
      <c r="E31" s="87">
        <v>93.125</v>
      </c>
      <c r="F31" s="75">
        <f t="shared" si="15"/>
        <v>85824</v>
      </c>
      <c r="H31" s="74">
        <v>100800</v>
      </c>
      <c r="I31" s="10">
        <v>0.97499999999999998</v>
      </c>
      <c r="J31" s="75">
        <f t="shared" si="8"/>
        <v>98280</v>
      </c>
      <c r="K31" s="87">
        <v>94.017857142857139</v>
      </c>
      <c r="L31" s="75">
        <f t="shared" si="9"/>
        <v>94770</v>
      </c>
      <c r="M31" s="73">
        <v>43751</v>
      </c>
      <c r="N31" s="93">
        <v>104400</v>
      </c>
      <c r="O31" s="10">
        <v>0.97699999999999998</v>
      </c>
      <c r="P31" s="75">
        <f t="shared" si="18"/>
        <v>101998.8</v>
      </c>
      <c r="Q31" s="87">
        <v>95.908045977011497</v>
      </c>
      <c r="R31" s="75">
        <f t="shared" si="19"/>
        <v>100128</v>
      </c>
    </row>
    <row r="32" spans="1:18" ht="14.25" customHeight="1" x14ac:dyDescent="0.25">
      <c r="B32" s="93">
        <v>92160</v>
      </c>
      <c r="C32" s="54">
        <v>0.97899999999999998</v>
      </c>
      <c r="D32" s="75">
        <f t="shared" si="14"/>
        <v>90224.639999999999</v>
      </c>
      <c r="E32" s="87">
        <v>95.065104166666671</v>
      </c>
      <c r="F32" s="75">
        <f t="shared" si="15"/>
        <v>87612</v>
      </c>
      <c r="G32" s="73">
        <v>43753</v>
      </c>
      <c r="H32" s="74">
        <v>100800</v>
      </c>
      <c r="I32" s="10">
        <v>0.98</v>
      </c>
      <c r="J32" s="75">
        <f t="shared" si="8"/>
        <v>98784</v>
      </c>
      <c r="K32" s="87">
        <v>94.017857142857139</v>
      </c>
      <c r="L32" s="75">
        <f t="shared" si="9"/>
        <v>94770</v>
      </c>
      <c r="N32" s="93">
        <v>104400</v>
      </c>
      <c r="O32" s="10">
        <v>0.98699999999999999</v>
      </c>
      <c r="P32" s="75">
        <f t="shared" si="18"/>
        <v>103042.8</v>
      </c>
      <c r="Q32" s="87">
        <v>95.908045977011497</v>
      </c>
      <c r="R32" s="75">
        <f t="shared" si="19"/>
        <v>100128</v>
      </c>
    </row>
    <row r="33" spans="1:18" x14ac:dyDescent="0.25">
      <c r="A33" s="73">
        <v>43752</v>
      </c>
      <c r="B33" s="93">
        <v>92160</v>
      </c>
      <c r="C33" s="54">
        <v>0.96599999999999997</v>
      </c>
      <c r="D33" s="75">
        <f t="shared" ref="D33:D40" si="20">B33*C33</f>
        <v>89026.559999999998</v>
      </c>
      <c r="E33" s="87">
        <v>91.184895833333329</v>
      </c>
      <c r="F33" s="75">
        <f t="shared" ref="F33:F40" si="21">B33*E33/100</f>
        <v>84036</v>
      </c>
      <c r="H33" s="74">
        <v>100800</v>
      </c>
      <c r="I33" s="10">
        <v>0.99</v>
      </c>
      <c r="J33" s="75">
        <f t="shared" si="8"/>
        <v>99792</v>
      </c>
      <c r="K33" s="87">
        <v>97.633928571428569</v>
      </c>
      <c r="L33" s="75">
        <f t="shared" si="9"/>
        <v>98415</v>
      </c>
      <c r="M33" s="73">
        <v>43752</v>
      </c>
      <c r="N33" s="93">
        <v>104400</v>
      </c>
      <c r="O33" s="10">
        <v>0.96899999999999997</v>
      </c>
      <c r="P33" s="75">
        <f t="shared" si="18"/>
        <v>101163.59999999999</v>
      </c>
      <c r="Q33" s="87">
        <v>93.624521072796938</v>
      </c>
      <c r="R33" s="75">
        <f t="shared" si="19"/>
        <v>97744</v>
      </c>
    </row>
    <row r="34" spans="1:18" x14ac:dyDescent="0.25">
      <c r="B34" s="93">
        <v>92160</v>
      </c>
      <c r="C34" s="54">
        <v>0.97</v>
      </c>
      <c r="D34" s="75">
        <f t="shared" si="20"/>
        <v>89395.199999999997</v>
      </c>
      <c r="E34" s="87">
        <v>93.125</v>
      </c>
      <c r="F34" s="75">
        <f t="shared" si="21"/>
        <v>85824</v>
      </c>
      <c r="H34" s="209" t="s">
        <v>1</v>
      </c>
      <c r="I34" s="210"/>
      <c r="J34" s="118">
        <f>SUM(J4:J33)</f>
        <v>2962108.8000000003</v>
      </c>
      <c r="K34" s="122">
        <f>L34/J34</f>
        <v>0.9610534900000971</v>
      </c>
      <c r="L34" s="89">
        <f>SUM(L4:L33)</f>
        <v>2846745</v>
      </c>
      <c r="N34" s="93">
        <v>104400</v>
      </c>
      <c r="O34" s="10">
        <v>0.97099999999999997</v>
      </c>
      <c r="P34" s="75">
        <f t="shared" si="18"/>
        <v>101372.4</v>
      </c>
      <c r="Q34" s="87">
        <v>93.624521072796938</v>
      </c>
      <c r="R34" s="75">
        <f t="shared" si="19"/>
        <v>97744</v>
      </c>
    </row>
    <row r="35" spans="1:18" ht="12.75" customHeight="1" x14ac:dyDescent="0.25">
      <c r="A35" s="73">
        <v>43753</v>
      </c>
      <c r="B35" s="93">
        <v>92160</v>
      </c>
      <c r="C35" s="54">
        <v>0.97899999999999998</v>
      </c>
      <c r="D35" s="75">
        <f t="shared" si="20"/>
        <v>90224.639999999999</v>
      </c>
      <c r="E35" s="87">
        <v>95.065104166666671</v>
      </c>
      <c r="F35" s="75">
        <f t="shared" si="21"/>
        <v>87612</v>
      </c>
      <c r="H35" s="74"/>
      <c r="I35" s="10"/>
      <c r="J35" s="75"/>
      <c r="K35" s="87"/>
      <c r="L35" s="75"/>
      <c r="M35" s="73">
        <v>43753</v>
      </c>
      <c r="N35" s="93">
        <v>104400</v>
      </c>
      <c r="O35" s="10">
        <v>0.97299999999999998</v>
      </c>
      <c r="P35" s="75">
        <f t="shared" si="18"/>
        <v>101581.2</v>
      </c>
      <c r="Q35" s="87">
        <v>93.624521072796938</v>
      </c>
      <c r="R35" s="75">
        <f t="shared" si="19"/>
        <v>97744</v>
      </c>
    </row>
    <row r="36" spans="1:18" x14ac:dyDescent="0.25">
      <c r="B36" s="93">
        <v>92160</v>
      </c>
      <c r="C36" s="54">
        <v>0.96099999999999997</v>
      </c>
      <c r="D36" s="75">
        <f t="shared" si="20"/>
        <v>88565.759999999995</v>
      </c>
      <c r="E36" s="87">
        <v>93.125</v>
      </c>
      <c r="F36" s="75">
        <f t="shared" si="21"/>
        <v>85824</v>
      </c>
      <c r="G36" s="96"/>
      <c r="H36" s="216" t="s">
        <v>28</v>
      </c>
      <c r="I36" s="217"/>
      <c r="J36" s="217"/>
      <c r="K36" s="217"/>
      <c r="L36" s="217"/>
      <c r="N36" s="93">
        <v>104400</v>
      </c>
      <c r="O36" s="10">
        <v>0.97099999999999997</v>
      </c>
      <c r="P36" s="75">
        <f t="shared" si="18"/>
        <v>101372.4</v>
      </c>
      <c r="Q36" s="87">
        <v>93.624521072796938</v>
      </c>
      <c r="R36" s="75">
        <f t="shared" si="19"/>
        <v>97744</v>
      </c>
    </row>
    <row r="37" spans="1:18" x14ac:dyDescent="0.25">
      <c r="A37" s="73">
        <v>43754</v>
      </c>
      <c r="B37" s="93">
        <v>92160</v>
      </c>
      <c r="C37" s="54">
        <v>0.98899999999999999</v>
      </c>
      <c r="D37" s="75">
        <f t="shared" si="20"/>
        <v>91146.240000000005</v>
      </c>
      <c r="E37" s="87">
        <v>91.184895833333329</v>
      </c>
      <c r="F37" s="75">
        <f t="shared" si="21"/>
        <v>84036</v>
      </c>
      <c r="G37" s="73">
        <v>43754</v>
      </c>
      <c r="H37" s="58">
        <v>108000</v>
      </c>
      <c r="I37" s="10">
        <v>0.91800000000000004</v>
      </c>
      <c r="J37" s="60">
        <f t="shared" ref="J37" si="22">H37*I37</f>
        <v>99144</v>
      </c>
      <c r="K37" s="87">
        <v>18.033333333333335</v>
      </c>
      <c r="L37" s="60">
        <f t="shared" ref="L37" si="23">H37*K37/100</f>
        <v>19476.000000000004</v>
      </c>
      <c r="M37" s="73">
        <v>43754</v>
      </c>
      <c r="N37" s="93">
        <v>104400</v>
      </c>
      <c r="O37" s="10">
        <v>0.99199999999999999</v>
      </c>
      <c r="P37" s="75">
        <f t="shared" si="18"/>
        <v>103564.8</v>
      </c>
      <c r="Q37" s="87">
        <v>93.624521072796938</v>
      </c>
      <c r="R37" s="75">
        <f t="shared" si="19"/>
        <v>97744</v>
      </c>
    </row>
    <row r="38" spans="1:18" ht="12.75" customHeight="1" x14ac:dyDescent="0.25">
      <c r="B38" s="93">
        <v>92160</v>
      </c>
      <c r="C38" s="54">
        <v>0.97699999999999998</v>
      </c>
      <c r="D38" s="75">
        <f t="shared" si="20"/>
        <v>90040.319999999992</v>
      </c>
      <c r="E38" s="87">
        <v>95.065104166666671</v>
      </c>
      <c r="F38" s="75">
        <f t="shared" si="21"/>
        <v>87612</v>
      </c>
      <c r="H38" s="58">
        <v>108000</v>
      </c>
      <c r="I38" s="10">
        <v>0.97299999999999998</v>
      </c>
      <c r="J38" s="60">
        <f t="shared" ref="J38:J62" si="24">H38*I38</f>
        <v>105084</v>
      </c>
      <c r="K38" s="87">
        <v>94.674999999999997</v>
      </c>
      <c r="L38" s="60">
        <f t="shared" ref="L38:L62" si="25">H38*K38/100</f>
        <v>102249</v>
      </c>
      <c r="N38" s="93">
        <v>104400</v>
      </c>
      <c r="O38" s="10">
        <v>0.999</v>
      </c>
      <c r="P38" s="75">
        <f t="shared" si="18"/>
        <v>104295.6</v>
      </c>
      <c r="Q38" s="87">
        <v>95.908045977011497</v>
      </c>
      <c r="R38" s="75">
        <f t="shared" si="19"/>
        <v>100128</v>
      </c>
    </row>
    <row r="39" spans="1:18" x14ac:dyDescent="0.25">
      <c r="A39" s="73">
        <v>43755</v>
      </c>
      <c r="B39" s="93">
        <v>92160</v>
      </c>
      <c r="C39" s="54">
        <v>0.99199999999999999</v>
      </c>
      <c r="D39" s="75">
        <f t="shared" si="20"/>
        <v>91422.720000000001</v>
      </c>
      <c r="E39" s="87">
        <v>97.005208333333343</v>
      </c>
      <c r="F39" s="75">
        <f t="shared" si="21"/>
        <v>89400</v>
      </c>
      <c r="G39" s="73">
        <v>43755</v>
      </c>
      <c r="H39" s="58">
        <v>108000</v>
      </c>
      <c r="I39" s="10">
        <v>0.98499999999999999</v>
      </c>
      <c r="J39" s="60">
        <f t="shared" si="24"/>
        <v>106380</v>
      </c>
      <c r="K39" s="87">
        <v>90.166666666666657</v>
      </c>
      <c r="L39" s="60">
        <f t="shared" si="25"/>
        <v>97379.999999999985</v>
      </c>
      <c r="N39" s="211" t="s">
        <v>1</v>
      </c>
      <c r="O39" s="211"/>
      <c r="P39" s="119">
        <f>SUM(P27:P38)</f>
        <v>1219183.2</v>
      </c>
      <c r="Q39" s="101">
        <f>R39/P39</f>
        <v>0.9522834632235746</v>
      </c>
      <c r="R39" s="102">
        <f>SUM(R27:R38)</f>
        <v>1161008</v>
      </c>
    </row>
    <row r="40" spans="1:18" x14ac:dyDescent="0.25">
      <c r="B40" s="93">
        <v>92160</v>
      </c>
      <c r="C40" s="54">
        <v>0.92300000000000004</v>
      </c>
      <c r="D40" s="75">
        <f t="shared" si="20"/>
        <v>85063.680000000008</v>
      </c>
      <c r="E40" s="87">
        <v>95.065104166666671</v>
      </c>
      <c r="F40" s="75">
        <f t="shared" si="21"/>
        <v>87612</v>
      </c>
      <c r="H40" s="58">
        <v>108000</v>
      </c>
      <c r="I40" s="10">
        <v>0.97599999999999998</v>
      </c>
      <c r="J40" s="60">
        <f t="shared" si="24"/>
        <v>105408</v>
      </c>
      <c r="K40" s="87">
        <v>94.674999999999997</v>
      </c>
      <c r="L40" s="60">
        <f t="shared" si="25"/>
        <v>102249</v>
      </c>
      <c r="N40" s="93"/>
      <c r="O40" s="10"/>
      <c r="P40" s="75"/>
      <c r="Q40" s="87"/>
      <c r="R40" s="75"/>
    </row>
    <row r="41" spans="1:18" x14ac:dyDescent="0.25">
      <c r="B41" s="209" t="s">
        <v>1</v>
      </c>
      <c r="C41" s="210"/>
      <c r="D41" s="118">
        <f>SUM(D15:D40)</f>
        <v>2335044.96</v>
      </c>
      <c r="E41" s="122">
        <f>F41/D41</f>
        <v>0.95332639762105487</v>
      </c>
      <c r="F41" s="89">
        <f>SUM(F15:F40)</f>
        <v>2226060</v>
      </c>
      <c r="G41" s="73">
        <v>43756</v>
      </c>
      <c r="H41" s="58">
        <v>108000</v>
      </c>
      <c r="I41" s="10">
        <v>0.97699999999999998</v>
      </c>
      <c r="J41" s="60">
        <f t="shared" si="24"/>
        <v>105516</v>
      </c>
      <c r="K41" s="87">
        <v>90.166666666666657</v>
      </c>
      <c r="L41" s="60">
        <f t="shared" si="25"/>
        <v>97379.999999999985</v>
      </c>
      <c r="M41" s="96"/>
      <c r="N41" s="206" t="s">
        <v>29</v>
      </c>
      <c r="O41" s="207"/>
      <c r="P41" s="207"/>
      <c r="Q41" s="207"/>
      <c r="R41" s="207"/>
    </row>
    <row r="42" spans="1:18" x14ac:dyDescent="0.25">
      <c r="B42" s="74"/>
      <c r="C42" s="54"/>
      <c r="D42" s="75"/>
      <c r="E42" s="87"/>
      <c r="F42" s="75"/>
      <c r="H42" s="58">
        <v>108000</v>
      </c>
      <c r="I42" s="10">
        <v>0.97599999999999998</v>
      </c>
      <c r="J42" s="60">
        <f t="shared" si="24"/>
        <v>105408</v>
      </c>
      <c r="K42" s="87">
        <v>94.674999999999997</v>
      </c>
      <c r="L42" s="60">
        <f t="shared" si="25"/>
        <v>102249</v>
      </c>
      <c r="M42" s="73">
        <v>43755</v>
      </c>
      <c r="N42" s="93">
        <v>84240</v>
      </c>
      <c r="O42" s="10">
        <v>0.86499999999999999</v>
      </c>
      <c r="P42" s="75">
        <f t="shared" ref="P42" si="26">N42*O42</f>
        <v>72867.600000000006</v>
      </c>
      <c r="Q42" s="87">
        <v>9.0455840455840466</v>
      </c>
      <c r="R42" s="75">
        <f t="shared" ref="R42" si="27">N42*Q42/100</f>
        <v>7620.0000000000009</v>
      </c>
    </row>
    <row r="43" spans="1:18" ht="14.25" customHeight="1" x14ac:dyDescent="0.25">
      <c r="A43" s="96"/>
      <c r="B43" s="206" t="s">
        <v>27</v>
      </c>
      <c r="C43" s="207"/>
      <c r="D43" s="207"/>
      <c r="E43" s="207"/>
      <c r="F43" s="214"/>
      <c r="G43" s="73">
        <v>43757</v>
      </c>
      <c r="H43" s="58">
        <v>108000</v>
      </c>
      <c r="I43" s="10">
        <v>0.97699999999999998</v>
      </c>
      <c r="J43" s="60">
        <f t="shared" si="24"/>
        <v>105516</v>
      </c>
      <c r="K43" s="87">
        <v>94.674999999999997</v>
      </c>
      <c r="L43" s="60">
        <f t="shared" si="25"/>
        <v>102249</v>
      </c>
      <c r="N43" s="93">
        <v>84240</v>
      </c>
      <c r="O43" s="10">
        <v>0.97399999999999998</v>
      </c>
      <c r="P43" s="75">
        <f t="shared" ref="P43:P49" si="28">N43*O43</f>
        <v>82049.759999999995</v>
      </c>
      <c r="Q43" s="87">
        <v>66.93732193732194</v>
      </c>
      <c r="R43" s="75">
        <f t="shared" ref="R43:R49" si="29">N43*Q43/100</f>
        <v>56388</v>
      </c>
    </row>
    <row r="44" spans="1:18" x14ac:dyDescent="0.25">
      <c r="A44" s="73">
        <v>43756</v>
      </c>
      <c r="B44" s="93">
        <v>72000</v>
      </c>
      <c r="C44" s="54">
        <v>0.85399999999999998</v>
      </c>
      <c r="D44" s="75">
        <f t="shared" ref="D44" si="30">B44*C44</f>
        <v>61488</v>
      </c>
      <c r="E44" s="87">
        <v>54.36666666666666</v>
      </c>
      <c r="F44" s="75">
        <f t="shared" ref="F44" si="31">B44*E44/100</f>
        <v>39143.999999999993</v>
      </c>
      <c r="H44" s="58">
        <v>108000</v>
      </c>
      <c r="I44" s="10">
        <v>0.97199999999999998</v>
      </c>
      <c r="J44" s="60">
        <f t="shared" si="24"/>
        <v>104976</v>
      </c>
      <c r="K44" s="87">
        <v>85.658333333333331</v>
      </c>
      <c r="L44" s="60">
        <f t="shared" si="25"/>
        <v>92511</v>
      </c>
      <c r="M44" s="73">
        <v>43756</v>
      </c>
      <c r="N44" s="93">
        <v>84240</v>
      </c>
      <c r="O44" s="10">
        <v>0.97499999999999998</v>
      </c>
      <c r="P44" s="75">
        <f t="shared" si="28"/>
        <v>82134</v>
      </c>
      <c r="Q44" s="87">
        <v>75.113960113960104</v>
      </c>
      <c r="R44" s="75">
        <f t="shared" si="29"/>
        <v>63275.999999999993</v>
      </c>
    </row>
    <row r="45" spans="1:18" x14ac:dyDescent="0.25">
      <c r="B45" s="93">
        <v>72000</v>
      </c>
      <c r="C45" s="54">
        <v>0.92300000000000004</v>
      </c>
      <c r="D45" s="75">
        <f t="shared" ref="D45:D67" si="32">B45*C45</f>
        <v>66456</v>
      </c>
      <c r="E45" s="87">
        <v>95.141666666666666</v>
      </c>
      <c r="F45" s="75">
        <f t="shared" ref="F45:F67" si="33">B45*E45/100</f>
        <v>68502</v>
      </c>
      <c r="G45" s="73">
        <v>43758</v>
      </c>
      <c r="H45" s="58">
        <v>108000</v>
      </c>
      <c r="I45" s="10">
        <v>0.96399999999999997</v>
      </c>
      <c r="J45" s="60">
        <f t="shared" si="24"/>
        <v>104112</v>
      </c>
      <c r="K45" s="87">
        <v>90.166666666666657</v>
      </c>
      <c r="L45" s="60">
        <f t="shared" si="25"/>
        <v>97379.999999999985</v>
      </c>
      <c r="N45" s="93">
        <v>84240</v>
      </c>
      <c r="O45" s="10">
        <v>0.97399999999999998</v>
      </c>
      <c r="P45" s="75">
        <f t="shared" si="28"/>
        <v>82049.759999999995</v>
      </c>
      <c r="Q45" s="87">
        <v>74.074074074074076</v>
      </c>
      <c r="R45" s="75">
        <f t="shared" si="29"/>
        <v>62400</v>
      </c>
    </row>
    <row r="46" spans="1:18" ht="12.75" customHeight="1" x14ac:dyDescent="0.25">
      <c r="A46" s="73">
        <v>43757</v>
      </c>
      <c r="B46" s="93">
        <v>72000</v>
      </c>
      <c r="C46" s="54">
        <v>0.97499999999999998</v>
      </c>
      <c r="D46" s="75">
        <f t="shared" si="32"/>
        <v>70200</v>
      </c>
      <c r="E46" s="87">
        <v>95.141666666666666</v>
      </c>
      <c r="F46" s="75">
        <f t="shared" si="33"/>
        <v>68502</v>
      </c>
      <c r="H46" s="58">
        <v>108000</v>
      </c>
      <c r="I46" s="10">
        <v>0.96499999999999997</v>
      </c>
      <c r="J46" s="60">
        <f t="shared" si="24"/>
        <v>104220</v>
      </c>
      <c r="K46" s="87">
        <v>90.166666666666657</v>
      </c>
      <c r="L46" s="60">
        <f t="shared" si="25"/>
        <v>97379.999999999985</v>
      </c>
      <c r="M46" s="73">
        <v>43757</v>
      </c>
      <c r="N46" s="93">
        <v>84240</v>
      </c>
      <c r="O46" s="10">
        <v>0.999</v>
      </c>
      <c r="P46" s="75">
        <f t="shared" si="28"/>
        <v>84155.76</v>
      </c>
      <c r="Q46" s="87">
        <v>98.148148148148152</v>
      </c>
      <c r="R46" s="75">
        <f t="shared" si="29"/>
        <v>82680</v>
      </c>
    </row>
    <row r="47" spans="1:18" ht="12.75" customHeight="1" x14ac:dyDescent="0.25">
      <c r="B47" s="93">
        <v>72000</v>
      </c>
      <c r="C47" s="54">
        <v>0.99199999999999999</v>
      </c>
      <c r="D47" s="75">
        <f t="shared" si="32"/>
        <v>71424</v>
      </c>
      <c r="E47" s="87">
        <v>95.141666666666666</v>
      </c>
      <c r="F47" s="75">
        <f t="shared" si="33"/>
        <v>68502</v>
      </c>
      <c r="G47" s="73">
        <v>43759</v>
      </c>
      <c r="H47" s="58">
        <v>108000</v>
      </c>
      <c r="I47" s="10">
        <v>0.96199999999999997</v>
      </c>
      <c r="J47" s="60">
        <f t="shared" si="24"/>
        <v>103896</v>
      </c>
      <c r="K47" s="87">
        <v>85.658333333333331</v>
      </c>
      <c r="L47" s="60">
        <f t="shared" si="25"/>
        <v>92511</v>
      </c>
      <c r="N47" s="93">
        <v>84240</v>
      </c>
      <c r="O47" s="10">
        <v>0.98199999999999998</v>
      </c>
      <c r="P47" s="75">
        <f t="shared" si="28"/>
        <v>82723.679999999993</v>
      </c>
      <c r="Q47" s="87">
        <v>79.629629629629633</v>
      </c>
      <c r="R47" s="75">
        <f t="shared" si="29"/>
        <v>67080</v>
      </c>
    </row>
    <row r="48" spans="1:18" ht="14.25" customHeight="1" x14ac:dyDescent="0.25">
      <c r="A48" s="73">
        <v>43758</v>
      </c>
      <c r="B48" s="93">
        <v>72000</v>
      </c>
      <c r="C48" s="54">
        <v>0.97699999999999998</v>
      </c>
      <c r="D48" s="75">
        <f t="shared" si="32"/>
        <v>70344</v>
      </c>
      <c r="E48" s="87">
        <v>93.2</v>
      </c>
      <c r="F48" s="75">
        <f t="shared" si="33"/>
        <v>67104</v>
      </c>
      <c r="H48" s="58">
        <v>108000</v>
      </c>
      <c r="I48" s="10">
        <v>0.97899999999999998</v>
      </c>
      <c r="J48" s="60">
        <f t="shared" si="24"/>
        <v>105732</v>
      </c>
      <c r="K48" s="87">
        <v>94.674999999999997</v>
      </c>
      <c r="L48" s="60">
        <f t="shared" si="25"/>
        <v>102249</v>
      </c>
      <c r="M48" s="73">
        <v>43758</v>
      </c>
      <c r="N48" s="93">
        <v>84240</v>
      </c>
      <c r="O48" s="10">
        <v>0.95099999999999996</v>
      </c>
      <c r="P48" s="75">
        <f t="shared" si="28"/>
        <v>80112.239999999991</v>
      </c>
      <c r="Q48" s="87">
        <v>88.888888888888886</v>
      </c>
      <c r="R48" s="75">
        <f t="shared" si="29"/>
        <v>74880</v>
      </c>
    </row>
    <row r="49" spans="1:18" ht="12.75" customHeight="1" x14ac:dyDescent="0.25">
      <c r="B49" s="93">
        <v>72000</v>
      </c>
      <c r="C49" s="54">
        <v>0.99990000000000001</v>
      </c>
      <c r="D49" s="75">
        <f t="shared" si="32"/>
        <v>71992.800000000003</v>
      </c>
      <c r="E49" s="87">
        <v>99.024999999999991</v>
      </c>
      <c r="F49" s="75">
        <f t="shared" si="33"/>
        <v>71297.999999999985</v>
      </c>
      <c r="G49" s="73">
        <v>43760</v>
      </c>
      <c r="H49" s="58">
        <v>108000</v>
      </c>
      <c r="I49" s="10">
        <v>0.97399999999999998</v>
      </c>
      <c r="J49" s="60">
        <f t="shared" si="24"/>
        <v>105192</v>
      </c>
      <c r="K49" s="87">
        <v>94.674999999999997</v>
      </c>
      <c r="L49" s="60">
        <f t="shared" si="25"/>
        <v>102249</v>
      </c>
      <c r="N49" s="93">
        <v>84240</v>
      </c>
      <c r="O49" s="10">
        <v>0.99990000000000001</v>
      </c>
      <c r="P49" s="75">
        <f t="shared" si="28"/>
        <v>84231.576000000001</v>
      </c>
      <c r="Q49" s="87">
        <v>98.148148148148152</v>
      </c>
      <c r="R49" s="75">
        <f t="shared" si="29"/>
        <v>82680</v>
      </c>
    </row>
    <row r="50" spans="1:18" x14ac:dyDescent="0.25">
      <c r="A50" s="73">
        <v>43759</v>
      </c>
      <c r="B50" s="93">
        <v>72000</v>
      </c>
      <c r="C50" s="54">
        <v>0.98499999999999999</v>
      </c>
      <c r="D50" s="75">
        <f t="shared" si="32"/>
        <v>70920</v>
      </c>
      <c r="E50" s="87">
        <v>97.083333333333329</v>
      </c>
      <c r="F50" s="75">
        <f t="shared" si="33"/>
        <v>69900</v>
      </c>
      <c r="H50" s="58">
        <v>108000</v>
      </c>
      <c r="I50" s="10">
        <v>0.95799999999999996</v>
      </c>
      <c r="J50" s="60">
        <f t="shared" si="24"/>
        <v>103464</v>
      </c>
      <c r="K50" s="87">
        <v>90.166666666666657</v>
      </c>
      <c r="L50" s="60">
        <f t="shared" si="25"/>
        <v>97379.999999999985</v>
      </c>
      <c r="N50" s="211" t="s">
        <v>1</v>
      </c>
      <c r="O50" s="211"/>
      <c r="P50" s="128">
        <f>SUM(P42:P49)</f>
        <v>650324.37600000005</v>
      </c>
      <c r="Q50" s="101">
        <f>R50/P50</f>
        <v>0.76424015205605633</v>
      </c>
      <c r="R50" s="102">
        <f>SUM(R42:R49)</f>
        <v>497004</v>
      </c>
    </row>
    <row r="51" spans="1:18" x14ac:dyDescent="0.25">
      <c r="B51" s="93">
        <v>72000</v>
      </c>
      <c r="C51" s="54">
        <v>0.98199999999999998</v>
      </c>
      <c r="D51" s="75">
        <f t="shared" si="32"/>
        <v>70704</v>
      </c>
      <c r="E51" s="87">
        <v>95.141666666666666</v>
      </c>
      <c r="F51" s="75">
        <f t="shared" si="33"/>
        <v>68502</v>
      </c>
      <c r="G51" s="73">
        <v>43761</v>
      </c>
      <c r="H51" s="58">
        <v>108000</v>
      </c>
      <c r="I51" s="10">
        <v>0.97099999999999997</v>
      </c>
      <c r="J51" s="60">
        <f t="shared" si="24"/>
        <v>104868</v>
      </c>
      <c r="K51" s="87">
        <v>94.674999999999997</v>
      </c>
      <c r="L51" s="60">
        <f t="shared" si="25"/>
        <v>102249</v>
      </c>
      <c r="N51" s="93"/>
      <c r="O51" s="10"/>
      <c r="P51" s="75"/>
      <c r="Q51" s="87"/>
      <c r="R51" s="75"/>
    </row>
    <row r="52" spans="1:18" x14ac:dyDescent="0.25">
      <c r="A52" s="73">
        <v>43760</v>
      </c>
      <c r="B52" s="93">
        <v>72000</v>
      </c>
      <c r="C52" s="54">
        <v>0.98599999999999999</v>
      </c>
      <c r="D52" s="75">
        <f t="shared" si="32"/>
        <v>70992</v>
      </c>
      <c r="E52" s="87">
        <v>95.141666666666666</v>
      </c>
      <c r="F52" s="75">
        <f t="shared" si="33"/>
        <v>68502</v>
      </c>
      <c r="H52" s="58">
        <v>108000</v>
      </c>
      <c r="I52" s="10">
        <v>0.95599999999999996</v>
      </c>
      <c r="J52" s="60">
        <f t="shared" si="24"/>
        <v>103248</v>
      </c>
      <c r="K52" s="87">
        <v>90.166666666666657</v>
      </c>
      <c r="L52" s="60">
        <f t="shared" si="25"/>
        <v>97379.999999999985</v>
      </c>
      <c r="M52" s="96"/>
      <c r="N52" s="206" t="s">
        <v>30</v>
      </c>
      <c r="O52" s="207"/>
      <c r="P52" s="207"/>
      <c r="Q52" s="207"/>
      <c r="R52" s="207"/>
    </row>
    <row r="53" spans="1:18" x14ac:dyDescent="0.25">
      <c r="B53" s="93">
        <v>73440</v>
      </c>
      <c r="C53" s="54">
        <v>0.98499999999999999</v>
      </c>
      <c r="D53" s="75">
        <f t="shared" si="32"/>
        <v>72338.399999999994</v>
      </c>
      <c r="E53" s="87">
        <v>97.843137254901961</v>
      </c>
      <c r="F53" s="75">
        <f t="shared" si="33"/>
        <v>71856</v>
      </c>
      <c r="G53" s="73">
        <v>43762</v>
      </c>
      <c r="H53" s="58">
        <v>108000</v>
      </c>
      <c r="I53" s="10">
        <v>0.98799999999999999</v>
      </c>
      <c r="J53" s="60">
        <f t="shared" si="24"/>
        <v>106704</v>
      </c>
      <c r="K53" s="87">
        <v>94.674999999999997</v>
      </c>
      <c r="L53" s="60">
        <f t="shared" si="25"/>
        <v>102249</v>
      </c>
      <c r="M53" s="73">
        <v>43759</v>
      </c>
      <c r="N53" s="93">
        <v>79920</v>
      </c>
      <c r="O53" s="10">
        <v>0.89549999999999996</v>
      </c>
      <c r="P53" s="75">
        <f t="shared" ref="P53" si="34">N53*O53</f>
        <v>71568.36</v>
      </c>
      <c r="Q53" s="87">
        <v>67.987987987987992</v>
      </c>
      <c r="R53" s="75">
        <f t="shared" ref="R53" si="35">N53*Q53/100</f>
        <v>54336</v>
      </c>
    </row>
    <row r="54" spans="1:18" x14ac:dyDescent="0.25">
      <c r="A54" s="73">
        <v>43761</v>
      </c>
      <c r="B54" s="93">
        <v>74880</v>
      </c>
      <c r="C54" s="54">
        <v>0.95699999999999996</v>
      </c>
      <c r="D54" s="75">
        <f t="shared" si="32"/>
        <v>71660.160000000003</v>
      </c>
      <c r="E54" s="87">
        <v>95.21634615384616</v>
      </c>
      <c r="F54" s="75">
        <f t="shared" si="33"/>
        <v>71298.000000000015</v>
      </c>
      <c r="H54" s="58">
        <v>108000</v>
      </c>
      <c r="I54" s="10">
        <v>0.98</v>
      </c>
      <c r="J54" s="60">
        <f t="shared" si="24"/>
        <v>105840</v>
      </c>
      <c r="K54" s="87">
        <v>94.674999999999997</v>
      </c>
      <c r="L54" s="60">
        <f t="shared" si="25"/>
        <v>102249</v>
      </c>
      <c r="N54" s="93">
        <v>75600</v>
      </c>
      <c r="O54" s="10">
        <v>0.98799999999999999</v>
      </c>
      <c r="P54" s="75">
        <f t="shared" ref="P54:P66" si="36">N54*O54</f>
        <v>74692.800000000003</v>
      </c>
      <c r="Q54" s="87">
        <v>95.666666666666671</v>
      </c>
      <c r="R54" s="75">
        <f t="shared" ref="R54:R66" si="37">N54*Q54/100</f>
        <v>72324</v>
      </c>
    </row>
    <row r="55" spans="1:18" x14ac:dyDescent="0.25">
      <c r="B55" s="93">
        <v>74880</v>
      </c>
      <c r="C55" s="54">
        <v>0.96499999999999997</v>
      </c>
      <c r="D55" s="75">
        <f t="shared" si="32"/>
        <v>72259.199999999997</v>
      </c>
      <c r="E55" s="87">
        <v>95.21634615384616</v>
      </c>
      <c r="F55" s="75">
        <f t="shared" si="33"/>
        <v>71298.000000000015</v>
      </c>
      <c r="G55" s="73">
        <v>43763</v>
      </c>
      <c r="H55" s="58">
        <v>108000</v>
      </c>
      <c r="I55" s="10">
        <v>0.98499999999999999</v>
      </c>
      <c r="J55" s="60">
        <f t="shared" si="24"/>
        <v>106380</v>
      </c>
      <c r="K55" s="87">
        <v>90.166666666666657</v>
      </c>
      <c r="L55" s="60">
        <f t="shared" si="25"/>
        <v>97379.999999999985</v>
      </c>
      <c r="M55" s="73">
        <v>43760</v>
      </c>
      <c r="N55" s="93">
        <v>75600</v>
      </c>
      <c r="O55" s="10">
        <v>0.97099999999999997</v>
      </c>
      <c r="P55" s="75">
        <f t="shared" si="36"/>
        <v>73407.599999999991</v>
      </c>
      <c r="Q55" s="87">
        <v>87.1111111111111</v>
      </c>
      <c r="R55" s="75">
        <f t="shared" si="37"/>
        <v>65855.999999999985</v>
      </c>
    </row>
    <row r="56" spans="1:18" x14ac:dyDescent="0.25">
      <c r="A56" s="73">
        <v>43762</v>
      </c>
      <c r="B56" s="93">
        <v>74880</v>
      </c>
      <c r="C56" s="54">
        <v>0.98799999999999999</v>
      </c>
      <c r="D56" s="75">
        <f t="shared" si="32"/>
        <v>73981.440000000002</v>
      </c>
      <c r="E56" s="87">
        <v>95.21634615384616</v>
      </c>
      <c r="F56" s="75">
        <f t="shared" si="33"/>
        <v>71298.000000000015</v>
      </c>
      <c r="H56" s="58">
        <v>108000</v>
      </c>
      <c r="I56" s="10">
        <v>0.98</v>
      </c>
      <c r="J56" s="60">
        <f t="shared" si="24"/>
        <v>105840</v>
      </c>
      <c r="K56" s="87">
        <v>94.674999999999997</v>
      </c>
      <c r="L56" s="60">
        <f t="shared" si="25"/>
        <v>102249</v>
      </c>
      <c r="N56" s="93">
        <v>75600</v>
      </c>
      <c r="O56" s="10">
        <v>0.97199999999999998</v>
      </c>
      <c r="P56" s="75">
        <f t="shared" si="36"/>
        <v>73483.199999999997</v>
      </c>
      <c r="Q56" s="87">
        <v>91.388888888888886</v>
      </c>
      <c r="R56" s="75">
        <f t="shared" si="37"/>
        <v>69090</v>
      </c>
    </row>
    <row r="57" spans="1:18" x14ac:dyDescent="0.25">
      <c r="B57" s="93">
        <v>74880</v>
      </c>
      <c r="C57" s="54">
        <v>0.97699999999999998</v>
      </c>
      <c r="D57" s="75">
        <f t="shared" si="32"/>
        <v>73157.759999999995</v>
      </c>
      <c r="E57" s="87">
        <v>95.21634615384616</v>
      </c>
      <c r="F57" s="75">
        <f t="shared" si="33"/>
        <v>71298.000000000015</v>
      </c>
      <c r="G57" s="73">
        <v>43764</v>
      </c>
      <c r="H57" s="58">
        <v>108000</v>
      </c>
      <c r="I57" s="10">
        <v>0.97499999999999998</v>
      </c>
      <c r="J57" s="60">
        <f t="shared" si="24"/>
        <v>105300</v>
      </c>
      <c r="K57" s="87">
        <v>94.674999999999997</v>
      </c>
      <c r="L57" s="60">
        <f t="shared" si="25"/>
        <v>102249</v>
      </c>
      <c r="M57" s="73">
        <v>43761</v>
      </c>
      <c r="N57" s="93">
        <v>75600</v>
      </c>
      <c r="O57" s="10">
        <v>0.97299999999999998</v>
      </c>
      <c r="P57" s="75">
        <f t="shared" si="36"/>
        <v>73558.8</v>
      </c>
      <c r="Q57" s="87">
        <v>91.388888888888886</v>
      </c>
      <c r="R57" s="75">
        <f t="shared" si="37"/>
        <v>69090</v>
      </c>
    </row>
    <row r="58" spans="1:18" x14ac:dyDescent="0.25">
      <c r="A58" s="73">
        <v>43763</v>
      </c>
      <c r="B58" s="93">
        <v>74880</v>
      </c>
      <c r="C58" s="54">
        <v>0.99199999999999999</v>
      </c>
      <c r="D58" s="75">
        <f t="shared" si="32"/>
        <v>74280.960000000006</v>
      </c>
      <c r="E58" s="87">
        <v>95.21634615384616</v>
      </c>
      <c r="F58" s="75">
        <f t="shared" si="33"/>
        <v>71298.000000000015</v>
      </c>
      <c r="H58" s="58">
        <v>108000</v>
      </c>
      <c r="I58" s="10">
        <v>0.98599999999999999</v>
      </c>
      <c r="J58" s="60">
        <f t="shared" si="24"/>
        <v>106488</v>
      </c>
      <c r="K58" s="87">
        <v>94.674999999999997</v>
      </c>
      <c r="L58" s="60">
        <f t="shared" si="25"/>
        <v>102249</v>
      </c>
      <c r="N58" s="93">
        <v>75600</v>
      </c>
      <c r="O58" s="10">
        <v>0.96899999999999997</v>
      </c>
      <c r="P58" s="75">
        <f t="shared" si="36"/>
        <v>73256.399999999994</v>
      </c>
      <c r="Q58" s="87">
        <v>95.277777777777771</v>
      </c>
      <c r="R58" s="75">
        <f t="shared" si="37"/>
        <v>72029.999999999985</v>
      </c>
    </row>
    <row r="59" spans="1:18" ht="14.25" customHeight="1" x14ac:dyDescent="0.25">
      <c r="B59" s="93">
        <v>74880</v>
      </c>
      <c r="C59" s="54">
        <v>0.97799999999999998</v>
      </c>
      <c r="D59" s="75">
        <f t="shared" si="32"/>
        <v>73232.639999999999</v>
      </c>
      <c r="E59" s="87">
        <v>97.083333333333329</v>
      </c>
      <c r="F59" s="75">
        <f t="shared" si="33"/>
        <v>72696</v>
      </c>
      <c r="G59" s="73">
        <v>43765</v>
      </c>
      <c r="H59" s="58">
        <v>108000</v>
      </c>
      <c r="I59" s="10">
        <v>0.98</v>
      </c>
      <c r="J59" s="60">
        <f t="shared" si="24"/>
        <v>105840</v>
      </c>
      <c r="K59" s="87">
        <v>94.674999999999997</v>
      </c>
      <c r="L59" s="60">
        <f t="shared" si="25"/>
        <v>102249</v>
      </c>
      <c r="M59" s="73">
        <v>43762</v>
      </c>
      <c r="N59" s="93">
        <v>75600</v>
      </c>
      <c r="O59" s="10">
        <v>0.96699999999999997</v>
      </c>
      <c r="P59" s="75">
        <f t="shared" si="36"/>
        <v>73105.2</v>
      </c>
      <c r="Q59" s="87">
        <v>79.722222222222229</v>
      </c>
      <c r="R59" s="75">
        <f t="shared" si="37"/>
        <v>60270.000000000007</v>
      </c>
    </row>
    <row r="60" spans="1:18" x14ac:dyDescent="0.25">
      <c r="A60" s="73">
        <v>43764</v>
      </c>
      <c r="B60" s="93">
        <v>74880</v>
      </c>
      <c r="C60" s="54">
        <v>0.98699999999999999</v>
      </c>
      <c r="D60" s="75">
        <f t="shared" si="32"/>
        <v>73906.559999999998</v>
      </c>
      <c r="E60" s="87">
        <v>97.083333333333329</v>
      </c>
      <c r="F60" s="75">
        <f t="shared" si="33"/>
        <v>72696</v>
      </c>
      <c r="H60" s="58">
        <v>108000</v>
      </c>
      <c r="I60" s="10">
        <v>0.98699999999999999</v>
      </c>
      <c r="J60" s="60">
        <f t="shared" si="24"/>
        <v>106596</v>
      </c>
      <c r="K60" s="87">
        <v>94.674999999999997</v>
      </c>
      <c r="L60" s="60">
        <f t="shared" si="25"/>
        <v>102249</v>
      </c>
      <c r="N60" s="93">
        <v>75600</v>
      </c>
      <c r="O60" s="10">
        <v>0.96799999999999997</v>
      </c>
      <c r="P60" s="75">
        <f t="shared" si="36"/>
        <v>73180.800000000003</v>
      </c>
      <c r="Q60" s="87">
        <v>91.388888888888886</v>
      </c>
      <c r="R60" s="75">
        <f t="shared" si="37"/>
        <v>69090</v>
      </c>
    </row>
    <row r="61" spans="1:18" x14ac:dyDescent="0.25">
      <c r="B61" s="93">
        <v>74880</v>
      </c>
      <c r="C61" s="54">
        <v>0.99299999999999999</v>
      </c>
      <c r="D61" s="75">
        <f t="shared" si="32"/>
        <v>74355.839999999997</v>
      </c>
      <c r="E61" s="87">
        <v>95.21634615384616</v>
      </c>
      <c r="F61" s="75">
        <f t="shared" si="33"/>
        <v>71298.000000000015</v>
      </c>
      <c r="G61" s="73">
        <v>43766</v>
      </c>
      <c r="H61" s="58">
        <v>108000</v>
      </c>
      <c r="I61" s="10">
        <v>0.97199999999999998</v>
      </c>
      <c r="J61" s="60">
        <f t="shared" si="24"/>
        <v>104976</v>
      </c>
      <c r="K61" s="87">
        <v>94.674999999999997</v>
      </c>
      <c r="L61" s="60">
        <f t="shared" si="25"/>
        <v>102249</v>
      </c>
      <c r="M61" s="73">
        <v>43763</v>
      </c>
      <c r="N61" s="93">
        <v>75600</v>
      </c>
      <c r="O61" s="10">
        <v>0.98699999999999999</v>
      </c>
      <c r="P61" s="75">
        <f t="shared" si="36"/>
        <v>74617.2</v>
      </c>
      <c r="Q61" s="87">
        <v>93.333333333333329</v>
      </c>
      <c r="R61" s="75">
        <f t="shared" si="37"/>
        <v>70560</v>
      </c>
    </row>
    <row r="62" spans="1:18" x14ac:dyDescent="0.25">
      <c r="A62" s="73">
        <v>43765</v>
      </c>
      <c r="B62" s="93">
        <v>74880</v>
      </c>
      <c r="C62" s="54">
        <v>0.97599999999999998</v>
      </c>
      <c r="D62" s="75">
        <f t="shared" si="32"/>
        <v>73082.880000000005</v>
      </c>
      <c r="E62" s="87">
        <v>95.21634615384616</v>
      </c>
      <c r="F62" s="75">
        <f t="shared" si="33"/>
        <v>71298.000000000015</v>
      </c>
      <c r="H62" s="58">
        <v>108000</v>
      </c>
      <c r="I62" s="10">
        <v>0.999</v>
      </c>
      <c r="J62" s="60">
        <f t="shared" si="24"/>
        <v>107892</v>
      </c>
      <c r="K62" s="87">
        <v>99.183333333333337</v>
      </c>
      <c r="L62" s="60">
        <f t="shared" si="25"/>
        <v>107118</v>
      </c>
      <c r="N62" s="93">
        <v>75600</v>
      </c>
      <c r="O62" s="10">
        <v>0.97699999999999998</v>
      </c>
      <c r="P62" s="75">
        <f t="shared" si="36"/>
        <v>73861.2</v>
      </c>
      <c r="Q62" s="87">
        <v>91.388888888888886</v>
      </c>
      <c r="R62" s="75">
        <f t="shared" si="37"/>
        <v>69090</v>
      </c>
    </row>
    <row r="63" spans="1:18" ht="12.75" customHeight="1" x14ac:dyDescent="0.25">
      <c r="B63" s="93">
        <v>74880</v>
      </c>
      <c r="C63" s="54">
        <v>0.99099999999999999</v>
      </c>
      <c r="D63" s="75">
        <f t="shared" si="32"/>
        <v>74206.080000000002</v>
      </c>
      <c r="E63" s="87">
        <v>93.349358974358978</v>
      </c>
      <c r="F63" s="75">
        <f t="shared" si="33"/>
        <v>69900</v>
      </c>
      <c r="H63" s="209" t="s">
        <v>1</v>
      </c>
      <c r="I63" s="210"/>
      <c r="J63" s="131">
        <f>SUM(J37:J62)</f>
        <v>2734020</v>
      </c>
      <c r="K63" s="122">
        <f>L63/J63</f>
        <v>0.92428402133122656</v>
      </c>
      <c r="L63" s="89">
        <f>SUM(L37:L62)</f>
        <v>2527011</v>
      </c>
      <c r="M63" s="73">
        <v>43764</v>
      </c>
      <c r="N63" s="93">
        <v>75600</v>
      </c>
      <c r="O63" s="10">
        <v>0.99199999999999999</v>
      </c>
      <c r="P63" s="75">
        <f t="shared" si="36"/>
        <v>74995.199999999997</v>
      </c>
      <c r="Q63" s="87">
        <v>91.388888888888886</v>
      </c>
      <c r="R63" s="75">
        <f t="shared" si="37"/>
        <v>69090</v>
      </c>
    </row>
    <row r="64" spans="1:18" x14ac:dyDescent="0.25">
      <c r="A64" s="73">
        <v>43766</v>
      </c>
      <c r="B64" s="93">
        <v>74880</v>
      </c>
      <c r="C64" s="54">
        <v>0.97799999999999998</v>
      </c>
      <c r="D64" s="75">
        <f t="shared" si="32"/>
        <v>73232.639999999999</v>
      </c>
      <c r="E64" s="87">
        <v>95.21634615384616</v>
      </c>
      <c r="F64" s="75">
        <f t="shared" si="33"/>
        <v>71298.000000000015</v>
      </c>
      <c r="H64" s="74"/>
      <c r="I64" s="10"/>
      <c r="J64" s="75"/>
      <c r="K64" s="87"/>
      <c r="L64" s="75"/>
      <c r="N64" s="93">
        <v>75600</v>
      </c>
      <c r="O64" s="10">
        <v>0.98099999999999998</v>
      </c>
      <c r="P64" s="75">
        <f t="shared" si="36"/>
        <v>74163.600000000006</v>
      </c>
      <c r="Q64" s="87">
        <v>89.444444444444443</v>
      </c>
      <c r="R64" s="75">
        <f t="shared" si="37"/>
        <v>67620</v>
      </c>
    </row>
    <row r="65" spans="1:18" ht="13.8" customHeight="1" x14ac:dyDescent="0.25">
      <c r="B65" s="93">
        <v>74880</v>
      </c>
      <c r="C65" s="54">
        <v>0.98299999999999998</v>
      </c>
      <c r="D65" s="75">
        <f t="shared" si="32"/>
        <v>73607.039999999994</v>
      </c>
      <c r="E65" s="87">
        <v>95.21634615384616</v>
      </c>
      <c r="F65" s="75">
        <f t="shared" si="33"/>
        <v>71298.000000000015</v>
      </c>
      <c r="G65" s="96"/>
      <c r="H65" s="216" t="s">
        <v>18</v>
      </c>
      <c r="I65" s="217"/>
      <c r="J65" s="217"/>
      <c r="K65" s="217"/>
      <c r="L65" s="217"/>
      <c r="M65" s="73">
        <v>43765</v>
      </c>
      <c r="N65" s="93">
        <v>75600</v>
      </c>
      <c r="O65" s="10">
        <v>0.98699999999999999</v>
      </c>
      <c r="P65" s="75">
        <f t="shared" si="36"/>
        <v>74617.2</v>
      </c>
      <c r="Q65" s="87">
        <v>95.277777777777771</v>
      </c>
      <c r="R65" s="75">
        <f t="shared" si="37"/>
        <v>72029.999999999985</v>
      </c>
    </row>
    <row r="66" spans="1:18" x14ac:dyDescent="0.25">
      <c r="A66" s="73">
        <v>43767</v>
      </c>
      <c r="B66" s="93">
        <v>74880</v>
      </c>
      <c r="C66" s="54">
        <v>0.96599999999999997</v>
      </c>
      <c r="D66" s="75">
        <f t="shared" si="32"/>
        <v>72334.080000000002</v>
      </c>
      <c r="E66" s="87">
        <v>93.349358974358978</v>
      </c>
      <c r="F66" s="75">
        <f t="shared" si="33"/>
        <v>69900</v>
      </c>
      <c r="G66" s="73">
        <v>43767</v>
      </c>
      <c r="H66" s="58">
        <v>100800</v>
      </c>
      <c r="I66" s="10">
        <v>0.91400000000000003</v>
      </c>
      <c r="J66" s="60">
        <f t="shared" ref="J66" si="38">H66*I66</f>
        <v>92131.199999999997</v>
      </c>
      <c r="K66" s="87">
        <v>43.392857142857146</v>
      </c>
      <c r="L66" s="60">
        <f t="shared" ref="L66" si="39">H66*K66/100</f>
        <v>43740</v>
      </c>
      <c r="N66" s="93">
        <v>75600</v>
      </c>
      <c r="O66" s="10">
        <v>0.97099999999999997</v>
      </c>
      <c r="P66" s="75">
        <f t="shared" si="36"/>
        <v>73407.599999999991</v>
      </c>
      <c r="Q66" s="87">
        <v>89.444444444444443</v>
      </c>
      <c r="R66" s="75">
        <f t="shared" si="37"/>
        <v>67620</v>
      </c>
    </row>
    <row r="67" spans="1:18" ht="12.75" customHeight="1" x14ac:dyDescent="0.25">
      <c r="B67" s="93">
        <v>74880</v>
      </c>
      <c r="C67" s="54">
        <v>0.999</v>
      </c>
      <c r="D67" s="75">
        <f t="shared" si="32"/>
        <v>74805.119999999995</v>
      </c>
      <c r="E67" s="87">
        <v>98.950320512820511</v>
      </c>
      <c r="F67" s="75">
        <f t="shared" si="33"/>
        <v>74094</v>
      </c>
      <c r="H67" s="58">
        <v>100800</v>
      </c>
      <c r="I67" s="10">
        <v>0.98</v>
      </c>
      <c r="J67" s="60">
        <f t="shared" ref="J67:J71" si="40">H67*I67</f>
        <v>98784</v>
      </c>
      <c r="K67" s="87">
        <v>94.017857142857139</v>
      </c>
      <c r="L67" s="60">
        <f t="shared" ref="L67:L71" si="41">H67*K67/100</f>
        <v>94770</v>
      </c>
      <c r="N67" s="211" t="s">
        <v>1</v>
      </c>
      <c r="O67" s="211"/>
      <c r="P67" s="132">
        <f>SUM(P53:P66)</f>
        <v>1031915.1599999998</v>
      </c>
      <c r="Q67" s="101">
        <f>R67/P67</f>
        <v>0.91877320612287561</v>
      </c>
      <c r="R67" s="102">
        <f>SUM(R53:R66)</f>
        <v>948096</v>
      </c>
    </row>
    <row r="68" spans="1:18" x14ac:dyDescent="0.25">
      <c r="B68" s="209" t="s">
        <v>1</v>
      </c>
      <c r="C68" s="210"/>
      <c r="D68" s="131">
        <f>SUM(D44:D67)</f>
        <v>1724961.6</v>
      </c>
      <c r="E68" s="122">
        <f>F68/D68</f>
        <v>0.9639518931899701</v>
      </c>
      <c r="F68" s="89">
        <f>SUM(F44:F67)</f>
        <v>1662780</v>
      </c>
      <c r="G68" s="73">
        <v>43768</v>
      </c>
      <c r="H68" s="58">
        <v>100800</v>
      </c>
      <c r="I68" s="10">
        <v>0.98199999999999998</v>
      </c>
      <c r="J68" s="60">
        <f t="shared" si="40"/>
        <v>98985.599999999991</v>
      </c>
      <c r="K68" s="87">
        <v>94.017857142857139</v>
      </c>
      <c r="L68" s="60">
        <f t="shared" si="41"/>
        <v>94770</v>
      </c>
      <c r="N68" s="93"/>
      <c r="O68" s="10"/>
      <c r="P68" s="75"/>
      <c r="Q68" s="87"/>
      <c r="R68" s="75"/>
    </row>
    <row r="69" spans="1:18" x14ac:dyDescent="0.25">
      <c r="B69" s="93"/>
      <c r="C69" s="54"/>
      <c r="D69" s="75"/>
      <c r="E69" s="87"/>
      <c r="F69" s="75"/>
      <c r="H69" s="58">
        <v>100800</v>
      </c>
      <c r="I69" s="10">
        <v>0.99</v>
      </c>
      <c r="J69" s="60">
        <f t="shared" si="40"/>
        <v>99792</v>
      </c>
      <c r="K69" s="87">
        <v>97.633928571428569</v>
      </c>
      <c r="L69" s="60">
        <f t="shared" si="41"/>
        <v>98415</v>
      </c>
      <c r="M69" s="96"/>
      <c r="N69" s="216" t="s">
        <v>32</v>
      </c>
      <c r="O69" s="217"/>
      <c r="P69" s="217"/>
      <c r="Q69" s="217"/>
      <c r="R69" s="217"/>
    </row>
    <row r="70" spans="1:18" ht="14.25" customHeight="1" x14ac:dyDescent="0.25">
      <c r="B70" s="206" t="s">
        <v>31</v>
      </c>
      <c r="C70" s="207"/>
      <c r="D70" s="207"/>
      <c r="E70" s="207"/>
      <c r="F70" s="214"/>
      <c r="G70" s="73">
        <v>43769</v>
      </c>
      <c r="H70" s="58">
        <v>100800</v>
      </c>
      <c r="I70" s="10">
        <v>0.97599999999999998</v>
      </c>
      <c r="J70" s="60">
        <f t="shared" si="40"/>
        <v>98380.800000000003</v>
      </c>
      <c r="K70" s="138">
        <v>94.017857142857139</v>
      </c>
      <c r="L70" s="60">
        <f t="shared" si="41"/>
        <v>94770</v>
      </c>
      <c r="M70" s="73">
        <v>43766</v>
      </c>
      <c r="N70" s="93">
        <v>80640</v>
      </c>
      <c r="O70" s="10">
        <v>0.89400000000000002</v>
      </c>
      <c r="P70" s="60">
        <f t="shared" ref="P70" si="42">N70*O70</f>
        <v>72092.160000000003</v>
      </c>
      <c r="Q70" s="87">
        <v>60.238095238095234</v>
      </c>
      <c r="R70" s="60">
        <f t="shared" ref="R70" si="43">N70*Q70/100</f>
        <v>48576</v>
      </c>
    </row>
    <row r="71" spans="1:18" ht="14.4" thickBot="1" x14ac:dyDescent="0.3">
      <c r="A71" s="73">
        <v>43768</v>
      </c>
      <c r="B71" s="93">
        <v>72000</v>
      </c>
      <c r="C71" s="54">
        <v>0.85399999999999998</v>
      </c>
      <c r="D71" s="75">
        <f t="shared" ref="D71" si="44">B71*C71</f>
        <v>61488</v>
      </c>
      <c r="E71" s="87">
        <v>51.041666666666664</v>
      </c>
      <c r="F71" s="75">
        <f t="shared" ref="F71" si="45">B71*E71/100</f>
        <v>36750</v>
      </c>
      <c r="H71" s="58">
        <v>100800</v>
      </c>
      <c r="I71" s="143">
        <v>0.98899999999999999</v>
      </c>
      <c r="J71" s="60">
        <f t="shared" si="40"/>
        <v>99691.199999999997</v>
      </c>
      <c r="K71" s="139">
        <v>97.633928571428569</v>
      </c>
      <c r="L71" s="60">
        <f t="shared" si="41"/>
        <v>98415</v>
      </c>
      <c r="N71" s="93">
        <v>77040</v>
      </c>
      <c r="O71" s="10">
        <v>0.98399999999999999</v>
      </c>
      <c r="P71" s="60">
        <f t="shared" ref="P71:P77" si="46">N71*O71</f>
        <v>75807.360000000001</v>
      </c>
      <c r="Q71" s="87">
        <v>89.299065420560751</v>
      </c>
      <c r="R71" s="60">
        <f t="shared" ref="R71:R77" si="47">N71*Q71/100</f>
        <v>68796</v>
      </c>
    </row>
    <row r="72" spans="1:18" x14ac:dyDescent="0.25">
      <c r="B72" s="93">
        <v>72000</v>
      </c>
      <c r="C72" s="54">
        <v>0.98099999999999998</v>
      </c>
      <c r="D72" s="75">
        <f t="shared" ref="D72:D74" si="48">B72*C72</f>
        <v>70632</v>
      </c>
      <c r="E72" s="87">
        <v>95.958333333333329</v>
      </c>
      <c r="F72" s="75">
        <f t="shared" ref="F72:F74" si="49">B72*E72/100</f>
        <v>69090</v>
      </c>
      <c r="H72" s="209" t="s">
        <v>1</v>
      </c>
      <c r="I72" s="210"/>
      <c r="J72" s="133">
        <f>SUM(J66:J71)</f>
        <v>587764.79999999993</v>
      </c>
      <c r="K72" s="141">
        <f>L72/J72</f>
        <v>0.89301026533062211</v>
      </c>
      <c r="L72" s="89">
        <f>SUM(L66:L71)</f>
        <v>524880</v>
      </c>
      <c r="M72" s="73">
        <v>43767</v>
      </c>
      <c r="N72" s="93">
        <v>77040</v>
      </c>
      <c r="O72" s="10">
        <v>0.97399999999999998</v>
      </c>
      <c r="P72" s="60">
        <f t="shared" si="46"/>
        <v>75036.959999999992</v>
      </c>
      <c r="Q72" s="87">
        <v>89.299065420560751</v>
      </c>
      <c r="R72" s="60">
        <f t="shared" si="47"/>
        <v>68796</v>
      </c>
    </row>
    <row r="73" spans="1:18" x14ac:dyDescent="0.25">
      <c r="A73" s="73">
        <v>43769</v>
      </c>
      <c r="B73" s="93">
        <v>72000</v>
      </c>
      <c r="C73" s="54">
        <v>0.999</v>
      </c>
      <c r="D73" s="75">
        <f t="shared" si="48"/>
        <v>71928</v>
      </c>
      <c r="E73" s="138">
        <v>98</v>
      </c>
      <c r="F73" s="75">
        <f t="shared" si="49"/>
        <v>70560</v>
      </c>
      <c r="H73" s="79"/>
      <c r="I73" s="56"/>
      <c r="J73" s="79"/>
      <c r="K73" s="79"/>
      <c r="L73" s="79"/>
      <c r="N73" s="93">
        <v>77040</v>
      </c>
      <c r="O73" s="10">
        <v>0.98299999999999998</v>
      </c>
      <c r="P73" s="60">
        <f t="shared" si="46"/>
        <v>75730.319999999992</v>
      </c>
      <c r="Q73" s="87">
        <v>87.009345794392516</v>
      </c>
      <c r="R73" s="60">
        <f t="shared" si="47"/>
        <v>67031.999999999985</v>
      </c>
    </row>
    <row r="74" spans="1:18" ht="14.4" thickBot="1" x14ac:dyDescent="0.3">
      <c r="B74" s="93">
        <v>72000</v>
      </c>
      <c r="C74" s="140">
        <v>0.98899999999999999</v>
      </c>
      <c r="D74" s="75">
        <f t="shared" si="48"/>
        <v>71208</v>
      </c>
      <c r="E74" s="139">
        <v>98</v>
      </c>
      <c r="F74" s="75">
        <f t="shared" si="49"/>
        <v>70560</v>
      </c>
      <c r="H74" s="79"/>
      <c r="I74" s="56"/>
      <c r="J74" s="79"/>
      <c r="K74" s="79"/>
      <c r="L74" s="79"/>
      <c r="M74" s="73">
        <v>43768</v>
      </c>
      <c r="N74" s="93">
        <v>77040</v>
      </c>
      <c r="O74" s="10">
        <v>0.97599999999999998</v>
      </c>
      <c r="P74" s="60">
        <f t="shared" si="46"/>
        <v>75191.039999999994</v>
      </c>
      <c r="Q74" s="87">
        <v>87.009345794392516</v>
      </c>
      <c r="R74" s="60">
        <f t="shared" si="47"/>
        <v>67031.999999999985</v>
      </c>
    </row>
    <row r="75" spans="1:18" x14ac:dyDescent="0.25">
      <c r="B75" s="209" t="s">
        <v>1</v>
      </c>
      <c r="C75" s="210"/>
      <c r="D75" s="133">
        <f>SUM(D71:D74)</f>
        <v>275256</v>
      </c>
      <c r="E75" s="122">
        <f>F75/D75</f>
        <v>0.8972011509285901</v>
      </c>
      <c r="F75" s="89">
        <f>SUM(F71:F74)</f>
        <v>246960</v>
      </c>
      <c r="H75" s="79"/>
      <c r="I75" s="56"/>
      <c r="J75" s="79"/>
      <c r="K75" s="79"/>
      <c r="L75" s="79"/>
      <c r="N75" s="93">
        <v>77040</v>
      </c>
      <c r="O75" s="10">
        <v>0.97299999999999998</v>
      </c>
      <c r="P75" s="60">
        <f t="shared" si="46"/>
        <v>74959.92</v>
      </c>
      <c r="Q75" s="87">
        <v>91.588785046728972</v>
      </c>
      <c r="R75" s="60">
        <f t="shared" si="47"/>
        <v>70560</v>
      </c>
    </row>
    <row r="76" spans="1:18" x14ac:dyDescent="0.25">
      <c r="B76" s="215"/>
      <c r="C76" s="215"/>
      <c r="D76" s="79"/>
      <c r="E76" s="137"/>
      <c r="F76" s="79"/>
      <c r="H76" s="79"/>
      <c r="I76" s="56"/>
      <c r="J76" s="79"/>
      <c r="K76" s="79"/>
      <c r="L76" s="79"/>
      <c r="M76" s="73">
        <v>43769</v>
      </c>
      <c r="N76" s="93">
        <v>77040</v>
      </c>
      <c r="O76" s="10">
        <v>0.96399999999999997</v>
      </c>
      <c r="P76" s="60">
        <f t="shared" si="46"/>
        <v>74266.559999999998</v>
      </c>
      <c r="Q76" s="138">
        <v>89.299065420560751</v>
      </c>
      <c r="R76" s="60">
        <f t="shared" si="47"/>
        <v>68796</v>
      </c>
    </row>
    <row r="77" spans="1:18" ht="14.4" thickBot="1" x14ac:dyDescent="0.3">
      <c r="B77" s="110"/>
      <c r="C77" s="110"/>
      <c r="D77" s="79"/>
      <c r="E77" s="79"/>
      <c r="F77" s="79"/>
      <c r="H77" s="110"/>
      <c r="I77" s="110"/>
      <c r="J77" s="79"/>
      <c r="K77" s="79"/>
      <c r="L77" s="79"/>
      <c r="N77" s="142">
        <v>77040</v>
      </c>
      <c r="O77" s="143">
        <v>0.96699999999999997</v>
      </c>
      <c r="P77" s="60">
        <f t="shared" si="46"/>
        <v>74497.679999999993</v>
      </c>
      <c r="Q77" s="139">
        <v>91.588785046728972</v>
      </c>
      <c r="R77" s="60">
        <f t="shared" si="47"/>
        <v>70560</v>
      </c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209" t="s">
        <v>1</v>
      </c>
      <c r="O78" s="210"/>
      <c r="P78" s="133">
        <f>SUM(P70:P77)</f>
        <v>597582</v>
      </c>
      <c r="Q78" s="141">
        <f>R78/P78</f>
        <v>0.88715523559946585</v>
      </c>
      <c r="R78" s="89">
        <f>SUM(R70:R77)</f>
        <v>530148</v>
      </c>
    </row>
    <row r="79" spans="1:18" x14ac:dyDescent="0.25">
      <c r="B79" s="110"/>
      <c r="C79" s="110"/>
      <c r="D79" s="110"/>
      <c r="E79" s="115"/>
      <c r="F79" s="115"/>
      <c r="H79" s="110"/>
      <c r="I79" s="110"/>
      <c r="J79" s="110"/>
      <c r="K79" s="115"/>
      <c r="L79" s="115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205"/>
      <c r="C83" s="205"/>
      <c r="D83" s="205"/>
      <c r="E83" s="115"/>
      <c r="F83" s="115"/>
      <c r="H83" s="205"/>
      <c r="I83" s="205"/>
      <c r="J83" s="205"/>
      <c r="K83" s="115"/>
      <c r="L83" s="115"/>
      <c r="N83" s="205"/>
      <c r="O83" s="205"/>
      <c r="P83" s="205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205"/>
      <c r="C90" s="205"/>
      <c r="D90" s="79"/>
      <c r="E90" s="79"/>
      <c r="F90" s="79"/>
      <c r="H90" s="205"/>
      <c r="I90" s="205"/>
      <c r="J90" s="79"/>
      <c r="K90" s="79"/>
      <c r="L90" s="79"/>
      <c r="N90" s="205"/>
      <c r="O90" s="205"/>
      <c r="P90" s="79"/>
    </row>
  </sheetData>
  <mergeCells count="34">
    <mergeCell ref="N78:O78"/>
    <mergeCell ref="B68:C68"/>
    <mergeCell ref="B70:F70"/>
    <mergeCell ref="H63:I63"/>
    <mergeCell ref="H65:L65"/>
    <mergeCell ref="B75:C75"/>
    <mergeCell ref="H72:I72"/>
    <mergeCell ref="B43:F43"/>
    <mergeCell ref="H34:I34"/>
    <mergeCell ref="H36:L36"/>
    <mergeCell ref="N39:O39"/>
    <mergeCell ref="N41:R41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topLeftCell="G1" zoomScale="90" zoomScaleSheetLayoutView="90" workbookViewId="0">
      <pane ySplit="2" topLeftCell="A24" activePane="bottomLeft" state="frozen"/>
      <selection pane="bottomLeft" activeCell="N34" sqref="N34:R35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5" width="11.6640625" style="63" customWidth="1"/>
    <col min="6" max="6" width="13.77734375" style="63" customWidth="1"/>
    <col min="7" max="7" width="11.5546875" style="62" customWidth="1"/>
    <col min="8" max="8" width="11.109375" style="63" customWidth="1"/>
    <col min="9" max="9" width="10.6640625" style="63" customWidth="1"/>
    <col min="10" max="11" width="11.6640625" style="63" customWidth="1"/>
    <col min="12" max="12" width="14.2187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3.6640625" style="63" customWidth="1"/>
    <col min="19" max="16384" width="8.88671875" style="63"/>
  </cols>
  <sheetData>
    <row r="1" spans="1:18" x14ac:dyDescent="0.25">
      <c r="B1" s="212" t="s">
        <v>6</v>
      </c>
      <c r="C1" s="213"/>
      <c r="D1" s="213"/>
      <c r="E1" s="213"/>
      <c r="F1" s="213"/>
      <c r="H1" s="212" t="s">
        <v>14</v>
      </c>
      <c r="I1" s="213"/>
      <c r="J1" s="213"/>
      <c r="K1" s="213"/>
      <c r="L1" s="213"/>
      <c r="N1" s="212" t="s">
        <v>7</v>
      </c>
      <c r="O1" s="213"/>
      <c r="P1" s="213"/>
      <c r="Q1" s="213"/>
      <c r="R1" s="213"/>
    </row>
    <row r="2" spans="1:18" ht="55.2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218" t="s">
        <v>26</v>
      </c>
      <c r="C3" s="218"/>
      <c r="D3" s="218"/>
      <c r="E3" s="218"/>
      <c r="F3" s="218"/>
      <c r="G3" s="97"/>
      <c r="H3" s="203" t="s">
        <v>18</v>
      </c>
      <c r="I3" s="204"/>
      <c r="J3" s="204"/>
      <c r="K3" s="204"/>
      <c r="L3" s="204"/>
      <c r="M3" s="97"/>
      <c r="N3" s="219" t="s">
        <v>32</v>
      </c>
      <c r="O3" s="218"/>
      <c r="P3" s="218"/>
      <c r="Q3" s="218"/>
      <c r="R3" s="218"/>
    </row>
    <row r="4" spans="1:18" x14ac:dyDescent="0.25">
      <c r="A4" s="73">
        <v>43770</v>
      </c>
      <c r="B4" s="150">
        <v>104400</v>
      </c>
      <c r="C4" s="106">
        <v>0.879</v>
      </c>
      <c r="D4" s="75">
        <f t="shared" ref="D4" si="0">B4*C4</f>
        <v>91767.6</v>
      </c>
      <c r="E4" s="148">
        <v>47.954022988505749</v>
      </c>
      <c r="F4" s="75">
        <f t="shared" ref="F4" si="1">B4*E4/100</f>
        <v>50064</v>
      </c>
      <c r="G4" s="73">
        <v>43770</v>
      </c>
      <c r="H4" s="74">
        <v>100800</v>
      </c>
      <c r="I4" s="147">
        <v>0.98599999999999999</v>
      </c>
      <c r="J4" s="75">
        <f t="shared" ref="J4" si="2">H4*I4</f>
        <v>99388.800000000003</v>
      </c>
      <c r="K4" s="148">
        <v>94.017857142857139</v>
      </c>
      <c r="L4" s="75">
        <f t="shared" ref="L4" si="3">H4*K4/100</f>
        <v>94770</v>
      </c>
      <c r="M4" s="73">
        <v>43770</v>
      </c>
      <c r="N4" s="150">
        <v>77040</v>
      </c>
      <c r="O4" s="147">
        <v>0.96899999999999997</v>
      </c>
      <c r="P4" s="75">
        <f t="shared" ref="P4" si="4">N4*O4</f>
        <v>74651.759999999995</v>
      </c>
      <c r="Q4" s="148">
        <v>87.009345794392516</v>
      </c>
      <c r="R4" s="75">
        <f t="shared" ref="R4" si="5">N4*Q4/100</f>
        <v>67031.999999999985</v>
      </c>
    </row>
    <row r="5" spans="1:18" ht="12.75" customHeight="1" x14ac:dyDescent="0.25">
      <c r="B5" s="150">
        <v>104400</v>
      </c>
      <c r="C5" s="106">
        <v>0.96899999999999997</v>
      </c>
      <c r="D5" s="75">
        <f t="shared" ref="D5:D23" si="6">B5*C5</f>
        <v>101163.59999999999</v>
      </c>
      <c r="E5" s="148">
        <v>93.624521072796938</v>
      </c>
      <c r="F5" s="75">
        <f t="shared" ref="F5:F23" si="7">B5*E5/100</f>
        <v>97744</v>
      </c>
      <c r="H5" s="74">
        <v>100800</v>
      </c>
      <c r="I5" s="147">
        <v>0.98199999999999998</v>
      </c>
      <c r="J5" s="75">
        <f t="shared" ref="J5:J17" si="8">H5*I5</f>
        <v>98985.599999999991</v>
      </c>
      <c r="K5" s="148">
        <v>94.017857142857139</v>
      </c>
      <c r="L5" s="75">
        <f t="shared" ref="L5:L17" si="9">H5*K5/100</f>
        <v>94770</v>
      </c>
      <c r="N5" s="152">
        <v>77040</v>
      </c>
      <c r="O5" s="147">
        <v>0.96299999999999997</v>
      </c>
      <c r="P5" s="75">
        <f t="shared" ref="P5:P11" si="10">N5*O5</f>
        <v>74189.52</v>
      </c>
      <c r="Q5" s="148">
        <v>89.299065420560751</v>
      </c>
      <c r="R5" s="75">
        <f t="shared" ref="R5:R11" si="11">N5*Q5/100</f>
        <v>68796</v>
      </c>
    </row>
    <row r="6" spans="1:18" x14ac:dyDescent="0.25">
      <c r="A6" s="73">
        <v>43771</v>
      </c>
      <c r="B6" s="150">
        <v>104400</v>
      </c>
      <c r="C6" s="106">
        <v>0.98099999999999998</v>
      </c>
      <c r="D6" s="75">
        <f t="shared" si="6"/>
        <v>102416.4</v>
      </c>
      <c r="E6" s="148">
        <v>93.624521072796938</v>
      </c>
      <c r="F6" s="75">
        <f t="shared" si="7"/>
        <v>97744</v>
      </c>
      <c r="G6" s="73">
        <v>43771</v>
      </c>
      <c r="H6" s="74">
        <v>100800</v>
      </c>
      <c r="I6" s="147">
        <v>0.98399999999999999</v>
      </c>
      <c r="J6" s="75">
        <f t="shared" si="8"/>
        <v>99187.199999999997</v>
      </c>
      <c r="K6" s="148">
        <v>94.017857142857139</v>
      </c>
      <c r="L6" s="75">
        <f t="shared" si="9"/>
        <v>94770</v>
      </c>
      <c r="M6" s="73">
        <v>43771</v>
      </c>
      <c r="N6" s="93">
        <v>77040</v>
      </c>
      <c r="O6" s="147">
        <v>0.97499999999999998</v>
      </c>
      <c r="P6" s="75">
        <f t="shared" si="10"/>
        <v>75114</v>
      </c>
      <c r="Q6" s="148">
        <v>91.588785046728972</v>
      </c>
      <c r="R6" s="75">
        <f t="shared" si="11"/>
        <v>70560</v>
      </c>
    </row>
    <row r="7" spans="1:18" x14ac:dyDescent="0.25">
      <c r="B7" s="150">
        <v>104400</v>
      </c>
      <c r="C7" s="106">
        <v>0.97199999999999998</v>
      </c>
      <c r="D7" s="75">
        <f t="shared" si="6"/>
        <v>101476.8</v>
      </c>
      <c r="E7" s="148">
        <v>93.624521072796938</v>
      </c>
      <c r="F7" s="75">
        <f t="shared" si="7"/>
        <v>97744</v>
      </c>
      <c r="H7" s="74">
        <v>100800</v>
      </c>
      <c r="I7" s="147">
        <v>0.98599999999999999</v>
      </c>
      <c r="J7" s="75">
        <f t="shared" si="8"/>
        <v>99388.800000000003</v>
      </c>
      <c r="K7" s="148">
        <v>94.017857142857139</v>
      </c>
      <c r="L7" s="75">
        <f t="shared" si="9"/>
        <v>94770</v>
      </c>
      <c r="N7" s="93">
        <v>77040</v>
      </c>
      <c r="O7" s="147">
        <v>0.97399999999999998</v>
      </c>
      <c r="P7" s="75">
        <f t="shared" si="10"/>
        <v>75036.959999999992</v>
      </c>
      <c r="Q7" s="148">
        <v>89.299065420560751</v>
      </c>
      <c r="R7" s="75">
        <f t="shared" si="11"/>
        <v>68796</v>
      </c>
    </row>
    <row r="8" spans="1:18" x14ac:dyDescent="0.25">
      <c r="A8" s="73">
        <v>43772</v>
      </c>
      <c r="B8" s="150">
        <v>104400</v>
      </c>
      <c r="C8" s="106">
        <v>0.97399999999999998</v>
      </c>
      <c r="D8" s="75">
        <f t="shared" si="6"/>
        <v>101685.59999999999</v>
      </c>
      <c r="E8" s="148">
        <v>93.624521072796938</v>
      </c>
      <c r="F8" s="75">
        <f t="shared" si="7"/>
        <v>97744</v>
      </c>
      <c r="G8" s="73">
        <v>43772</v>
      </c>
      <c r="H8" s="74">
        <v>100800</v>
      </c>
      <c r="I8" s="147">
        <v>0.97399999999999998</v>
      </c>
      <c r="J8" s="75">
        <f t="shared" si="8"/>
        <v>98179.199999999997</v>
      </c>
      <c r="K8" s="148">
        <v>94.017857142857139</v>
      </c>
      <c r="L8" s="75">
        <f t="shared" si="9"/>
        <v>94770</v>
      </c>
      <c r="M8" s="73">
        <v>43772</v>
      </c>
      <c r="N8" s="93">
        <v>77760</v>
      </c>
      <c r="O8" s="147">
        <v>0.97699999999999998</v>
      </c>
      <c r="P8" s="75">
        <f t="shared" si="10"/>
        <v>75971.520000000004</v>
      </c>
      <c r="Q8" s="148">
        <v>88.472222222222214</v>
      </c>
      <c r="R8" s="75">
        <f t="shared" si="11"/>
        <v>68795.999999999985</v>
      </c>
    </row>
    <row r="9" spans="1:18" x14ac:dyDescent="0.25">
      <c r="B9" s="150">
        <v>104400</v>
      </c>
      <c r="C9" s="106">
        <v>0.99299999999999999</v>
      </c>
      <c r="D9" s="75">
        <f t="shared" si="6"/>
        <v>103669.2</v>
      </c>
      <c r="E9" s="148">
        <v>93.624521072796938</v>
      </c>
      <c r="F9" s="75">
        <f t="shared" si="7"/>
        <v>97744</v>
      </c>
      <c r="H9" s="74">
        <v>100800</v>
      </c>
      <c r="I9" s="147">
        <v>0.98499999999999999</v>
      </c>
      <c r="J9" s="75">
        <f t="shared" si="8"/>
        <v>99288</v>
      </c>
      <c r="K9" s="148">
        <v>94.017857142857139</v>
      </c>
      <c r="L9" s="75">
        <f t="shared" si="9"/>
        <v>94770</v>
      </c>
      <c r="N9" s="93">
        <v>78480</v>
      </c>
      <c r="O9" s="147">
        <v>0.97599999999999998</v>
      </c>
      <c r="P9" s="75">
        <f t="shared" si="10"/>
        <v>76596.479999999996</v>
      </c>
      <c r="Q9" s="148">
        <v>87.660550458715591</v>
      </c>
      <c r="R9" s="75">
        <f t="shared" si="11"/>
        <v>68796</v>
      </c>
    </row>
    <row r="10" spans="1:18" x14ac:dyDescent="0.25">
      <c r="A10" s="73">
        <v>43773</v>
      </c>
      <c r="B10" s="150">
        <v>104400</v>
      </c>
      <c r="C10" s="106">
        <v>0.98399999999999999</v>
      </c>
      <c r="D10" s="75">
        <f t="shared" si="6"/>
        <v>102729.59999999999</v>
      </c>
      <c r="E10" s="148">
        <v>95.908045977011497</v>
      </c>
      <c r="F10" s="75">
        <f t="shared" si="7"/>
        <v>100128</v>
      </c>
      <c r="G10" s="73">
        <v>43773</v>
      </c>
      <c r="H10" s="74">
        <v>100800</v>
      </c>
      <c r="I10" s="147">
        <v>0.97299999999999998</v>
      </c>
      <c r="J10" s="75">
        <f t="shared" si="8"/>
        <v>98078.399999999994</v>
      </c>
      <c r="K10" s="148">
        <v>94.017857142857139</v>
      </c>
      <c r="L10" s="75">
        <f t="shared" si="9"/>
        <v>94770</v>
      </c>
      <c r="M10" s="73">
        <v>43773</v>
      </c>
      <c r="N10" s="93">
        <v>78480</v>
      </c>
      <c r="O10" s="147">
        <v>0.97</v>
      </c>
      <c r="P10" s="75">
        <f t="shared" si="10"/>
        <v>76125.599999999991</v>
      </c>
      <c r="Q10" s="148">
        <v>94.403669724770651</v>
      </c>
      <c r="R10" s="75">
        <f t="shared" si="11"/>
        <v>74088.000000000015</v>
      </c>
    </row>
    <row r="11" spans="1:18" ht="14.25" customHeight="1" x14ac:dyDescent="0.25">
      <c r="A11" s="111"/>
      <c r="B11" s="150">
        <v>104400</v>
      </c>
      <c r="C11" s="106">
        <v>0.98299999999999998</v>
      </c>
      <c r="D11" s="75">
        <f t="shared" si="6"/>
        <v>102625.2</v>
      </c>
      <c r="E11" s="148">
        <v>93.624521072796938</v>
      </c>
      <c r="F11" s="75">
        <f t="shared" si="7"/>
        <v>97744</v>
      </c>
      <c r="G11" s="76"/>
      <c r="H11" s="74">
        <v>100800</v>
      </c>
      <c r="I11" s="147">
        <v>0.98699999999999999</v>
      </c>
      <c r="J11" s="75">
        <f t="shared" si="8"/>
        <v>99489.600000000006</v>
      </c>
      <c r="K11" s="148">
        <v>94.017857142857139</v>
      </c>
      <c r="L11" s="75">
        <f t="shared" si="9"/>
        <v>94770</v>
      </c>
      <c r="M11" s="111"/>
      <c r="N11" s="93">
        <v>78480</v>
      </c>
      <c r="O11" s="147">
        <v>0.98199999999999998</v>
      </c>
      <c r="P11" s="75">
        <f t="shared" si="10"/>
        <v>77067.360000000001</v>
      </c>
      <c r="Q11" s="148">
        <v>92.155963302752298</v>
      </c>
      <c r="R11" s="75">
        <f t="shared" si="11"/>
        <v>72324</v>
      </c>
    </row>
    <row r="12" spans="1:18" ht="12.75" customHeight="1" x14ac:dyDescent="0.25">
      <c r="A12" s="149">
        <v>43774</v>
      </c>
      <c r="B12" s="150">
        <v>104400</v>
      </c>
      <c r="C12" s="106">
        <v>0.96299999999999997</v>
      </c>
      <c r="D12" s="75">
        <f t="shared" si="6"/>
        <v>100537.2</v>
      </c>
      <c r="E12" s="148">
        <v>89.05747126436782</v>
      </c>
      <c r="F12" s="75">
        <f t="shared" si="7"/>
        <v>92976</v>
      </c>
      <c r="G12" s="78">
        <v>43774</v>
      </c>
      <c r="H12" s="74">
        <v>100800</v>
      </c>
      <c r="I12" s="147">
        <v>0.96799999999999997</v>
      </c>
      <c r="J12" s="75">
        <f t="shared" si="8"/>
        <v>97574.399999999994</v>
      </c>
      <c r="K12" s="148">
        <v>94.017857142857139</v>
      </c>
      <c r="L12" s="75">
        <f t="shared" si="9"/>
        <v>94770</v>
      </c>
      <c r="N12" s="209" t="s">
        <v>1</v>
      </c>
      <c r="O12" s="210"/>
      <c r="P12" s="89">
        <f>SUM(P4:P11)</f>
        <v>604753.19999999995</v>
      </c>
      <c r="Q12" s="141">
        <f>R12/P12</f>
        <v>0.92465488400888174</v>
      </c>
      <c r="R12" s="89">
        <f>SUM(R4:R11)</f>
        <v>559188</v>
      </c>
    </row>
    <row r="13" spans="1:18" ht="14.25" customHeight="1" x14ac:dyDescent="0.25">
      <c r="B13" s="150">
        <v>104400</v>
      </c>
      <c r="C13" s="106">
        <v>0.97</v>
      </c>
      <c r="D13" s="75">
        <f t="shared" si="6"/>
        <v>101268</v>
      </c>
      <c r="E13" s="148">
        <v>93.624521072796938</v>
      </c>
      <c r="F13" s="75">
        <f t="shared" si="7"/>
        <v>97744</v>
      </c>
      <c r="H13" s="74">
        <v>100800</v>
      </c>
      <c r="I13" s="147">
        <v>0.98399999999999999</v>
      </c>
      <c r="J13" s="75">
        <f t="shared" si="8"/>
        <v>99187.199999999997</v>
      </c>
      <c r="K13" s="148">
        <v>94.017857142857139</v>
      </c>
      <c r="L13" s="75">
        <f t="shared" si="9"/>
        <v>94770</v>
      </c>
      <c r="N13" s="93"/>
      <c r="O13" s="10"/>
      <c r="P13" s="75"/>
      <c r="Q13" s="87"/>
      <c r="R13" s="75"/>
    </row>
    <row r="14" spans="1:18" x14ac:dyDescent="0.25">
      <c r="A14" s="73">
        <v>43775</v>
      </c>
      <c r="B14" s="150">
        <v>104400</v>
      </c>
      <c r="C14" s="106">
        <v>0.96699999999999997</v>
      </c>
      <c r="D14" s="75">
        <f t="shared" si="6"/>
        <v>100954.8</v>
      </c>
      <c r="E14" s="148">
        <v>95.908045977011497</v>
      </c>
      <c r="F14" s="75">
        <f t="shared" si="7"/>
        <v>100128</v>
      </c>
      <c r="G14" s="73">
        <v>43775</v>
      </c>
      <c r="H14" s="74">
        <v>100800</v>
      </c>
      <c r="I14" s="147">
        <v>0.99</v>
      </c>
      <c r="J14" s="75">
        <f t="shared" si="8"/>
        <v>99792</v>
      </c>
      <c r="K14" s="148">
        <v>97.633928571428569</v>
      </c>
      <c r="L14" s="75">
        <f t="shared" si="9"/>
        <v>98415</v>
      </c>
      <c r="M14" s="96"/>
      <c r="N14" s="219" t="s">
        <v>34</v>
      </c>
      <c r="O14" s="218"/>
      <c r="P14" s="218"/>
      <c r="Q14" s="218"/>
      <c r="R14" s="218"/>
    </row>
    <row r="15" spans="1:18" x14ac:dyDescent="0.25">
      <c r="B15" s="150">
        <v>104400</v>
      </c>
      <c r="C15" s="106">
        <v>0.97299999999999998</v>
      </c>
      <c r="D15" s="75">
        <f t="shared" si="6"/>
        <v>101581.2</v>
      </c>
      <c r="E15" s="148">
        <v>93.624521072796938</v>
      </c>
      <c r="F15" s="75">
        <f t="shared" si="7"/>
        <v>97744</v>
      </c>
      <c r="H15" s="74">
        <v>100800</v>
      </c>
      <c r="I15" s="147">
        <v>0.98099999999999998</v>
      </c>
      <c r="J15" s="75">
        <f t="shared" si="8"/>
        <v>98884.800000000003</v>
      </c>
      <c r="K15" s="148">
        <v>97.633928571428569</v>
      </c>
      <c r="L15" s="75">
        <f t="shared" si="9"/>
        <v>98415</v>
      </c>
      <c r="M15" s="78">
        <v>43774</v>
      </c>
      <c r="N15" s="150">
        <v>84960</v>
      </c>
      <c r="O15" s="147">
        <v>0.96899999999999997</v>
      </c>
      <c r="P15" s="75">
        <f t="shared" ref="P15" si="12">N15*O15</f>
        <v>82326.239999999991</v>
      </c>
      <c r="Q15" s="148">
        <v>87.009345794392516</v>
      </c>
      <c r="R15" s="75">
        <f t="shared" ref="R15" si="13">N15*Q15/100</f>
        <v>73923.140186915887</v>
      </c>
    </row>
    <row r="16" spans="1:18" x14ac:dyDescent="0.25">
      <c r="A16" s="73">
        <v>43776</v>
      </c>
      <c r="B16" s="150">
        <v>104400</v>
      </c>
      <c r="C16" s="106">
        <v>0.97499999999999998</v>
      </c>
      <c r="D16" s="75">
        <f t="shared" si="6"/>
        <v>101790</v>
      </c>
      <c r="E16" s="148">
        <v>95.908045977011497</v>
      </c>
      <c r="F16" s="75">
        <f t="shared" si="7"/>
        <v>100128</v>
      </c>
      <c r="G16" s="73">
        <v>43776</v>
      </c>
      <c r="H16" s="74">
        <v>100800</v>
      </c>
      <c r="I16" s="147">
        <v>0.98199999999999998</v>
      </c>
      <c r="J16" s="75">
        <f t="shared" si="8"/>
        <v>98985.599999999991</v>
      </c>
      <c r="K16" s="148">
        <v>97.633928571428569</v>
      </c>
      <c r="L16" s="75">
        <f t="shared" si="9"/>
        <v>98415</v>
      </c>
      <c r="N16" s="150">
        <v>84960</v>
      </c>
      <c r="O16" s="147">
        <v>0.96899999999999997</v>
      </c>
      <c r="P16" s="75">
        <f t="shared" ref="P16:P22" si="14">N16*O16</f>
        <v>82326.239999999991</v>
      </c>
      <c r="Q16" s="148">
        <v>87.009345794392516</v>
      </c>
      <c r="R16" s="75">
        <f t="shared" ref="R16:R22" si="15">N16*Q16/100</f>
        <v>73923.140186915887</v>
      </c>
    </row>
    <row r="17" spans="1:18" x14ac:dyDescent="0.25">
      <c r="B17" s="150">
        <v>104400</v>
      </c>
      <c r="C17" s="106">
        <v>0.97</v>
      </c>
      <c r="D17" s="75">
        <f t="shared" si="6"/>
        <v>101268</v>
      </c>
      <c r="E17" s="148">
        <v>91.340996168582379</v>
      </c>
      <c r="F17" s="75">
        <f t="shared" si="7"/>
        <v>95360</v>
      </c>
      <c r="H17" s="74">
        <v>100800</v>
      </c>
      <c r="I17" s="147">
        <v>0.98199999999999998</v>
      </c>
      <c r="J17" s="75">
        <f t="shared" si="8"/>
        <v>98985.599999999991</v>
      </c>
      <c r="K17" s="148">
        <v>94.017857142857139</v>
      </c>
      <c r="L17" s="75">
        <f t="shared" si="9"/>
        <v>94770</v>
      </c>
      <c r="M17" s="73">
        <v>43775</v>
      </c>
      <c r="N17" s="150">
        <v>84960</v>
      </c>
      <c r="O17" s="147">
        <v>0.96899999999999997</v>
      </c>
      <c r="P17" s="75">
        <f t="shared" si="14"/>
        <v>82326.239999999991</v>
      </c>
      <c r="Q17" s="148">
        <v>87.009345794392516</v>
      </c>
      <c r="R17" s="75">
        <f t="shared" si="15"/>
        <v>73923.140186915887</v>
      </c>
    </row>
    <row r="18" spans="1:18" ht="14.25" customHeight="1" x14ac:dyDescent="0.25">
      <c r="A18" s="73">
        <v>43777</v>
      </c>
      <c r="B18" s="150">
        <v>104400</v>
      </c>
      <c r="C18" s="106">
        <v>0.97199999999999998</v>
      </c>
      <c r="D18" s="75">
        <f t="shared" si="6"/>
        <v>101476.8</v>
      </c>
      <c r="E18" s="148">
        <v>93.624521072796938</v>
      </c>
      <c r="F18" s="75">
        <f t="shared" si="7"/>
        <v>97744</v>
      </c>
      <c r="H18" s="209" t="s">
        <v>1</v>
      </c>
      <c r="I18" s="210"/>
      <c r="J18" s="89">
        <f>SUM(J4:J17)</f>
        <v>1385395.2000000002</v>
      </c>
      <c r="K18" s="141">
        <f>L18/J18</f>
        <v>0.96558368326958244</v>
      </c>
      <c r="L18" s="89">
        <f>SUM(L4:L17)</f>
        <v>1337715</v>
      </c>
      <c r="N18" s="150">
        <v>84960</v>
      </c>
      <c r="O18" s="147">
        <v>0.96899999999999997</v>
      </c>
      <c r="P18" s="75">
        <f t="shared" si="14"/>
        <v>82326.239999999991</v>
      </c>
      <c r="Q18" s="148">
        <v>87.009345794392516</v>
      </c>
      <c r="R18" s="75">
        <f t="shared" si="15"/>
        <v>73923.140186915887</v>
      </c>
    </row>
    <row r="19" spans="1:18" x14ac:dyDescent="0.25">
      <c r="B19" s="150">
        <v>104400</v>
      </c>
      <c r="C19" s="106">
        <v>0.96099999999999997</v>
      </c>
      <c r="D19" s="75">
        <f t="shared" si="6"/>
        <v>100328.4</v>
      </c>
      <c r="E19" s="148">
        <v>93.624521072796938</v>
      </c>
      <c r="F19" s="75">
        <f t="shared" si="7"/>
        <v>97744</v>
      </c>
      <c r="H19" s="75"/>
      <c r="I19" s="147"/>
      <c r="J19" s="75"/>
      <c r="K19" s="148"/>
      <c r="L19" s="75"/>
      <c r="M19" s="73">
        <v>43776</v>
      </c>
      <c r="N19" s="150">
        <v>84960</v>
      </c>
      <c r="O19" s="147">
        <v>0.96899999999999997</v>
      </c>
      <c r="P19" s="75">
        <f t="shared" si="14"/>
        <v>82326.239999999991</v>
      </c>
      <c r="Q19" s="148">
        <v>87.009345794392516</v>
      </c>
      <c r="R19" s="75">
        <f t="shared" si="15"/>
        <v>73923.140186915887</v>
      </c>
    </row>
    <row r="20" spans="1:18" x14ac:dyDescent="0.25">
      <c r="A20" s="73">
        <v>43778</v>
      </c>
      <c r="B20" s="150">
        <v>104400</v>
      </c>
      <c r="C20" s="106">
        <v>0.99099999999999999</v>
      </c>
      <c r="D20" s="75">
        <f t="shared" si="6"/>
        <v>103460.4</v>
      </c>
      <c r="E20" s="148">
        <v>93.624521072796938</v>
      </c>
      <c r="F20" s="75">
        <f t="shared" si="7"/>
        <v>97744</v>
      </c>
      <c r="G20" s="96"/>
      <c r="H20" s="203" t="s">
        <v>33</v>
      </c>
      <c r="I20" s="204"/>
      <c r="J20" s="204"/>
      <c r="K20" s="204"/>
      <c r="L20" s="204"/>
      <c r="N20" s="150">
        <v>84960</v>
      </c>
      <c r="O20" s="147">
        <v>0.96899999999999997</v>
      </c>
      <c r="P20" s="75">
        <f t="shared" si="14"/>
        <v>82326.239999999991</v>
      </c>
      <c r="Q20" s="148">
        <v>87.009345794392516</v>
      </c>
      <c r="R20" s="75">
        <f t="shared" si="15"/>
        <v>73923.140186915887</v>
      </c>
    </row>
    <row r="21" spans="1:18" x14ac:dyDescent="0.25">
      <c r="B21" s="150">
        <v>104400</v>
      </c>
      <c r="C21" s="106">
        <v>0.96799999999999997</v>
      </c>
      <c r="D21" s="75">
        <f t="shared" si="6"/>
        <v>101059.2</v>
      </c>
      <c r="E21" s="148">
        <v>95.908045977011497</v>
      </c>
      <c r="F21" s="75">
        <f t="shared" si="7"/>
        <v>100128</v>
      </c>
      <c r="G21" s="73">
        <v>43777</v>
      </c>
      <c r="H21" s="74">
        <v>104400</v>
      </c>
      <c r="I21" s="10">
        <v>0.88600000000000001</v>
      </c>
      <c r="J21" s="75">
        <f t="shared" ref="J21" si="16">H21*I21</f>
        <v>92498.4</v>
      </c>
      <c r="K21" s="87">
        <v>46.110153256704983</v>
      </c>
      <c r="L21" s="75">
        <f t="shared" ref="L21" si="17">H21*K21/100</f>
        <v>48139</v>
      </c>
      <c r="M21" s="73">
        <v>43777</v>
      </c>
      <c r="N21" s="150">
        <v>84960</v>
      </c>
      <c r="O21" s="147">
        <v>0.96899999999999997</v>
      </c>
      <c r="P21" s="75">
        <f t="shared" si="14"/>
        <v>82326.239999999991</v>
      </c>
      <c r="Q21" s="148">
        <v>87.009345794392516</v>
      </c>
      <c r="R21" s="75">
        <f t="shared" si="15"/>
        <v>73923.140186915887</v>
      </c>
    </row>
    <row r="22" spans="1:18" x14ac:dyDescent="0.25">
      <c r="A22" s="73">
        <v>43779</v>
      </c>
      <c r="B22" s="150">
        <v>104400</v>
      </c>
      <c r="C22" s="106">
        <v>0.99099999999999999</v>
      </c>
      <c r="D22" s="75">
        <f t="shared" si="6"/>
        <v>103460.4</v>
      </c>
      <c r="E22" s="148">
        <v>95.908045977011497</v>
      </c>
      <c r="F22" s="75">
        <f t="shared" si="7"/>
        <v>100128</v>
      </c>
      <c r="H22" s="74">
        <v>104400</v>
      </c>
      <c r="I22" s="10">
        <v>0.95899999999999996</v>
      </c>
      <c r="J22" s="75">
        <f t="shared" ref="J22:J30" si="18">H22*I22</f>
        <v>100119.59999999999</v>
      </c>
      <c r="K22" s="87">
        <v>88.673371647509583</v>
      </c>
      <c r="L22" s="75">
        <f t="shared" ref="L22:L30" si="19">H22*K22/100</f>
        <v>92575</v>
      </c>
      <c r="N22" s="150">
        <v>84960</v>
      </c>
      <c r="O22" s="147">
        <v>0.96899999999999997</v>
      </c>
      <c r="P22" s="75">
        <f t="shared" si="14"/>
        <v>82326.239999999991</v>
      </c>
      <c r="Q22" s="148">
        <v>87.009345794392516</v>
      </c>
      <c r="R22" s="75">
        <f t="shared" si="15"/>
        <v>73923.140186915887</v>
      </c>
    </row>
    <row r="23" spans="1:18" x14ac:dyDescent="0.25">
      <c r="B23" s="150">
        <v>104400</v>
      </c>
      <c r="C23" s="106">
        <v>0.96499999999999997</v>
      </c>
      <c r="D23" s="75">
        <f t="shared" si="6"/>
        <v>100746</v>
      </c>
      <c r="E23" s="148">
        <v>95.908045977011497</v>
      </c>
      <c r="F23" s="75">
        <f t="shared" si="7"/>
        <v>100128</v>
      </c>
      <c r="G23" s="73">
        <v>43778</v>
      </c>
      <c r="H23" s="74">
        <v>104400</v>
      </c>
      <c r="I23" s="10">
        <v>0.98299999999999998</v>
      </c>
      <c r="J23" s="75">
        <f t="shared" si="18"/>
        <v>102625.2</v>
      </c>
      <c r="K23" s="87">
        <v>92.220306513409966</v>
      </c>
      <c r="L23" s="75">
        <f t="shared" si="19"/>
        <v>96278</v>
      </c>
      <c r="N23" s="209" t="s">
        <v>1</v>
      </c>
      <c r="O23" s="210"/>
      <c r="P23" s="89">
        <f>SUM(P15:P22)</f>
        <v>658609.91999999993</v>
      </c>
      <c r="Q23" s="141">
        <f>R23/P23</f>
        <v>0.89792926516400962</v>
      </c>
      <c r="R23" s="89">
        <f>SUM(R15:R22)</f>
        <v>591385.1214953271</v>
      </c>
    </row>
    <row r="24" spans="1:18" x14ac:dyDescent="0.25">
      <c r="B24" s="209" t="s">
        <v>1</v>
      </c>
      <c r="C24" s="210"/>
      <c r="D24" s="135">
        <f>SUM(D4:D23)</f>
        <v>2025464.3999999994</v>
      </c>
      <c r="E24" s="122">
        <f>F24/D24</f>
        <v>0.94514225972078336</v>
      </c>
      <c r="F24" s="89">
        <f>SUM(F4:F23)</f>
        <v>1914352</v>
      </c>
      <c r="H24" s="74">
        <v>104400</v>
      </c>
      <c r="I24" s="10">
        <v>0.95699999999999996</v>
      </c>
      <c r="J24" s="75">
        <f t="shared" si="18"/>
        <v>99910.8</v>
      </c>
      <c r="K24" s="87">
        <v>92.220306513409966</v>
      </c>
      <c r="L24" s="75">
        <f t="shared" si="19"/>
        <v>96278</v>
      </c>
      <c r="N24" s="146"/>
      <c r="O24" s="146"/>
      <c r="P24" s="144"/>
      <c r="Q24" s="95"/>
      <c r="R24" s="145"/>
    </row>
    <row r="25" spans="1:18" ht="14.25" customHeight="1" x14ac:dyDescent="0.25">
      <c r="B25" s="93"/>
      <c r="C25" s="54"/>
      <c r="D25" s="75"/>
      <c r="E25" s="87"/>
      <c r="F25" s="75"/>
      <c r="G25" s="73">
        <v>43779</v>
      </c>
      <c r="H25" s="74">
        <v>104400</v>
      </c>
      <c r="I25" s="10">
        <v>0.98299999999999998</v>
      </c>
      <c r="J25" s="75">
        <f t="shared" si="18"/>
        <v>102625.2</v>
      </c>
      <c r="K25" s="87">
        <v>92.220306513409966</v>
      </c>
      <c r="L25" s="75">
        <f t="shared" si="19"/>
        <v>96278</v>
      </c>
      <c r="M25" s="96"/>
      <c r="N25" s="219" t="s">
        <v>35</v>
      </c>
      <c r="O25" s="218"/>
      <c r="P25" s="218"/>
      <c r="Q25" s="218"/>
      <c r="R25" s="218"/>
    </row>
    <row r="26" spans="1:18" x14ac:dyDescent="0.25">
      <c r="A26" s="96"/>
      <c r="B26" s="218" t="s">
        <v>38</v>
      </c>
      <c r="C26" s="218"/>
      <c r="D26" s="218"/>
      <c r="E26" s="218"/>
      <c r="F26" s="218"/>
      <c r="H26" s="74">
        <v>104400</v>
      </c>
      <c r="I26" s="10">
        <v>0.95299999999999996</v>
      </c>
      <c r="J26" s="75">
        <f t="shared" si="18"/>
        <v>99493.2</v>
      </c>
      <c r="K26" s="87">
        <v>92.220306513409966</v>
      </c>
      <c r="L26" s="75">
        <f t="shared" si="19"/>
        <v>96278</v>
      </c>
      <c r="M26" s="73">
        <v>43778</v>
      </c>
      <c r="N26" s="93">
        <v>81720</v>
      </c>
      <c r="O26" s="10">
        <v>0.83250000000000002</v>
      </c>
      <c r="P26" s="75">
        <f t="shared" ref="P26" si="20">N26*O26</f>
        <v>68031.899999999994</v>
      </c>
      <c r="Q26" s="87">
        <v>65.602055800293684</v>
      </c>
      <c r="R26" s="75">
        <f t="shared" ref="R26" si="21">N26*Q26/100</f>
        <v>53610</v>
      </c>
    </row>
    <row r="27" spans="1:18" ht="12.75" customHeight="1" x14ac:dyDescent="0.25">
      <c r="A27" s="73">
        <v>43780</v>
      </c>
      <c r="B27" s="150">
        <v>87840</v>
      </c>
      <c r="C27" s="54">
        <v>0.86599999999999999</v>
      </c>
      <c r="D27" s="75">
        <f t="shared" ref="D27" si="22">B27*C27</f>
        <v>76069.440000000002</v>
      </c>
      <c r="E27" s="87">
        <v>69.726775956284143</v>
      </c>
      <c r="F27" s="75">
        <f t="shared" ref="F27" si="23">B27*E27/100</f>
        <v>61247.999999999993</v>
      </c>
      <c r="G27" s="73">
        <v>43780</v>
      </c>
      <c r="H27" s="74">
        <v>104400</v>
      </c>
      <c r="I27" s="10">
        <v>0.95699999999999996</v>
      </c>
      <c r="J27" s="75">
        <f t="shared" si="18"/>
        <v>99910.8</v>
      </c>
      <c r="K27" s="87">
        <v>92.220306513409966</v>
      </c>
      <c r="L27" s="75">
        <f t="shared" si="19"/>
        <v>96278</v>
      </c>
      <c r="N27" s="93">
        <v>78480</v>
      </c>
      <c r="O27" s="10">
        <v>0.96099999999999997</v>
      </c>
      <c r="P27" s="75">
        <f t="shared" ref="P27:P31" si="24">N27*O27</f>
        <v>75419.28</v>
      </c>
      <c r="Q27" s="87">
        <v>90.275229357798167</v>
      </c>
      <c r="R27" s="75">
        <f t="shared" ref="R27:R31" si="25">N27*Q27/100</f>
        <v>70848</v>
      </c>
    </row>
    <row r="28" spans="1:18" ht="12.75" customHeight="1" x14ac:dyDescent="0.25">
      <c r="B28" s="150">
        <v>87840</v>
      </c>
      <c r="C28" s="54">
        <v>0.995</v>
      </c>
      <c r="D28" s="75">
        <f t="shared" ref="D28:D32" si="26">B28*C28</f>
        <v>87400.8</v>
      </c>
      <c r="E28" s="87">
        <v>96.174863387978135</v>
      </c>
      <c r="F28" s="75">
        <f t="shared" ref="F28:F32" si="27">B28*E28/100</f>
        <v>84480</v>
      </c>
      <c r="H28" s="74">
        <v>104400</v>
      </c>
      <c r="I28" s="10">
        <v>0.98</v>
      </c>
      <c r="J28" s="75">
        <f t="shared" si="18"/>
        <v>102312</v>
      </c>
      <c r="K28" s="87">
        <v>92.220306513409966</v>
      </c>
      <c r="L28" s="75">
        <f t="shared" si="19"/>
        <v>96278</v>
      </c>
      <c r="M28" s="73">
        <v>43779</v>
      </c>
      <c r="N28" s="93">
        <v>78480</v>
      </c>
      <c r="O28" s="10">
        <v>0.98799999999999999</v>
      </c>
      <c r="P28" s="75">
        <f t="shared" si="24"/>
        <v>77538.240000000005</v>
      </c>
      <c r="Q28" s="87">
        <v>99.082568807339456</v>
      </c>
      <c r="R28" s="75">
        <f t="shared" si="25"/>
        <v>77760.000000000015</v>
      </c>
    </row>
    <row r="29" spans="1:18" ht="12.75" customHeight="1" x14ac:dyDescent="0.25">
      <c r="A29" s="73">
        <v>43781</v>
      </c>
      <c r="B29" s="150">
        <v>87840</v>
      </c>
      <c r="C29" s="54">
        <v>0.98199999999999998</v>
      </c>
      <c r="D29" s="75">
        <f t="shared" si="26"/>
        <v>86258.880000000005</v>
      </c>
      <c r="E29" s="87">
        <v>96.174863387978135</v>
      </c>
      <c r="F29" s="75">
        <f t="shared" si="27"/>
        <v>84480</v>
      </c>
      <c r="G29" s="73">
        <v>43781</v>
      </c>
      <c r="H29" s="74">
        <v>104400</v>
      </c>
      <c r="I29" s="10">
        <v>0.97099999999999997</v>
      </c>
      <c r="J29" s="75">
        <f t="shared" si="18"/>
        <v>101372.4</v>
      </c>
      <c r="K29" s="87">
        <v>92.220306513409966</v>
      </c>
      <c r="L29" s="75">
        <f t="shared" si="19"/>
        <v>96278</v>
      </c>
      <c r="N29" s="93">
        <v>78480</v>
      </c>
      <c r="O29" s="10">
        <v>0.97399999999999998</v>
      </c>
      <c r="P29" s="75">
        <f t="shared" si="24"/>
        <v>76439.520000000004</v>
      </c>
      <c r="Q29" s="87">
        <v>94.678899082568819</v>
      </c>
      <c r="R29" s="75">
        <f t="shared" si="25"/>
        <v>74304.000000000015</v>
      </c>
    </row>
    <row r="30" spans="1:18" ht="12.75" customHeight="1" x14ac:dyDescent="0.25">
      <c r="B30" s="150">
        <v>87840</v>
      </c>
      <c r="C30" s="54">
        <v>0.98</v>
      </c>
      <c r="D30" s="75">
        <f t="shared" si="26"/>
        <v>86083.199999999997</v>
      </c>
      <c r="E30" s="87">
        <v>93.770491803278688</v>
      </c>
      <c r="F30" s="75">
        <f t="shared" si="27"/>
        <v>82368</v>
      </c>
      <c r="H30" s="74">
        <v>104400</v>
      </c>
      <c r="I30" s="10">
        <v>0.999</v>
      </c>
      <c r="J30" s="75">
        <f t="shared" si="18"/>
        <v>104295.6</v>
      </c>
      <c r="K30" s="87">
        <v>99.314176245210732</v>
      </c>
      <c r="L30" s="75">
        <f t="shared" si="19"/>
        <v>103684</v>
      </c>
      <c r="M30" s="73">
        <v>43780</v>
      </c>
      <c r="N30" s="93">
        <v>78480</v>
      </c>
      <c r="O30" s="10">
        <v>0.98599999999999999</v>
      </c>
      <c r="P30" s="75">
        <f t="shared" si="24"/>
        <v>77381.279999999999</v>
      </c>
      <c r="Q30" s="87">
        <v>96.88073394495413</v>
      </c>
      <c r="R30" s="75">
        <f t="shared" si="25"/>
        <v>76032</v>
      </c>
    </row>
    <row r="31" spans="1:18" ht="14.25" customHeight="1" x14ac:dyDescent="0.25">
      <c r="A31" s="73">
        <v>43782</v>
      </c>
      <c r="B31" s="150">
        <v>87840</v>
      </c>
      <c r="C31" s="54">
        <v>0.997</v>
      </c>
      <c r="D31" s="75">
        <f t="shared" si="26"/>
        <v>87576.48</v>
      </c>
      <c r="E31" s="87">
        <v>98.579234972677597</v>
      </c>
      <c r="F31" s="75">
        <f t="shared" si="27"/>
        <v>86592</v>
      </c>
      <c r="H31" s="209" t="s">
        <v>1</v>
      </c>
      <c r="I31" s="210"/>
      <c r="J31" s="89">
        <f>SUM(J21:J30)</f>
        <v>1005163.2000000001</v>
      </c>
      <c r="K31" s="141">
        <f>L31/J31</f>
        <v>0.91362676230088802</v>
      </c>
      <c r="L31" s="89">
        <f>SUM(L21:L30)</f>
        <v>918344</v>
      </c>
      <c r="N31" s="93">
        <v>78480</v>
      </c>
      <c r="O31" s="10">
        <v>0.999</v>
      </c>
      <c r="P31" s="75">
        <f t="shared" si="24"/>
        <v>78401.52</v>
      </c>
      <c r="Q31" s="87">
        <v>96.88073394495413</v>
      </c>
      <c r="R31" s="75">
        <f t="shared" si="25"/>
        <v>76032</v>
      </c>
    </row>
    <row r="32" spans="1:18" ht="14.25" customHeight="1" x14ac:dyDescent="0.25">
      <c r="B32" s="150">
        <v>87840</v>
      </c>
      <c r="C32" s="54">
        <v>0.99990000000000001</v>
      </c>
      <c r="D32" s="75">
        <f t="shared" si="26"/>
        <v>87831.216</v>
      </c>
      <c r="E32" s="87">
        <v>98.579234972677597</v>
      </c>
      <c r="F32" s="75">
        <f t="shared" si="27"/>
        <v>86592</v>
      </c>
      <c r="H32" s="75"/>
      <c r="I32" s="147"/>
      <c r="J32" s="75"/>
      <c r="K32" s="148"/>
      <c r="L32" s="75"/>
      <c r="N32" s="209" t="s">
        <v>1</v>
      </c>
      <c r="O32" s="210"/>
      <c r="P32" s="89">
        <f>SUM(P26:P31)</f>
        <v>453211.74</v>
      </c>
      <c r="Q32" s="141">
        <f>R32/P32</f>
        <v>0.94566394065608272</v>
      </c>
      <c r="R32" s="89">
        <f>SUM(R26:R31)</f>
        <v>428586</v>
      </c>
    </row>
    <row r="33" spans="1:18" x14ac:dyDescent="0.25">
      <c r="B33" s="209" t="s">
        <v>1</v>
      </c>
      <c r="C33" s="210"/>
      <c r="D33" s="151">
        <f>SUM(D27:D32)</f>
        <v>511220.016</v>
      </c>
      <c r="E33" s="122">
        <f>F33/D33</f>
        <v>0.95019753686639685</v>
      </c>
      <c r="F33" s="89">
        <f>SUM(F27:F32)</f>
        <v>485760</v>
      </c>
      <c r="G33" s="96"/>
      <c r="H33" s="203" t="s">
        <v>19</v>
      </c>
      <c r="I33" s="204"/>
      <c r="J33" s="204"/>
      <c r="K33" s="204"/>
      <c r="L33" s="204"/>
      <c r="N33" s="93"/>
      <c r="O33" s="10"/>
      <c r="P33" s="75"/>
      <c r="Q33" s="87"/>
      <c r="R33" s="75"/>
    </row>
    <row r="34" spans="1:18" x14ac:dyDescent="0.25">
      <c r="B34" s="150"/>
      <c r="C34" s="106"/>
      <c r="D34" s="75"/>
      <c r="E34" s="148"/>
      <c r="F34" s="75"/>
      <c r="G34" s="73">
        <v>43782</v>
      </c>
      <c r="H34" s="93">
        <v>144000</v>
      </c>
      <c r="I34" s="10">
        <v>0.80700000000000005</v>
      </c>
      <c r="J34" s="75">
        <f t="shared" ref="J34" si="28">H34*I34</f>
        <v>116208.00000000001</v>
      </c>
      <c r="K34" s="87">
        <v>33.881944444444443</v>
      </c>
      <c r="L34" s="75">
        <f t="shared" ref="L34" si="29">H34*K34/100</f>
        <v>48790</v>
      </c>
      <c r="M34" s="96"/>
      <c r="N34" s="219" t="s">
        <v>36</v>
      </c>
      <c r="O34" s="218"/>
      <c r="P34" s="218"/>
      <c r="Q34" s="218"/>
      <c r="R34" s="218"/>
    </row>
    <row r="35" spans="1:18" ht="12.75" customHeight="1" x14ac:dyDescent="0.25">
      <c r="A35" s="96"/>
      <c r="B35" s="218" t="s">
        <v>39</v>
      </c>
      <c r="C35" s="218"/>
      <c r="D35" s="218"/>
      <c r="E35" s="218"/>
      <c r="F35" s="218"/>
      <c r="H35" s="93">
        <v>144000</v>
      </c>
      <c r="I35" s="10">
        <v>0.97099999999999997</v>
      </c>
      <c r="J35" s="75">
        <f t="shared" ref="J35:J47" si="30">H35*I35</f>
        <v>139824</v>
      </c>
      <c r="K35" s="87">
        <v>91.965277777777771</v>
      </c>
      <c r="L35" s="75">
        <f t="shared" ref="L35:L47" si="31">H35*K35/100</f>
        <v>132430</v>
      </c>
      <c r="M35" s="73">
        <v>43781</v>
      </c>
      <c r="N35" s="93">
        <v>90000</v>
      </c>
      <c r="O35" s="10">
        <v>0.873</v>
      </c>
      <c r="P35" s="75">
        <f t="shared" ref="P35" si="32">N35*O35</f>
        <v>78570</v>
      </c>
      <c r="Q35" s="87">
        <v>49.666666666666664</v>
      </c>
      <c r="R35" s="75">
        <f t="shared" ref="R35" si="33">N35*Q35/100</f>
        <v>44700</v>
      </c>
    </row>
    <row r="36" spans="1:18" x14ac:dyDescent="0.25">
      <c r="A36" s="73">
        <v>43783</v>
      </c>
      <c r="B36" s="150">
        <v>86400</v>
      </c>
      <c r="C36" s="54">
        <v>0.92400000000000004</v>
      </c>
      <c r="D36" s="75">
        <f t="shared" ref="D36" si="34">B36*C36</f>
        <v>79833.600000000006</v>
      </c>
      <c r="E36" s="87">
        <v>32.375</v>
      </c>
      <c r="F36" s="75">
        <f t="shared" ref="F36" si="35">B36*E36/100</f>
        <v>27972</v>
      </c>
      <c r="G36" s="73">
        <v>43783</v>
      </c>
      <c r="H36" s="93">
        <v>144000</v>
      </c>
      <c r="I36" s="10">
        <v>0.96399999999999997</v>
      </c>
      <c r="J36" s="75">
        <f t="shared" si="30"/>
        <v>138816</v>
      </c>
      <c r="K36" s="87">
        <v>91.965277777777771</v>
      </c>
      <c r="L36" s="75">
        <f t="shared" si="31"/>
        <v>132430</v>
      </c>
      <c r="N36" s="93">
        <v>90000</v>
      </c>
      <c r="O36" s="10">
        <v>0.999</v>
      </c>
      <c r="P36" s="75">
        <f t="shared" ref="P36:P40" si="36">N36*O36</f>
        <v>89910</v>
      </c>
      <c r="Q36" s="87">
        <v>97.346666666666664</v>
      </c>
      <c r="R36" s="75">
        <f t="shared" ref="R36:R40" si="37">N36*Q36/100</f>
        <v>87612</v>
      </c>
    </row>
    <row r="37" spans="1:18" x14ac:dyDescent="0.25">
      <c r="B37" s="150">
        <v>86400</v>
      </c>
      <c r="C37" s="54">
        <v>0.98</v>
      </c>
      <c r="D37" s="75">
        <f t="shared" ref="D37:D43" si="38">B37*C37</f>
        <v>84672</v>
      </c>
      <c r="E37" s="87">
        <v>94.037037037037038</v>
      </c>
      <c r="F37" s="75">
        <f t="shared" ref="F37:F43" si="39">B37*E37/100</f>
        <v>81248</v>
      </c>
      <c r="H37" s="93">
        <v>144000</v>
      </c>
      <c r="I37" s="10">
        <v>0.97699999999999998</v>
      </c>
      <c r="J37" s="75">
        <f t="shared" si="30"/>
        <v>140688</v>
      </c>
      <c r="K37" s="87">
        <v>96.805555555555557</v>
      </c>
      <c r="L37" s="75">
        <f t="shared" si="31"/>
        <v>139400</v>
      </c>
      <c r="M37" s="73">
        <v>43782</v>
      </c>
      <c r="N37" s="93">
        <v>90000</v>
      </c>
      <c r="O37" s="10">
        <v>0.96399999999999997</v>
      </c>
      <c r="P37" s="75">
        <f t="shared" si="36"/>
        <v>86760</v>
      </c>
      <c r="Q37" s="87">
        <v>89.4</v>
      </c>
      <c r="R37" s="75">
        <f t="shared" si="37"/>
        <v>80460.000000000015</v>
      </c>
    </row>
    <row r="38" spans="1:18" ht="12.75" customHeight="1" x14ac:dyDescent="0.25">
      <c r="A38" s="73">
        <v>43784</v>
      </c>
      <c r="B38" s="150">
        <v>86400</v>
      </c>
      <c r="C38" s="54">
        <v>0.98299999999999998</v>
      </c>
      <c r="D38" s="75">
        <f t="shared" si="38"/>
        <v>84931.199999999997</v>
      </c>
      <c r="E38" s="87">
        <v>92.5</v>
      </c>
      <c r="F38" s="75">
        <f t="shared" si="39"/>
        <v>79920</v>
      </c>
      <c r="G38" s="73">
        <v>43784</v>
      </c>
      <c r="H38" s="93">
        <v>144000</v>
      </c>
      <c r="I38" s="10">
        <v>0.97699999999999998</v>
      </c>
      <c r="J38" s="75">
        <f t="shared" si="30"/>
        <v>140688</v>
      </c>
      <c r="K38" s="87">
        <v>91.965277777777771</v>
      </c>
      <c r="L38" s="75">
        <f t="shared" si="31"/>
        <v>132430</v>
      </c>
      <c r="N38" s="93">
        <v>90000</v>
      </c>
      <c r="O38" s="10">
        <v>0.97799999999999998</v>
      </c>
      <c r="P38" s="75">
        <f t="shared" si="36"/>
        <v>88020</v>
      </c>
      <c r="Q38" s="87">
        <v>91.38666666666667</v>
      </c>
      <c r="R38" s="75">
        <f t="shared" si="37"/>
        <v>82248</v>
      </c>
    </row>
    <row r="39" spans="1:18" x14ac:dyDescent="0.25">
      <c r="B39" s="150">
        <v>86400</v>
      </c>
      <c r="C39" s="54">
        <v>0.999</v>
      </c>
      <c r="D39" s="75">
        <f t="shared" si="38"/>
        <v>86313.600000000006</v>
      </c>
      <c r="E39" s="87">
        <v>99.4375</v>
      </c>
      <c r="F39" s="75">
        <f t="shared" si="39"/>
        <v>85914</v>
      </c>
      <c r="H39" s="93">
        <v>144000</v>
      </c>
      <c r="I39" s="10">
        <v>0.96099999999999997</v>
      </c>
      <c r="J39" s="75">
        <f t="shared" si="30"/>
        <v>138384</v>
      </c>
      <c r="K39" s="87">
        <v>91.965277777777771</v>
      </c>
      <c r="L39" s="75">
        <f t="shared" si="31"/>
        <v>132430</v>
      </c>
      <c r="M39" s="73">
        <v>43783</v>
      </c>
      <c r="N39" s="93">
        <v>90000</v>
      </c>
      <c r="O39" s="10">
        <v>0.95799999999999996</v>
      </c>
      <c r="P39" s="75">
        <f t="shared" si="36"/>
        <v>86220</v>
      </c>
      <c r="Q39" s="87">
        <v>91.38666666666667</v>
      </c>
      <c r="R39" s="75">
        <f t="shared" si="37"/>
        <v>82248</v>
      </c>
    </row>
    <row r="40" spans="1:18" x14ac:dyDescent="0.25">
      <c r="A40" s="73">
        <v>43785</v>
      </c>
      <c r="B40" s="150">
        <v>86400</v>
      </c>
      <c r="C40" s="54">
        <v>0.97899999999999998</v>
      </c>
      <c r="D40" s="75">
        <f t="shared" si="38"/>
        <v>84585.599999999991</v>
      </c>
      <c r="E40" s="87">
        <v>97.125</v>
      </c>
      <c r="F40" s="75">
        <f t="shared" si="39"/>
        <v>83916</v>
      </c>
      <c r="G40" s="73">
        <v>43785</v>
      </c>
      <c r="H40" s="93">
        <v>144000</v>
      </c>
      <c r="I40" s="10">
        <v>0.95699999999999996</v>
      </c>
      <c r="J40" s="75">
        <f t="shared" si="30"/>
        <v>137808</v>
      </c>
      <c r="K40" s="87">
        <v>91.965277777777771</v>
      </c>
      <c r="L40" s="75">
        <f t="shared" si="31"/>
        <v>132430</v>
      </c>
      <c r="N40" s="93">
        <v>90000</v>
      </c>
      <c r="O40" s="10">
        <v>0.99990000000000001</v>
      </c>
      <c r="P40" s="75">
        <f t="shared" si="36"/>
        <v>89991</v>
      </c>
      <c r="Q40" s="87">
        <v>99.333333333333329</v>
      </c>
      <c r="R40" s="75">
        <f t="shared" si="37"/>
        <v>89400</v>
      </c>
    </row>
    <row r="41" spans="1:18" x14ac:dyDescent="0.25">
      <c r="B41" s="150">
        <v>86400</v>
      </c>
      <c r="C41" s="54">
        <v>0.999</v>
      </c>
      <c r="D41" s="75">
        <f t="shared" si="38"/>
        <v>86313.600000000006</v>
      </c>
      <c r="E41" s="87">
        <v>99.4375</v>
      </c>
      <c r="F41" s="75">
        <f t="shared" si="39"/>
        <v>85914</v>
      </c>
      <c r="H41" s="93">
        <v>144000</v>
      </c>
      <c r="I41" s="10">
        <v>0.97499999999999998</v>
      </c>
      <c r="J41" s="75">
        <f t="shared" si="30"/>
        <v>140400</v>
      </c>
      <c r="K41" s="87">
        <v>91.965277777777771</v>
      </c>
      <c r="L41" s="75">
        <f t="shared" si="31"/>
        <v>132430</v>
      </c>
      <c r="N41" s="209" t="s">
        <v>1</v>
      </c>
      <c r="O41" s="210"/>
      <c r="P41" s="89">
        <f>SUM(P35:P40)</f>
        <v>519471</v>
      </c>
      <c r="Q41" s="141">
        <f>R41/P41</f>
        <v>0.8983523623070393</v>
      </c>
      <c r="R41" s="89">
        <f>SUM(R35:R40)</f>
        <v>466668</v>
      </c>
    </row>
    <row r="42" spans="1:18" x14ac:dyDescent="0.25">
      <c r="A42" s="73">
        <v>43786</v>
      </c>
      <c r="B42" s="150">
        <v>86400</v>
      </c>
      <c r="C42" s="54">
        <v>0.999</v>
      </c>
      <c r="D42" s="75">
        <f t="shared" si="38"/>
        <v>86313.600000000006</v>
      </c>
      <c r="E42" s="87">
        <v>99.4375</v>
      </c>
      <c r="F42" s="75">
        <f t="shared" si="39"/>
        <v>85914</v>
      </c>
      <c r="G42" s="73">
        <v>43786</v>
      </c>
      <c r="H42" s="93">
        <v>144000</v>
      </c>
      <c r="I42" s="10">
        <v>0.98699999999999999</v>
      </c>
      <c r="J42" s="75">
        <f t="shared" si="30"/>
        <v>142128</v>
      </c>
      <c r="K42" s="87">
        <v>91.965277777777771</v>
      </c>
      <c r="L42" s="75">
        <f t="shared" si="31"/>
        <v>132430</v>
      </c>
      <c r="N42" s="93"/>
      <c r="O42" s="10"/>
      <c r="P42" s="75"/>
      <c r="Q42" s="87"/>
      <c r="R42" s="75"/>
    </row>
    <row r="43" spans="1:18" ht="14.25" customHeight="1" x14ac:dyDescent="0.25">
      <c r="B43" s="150">
        <v>86400</v>
      </c>
      <c r="C43" s="54">
        <v>0.999</v>
      </c>
      <c r="D43" s="75">
        <f t="shared" si="38"/>
        <v>86313.600000000006</v>
      </c>
      <c r="E43" s="87">
        <v>99.4375</v>
      </c>
      <c r="F43" s="75">
        <f t="shared" si="39"/>
        <v>85914</v>
      </c>
      <c r="H43" s="93">
        <v>144000</v>
      </c>
      <c r="I43" s="10">
        <v>0.97499999999999998</v>
      </c>
      <c r="J43" s="75">
        <f t="shared" si="30"/>
        <v>140400</v>
      </c>
      <c r="K43" s="87">
        <v>91.965277777777771</v>
      </c>
      <c r="L43" s="75">
        <f t="shared" si="31"/>
        <v>132430</v>
      </c>
      <c r="M43" s="96"/>
      <c r="N43" s="218" t="s">
        <v>37</v>
      </c>
      <c r="O43" s="218"/>
      <c r="P43" s="218"/>
      <c r="Q43" s="218"/>
      <c r="R43" s="218"/>
    </row>
    <row r="44" spans="1:18" x14ac:dyDescent="0.25">
      <c r="B44" s="209" t="s">
        <v>1</v>
      </c>
      <c r="C44" s="210"/>
      <c r="D44" s="151">
        <f>SUM(D36:D43)</f>
        <v>679276.79999999993</v>
      </c>
      <c r="E44" s="122">
        <f>F44/D44</f>
        <v>0.90789498478381725</v>
      </c>
      <c r="F44" s="89">
        <f>SUM(F36:F43)</f>
        <v>616712</v>
      </c>
      <c r="G44" s="73">
        <v>43787</v>
      </c>
      <c r="H44" s="93">
        <v>145440</v>
      </c>
      <c r="I44" s="10">
        <v>0.98799999999999999</v>
      </c>
      <c r="J44" s="75">
        <f t="shared" si="30"/>
        <v>143694.72</v>
      </c>
      <c r="K44" s="87">
        <v>91.0547304730473</v>
      </c>
      <c r="L44" s="75">
        <f t="shared" si="31"/>
        <v>132430</v>
      </c>
      <c r="M44" s="73">
        <v>43784</v>
      </c>
      <c r="N44" s="93">
        <v>75600</v>
      </c>
      <c r="O44" s="10">
        <v>0.89600000000000002</v>
      </c>
      <c r="P44" s="75">
        <f t="shared" ref="P44:P51" si="40">N44*O44</f>
        <v>67737.600000000006</v>
      </c>
      <c r="Q44" s="87">
        <v>36.833333333333336</v>
      </c>
      <c r="R44" s="75">
        <f t="shared" ref="R44:R51" si="41">N44*Q44/100</f>
        <v>27846</v>
      </c>
    </row>
    <row r="45" spans="1:18" x14ac:dyDescent="0.25">
      <c r="B45" s="93"/>
      <c r="C45" s="54"/>
      <c r="D45" s="75"/>
      <c r="E45" s="87"/>
      <c r="F45" s="75"/>
      <c r="H45" s="93">
        <v>146880</v>
      </c>
      <c r="I45" s="10">
        <v>0.97799999999999998</v>
      </c>
      <c r="J45" s="75">
        <f t="shared" si="30"/>
        <v>143648.63999999998</v>
      </c>
      <c r="K45" s="87">
        <v>94.907407407407405</v>
      </c>
      <c r="L45" s="75">
        <f t="shared" si="31"/>
        <v>139400</v>
      </c>
      <c r="N45" s="93">
        <v>75600</v>
      </c>
      <c r="O45" s="10">
        <v>0.96599999999999997</v>
      </c>
      <c r="P45" s="75">
        <f t="shared" si="40"/>
        <v>73029.599999999991</v>
      </c>
      <c r="Q45" s="87">
        <v>82.333333333333343</v>
      </c>
      <c r="R45" s="75">
        <f t="shared" si="41"/>
        <v>62244.000000000007</v>
      </c>
    </row>
    <row r="46" spans="1:18" ht="12.75" customHeight="1" x14ac:dyDescent="0.25">
      <c r="A46" s="96"/>
      <c r="B46" s="218" t="s">
        <v>40</v>
      </c>
      <c r="C46" s="218"/>
      <c r="D46" s="218"/>
      <c r="E46" s="218"/>
      <c r="F46" s="218"/>
      <c r="G46" s="73">
        <v>43788</v>
      </c>
      <c r="H46" s="93">
        <v>146880</v>
      </c>
      <c r="I46" s="10">
        <v>0.97299999999999998</v>
      </c>
      <c r="J46" s="75">
        <f t="shared" si="30"/>
        <v>142914.23999999999</v>
      </c>
      <c r="K46" s="87">
        <v>94.907407407407405</v>
      </c>
      <c r="L46" s="75">
        <f t="shared" si="31"/>
        <v>139400</v>
      </c>
      <c r="M46" s="73">
        <v>43785</v>
      </c>
      <c r="N46" s="93">
        <v>75600</v>
      </c>
      <c r="O46" s="10">
        <v>0.94699999999999995</v>
      </c>
      <c r="P46" s="75">
        <f t="shared" si="40"/>
        <v>71593.2</v>
      </c>
      <c r="Q46" s="87">
        <v>84.5</v>
      </c>
      <c r="R46" s="75">
        <f t="shared" si="41"/>
        <v>63882</v>
      </c>
    </row>
    <row r="47" spans="1:18" ht="12.75" customHeight="1" x14ac:dyDescent="0.25">
      <c r="A47" s="73">
        <v>43787</v>
      </c>
      <c r="B47" s="93">
        <v>84960</v>
      </c>
      <c r="C47" s="54">
        <v>0.97499999999999998</v>
      </c>
      <c r="D47" s="75">
        <f t="shared" ref="D47" si="42">B47*C47</f>
        <v>82836</v>
      </c>
      <c r="E47" s="87">
        <v>91.716101694915253</v>
      </c>
      <c r="F47" s="75">
        <f t="shared" ref="F47" si="43">B47*E47/100</f>
        <v>77922</v>
      </c>
      <c r="H47" s="93">
        <v>146880</v>
      </c>
      <c r="I47" s="10">
        <v>0.98399999999999999</v>
      </c>
      <c r="J47" s="75">
        <f t="shared" si="30"/>
        <v>144529.91999999998</v>
      </c>
      <c r="K47" s="87">
        <v>90.162037037037038</v>
      </c>
      <c r="L47" s="75">
        <f t="shared" si="31"/>
        <v>132430</v>
      </c>
      <c r="N47" s="93">
        <v>75600</v>
      </c>
      <c r="O47" s="10">
        <v>0.97</v>
      </c>
      <c r="P47" s="75">
        <f t="shared" si="40"/>
        <v>73332</v>
      </c>
      <c r="Q47" s="87">
        <v>91</v>
      </c>
      <c r="R47" s="75">
        <f t="shared" si="41"/>
        <v>68796</v>
      </c>
    </row>
    <row r="48" spans="1:18" ht="14.25" customHeight="1" x14ac:dyDescent="0.25">
      <c r="B48" s="93">
        <v>83520</v>
      </c>
      <c r="C48" s="54">
        <v>0.98299999999999998</v>
      </c>
      <c r="D48" s="75">
        <f t="shared" ref="D48:D60" si="44">B48*C48</f>
        <v>82100.160000000003</v>
      </c>
      <c r="E48" s="87">
        <v>95.689655172413794</v>
      </c>
      <c r="F48" s="75">
        <f t="shared" ref="F48:F60" si="45">B48*E48/100</f>
        <v>79920</v>
      </c>
      <c r="H48" s="209" t="s">
        <v>1</v>
      </c>
      <c r="I48" s="210"/>
      <c r="J48" s="89">
        <f>SUM(J34:J47)</f>
        <v>1950131.5199999998</v>
      </c>
      <c r="K48" s="141">
        <f>L48/J48</f>
        <v>0.91854830386003927</v>
      </c>
      <c r="L48" s="89">
        <f>SUM(L34:L47)</f>
        <v>1791290</v>
      </c>
      <c r="M48" s="73">
        <v>43786</v>
      </c>
      <c r="N48" s="93">
        <v>75600</v>
      </c>
      <c r="O48" s="10">
        <v>0.92900000000000005</v>
      </c>
      <c r="P48" s="75">
        <f t="shared" si="40"/>
        <v>70232.400000000009</v>
      </c>
      <c r="Q48" s="87">
        <v>82.333333333333343</v>
      </c>
      <c r="R48" s="75">
        <f t="shared" si="41"/>
        <v>62244.000000000007</v>
      </c>
    </row>
    <row r="49" spans="1:18" ht="12.75" customHeight="1" x14ac:dyDescent="0.25">
      <c r="A49" s="73">
        <v>43788</v>
      </c>
      <c r="B49" s="93">
        <v>83520</v>
      </c>
      <c r="C49" s="54">
        <v>0.97499999999999998</v>
      </c>
      <c r="D49" s="75">
        <f t="shared" si="44"/>
        <v>81432</v>
      </c>
      <c r="E49" s="87">
        <v>93.297413793103445</v>
      </c>
      <c r="F49" s="75">
        <f t="shared" si="45"/>
        <v>77922</v>
      </c>
      <c r="H49" s="75"/>
      <c r="I49" s="147"/>
      <c r="J49" s="75"/>
      <c r="K49" s="148"/>
      <c r="L49" s="75"/>
      <c r="N49" s="93">
        <v>75600</v>
      </c>
      <c r="O49" s="10">
        <v>0.96199999999999997</v>
      </c>
      <c r="P49" s="75">
        <f t="shared" si="40"/>
        <v>72727.199999999997</v>
      </c>
      <c r="Q49" s="87">
        <v>88.833333333333329</v>
      </c>
      <c r="R49" s="75">
        <f t="shared" si="41"/>
        <v>67158</v>
      </c>
    </row>
    <row r="50" spans="1:18" x14ac:dyDescent="0.25">
      <c r="B50" s="93">
        <v>83520</v>
      </c>
      <c r="C50" s="54">
        <v>0.99299999999999999</v>
      </c>
      <c r="D50" s="75">
        <f t="shared" si="44"/>
        <v>82935.360000000001</v>
      </c>
      <c r="E50" s="87">
        <v>95.689655172413794</v>
      </c>
      <c r="F50" s="75">
        <f t="shared" si="45"/>
        <v>79920</v>
      </c>
      <c r="G50" s="96"/>
      <c r="H50" s="203" t="s">
        <v>18</v>
      </c>
      <c r="I50" s="204"/>
      <c r="J50" s="204"/>
      <c r="K50" s="204"/>
      <c r="L50" s="204"/>
      <c r="M50" s="73">
        <v>43787</v>
      </c>
      <c r="N50" s="93">
        <v>75600</v>
      </c>
      <c r="O50" s="10">
        <v>0.98499999999999999</v>
      </c>
      <c r="P50" s="75">
        <f t="shared" si="40"/>
        <v>74466</v>
      </c>
      <c r="Q50" s="87">
        <v>91</v>
      </c>
      <c r="R50" s="75">
        <f t="shared" si="41"/>
        <v>68796</v>
      </c>
    </row>
    <row r="51" spans="1:18" x14ac:dyDescent="0.25">
      <c r="A51" s="73">
        <v>43789</v>
      </c>
      <c r="B51" s="93">
        <v>83520</v>
      </c>
      <c r="C51" s="54">
        <v>0.98299999999999998</v>
      </c>
      <c r="D51" s="75">
        <f t="shared" si="44"/>
        <v>82100.160000000003</v>
      </c>
      <c r="E51" s="87">
        <v>95.689655172413794</v>
      </c>
      <c r="F51" s="75">
        <f t="shared" si="45"/>
        <v>79920</v>
      </c>
      <c r="G51" s="73">
        <v>43789</v>
      </c>
      <c r="H51" s="74">
        <v>100800</v>
      </c>
      <c r="I51" s="10">
        <v>0.88100000000000001</v>
      </c>
      <c r="J51" s="75">
        <f t="shared" ref="J51" si="46">H51*I51</f>
        <v>88804.800000000003</v>
      </c>
      <c r="K51" s="87">
        <v>57.857142857142861</v>
      </c>
      <c r="L51" s="75">
        <f t="shared" ref="L51" si="47">H51*K51/100</f>
        <v>58320</v>
      </c>
      <c r="N51" s="93">
        <v>75600</v>
      </c>
      <c r="O51" s="10">
        <v>0.98299999999999998</v>
      </c>
      <c r="P51" s="75">
        <f t="shared" si="40"/>
        <v>74314.8</v>
      </c>
      <c r="Q51" s="87">
        <v>93.166666666666657</v>
      </c>
      <c r="R51" s="75">
        <f t="shared" si="41"/>
        <v>70433.999999999985</v>
      </c>
    </row>
    <row r="52" spans="1:18" x14ac:dyDescent="0.25">
      <c r="B52" s="93">
        <v>83520</v>
      </c>
      <c r="C52" s="54">
        <v>0.99099999999999999</v>
      </c>
      <c r="D52" s="75">
        <f t="shared" si="44"/>
        <v>82768.319999999992</v>
      </c>
      <c r="E52" s="87">
        <v>95.689655172413794</v>
      </c>
      <c r="F52" s="75">
        <f t="shared" si="45"/>
        <v>79920</v>
      </c>
      <c r="H52" s="74">
        <v>100800</v>
      </c>
      <c r="I52" s="10">
        <v>0.98599999999999999</v>
      </c>
      <c r="J52" s="75">
        <f t="shared" ref="J52:J72" si="48">H52*I52</f>
        <v>99388.800000000003</v>
      </c>
      <c r="K52" s="87">
        <v>94.017857142857139</v>
      </c>
      <c r="L52" s="75">
        <f t="shared" ref="L52:L72" si="49">H52*K52/100</f>
        <v>94770</v>
      </c>
      <c r="N52" s="209" t="s">
        <v>1</v>
      </c>
      <c r="O52" s="210"/>
      <c r="P52" s="89">
        <f>SUM(P44:P51)</f>
        <v>577432.80000000005</v>
      </c>
      <c r="Q52" s="141">
        <f>R52/P52</f>
        <v>0.85100811730819581</v>
      </c>
      <c r="R52" s="89">
        <f>SUM(R44:R51)</f>
        <v>491400</v>
      </c>
    </row>
    <row r="53" spans="1:18" x14ac:dyDescent="0.25">
      <c r="A53" s="73">
        <v>43790</v>
      </c>
      <c r="B53" s="93">
        <v>83520</v>
      </c>
      <c r="C53" s="54">
        <v>0.97399999999999998</v>
      </c>
      <c r="D53" s="75">
        <f t="shared" si="44"/>
        <v>81348.479999999996</v>
      </c>
      <c r="E53" s="87">
        <v>95.689655172413794</v>
      </c>
      <c r="F53" s="75">
        <f t="shared" si="45"/>
        <v>79920</v>
      </c>
      <c r="G53" s="73">
        <v>43790</v>
      </c>
      <c r="H53" s="74">
        <v>100800</v>
      </c>
      <c r="I53" s="10">
        <v>0.97899999999999998</v>
      </c>
      <c r="J53" s="75">
        <f t="shared" si="48"/>
        <v>98683.199999999997</v>
      </c>
      <c r="K53" s="87">
        <v>94.017857142857139</v>
      </c>
      <c r="L53" s="75">
        <f t="shared" si="49"/>
        <v>94770</v>
      </c>
      <c r="N53" s="93"/>
      <c r="O53" s="10"/>
      <c r="P53" s="75"/>
      <c r="Q53" s="87"/>
      <c r="R53" s="75"/>
    </row>
    <row r="54" spans="1:18" x14ac:dyDescent="0.25">
      <c r="B54" s="93">
        <v>83520</v>
      </c>
      <c r="C54" s="54">
        <v>0.98199999999999998</v>
      </c>
      <c r="D54" s="75">
        <f t="shared" si="44"/>
        <v>82016.639999999999</v>
      </c>
      <c r="E54" s="87">
        <v>95.689655172413794</v>
      </c>
      <c r="F54" s="75">
        <f t="shared" si="45"/>
        <v>79920</v>
      </c>
      <c r="H54" s="74">
        <v>100800</v>
      </c>
      <c r="I54" s="10">
        <v>0.999</v>
      </c>
      <c r="J54" s="75">
        <f t="shared" si="48"/>
        <v>100699.2</v>
      </c>
      <c r="K54" s="87">
        <v>97.633928571428569</v>
      </c>
      <c r="L54" s="75">
        <f t="shared" si="49"/>
        <v>98415</v>
      </c>
      <c r="M54" s="96"/>
      <c r="N54" s="218" t="s">
        <v>41</v>
      </c>
      <c r="O54" s="218"/>
      <c r="P54" s="218"/>
      <c r="Q54" s="218"/>
      <c r="R54" s="218"/>
    </row>
    <row r="55" spans="1:18" x14ac:dyDescent="0.25">
      <c r="A55" s="73">
        <v>43791</v>
      </c>
      <c r="B55" s="93">
        <v>83520</v>
      </c>
      <c r="C55" s="54">
        <v>0.97699999999999998</v>
      </c>
      <c r="D55" s="75">
        <f t="shared" si="44"/>
        <v>81599.039999999994</v>
      </c>
      <c r="E55" s="87">
        <v>93.297413793103445</v>
      </c>
      <c r="F55" s="75">
        <f t="shared" si="45"/>
        <v>77922</v>
      </c>
      <c r="G55" s="73">
        <v>43791</v>
      </c>
      <c r="H55" s="74">
        <v>100800</v>
      </c>
      <c r="I55" s="10">
        <v>0.999</v>
      </c>
      <c r="J55" s="75">
        <f t="shared" si="48"/>
        <v>100699.2</v>
      </c>
      <c r="K55" s="87">
        <v>97.633928571428569</v>
      </c>
      <c r="L55" s="75">
        <f t="shared" si="49"/>
        <v>98415</v>
      </c>
      <c r="M55" s="73">
        <v>43788</v>
      </c>
      <c r="N55" s="93">
        <v>74880</v>
      </c>
      <c r="O55" s="10">
        <v>0.89300000000000002</v>
      </c>
      <c r="P55" s="75">
        <f t="shared" ref="P55" si="50">N55*O55</f>
        <v>66867.839999999997</v>
      </c>
      <c r="Q55" s="87">
        <v>48.46153846153846</v>
      </c>
      <c r="R55" s="75">
        <f t="shared" ref="R55" si="51">N55*Q55/100</f>
        <v>36288</v>
      </c>
    </row>
    <row r="56" spans="1:18" x14ac:dyDescent="0.25">
      <c r="B56" s="93">
        <v>83520</v>
      </c>
      <c r="C56" s="54">
        <v>0.97599999999999998</v>
      </c>
      <c r="D56" s="75">
        <f t="shared" si="44"/>
        <v>81515.520000000004</v>
      </c>
      <c r="E56" s="87">
        <v>95.689655172413794</v>
      </c>
      <c r="F56" s="75">
        <f t="shared" si="45"/>
        <v>79920</v>
      </c>
      <c r="H56" s="74">
        <v>100800</v>
      </c>
      <c r="I56" s="10">
        <v>0.98399999999999999</v>
      </c>
      <c r="J56" s="75">
        <f t="shared" si="48"/>
        <v>99187.199999999997</v>
      </c>
      <c r="K56" s="87">
        <v>97.633928571428569</v>
      </c>
      <c r="L56" s="75">
        <f t="shared" si="49"/>
        <v>98415</v>
      </c>
      <c r="N56" s="93">
        <v>74880</v>
      </c>
      <c r="O56" s="10">
        <v>0.97599999999999998</v>
      </c>
      <c r="P56" s="75">
        <f t="shared" ref="P56:P60" si="52">N56*O56</f>
        <v>73082.880000000005</v>
      </c>
      <c r="Q56" s="87">
        <v>88.84615384615384</v>
      </c>
      <c r="R56" s="75">
        <f t="shared" ref="R56:R60" si="53">N56*Q56/100</f>
        <v>66527.999999999985</v>
      </c>
    </row>
    <row r="57" spans="1:18" x14ac:dyDescent="0.25">
      <c r="A57" s="73">
        <v>43792</v>
      </c>
      <c r="B57" s="93">
        <v>83520</v>
      </c>
      <c r="C57" s="54">
        <v>0.97399999999999998</v>
      </c>
      <c r="D57" s="75">
        <f t="shared" si="44"/>
        <v>81348.479999999996</v>
      </c>
      <c r="E57" s="87">
        <v>93.297413793103445</v>
      </c>
      <c r="F57" s="75">
        <f t="shared" si="45"/>
        <v>77922</v>
      </c>
      <c r="G57" s="73">
        <v>43792</v>
      </c>
      <c r="H57" s="74">
        <v>100800</v>
      </c>
      <c r="I57" s="10">
        <v>0.97499999999999998</v>
      </c>
      <c r="J57" s="75">
        <f t="shared" si="48"/>
        <v>98280</v>
      </c>
      <c r="K57" s="87">
        <v>94.017857142857139</v>
      </c>
      <c r="L57" s="75">
        <f t="shared" si="49"/>
        <v>94770</v>
      </c>
      <c r="M57" s="73">
        <v>43789</v>
      </c>
      <c r="N57" s="93">
        <v>74880</v>
      </c>
      <c r="O57" s="10">
        <v>0.98699999999999999</v>
      </c>
      <c r="P57" s="75">
        <f t="shared" si="52"/>
        <v>73906.559999999998</v>
      </c>
      <c r="Q57" s="87">
        <v>96.92307692307692</v>
      </c>
      <c r="R57" s="75">
        <f t="shared" si="53"/>
        <v>72576</v>
      </c>
    </row>
    <row r="58" spans="1:18" x14ac:dyDescent="0.25">
      <c r="B58" s="93">
        <v>83520</v>
      </c>
      <c r="C58" s="54">
        <v>0.97799999999999998</v>
      </c>
      <c r="D58" s="75">
        <f t="shared" si="44"/>
        <v>81682.559999999998</v>
      </c>
      <c r="E58" s="87">
        <v>93.297413793103445</v>
      </c>
      <c r="F58" s="75">
        <f t="shared" si="45"/>
        <v>77922</v>
      </c>
      <c r="H58" s="74">
        <v>100800</v>
      </c>
      <c r="I58" s="10">
        <v>0.97199999999999998</v>
      </c>
      <c r="J58" s="75">
        <f t="shared" si="48"/>
        <v>97977.599999999991</v>
      </c>
      <c r="K58" s="87">
        <v>94.017857142857139</v>
      </c>
      <c r="L58" s="75">
        <f t="shared" si="49"/>
        <v>94770</v>
      </c>
      <c r="N58" s="93">
        <v>74880</v>
      </c>
      <c r="O58" s="10">
        <v>0.98199999999999998</v>
      </c>
      <c r="P58" s="75">
        <f t="shared" si="52"/>
        <v>73532.160000000003</v>
      </c>
      <c r="Q58" s="87">
        <v>94.230769230769226</v>
      </c>
      <c r="R58" s="75">
        <f t="shared" si="53"/>
        <v>70560</v>
      </c>
    </row>
    <row r="59" spans="1:18" ht="14.25" customHeight="1" x14ac:dyDescent="0.25">
      <c r="A59" s="73">
        <v>43793</v>
      </c>
      <c r="B59" s="93">
        <v>83520</v>
      </c>
      <c r="C59" s="54">
        <v>0.999</v>
      </c>
      <c r="D59" s="75">
        <f t="shared" si="44"/>
        <v>83436.479999999996</v>
      </c>
      <c r="E59" s="87">
        <v>98.081896551724128</v>
      </c>
      <c r="F59" s="75">
        <f t="shared" si="45"/>
        <v>81917.999999999985</v>
      </c>
      <c r="G59" s="73">
        <v>43793</v>
      </c>
      <c r="H59" s="74">
        <v>100800</v>
      </c>
      <c r="I59" s="10">
        <v>0.97699999999999998</v>
      </c>
      <c r="J59" s="75">
        <f t="shared" si="48"/>
        <v>98481.599999999991</v>
      </c>
      <c r="K59" s="87">
        <v>94.017857142857139</v>
      </c>
      <c r="L59" s="75">
        <f t="shared" si="49"/>
        <v>94770</v>
      </c>
      <c r="M59" s="73">
        <v>43790</v>
      </c>
      <c r="N59" s="93">
        <v>74880</v>
      </c>
      <c r="O59" s="10">
        <v>0.97199999999999998</v>
      </c>
      <c r="P59" s="75">
        <f t="shared" si="52"/>
        <v>72783.360000000001</v>
      </c>
      <c r="Q59" s="87">
        <v>94.230769230769226</v>
      </c>
      <c r="R59" s="75">
        <f t="shared" si="53"/>
        <v>70560</v>
      </c>
    </row>
    <row r="60" spans="1:18" x14ac:dyDescent="0.25">
      <c r="B60" s="93">
        <v>83520</v>
      </c>
      <c r="C60" s="54">
        <v>0.998</v>
      </c>
      <c r="D60" s="75">
        <f t="shared" si="44"/>
        <v>83352.960000000006</v>
      </c>
      <c r="E60" s="87">
        <v>98.081896551724128</v>
      </c>
      <c r="F60" s="75">
        <f t="shared" si="45"/>
        <v>81917.999999999985</v>
      </c>
      <c r="H60" s="74">
        <v>100800</v>
      </c>
      <c r="I60" s="10">
        <v>0.97899999999999998</v>
      </c>
      <c r="J60" s="75">
        <f t="shared" si="48"/>
        <v>98683.199999999997</v>
      </c>
      <c r="K60" s="87">
        <v>94.017857142857139</v>
      </c>
      <c r="L60" s="75">
        <f t="shared" si="49"/>
        <v>94770</v>
      </c>
      <c r="N60" s="93">
        <v>74880</v>
      </c>
      <c r="O60" s="10">
        <v>0.97</v>
      </c>
      <c r="P60" s="75">
        <f t="shared" si="52"/>
        <v>72633.599999999991</v>
      </c>
      <c r="Q60" s="87">
        <v>94.230769230769226</v>
      </c>
      <c r="R60" s="75">
        <f t="shared" si="53"/>
        <v>70560</v>
      </c>
    </row>
    <row r="61" spans="1:18" x14ac:dyDescent="0.25">
      <c r="B61" s="209" t="s">
        <v>1</v>
      </c>
      <c r="C61" s="210"/>
      <c r="D61" s="153">
        <f>SUM(D47:D60)</f>
        <v>1150472.1600000001</v>
      </c>
      <c r="E61" s="122">
        <f>F61/D61</f>
        <v>0.96732979614213332</v>
      </c>
      <c r="F61" s="89">
        <f>SUM(F47:F60)</f>
        <v>1112886</v>
      </c>
      <c r="G61" s="73">
        <v>43794</v>
      </c>
      <c r="H61" s="74">
        <v>100800</v>
      </c>
      <c r="I61" s="10">
        <v>0.97599999999999998</v>
      </c>
      <c r="J61" s="75">
        <f t="shared" si="48"/>
        <v>98380.800000000003</v>
      </c>
      <c r="K61" s="87">
        <v>94.017857142857139</v>
      </c>
      <c r="L61" s="75">
        <f t="shared" si="49"/>
        <v>94770</v>
      </c>
      <c r="N61" s="209" t="s">
        <v>1</v>
      </c>
      <c r="O61" s="210"/>
      <c r="P61" s="89">
        <f>SUM(P55:P60)</f>
        <v>432806.39999999997</v>
      </c>
      <c r="Q61" s="141">
        <f>R61/P61</f>
        <v>0.89433058291189782</v>
      </c>
      <c r="R61" s="89">
        <f>SUM(R55:R60)</f>
        <v>387072</v>
      </c>
    </row>
    <row r="62" spans="1:18" x14ac:dyDescent="0.25">
      <c r="B62" s="93"/>
      <c r="C62" s="54"/>
      <c r="D62" s="75"/>
      <c r="E62" s="87"/>
      <c r="F62" s="75"/>
      <c r="H62" s="74">
        <v>100800</v>
      </c>
      <c r="I62" s="10">
        <v>0.97699999999999998</v>
      </c>
      <c r="J62" s="75">
        <f t="shared" si="48"/>
        <v>98481.599999999991</v>
      </c>
      <c r="K62" s="87">
        <v>97.633928571428569</v>
      </c>
      <c r="L62" s="75">
        <f t="shared" si="49"/>
        <v>98415</v>
      </c>
      <c r="N62" s="93"/>
      <c r="O62" s="10"/>
      <c r="P62" s="75"/>
      <c r="Q62" s="87"/>
      <c r="R62" s="75"/>
    </row>
    <row r="63" spans="1:18" ht="12.75" customHeight="1" x14ac:dyDescent="0.25">
      <c r="B63" s="206" t="s">
        <v>25</v>
      </c>
      <c r="C63" s="207"/>
      <c r="D63" s="207"/>
      <c r="E63" s="207"/>
      <c r="F63" s="207"/>
      <c r="G63" s="73">
        <v>43795</v>
      </c>
      <c r="H63" s="74">
        <v>100800</v>
      </c>
      <c r="I63" s="10">
        <v>0.98399999999999999</v>
      </c>
      <c r="J63" s="75">
        <f t="shared" si="48"/>
        <v>99187.199999999997</v>
      </c>
      <c r="K63" s="87">
        <v>97.633928571428569</v>
      </c>
      <c r="L63" s="75">
        <f t="shared" si="49"/>
        <v>98415</v>
      </c>
      <c r="M63" s="96"/>
      <c r="N63" s="218" t="s">
        <v>42</v>
      </c>
      <c r="O63" s="218"/>
      <c r="P63" s="218"/>
      <c r="Q63" s="218"/>
      <c r="R63" s="218"/>
    </row>
    <row r="64" spans="1:18" x14ac:dyDescent="0.25">
      <c r="A64" s="73">
        <v>43794</v>
      </c>
      <c r="B64" s="93">
        <v>104400</v>
      </c>
      <c r="C64" s="54">
        <v>0.94099999999999995</v>
      </c>
      <c r="D64" s="75">
        <f t="shared" ref="D64" si="54">B64*C64</f>
        <v>98240.4</v>
      </c>
      <c r="E64" s="87">
        <v>72.138888888888886</v>
      </c>
      <c r="F64" s="75">
        <f t="shared" ref="F64" si="55">B64*E64/100</f>
        <v>75313</v>
      </c>
      <c r="H64" s="74">
        <v>100800</v>
      </c>
      <c r="I64" s="10">
        <v>0.97699999999999998</v>
      </c>
      <c r="J64" s="75">
        <f t="shared" si="48"/>
        <v>98481.599999999991</v>
      </c>
      <c r="K64" s="87">
        <v>97.700396825396822</v>
      </c>
      <c r="L64" s="75">
        <f t="shared" si="49"/>
        <v>98482</v>
      </c>
      <c r="M64" s="73">
        <v>43791</v>
      </c>
      <c r="N64" s="93">
        <v>68400</v>
      </c>
      <c r="O64" s="10">
        <v>0.85</v>
      </c>
      <c r="P64" s="75">
        <f t="shared" ref="P64" si="56">N64*O64</f>
        <v>58140</v>
      </c>
      <c r="Q64" s="87">
        <v>49.605263157894733</v>
      </c>
      <c r="R64" s="75">
        <f t="shared" ref="R64" si="57">N64*Q64/100</f>
        <v>33929.999999999993</v>
      </c>
    </row>
    <row r="65" spans="1:18" ht="13.8" customHeight="1" x14ac:dyDescent="0.25">
      <c r="B65" s="93">
        <v>104400</v>
      </c>
      <c r="C65" s="54">
        <v>0.99</v>
      </c>
      <c r="D65" s="75">
        <f t="shared" ref="D65:D75" si="58">B65*C65</f>
        <v>103356</v>
      </c>
      <c r="E65" s="87">
        <v>97.014367816091948</v>
      </c>
      <c r="F65" s="75">
        <f t="shared" ref="F65:F75" si="59">B65*E65/100</f>
        <v>101283</v>
      </c>
      <c r="G65" s="73">
        <v>43796</v>
      </c>
      <c r="H65" s="74">
        <v>100800</v>
      </c>
      <c r="I65" s="10">
        <v>0.98</v>
      </c>
      <c r="J65" s="75">
        <f t="shared" si="48"/>
        <v>98784</v>
      </c>
      <c r="K65" s="87">
        <v>94.017857142857139</v>
      </c>
      <c r="L65" s="75">
        <f t="shared" si="49"/>
        <v>94770</v>
      </c>
      <c r="N65" s="93">
        <v>68400</v>
      </c>
      <c r="O65" s="10">
        <v>0.97299999999999998</v>
      </c>
      <c r="P65" s="75">
        <f t="shared" ref="P65:P71" si="60">N65*O65</f>
        <v>66553.2</v>
      </c>
      <c r="Q65" s="87">
        <v>92.368421052631575</v>
      </c>
      <c r="R65" s="75">
        <f t="shared" ref="R65:R71" si="61">N65*Q65/100</f>
        <v>63180</v>
      </c>
    </row>
    <row r="66" spans="1:18" x14ac:dyDescent="0.25">
      <c r="A66" s="73">
        <v>43795</v>
      </c>
      <c r="B66" s="93">
        <v>104400</v>
      </c>
      <c r="C66" s="54">
        <v>0.99399999999999999</v>
      </c>
      <c r="D66" s="75">
        <f t="shared" si="58"/>
        <v>103773.6</v>
      </c>
      <c r="E66" s="87">
        <v>94.526819923371647</v>
      </c>
      <c r="F66" s="75">
        <f t="shared" si="59"/>
        <v>98686</v>
      </c>
      <c r="H66" s="74">
        <v>100800</v>
      </c>
      <c r="I66" s="10">
        <v>0.98599999999999999</v>
      </c>
      <c r="J66" s="75">
        <f t="shared" si="48"/>
        <v>99388.800000000003</v>
      </c>
      <c r="K66" s="87">
        <v>94.017857142857139</v>
      </c>
      <c r="L66" s="75">
        <f t="shared" si="49"/>
        <v>94770</v>
      </c>
      <c r="M66" s="73">
        <v>43792</v>
      </c>
      <c r="N66" s="93">
        <v>68400</v>
      </c>
      <c r="O66" s="10">
        <v>0.97099999999999997</v>
      </c>
      <c r="P66" s="75">
        <f t="shared" si="60"/>
        <v>66416.399999999994</v>
      </c>
      <c r="Q66" s="87">
        <v>90.65789473684211</v>
      </c>
      <c r="R66" s="75">
        <f t="shared" si="61"/>
        <v>62010</v>
      </c>
    </row>
    <row r="67" spans="1:18" ht="12.75" customHeight="1" x14ac:dyDescent="0.25">
      <c r="B67" s="93">
        <v>104400</v>
      </c>
      <c r="C67" s="54">
        <v>0.97199999999999998</v>
      </c>
      <c r="D67" s="75">
        <f t="shared" si="58"/>
        <v>101476.8</v>
      </c>
      <c r="E67" s="87">
        <v>94.526819923371647</v>
      </c>
      <c r="F67" s="75">
        <f t="shared" si="59"/>
        <v>98686</v>
      </c>
      <c r="G67" s="73">
        <v>43797</v>
      </c>
      <c r="H67" s="74">
        <v>100800</v>
      </c>
      <c r="I67" s="10">
        <v>0.98299999999999998</v>
      </c>
      <c r="J67" s="75">
        <f t="shared" si="48"/>
        <v>99086.399999999994</v>
      </c>
      <c r="K67" s="87">
        <v>94.017857142857139</v>
      </c>
      <c r="L67" s="75">
        <f t="shared" si="49"/>
        <v>94770</v>
      </c>
      <c r="N67" s="93">
        <v>68400</v>
      </c>
      <c r="O67" s="10">
        <v>0.95099999999999996</v>
      </c>
      <c r="P67" s="75">
        <f t="shared" si="60"/>
        <v>65048.399999999994</v>
      </c>
      <c r="Q67" s="87">
        <v>90.65789473684211</v>
      </c>
      <c r="R67" s="75">
        <f t="shared" si="61"/>
        <v>62010</v>
      </c>
    </row>
    <row r="68" spans="1:18" x14ac:dyDescent="0.25">
      <c r="A68" s="73">
        <v>43796</v>
      </c>
      <c r="B68" s="93">
        <v>104400</v>
      </c>
      <c r="C68" s="54">
        <v>0.98499999999999999</v>
      </c>
      <c r="D68" s="75">
        <f t="shared" si="58"/>
        <v>102834</v>
      </c>
      <c r="E68" s="87">
        <v>94.526819923371647</v>
      </c>
      <c r="F68" s="75">
        <f t="shared" si="59"/>
        <v>98686</v>
      </c>
      <c r="H68" s="74">
        <v>100800</v>
      </c>
      <c r="I68" s="10">
        <v>0.98599999999999999</v>
      </c>
      <c r="J68" s="75">
        <f t="shared" si="48"/>
        <v>99388.800000000003</v>
      </c>
      <c r="K68" s="87">
        <v>94.017857142857139</v>
      </c>
      <c r="L68" s="75">
        <f t="shared" si="49"/>
        <v>94770</v>
      </c>
      <c r="M68" s="73">
        <v>43793</v>
      </c>
      <c r="N68" s="93">
        <v>68400</v>
      </c>
      <c r="O68" s="10">
        <v>0.96299999999999997</v>
      </c>
      <c r="P68" s="75">
        <f t="shared" si="60"/>
        <v>65869.2</v>
      </c>
      <c r="Q68" s="87">
        <v>88.94736842105263</v>
      </c>
      <c r="R68" s="75">
        <f t="shared" si="61"/>
        <v>60840</v>
      </c>
    </row>
    <row r="69" spans="1:18" x14ac:dyDescent="0.25">
      <c r="B69" s="93">
        <v>104400</v>
      </c>
      <c r="C69" s="54">
        <v>0.99299999999999999</v>
      </c>
      <c r="D69" s="75">
        <f t="shared" si="58"/>
        <v>103669.2</v>
      </c>
      <c r="E69" s="87">
        <v>94.526819923371647</v>
      </c>
      <c r="F69" s="75">
        <f t="shared" si="59"/>
        <v>98686</v>
      </c>
      <c r="G69" s="73">
        <v>43798</v>
      </c>
      <c r="H69" s="74">
        <v>100800</v>
      </c>
      <c r="I69" s="10">
        <v>0.97</v>
      </c>
      <c r="J69" s="75">
        <f t="shared" si="48"/>
        <v>97776</v>
      </c>
      <c r="K69" s="87">
        <v>94.017857142857139</v>
      </c>
      <c r="L69" s="75">
        <f t="shared" si="49"/>
        <v>94770</v>
      </c>
      <c r="N69" s="93">
        <v>68400</v>
      </c>
      <c r="O69" s="10">
        <v>0.97299999999999998</v>
      </c>
      <c r="P69" s="75">
        <f t="shared" si="60"/>
        <v>66553.2</v>
      </c>
      <c r="Q69" s="87">
        <v>92.368421052631575</v>
      </c>
      <c r="R69" s="75">
        <f t="shared" si="61"/>
        <v>63180</v>
      </c>
    </row>
    <row r="70" spans="1:18" ht="14.25" customHeight="1" x14ac:dyDescent="0.25">
      <c r="A70" s="73">
        <v>43797</v>
      </c>
      <c r="B70" s="93">
        <v>104400</v>
      </c>
      <c r="C70" s="54">
        <v>0.97599999999999998</v>
      </c>
      <c r="D70" s="75">
        <f t="shared" si="58"/>
        <v>101894.39999999999</v>
      </c>
      <c r="E70" s="87">
        <v>74.6264367816092</v>
      </c>
      <c r="F70" s="75">
        <f t="shared" si="59"/>
        <v>77910.000000000015</v>
      </c>
      <c r="H70" s="74">
        <v>100800</v>
      </c>
      <c r="I70" s="10">
        <v>0.98299999999999998</v>
      </c>
      <c r="J70" s="75">
        <f t="shared" si="48"/>
        <v>99086.399999999994</v>
      </c>
      <c r="K70" s="87">
        <v>97.633928571428569</v>
      </c>
      <c r="L70" s="75">
        <f t="shared" si="49"/>
        <v>98415</v>
      </c>
      <c r="M70" s="73">
        <v>43794</v>
      </c>
      <c r="N70" s="93">
        <v>68400</v>
      </c>
      <c r="O70" s="10">
        <v>0.97599999999999998</v>
      </c>
      <c r="P70" s="75">
        <f t="shared" si="60"/>
        <v>66758.399999999994</v>
      </c>
      <c r="Q70" s="87">
        <v>88.94736842105263</v>
      </c>
      <c r="R70" s="75">
        <f t="shared" si="61"/>
        <v>60840</v>
      </c>
    </row>
    <row r="71" spans="1:18" x14ac:dyDescent="0.25">
      <c r="B71" s="93">
        <v>104400</v>
      </c>
      <c r="C71" s="54">
        <v>0.99099999999999999</v>
      </c>
      <c r="D71" s="75">
        <f t="shared" si="58"/>
        <v>103460.4</v>
      </c>
      <c r="E71" s="87">
        <v>94.526819923371647</v>
      </c>
      <c r="F71" s="75">
        <f t="shared" si="59"/>
        <v>98686</v>
      </c>
      <c r="G71" s="73">
        <v>43799</v>
      </c>
      <c r="H71" s="74">
        <v>100800</v>
      </c>
      <c r="I71" s="10">
        <v>0.97299999999999998</v>
      </c>
      <c r="J71" s="75">
        <f t="shared" si="48"/>
        <v>98078.399999999994</v>
      </c>
      <c r="K71" s="87">
        <v>94.017857142857139</v>
      </c>
      <c r="L71" s="75">
        <f t="shared" si="49"/>
        <v>94770</v>
      </c>
      <c r="N71" s="93">
        <v>68400</v>
      </c>
      <c r="O71" s="10">
        <v>0.97099999999999997</v>
      </c>
      <c r="P71" s="75">
        <f t="shared" si="60"/>
        <v>66416.399999999994</v>
      </c>
      <c r="Q71" s="87">
        <v>90.65789473684211</v>
      </c>
      <c r="R71" s="75">
        <f t="shared" si="61"/>
        <v>62010</v>
      </c>
    </row>
    <row r="72" spans="1:18" x14ac:dyDescent="0.25">
      <c r="A72" s="73">
        <v>43798</v>
      </c>
      <c r="B72" s="93">
        <v>104400</v>
      </c>
      <c r="C72" s="54">
        <v>0.94199999999999995</v>
      </c>
      <c r="D72" s="75">
        <f t="shared" si="58"/>
        <v>98344.799999999988</v>
      </c>
      <c r="E72" s="87">
        <v>89.551724137931032</v>
      </c>
      <c r="F72" s="75">
        <f t="shared" si="59"/>
        <v>93492</v>
      </c>
      <c r="H72" s="74">
        <v>100800</v>
      </c>
      <c r="I72" s="10">
        <v>0.98499999999999999</v>
      </c>
      <c r="J72" s="75">
        <f t="shared" si="48"/>
        <v>99288</v>
      </c>
      <c r="K72" s="87">
        <v>94.017857142857139</v>
      </c>
      <c r="L72" s="75">
        <f t="shared" si="49"/>
        <v>94770</v>
      </c>
      <c r="N72" s="209" t="s">
        <v>1</v>
      </c>
      <c r="O72" s="210"/>
      <c r="P72" s="89">
        <f>SUM(P64:P71)</f>
        <v>521755.19999999995</v>
      </c>
      <c r="Q72" s="141">
        <f>R72/P72</f>
        <v>0.89697237325090395</v>
      </c>
      <c r="R72" s="89">
        <f>SUM(R64:R71)</f>
        <v>468000</v>
      </c>
    </row>
    <row r="73" spans="1:18" x14ac:dyDescent="0.25">
      <c r="B73" s="93">
        <v>104400</v>
      </c>
      <c r="C73" s="54">
        <v>0.98</v>
      </c>
      <c r="D73" s="75">
        <f t="shared" si="58"/>
        <v>102312</v>
      </c>
      <c r="E73" s="87">
        <v>94.526819923371647</v>
      </c>
      <c r="F73" s="75">
        <f t="shared" si="59"/>
        <v>98686</v>
      </c>
      <c r="H73" s="209" t="s">
        <v>1</v>
      </c>
      <c r="I73" s="210"/>
      <c r="J73" s="89">
        <f>SUM(J51:J72)</f>
        <v>2166292.7999999998</v>
      </c>
      <c r="K73" s="141">
        <f>L73/J73</f>
        <v>0.95742920809227638</v>
      </c>
      <c r="L73" s="89">
        <f>SUM(L51:L72)</f>
        <v>2074072</v>
      </c>
      <c r="N73" s="93"/>
      <c r="O73" s="10"/>
      <c r="P73" s="60"/>
      <c r="Q73" s="87"/>
      <c r="R73" s="60"/>
    </row>
    <row r="74" spans="1:18" x14ac:dyDescent="0.25">
      <c r="A74" s="73">
        <v>43799</v>
      </c>
      <c r="B74" s="93">
        <v>104400</v>
      </c>
      <c r="C74" s="54">
        <v>0.97</v>
      </c>
      <c r="D74" s="75">
        <f t="shared" si="58"/>
        <v>101268</v>
      </c>
      <c r="E74" s="87">
        <v>92.039272030651347</v>
      </c>
      <c r="F74" s="75">
        <f t="shared" si="59"/>
        <v>96089</v>
      </c>
      <c r="H74" s="136"/>
      <c r="I74" s="56"/>
      <c r="J74" s="136"/>
      <c r="K74" s="136"/>
      <c r="L74" s="136"/>
      <c r="M74" s="96"/>
      <c r="N74" s="218" t="s">
        <v>39</v>
      </c>
      <c r="O74" s="218"/>
      <c r="P74" s="218"/>
      <c r="Q74" s="218"/>
      <c r="R74" s="218"/>
    </row>
    <row r="75" spans="1:18" x14ac:dyDescent="0.25">
      <c r="B75" s="93">
        <v>104400</v>
      </c>
      <c r="C75" s="54">
        <v>0.97599999999999998</v>
      </c>
      <c r="D75" s="75">
        <f t="shared" si="58"/>
        <v>101894.39999999999</v>
      </c>
      <c r="E75" s="87">
        <v>92.039272030651347</v>
      </c>
      <c r="F75" s="75">
        <f t="shared" si="59"/>
        <v>96089</v>
      </c>
      <c r="H75" s="136"/>
      <c r="I75" s="56"/>
      <c r="J75" s="136"/>
      <c r="K75" s="136"/>
      <c r="L75" s="136"/>
      <c r="M75" s="73">
        <v>43795</v>
      </c>
      <c r="N75" s="150">
        <v>86400</v>
      </c>
      <c r="O75" s="10">
        <v>0.88500000000000001</v>
      </c>
      <c r="P75" s="75">
        <f t="shared" ref="P75" si="62">N75*O75</f>
        <v>76464</v>
      </c>
      <c r="Q75" s="87">
        <v>69.375</v>
      </c>
      <c r="R75" s="75">
        <f t="shared" ref="R75" si="63">N75*Q75/100</f>
        <v>59940</v>
      </c>
    </row>
    <row r="76" spans="1:18" x14ac:dyDescent="0.25">
      <c r="B76" s="209" t="s">
        <v>1</v>
      </c>
      <c r="C76" s="210"/>
      <c r="D76" s="154">
        <f>SUM(D64:D75)</f>
        <v>1222524</v>
      </c>
      <c r="E76" s="122">
        <f>F76/D76</f>
        <v>0.92619204203762051</v>
      </c>
      <c r="F76" s="89">
        <f>SUM(F64:F75)</f>
        <v>1132292</v>
      </c>
      <c r="H76" s="136"/>
      <c r="I76" s="56"/>
      <c r="J76" s="136"/>
      <c r="K76" s="136"/>
      <c r="L76" s="136"/>
      <c r="N76" s="150">
        <v>86400</v>
      </c>
      <c r="O76" s="10">
        <v>0.97499999999999998</v>
      </c>
      <c r="P76" s="75">
        <f t="shared" ref="P76:P84" si="64">N76*O76</f>
        <v>84240</v>
      </c>
      <c r="Q76" s="87">
        <v>92.5</v>
      </c>
      <c r="R76" s="75">
        <f t="shared" ref="R76:R84" si="65">N76*Q76/100</f>
        <v>79920</v>
      </c>
    </row>
    <row r="77" spans="1:18" x14ac:dyDescent="0.25">
      <c r="B77" s="110"/>
      <c r="C77" s="110"/>
      <c r="D77" s="136"/>
      <c r="E77" s="136"/>
      <c r="F77" s="136"/>
      <c r="H77" s="110"/>
      <c r="I77" s="110"/>
      <c r="J77" s="136"/>
      <c r="K77" s="136"/>
      <c r="L77" s="136"/>
      <c r="M77" s="73">
        <v>43796</v>
      </c>
      <c r="N77" s="150">
        <v>86400</v>
      </c>
      <c r="O77" s="10">
        <v>0.98</v>
      </c>
      <c r="P77" s="75">
        <f t="shared" si="64"/>
        <v>84672</v>
      </c>
      <c r="Q77" s="87">
        <v>94.8125</v>
      </c>
      <c r="R77" s="75">
        <f t="shared" si="65"/>
        <v>81918</v>
      </c>
    </row>
    <row r="78" spans="1:18" x14ac:dyDescent="0.25">
      <c r="B78" s="110"/>
      <c r="C78" s="110"/>
      <c r="D78" s="136"/>
      <c r="E78" s="136"/>
      <c r="F78" s="136"/>
      <c r="H78" s="110"/>
      <c r="I78" s="110"/>
      <c r="J78" s="136"/>
      <c r="K78" s="136"/>
      <c r="L78" s="136"/>
      <c r="N78" s="150">
        <v>86400</v>
      </c>
      <c r="O78" s="10">
        <v>0.99099999999999999</v>
      </c>
      <c r="P78" s="75">
        <f t="shared" si="64"/>
        <v>85622.399999999994</v>
      </c>
      <c r="Q78" s="87">
        <v>94.8125</v>
      </c>
      <c r="R78" s="75">
        <f t="shared" si="65"/>
        <v>81918</v>
      </c>
    </row>
    <row r="79" spans="1:18" x14ac:dyDescent="0.25">
      <c r="B79" s="110"/>
      <c r="C79" s="110"/>
      <c r="D79" s="110"/>
      <c r="E79" s="134"/>
      <c r="F79" s="134"/>
      <c r="H79" s="110"/>
      <c r="I79" s="110"/>
      <c r="J79" s="110"/>
      <c r="K79" s="134"/>
      <c r="L79" s="134"/>
      <c r="M79" s="73">
        <v>43797</v>
      </c>
      <c r="N79" s="150">
        <v>86400</v>
      </c>
      <c r="O79" s="10">
        <v>0.98399999999999999</v>
      </c>
      <c r="P79" s="75">
        <f t="shared" si="64"/>
        <v>85017.600000000006</v>
      </c>
      <c r="Q79" s="87">
        <v>94.8125</v>
      </c>
      <c r="R79" s="75">
        <f t="shared" si="65"/>
        <v>81918</v>
      </c>
    </row>
    <row r="80" spans="1:18" x14ac:dyDescent="0.25">
      <c r="B80" s="136"/>
      <c r="C80" s="56"/>
      <c r="D80" s="136"/>
      <c r="E80" s="136"/>
      <c r="F80" s="136"/>
      <c r="G80" s="73"/>
      <c r="H80" s="136"/>
      <c r="I80" s="56"/>
      <c r="J80" s="136"/>
      <c r="K80" s="136"/>
      <c r="L80" s="136"/>
      <c r="N80" s="150">
        <v>86400</v>
      </c>
      <c r="O80" s="10">
        <v>0.98399999999999999</v>
      </c>
      <c r="P80" s="75">
        <f t="shared" si="64"/>
        <v>85017.600000000006</v>
      </c>
      <c r="Q80" s="87">
        <v>92.5</v>
      </c>
      <c r="R80" s="75">
        <f t="shared" si="65"/>
        <v>79920</v>
      </c>
    </row>
    <row r="81" spans="1:18" x14ac:dyDescent="0.25">
      <c r="B81" s="136"/>
      <c r="C81" s="56"/>
      <c r="D81" s="136"/>
      <c r="E81" s="136"/>
      <c r="F81" s="136"/>
      <c r="H81" s="136"/>
      <c r="I81" s="56"/>
      <c r="J81" s="136"/>
      <c r="K81" s="136"/>
      <c r="L81" s="136"/>
      <c r="M81" s="73">
        <v>43798</v>
      </c>
      <c r="N81" s="150">
        <v>86400</v>
      </c>
      <c r="O81" s="10">
        <v>0.97099999999999997</v>
      </c>
      <c r="P81" s="75">
        <f t="shared" si="64"/>
        <v>83894.399999999994</v>
      </c>
      <c r="Q81" s="87">
        <v>92.5</v>
      </c>
      <c r="R81" s="75">
        <f t="shared" si="65"/>
        <v>79920</v>
      </c>
    </row>
    <row r="82" spans="1:18" x14ac:dyDescent="0.25">
      <c r="B82" s="110"/>
      <c r="C82" s="110"/>
      <c r="D82" s="136"/>
      <c r="E82" s="136"/>
      <c r="F82" s="136"/>
      <c r="H82" s="110"/>
      <c r="I82" s="110"/>
      <c r="J82" s="136"/>
      <c r="K82" s="136"/>
      <c r="L82" s="136"/>
      <c r="N82" s="150">
        <v>86400</v>
      </c>
      <c r="O82" s="10">
        <v>0.98899999999999999</v>
      </c>
      <c r="P82" s="75">
        <f t="shared" si="64"/>
        <v>85449.600000000006</v>
      </c>
      <c r="Q82" s="87">
        <v>94.8125</v>
      </c>
      <c r="R82" s="75">
        <f t="shared" si="65"/>
        <v>81918</v>
      </c>
    </row>
    <row r="83" spans="1:18" ht="13.5" customHeight="1" x14ac:dyDescent="0.25">
      <c r="B83" s="205"/>
      <c r="C83" s="205"/>
      <c r="D83" s="205"/>
      <c r="E83" s="134"/>
      <c r="F83" s="134"/>
      <c r="H83" s="205"/>
      <c r="I83" s="205"/>
      <c r="J83" s="205"/>
      <c r="K83" s="134"/>
      <c r="L83" s="134"/>
      <c r="M83" s="73">
        <v>43799</v>
      </c>
      <c r="N83" s="150">
        <v>86400</v>
      </c>
      <c r="O83" s="10">
        <v>0.97</v>
      </c>
      <c r="P83" s="75">
        <f t="shared" si="64"/>
        <v>83808</v>
      </c>
      <c r="Q83" s="87">
        <v>92.5</v>
      </c>
      <c r="R83" s="75">
        <f t="shared" si="65"/>
        <v>79920</v>
      </c>
    </row>
    <row r="84" spans="1:18" x14ac:dyDescent="0.25">
      <c r="B84" s="136"/>
      <c r="C84" s="56"/>
      <c r="D84" s="136"/>
      <c r="E84" s="136"/>
      <c r="F84" s="136"/>
      <c r="H84" s="136"/>
      <c r="I84" s="56"/>
      <c r="J84" s="136"/>
      <c r="K84" s="136"/>
      <c r="L84" s="136"/>
      <c r="N84" s="150">
        <v>86400</v>
      </c>
      <c r="O84" s="10">
        <v>0.98799999999999999</v>
      </c>
      <c r="P84" s="75">
        <f t="shared" si="64"/>
        <v>85363.199999999997</v>
      </c>
      <c r="Q84" s="87">
        <v>92.5</v>
      </c>
      <c r="R84" s="75">
        <f t="shared" si="65"/>
        <v>79920</v>
      </c>
    </row>
    <row r="85" spans="1:18" x14ac:dyDescent="0.25">
      <c r="B85" s="136"/>
      <c r="C85" s="56"/>
      <c r="D85" s="136"/>
      <c r="E85" s="136"/>
      <c r="F85" s="136"/>
      <c r="H85" s="136"/>
      <c r="I85" s="56"/>
      <c r="J85" s="136"/>
      <c r="K85" s="136"/>
      <c r="L85" s="136"/>
      <c r="N85" s="209" t="s">
        <v>1</v>
      </c>
      <c r="O85" s="210"/>
      <c r="P85" s="89">
        <f>SUM(P75:P84)</f>
        <v>839548.79999999993</v>
      </c>
      <c r="Q85" s="141">
        <f>R85/P85</f>
        <v>0.93766080065863955</v>
      </c>
      <c r="R85" s="89">
        <f>SUM(R75:R84)</f>
        <v>787212</v>
      </c>
    </row>
    <row r="86" spans="1:18" x14ac:dyDescent="0.25">
      <c r="B86" s="136"/>
      <c r="C86" s="56"/>
      <c r="D86" s="136"/>
      <c r="E86" s="136"/>
      <c r="F86" s="136"/>
      <c r="H86" s="136"/>
      <c r="I86" s="56"/>
      <c r="J86" s="136"/>
      <c r="K86" s="136"/>
      <c r="L86" s="136"/>
      <c r="N86" s="136"/>
      <c r="O86" s="56"/>
      <c r="P86" s="136"/>
    </row>
    <row r="87" spans="1:18" x14ac:dyDescent="0.25">
      <c r="B87" s="136"/>
      <c r="C87" s="56"/>
      <c r="D87" s="136"/>
      <c r="E87" s="136"/>
      <c r="F87" s="136"/>
      <c r="H87" s="136"/>
      <c r="I87" s="56"/>
      <c r="J87" s="136"/>
      <c r="K87" s="136"/>
      <c r="L87" s="136"/>
      <c r="N87" s="136"/>
      <c r="O87" s="56"/>
      <c r="P87" s="136"/>
    </row>
    <row r="88" spans="1:18" x14ac:dyDescent="0.25">
      <c r="A88" s="73"/>
      <c r="B88" s="136"/>
      <c r="C88" s="56"/>
      <c r="D88" s="136"/>
      <c r="E88" s="136"/>
      <c r="F88" s="136"/>
      <c r="G88" s="73"/>
      <c r="H88" s="136"/>
      <c r="I88" s="56"/>
      <c r="J88" s="136"/>
      <c r="K88" s="136"/>
      <c r="L88" s="136"/>
      <c r="M88" s="73"/>
      <c r="N88" s="136"/>
      <c r="O88" s="56"/>
      <c r="P88" s="136"/>
    </row>
    <row r="89" spans="1:18" x14ac:dyDescent="0.25">
      <c r="B89" s="136"/>
      <c r="C89" s="56"/>
      <c r="D89" s="136"/>
      <c r="E89" s="136"/>
      <c r="F89" s="136"/>
      <c r="H89" s="136"/>
      <c r="I89" s="56"/>
      <c r="J89" s="136"/>
      <c r="K89" s="136"/>
      <c r="L89" s="136"/>
      <c r="N89" s="136"/>
      <c r="O89" s="56"/>
      <c r="P89" s="136"/>
    </row>
    <row r="90" spans="1:18" x14ac:dyDescent="0.25">
      <c r="B90" s="205"/>
      <c r="C90" s="205"/>
      <c r="D90" s="136"/>
      <c r="E90" s="136"/>
      <c r="F90" s="136"/>
      <c r="H90" s="205"/>
      <c r="I90" s="205"/>
      <c r="J90" s="136"/>
      <c r="K90" s="136"/>
      <c r="L90" s="136"/>
      <c r="N90" s="205"/>
      <c r="O90" s="205"/>
      <c r="P90" s="136"/>
    </row>
  </sheetData>
  <mergeCells count="42">
    <mergeCell ref="N41:O41"/>
    <mergeCell ref="N52:O52"/>
    <mergeCell ref="N54:R54"/>
    <mergeCell ref="B44:C44"/>
    <mergeCell ref="B46:F46"/>
    <mergeCell ref="N43:R43"/>
    <mergeCell ref="H48:I48"/>
    <mergeCell ref="H50:L50"/>
    <mergeCell ref="N12:O12"/>
    <mergeCell ref="N14:R14"/>
    <mergeCell ref="N23:O23"/>
    <mergeCell ref="N25:R25"/>
    <mergeCell ref="N32:O32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B63:F63"/>
    <mergeCell ref="H73:I73"/>
    <mergeCell ref="N74:R74"/>
    <mergeCell ref="N85:O85"/>
    <mergeCell ref="N61:O61"/>
    <mergeCell ref="N63:R63"/>
    <mergeCell ref="N72:O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view="pageBreakPreview" topLeftCell="G1" zoomScale="90" zoomScaleSheetLayoutView="90" workbookViewId="0">
      <pane ySplit="2" topLeftCell="A61" activePane="bottomLeft" state="frozen"/>
      <selection pane="bottomLeft" activeCell="M68" sqref="M68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5" width="11.6640625" style="63" customWidth="1"/>
    <col min="6" max="6" width="13.77734375" style="63" customWidth="1"/>
    <col min="7" max="7" width="11.5546875" style="62" customWidth="1"/>
    <col min="8" max="8" width="11.109375" style="63" customWidth="1"/>
    <col min="9" max="9" width="10.6640625" style="63" customWidth="1"/>
    <col min="10" max="11" width="11.6640625" style="63" customWidth="1"/>
    <col min="12" max="12" width="14.2187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3.6640625" style="63" customWidth="1"/>
    <col min="19" max="16384" width="8.88671875" style="63"/>
  </cols>
  <sheetData>
    <row r="1" spans="1:18" x14ac:dyDescent="0.25">
      <c r="B1" s="212" t="s">
        <v>6</v>
      </c>
      <c r="C1" s="213"/>
      <c r="D1" s="213"/>
      <c r="E1" s="213"/>
      <c r="F1" s="213"/>
      <c r="H1" s="212" t="s">
        <v>14</v>
      </c>
      <c r="I1" s="213"/>
      <c r="J1" s="213"/>
      <c r="K1" s="213"/>
      <c r="L1" s="213"/>
      <c r="N1" s="212" t="s">
        <v>7</v>
      </c>
      <c r="O1" s="213"/>
      <c r="P1" s="213"/>
      <c r="Q1" s="213"/>
      <c r="R1" s="213"/>
    </row>
    <row r="2" spans="1:18" ht="55.2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216" t="s">
        <v>25</v>
      </c>
      <c r="C3" s="217"/>
      <c r="D3" s="217"/>
      <c r="E3" s="217"/>
      <c r="F3" s="217"/>
      <c r="G3" s="97"/>
      <c r="H3" s="216" t="s">
        <v>18</v>
      </c>
      <c r="I3" s="217"/>
      <c r="J3" s="217"/>
      <c r="K3" s="217"/>
      <c r="L3" s="220"/>
      <c r="M3" s="97"/>
      <c r="N3" s="218" t="s">
        <v>39</v>
      </c>
      <c r="O3" s="218"/>
      <c r="P3" s="218"/>
      <c r="Q3" s="218"/>
      <c r="R3" s="218"/>
    </row>
    <row r="4" spans="1:18" x14ac:dyDescent="0.25">
      <c r="A4" s="73">
        <v>43800</v>
      </c>
      <c r="B4" s="152">
        <v>104400</v>
      </c>
      <c r="C4" s="53">
        <v>0.96699999999999997</v>
      </c>
      <c r="D4" s="60">
        <f t="shared" ref="D4" si="0">B4*C4</f>
        <v>100954.8</v>
      </c>
      <c r="E4" s="130">
        <v>92.039272030651347</v>
      </c>
      <c r="F4" s="60">
        <f t="shared" ref="F4" si="1">B4*E4/100</f>
        <v>96089</v>
      </c>
      <c r="G4" s="73">
        <v>43800</v>
      </c>
      <c r="H4" s="58">
        <v>100800</v>
      </c>
      <c r="I4" s="129">
        <v>0.97399999999999998</v>
      </c>
      <c r="J4" s="60">
        <f t="shared" ref="J4" si="2">H4*I4</f>
        <v>98179.199999999997</v>
      </c>
      <c r="K4" s="130">
        <v>94.017857142857139</v>
      </c>
      <c r="L4" s="60">
        <f t="shared" ref="L4" si="3">H4*K4/100</f>
        <v>94770</v>
      </c>
      <c r="M4" s="73">
        <v>43800</v>
      </c>
      <c r="N4" s="157">
        <v>86400</v>
      </c>
      <c r="O4" s="129">
        <v>0.98199999999999998</v>
      </c>
      <c r="P4" s="60">
        <f t="shared" ref="P4" si="4">N4*O4</f>
        <v>84844.800000000003</v>
      </c>
      <c r="Q4" s="130">
        <v>97.125</v>
      </c>
      <c r="R4" s="60">
        <f t="shared" ref="R4" si="5">N4*Q4/100</f>
        <v>83916</v>
      </c>
    </row>
    <row r="5" spans="1:18" ht="12.75" customHeight="1" x14ac:dyDescent="0.25">
      <c r="B5" s="93">
        <v>104400</v>
      </c>
      <c r="C5" s="54">
        <v>0.97199999999999998</v>
      </c>
      <c r="D5" s="75">
        <f t="shared" ref="D5:D21" si="6">B5*C5</f>
        <v>101476.8</v>
      </c>
      <c r="E5" s="87">
        <v>94.526819923371647</v>
      </c>
      <c r="F5" s="75">
        <f t="shared" ref="F5:F21" si="7">B5*E5/100</f>
        <v>98686</v>
      </c>
      <c r="H5" s="74">
        <v>100800</v>
      </c>
      <c r="I5" s="10">
        <v>0.98199999999999998</v>
      </c>
      <c r="J5" s="75">
        <f t="shared" ref="J5:J39" si="8">H5*I5</f>
        <v>98985.599999999991</v>
      </c>
      <c r="K5" s="87">
        <v>97.633928571428569</v>
      </c>
      <c r="L5" s="75">
        <f t="shared" ref="L5:L39" si="9">H5*K5/100</f>
        <v>98415</v>
      </c>
      <c r="N5" s="150">
        <v>86400</v>
      </c>
      <c r="O5" s="10">
        <v>0.98399999999999999</v>
      </c>
      <c r="P5" s="75">
        <f t="shared" ref="P5:P7" si="10">N5*O5</f>
        <v>85017.600000000006</v>
      </c>
      <c r="Q5" s="87">
        <v>97.125</v>
      </c>
      <c r="R5" s="75">
        <f t="shared" ref="R5:R7" si="11">N5*Q5/100</f>
        <v>83916</v>
      </c>
    </row>
    <row r="6" spans="1:18" x14ac:dyDescent="0.25">
      <c r="A6" s="73">
        <v>43801</v>
      </c>
      <c r="B6" s="93">
        <v>104400</v>
      </c>
      <c r="C6" s="54">
        <v>0.98</v>
      </c>
      <c r="D6" s="75">
        <f t="shared" si="6"/>
        <v>102312</v>
      </c>
      <c r="E6" s="87">
        <v>94.526819923371647</v>
      </c>
      <c r="F6" s="75">
        <f t="shared" si="7"/>
        <v>98686</v>
      </c>
      <c r="G6" s="73">
        <v>43801</v>
      </c>
      <c r="H6" s="74">
        <v>100800</v>
      </c>
      <c r="I6" s="10">
        <v>0.99</v>
      </c>
      <c r="J6" s="75">
        <f t="shared" si="8"/>
        <v>99792</v>
      </c>
      <c r="K6" s="87">
        <v>97.633928571428569</v>
      </c>
      <c r="L6" s="75">
        <f t="shared" si="9"/>
        <v>98415</v>
      </c>
      <c r="M6" s="73">
        <v>43801</v>
      </c>
      <c r="N6" s="150">
        <v>86400</v>
      </c>
      <c r="O6" s="10">
        <v>0.998</v>
      </c>
      <c r="P6" s="75">
        <f t="shared" si="10"/>
        <v>86227.199999999997</v>
      </c>
      <c r="Q6" s="87">
        <v>99.4375</v>
      </c>
      <c r="R6" s="75">
        <f t="shared" si="11"/>
        <v>85914</v>
      </c>
    </row>
    <row r="7" spans="1:18" x14ac:dyDescent="0.25">
      <c r="B7" s="93">
        <v>104400</v>
      </c>
      <c r="C7" s="54">
        <v>0.98099999999999998</v>
      </c>
      <c r="D7" s="75">
        <f t="shared" si="6"/>
        <v>102416.4</v>
      </c>
      <c r="E7" s="87">
        <v>94.526819923371647</v>
      </c>
      <c r="F7" s="75">
        <f t="shared" si="7"/>
        <v>98686</v>
      </c>
      <c r="H7" s="74">
        <v>100800</v>
      </c>
      <c r="I7" s="10">
        <v>0.97</v>
      </c>
      <c r="J7" s="75">
        <f t="shared" si="8"/>
        <v>97776</v>
      </c>
      <c r="K7" s="87">
        <v>94.017857142857139</v>
      </c>
      <c r="L7" s="75">
        <f t="shared" si="9"/>
        <v>94770</v>
      </c>
      <c r="N7" s="150">
        <v>86400</v>
      </c>
      <c r="O7" s="10">
        <v>0.999</v>
      </c>
      <c r="P7" s="75">
        <f t="shared" si="10"/>
        <v>86313.600000000006</v>
      </c>
      <c r="Q7" s="87">
        <v>99.4375</v>
      </c>
      <c r="R7" s="75">
        <f t="shared" si="11"/>
        <v>85914</v>
      </c>
    </row>
    <row r="8" spans="1:18" x14ac:dyDescent="0.25">
      <c r="A8" s="73">
        <v>43802</v>
      </c>
      <c r="B8" s="93">
        <v>104400</v>
      </c>
      <c r="C8" s="54">
        <v>0.98299999999999998</v>
      </c>
      <c r="D8" s="75">
        <f t="shared" si="6"/>
        <v>102625.2</v>
      </c>
      <c r="E8" s="87">
        <v>94.526819923371647</v>
      </c>
      <c r="F8" s="75">
        <f t="shared" si="7"/>
        <v>98686</v>
      </c>
      <c r="G8" s="73">
        <v>43802</v>
      </c>
      <c r="H8" s="74">
        <v>100800</v>
      </c>
      <c r="I8" s="10">
        <v>0.98299999999999998</v>
      </c>
      <c r="J8" s="75">
        <f t="shared" si="8"/>
        <v>99086.399999999994</v>
      </c>
      <c r="K8" s="87">
        <v>90.401785714285708</v>
      </c>
      <c r="L8" s="75">
        <f t="shared" si="9"/>
        <v>91125</v>
      </c>
      <c r="N8" s="209" t="s">
        <v>1</v>
      </c>
      <c r="O8" s="210"/>
      <c r="P8" s="89">
        <f>SUM(P4:P7)</f>
        <v>342403.20000000007</v>
      </c>
      <c r="Q8" s="141">
        <f>R8/P8</f>
        <v>0.99198839263184435</v>
      </c>
      <c r="R8" s="89">
        <f>SUM(R4:R7)</f>
        <v>339660</v>
      </c>
    </row>
    <row r="9" spans="1:18" x14ac:dyDescent="0.25">
      <c r="B9" s="93">
        <v>104400</v>
      </c>
      <c r="C9" s="54">
        <v>0.98299999999999998</v>
      </c>
      <c r="D9" s="75">
        <f t="shared" si="6"/>
        <v>102625.2</v>
      </c>
      <c r="E9" s="87">
        <v>94.526819923371647</v>
      </c>
      <c r="F9" s="75">
        <f t="shared" si="7"/>
        <v>98686</v>
      </c>
      <c r="H9" s="74">
        <v>100800</v>
      </c>
      <c r="I9" s="10">
        <v>0.97</v>
      </c>
      <c r="J9" s="75">
        <f t="shared" si="8"/>
        <v>97776</v>
      </c>
      <c r="K9" s="87">
        <v>94.017857142857139</v>
      </c>
      <c r="L9" s="75">
        <f t="shared" si="9"/>
        <v>94770</v>
      </c>
      <c r="N9" s="93"/>
      <c r="O9" s="147"/>
      <c r="P9" s="75"/>
      <c r="Q9" s="148"/>
      <c r="R9" s="75"/>
    </row>
    <row r="10" spans="1:18" x14ac:dyDescent="0.25">
      <c r="A10" s="73">
        <v>43803</v>
      </c>
      <c r="B10" s="93">
        <v>104400</v>
      </c>
      <c r="C10" s="54">
        <v>0.98599999999999999</v>
      </c>
      <c r="D10" s="75">
        <f t="shared" si="6"/>
        <v>102938.4</v>
      </c>
      <c r="E10" s="87">
        <v>97.014367816091948</v>
      </c>
      <c r="F10" s="75">
        <f t="shared" si="7"/>
        <v>101283</v>
      </c>
      <c r="G10" s="73">
        <v>43803</v>
      </c>
      <c r="H10" s="74">
        <v>100800</v>
      </c>
      <c r="I10" s="10">
        <v>0.98099999999999998</v>
      </c>
      <c r="J10" s="75">
        <f t="shared" si="8"/>
        <v>98884.800000000003</v>
      </c>
      <c r="K10" s="87">
        <v>94.017857142857139</v>
      </c>
      <c r="L10" s="75">
        <f t="shared" si="9"/>
        <v>94770</v>
      </c>
      <c r="M10" s="96"/>
      <c r="N10" s="206" t="s">
        <v>21</v>
      </c>
      <c r="O10" s="207"/>
      <c r="P10" s="207"/>
      <c r="Q10" s="207"/>
      <c r="R10" s="207"/>
    </row>
    <row r="11" spans="1:18" ht="14.25" customHeight="1" x14ac:dyDescent="0.25">
      <c r="A11" s="111"/>
      <c r="B11" s="93">
        <v>104400</v>
      </c>
      <c r="C11" s="54">
        <v>0.97599999999999998</v>
      </c>
      <c r="D11" s="75">
        <f t="shared" si="6"/>
        <v>101894.39999999999</v>
      </c>
      <c r="E11" s="87">
        <v>97.014367816091948</v>
      </c>
      <c r="F11" s="75">
        <f t="shared" si="7"/>
        <v>101283</v>
      </c>
      <c r="G11" s="76"/>
      <c r="H11" s="74">
        <v>100800</v>
      </c>
      <c r="I11" s="10">
        <v>0.97599999999999998</v>
      </c>
      <c r="J11" s="75">
        <f t="shared" si="8"/>
        <v>98380.800000000003</v>
      </c>
      <c r="K11" s="87">
        <v>94.017857142857139</v>
      </c>
      <c r="L11" s="75">
        <f t="shared" si="9"/>
        <v>94770</v>
      </c>
      <c r="M11" s="73">
        <v>43802</v>
      </c>
      <c r="N11" s="93">
        <v>65520</v>
      </c>
      <c r="O11" s="10">
        <v>0.92</v>
      </c>
      <c r="P11" s="75">
        <f t="shared" ref="P11" si="12">N11*O11</f>
        <v>60278.400000000001</v>
      </c>
      <c r="Q11" s="87">
        <v>67.857142857142861</v>
      </c>
      <c r="R11" s="75">
        <f t="shared" ref="R11" si="13">N11*Q11/100</f>
        <v>44460</v>
      </c>
    </row>
    <row r="12" spans="1:18" ht="12.75" customHeight="1" x14ac:dyDescent="0.25">
      <c r="A12" s="149">
        <v>43804</v>
      </c>
      <c r="B12" s="93">
        <v>104400</v>
      </c>
      <c r="C12" s="54">
        <v>0.97699999999999998</v>
      </c>
      <c r="D12" s="75">
        <f t="shared" si="6"/>
        <v>101998.8</v>
      </c>
      <c r="E12" s="87">
        <v>94.526819923371647</v>
      </c>
      <c r="F12" s="75">
        <f t="shared" si="7"/>
        <v>98686</v>
      </c>
      <c r="G12" s="78">
        <v>43804</v>
      </c>
      <c r="H12" s="74">
        <v>100800</v>
      </c>
      <c r="I12" s="10">
        <v>0.98199999999999998</v>
      </c>
      <c r="J12" s="75">
        <f t="shared" si="8"/>
        <v>98985.599999999991</v>
      </c>
      <c r="K12" s="87">
        <v>94.017857142857139</v>
      </c>
      <c r="L12" s="75">
        <f t="shared" si="9"/>
        <v>94770</v>
      </c>
      <c r="N12" s="93">
        <v>65520</v>
      </c>
      <c r="O12" s="10">
        <v>0.94399999999999995</v>
      </c>
      <c r="P12" s="75">
        <f t="shared" ref="P12:P18" si="14">N12*O12</f>
        <v>61850.879999999997</v>
      </c>
      <c r="Q12" s="87">
        <v>88.736263736263737</v>
      </c>
      <c r="R12" s="75">
        <f t="shared" ref="R12:R18" si="15">N12*Q12/100</f>
        <v>58140</v>
      </c>
    </row>
    <row r="13" spans="1:18" ht="14.25" customHeight="1" x14ac:dyDescent="0.25">
      <c r="B13" s="93">
        <v>104400</v>
      </c>
      <c r="C13" s="54">
        <v>0.98</v>
      </c>
      <c r="D13" s="75">
        <f t="shared" si="6"/>
        <v>102312</v>
      </c>
      <c r="E13" s="87">
        <v>92.039272030651347</v>
      </c>
      <c r="F13" s="75">
        <f t="shared" si="7"/>
        <v>96089</v>
      </c>
      <c r="H13" s="74">
        <v>100800</v>
      </c>
      <c r="I13" s="10">
        <v>0.98599999999999999</v>
      </c>
      <c r="J13" s="75">
        <f t="shared" si="8"/>
        <v>99388.800000000003</v>
      </c>
      <c r="K13" s="87">
        <v>94.017857142857139</v>
      </c>
      <c r="L13" s="75">
        <f t="shared" si="9"/>
        <v>94770</v>
      </c>
      <c r="M13" s="73">
        <v>43803</v>
      </c>
      <c r="N13" s="93">
        <v>65520</v>
      </c>
      <c r="O13" s="10">
        <v>0.97599999999999998</v>
      </c>
      <c r="P13" s="75">
        <f t="shared" si="14"/>
        <v>63947.519999999997</v>
      </c>
      <c r="Q13" s="87">
        <v>91.34615384615384</v>
      </c>
      <c r="R13" s="75">
        <f t="shared" si="15"/>
        <v>59850</v>
      </c>
    </row>
    <row r="14" spans="1:18" x14ac:dyDescent="0.25">
      <c r="A14" s="73">
        <v>43805</v>
      </c>
      <c r="B14" s="93">
        <v>105840</v>
      </c>
      <c r="C14" s="54">
        <v>0.97</v>
      </c>
      <c r="D14" s="75">
        <f t="shared" si="6"/>
        <v>102664.8</v>
      </c>
      <c r="E14" s="87">
        <v>93.240740740740748</v>
      </c>
      <c r="F14" s="75">
        <f t="shared" si="7"/>
        <v>98686</v>
      </c>
      <c r="G14" s="73">
        <v>43805</v>
      </c>
      <c r="H14" s="74">
        <v>100800</v>
      </c>
      <c r="I14" s="10">
        <v>0.98099999999999998</v>
      </c>
      <c r="J14" s="75">
        <f t="shared" si="8"/>
        <v>98884.800000000003</v>
      </c>
      <c r="K14" s="87">
        <v>97.633928571428569</v>
      </c>
      <c r="L14" s="75">
        <f t="shared" si="9"/>
        <v>98415</v>
      </c>
      <c r="N14" s="93">
        <v>65520</v>
      </c>
      <c r="O14" s="10">
        <v>0.95699999999999996</v>
      </c>
      <c r="P14" s="75">
        <f t="shared" si="14"/>
        <v>62702.64</v>
      </c>
      <c r="Q14" s="87">
        <v>88.736263736263737</v>
      </c>
      <c r="R14" s="75">
        <f t="shared" si="15"/>
        <v>58140</v>
      </c>
    </row>
    <row r="15" spans="1:18" x14ac:dyDescent="0.25">
      <c r="B15" s="93">
        <v>107280</v>
      </c>
      <c r="C15" s="54">
        <v>0.98099999999999998</v>
      </c>
      <c r="D15" s="75">
        <f t="shared" si="6"/>
        <v>105241.68</v>
      </c>
      <c r="E15" s="87">
        <v>94.409955257270695</v>
      </c>
      <c r="F15" s="75">
        <f t="shared" si="7"/>
        <v>101283</v>
      </c>
      <c r="H15" s="74">
        <v>100800</v>
      </c>
      <c r="I15" s="10">
        <v>0.98699999999999999</v>
      </c>
      <c r="J15" s="75">
        <f t="shared" si="8"/>
        <v>99489.600000000006</v>
      </c>
      <c r="K15" s="87">
        <v>94.017857142857139</v>
      </c>
      <c r="L15" s="75">
        <f t="shared" si="9"/>
        <v>94770</v>
      </c>
      <c r="M15" s="78">
        <v>43804</v>
      </c>
      <c r="N15" s="93">
        <v>65520</v>
      </c>
      <c r="O15" s="10">
        <v>0.97399999999999998</v>
      </c>
      <c r="P15" s="75">
        <f t="shared" si="14"/>
        <v>63816.479999999996</v>
      </c>
      <c r="Q15" s="87">
        <v>91.34615384615384</v>
      </c>
      <c r="R15" s="75">
        <f t="shared" si="15"/>
        <v>59850</v>
      </c>
    </row>
    <row r="16" spans="1:18" x14ac:dyDescent="0.25">
      <c r="A16" s="73">
        <v>43806</v>
      </c>
      <c r="B16" s="93">
        <v>107280</v>
      </c>
      <c r="C16" s="54">
        <v>0.96899999999999997</v>
      </c>
      <c r="D16" s="75">
        <f t="shared" si="6"/>
        <v>103954.31999999999</v>
      </c>
      <c r="E16" s="87">
        <v>94.409955257270695</v>
      </c>
      <c r="F16" s="75">
        <f t="shared" si="7"/>
        <v>101283</v>
      </c>
      <c r="G16" s="73">
        <v>43806</v>
      </c>
      <c r="H16" s="74">
        <v>100800</v>
      </c>
      <c r="I16" s="10">
        <v>0.97399999999999998</v>
      </c>
      <c r="J16" s="75">
        <f t="shared" si="8"/>
        <v>98179.199999999997</v>
      </c>
      <c r="K16" s="87">
        <v>94.017857142857139</v>
      </c>
      <c r="L16" s="75">
        <f t="shared" si="9"/>
        <v>94770</v>
      </c>
      <c r="N16" s="93">
        <v>65520</v>
      </c>
      <c r="O16" s="10">
        <v>0.98899999999999999</v>
      </c>
      <c r="P16" s="75">
        <f t="shared" si="14"/>
        <v>64799.28</v>
      </c>
      <c r="Q16" s="87">
        <v>93.956043956043956</v>
      </c>
      <c r="R16" s="75">
        <f t="shared" si="15"/>
        <v>61560</v>
      </c>
    </row>
    <row r="17" spans="1:18" x14ac:dyDescent="0.25">
      <c r="B17" s="93">
        <v>107280</v>
      </c>
      <c r="C17" s="54">
        <v>0.97899999999999998</v>
      </c>
      <c r="D17" s="75">
        <f t="shared" si="6"/>
        <v>105027.12</v>
      </c>
      <c r="E17" s="87">
        <v>94.409955257270695</v>
      </c>
      <c r="F17" s="75">
        <f t="shared" si="7"/>
        <v>101283</v>
      </c>
      <c r="H17" s="74">
        <v>100800</v>
      </c>
      <c r="I17" s="10">
        <v>0.98199999999999998</v>
      </c>
      <c r="J17" s="75">
        <f t="shared" si="8"/>
        <v>98985.599999999991</v>
      </c>
      <c r="K17" s="87">
        <v>94.017857142857139</v>
      </c>
      <c r="L17" s="75">
        <f t="shared" si="9"/>
        <v>94770</v>
      </c>
      <c r="M17" s="73">
        <v>43805</v>
      </c>
      <c r="N17" s="93">
        <v>65520</v>
      </c>
      <c r="O17" s="10">
        <v>0.97599999999999998</v>
      </c>
      <c r="P17" s="75">
        <f t="shared" si="14"/>
        <v>63947.519999999997</v>
      </c>
      <c r="Q17" s="87">
        <v>93.956043956043956</v>
      </c>
      <c r="R17" s="75">
        <f t="shared" si="15"/>
        <v>61560</v>
      </c>
    </row>
    <row r="18" spans="1:18" ht="14.25" customHeight="1" x14ac:dyDescent="0.25">
      <c r="A18" s="73">
        <v>43807</v>
      </c>
      <c r="B18" s="93">
        <v>107280</v>
      </c>
      <c r="C18" s="54">
        <v>0.97699999999999998</v>
      </c>
      <c r="D18" s="75">
        <f t="shared" si="6"/>
        <v>104812.56</v>
      </c>
      <c r="E18" s="87">
        <v>96.830723340790456</v>
      </c>
      <c r="F18" s="75">
        <f t="shared" si="7"/>
        <v>103880</v>
      </c>
      <c r="G18" s="73">
        <v>43807</v>
      </c>
      <c r="H18" s="74">
        <v>100800</v>
      </c>
      <c r="I18" s="10">
        <v>0.96799999999999997</v>
      </c>
      <c r="J18" s="75">
        <f t="shared" si="8"/>
        <v>97574.399999999994</v>
      </c>
      <c r="K18" s="87">
        <v>94.017857142857139</v>
      </c>
      <c r="L18" s="75">
        <f t="shared" si="9"/>
        <v>94770</v>
      </c>
      <c r="N18" s="93">
        <v>65520</v>
      </c>
      <c r="O18" s="10">
        <v>0.97299999999999998</v>
      </c>
      <c r="P18" s="75">
        <f t="shared" si="14"/>
        <v>63750.96</v>
      </c>
      <c r="Q18" s="87">
        <v>91.34615384615384</v>
      </c>
      <c r="R18" s="75">
        <f t="shared" si="15"/>
        <v>59850</v>
      </c>
    </row>
    <row r="19" spans="1:18" x14ac:dyDescent="0.25">
      <c r="B19" s="93">
        <v>107280</v>
      </c>
      <c r="C19" s="54">
        <v>0.99</v>
      </c>
      <c r="D19" s="75">
        <f t="shared" si="6"/>
        <v>106207.2</v>
      </c>
      <c r="E19" s="87">
        <v>96.830723340790456</v>
      </c>
      <c r="F19" s="75">
        <f t="shared" si="7"/>
        <v>103880</v>
      </c>
      <c r="H19" s="74">
        <v>100800</v>
      </c>
      <c r="I19" s="10">
        <v>0.98199999999999998</v>
      </c>
      <c r="J19" s="75">
        <f t="shared" si="8"/>
        <v>98985.599999999991</v>
      </c>
      <c r="K19" s="87">
        <v>94.017857142857139</v>
      </c>
      <c r="L19" s="75">
        <f t="shared" si="9"/>
        <v>94770</v>
      </c>
      <c r="N19" s="209" t="s">
        <v>1</v>
      </c>
      <c r="O19" s="210"/>
      <c r="P19" s="89">
        <f>SUM(P11:P18)</f>
        <v>505093.68</v>
      </c>
      <c r="Q19" s="141">
        <f>R19/P19</f>
        <v>0.91747336850463068</v>
      </c>
      <c r="R19" s="89">
        <f>SUM(R11:R18)</f>
        <v>463410</v>
      </c>
    </row>
    <row r="20" spans="1:18" x14ac:dyDescent="0.25">
      <c r="A20" s="73">
        <v>43808</v>
      </c>
      <c r="B20" s="93">
        <v>107280</v>
      </c>
      <c r="C20" s="54">
        <v>0.97899999999999998</v>
      </c>
      <c r="D20" s="75">
        <f t="shared" si="6"/>
        <v>105027.12</v>
      </c>
      <c r="E20" s="87">
        <v>96.830723340790456</v>
      </c>
      <c r="F20" s="75">
        <f t="shared" si="7"/>
        <v>103880</v>
      </c>
      <c r="G20" s="73">
        <v>43808</v>
      </c>
      <c r="H20" s="74">
        <v>100800</v>
      </c>
      <c r="I20" s="10">
        <v>0.97199999999999998</v>
      </c>
      <c r="J20" s="75">
        <f t="shared" si="8"/>
        <v>97977.599999999991</v>
      </c>
      <c r="K20" s="87">
        <v>94.017857142857139</v>
      </c>
      <c r="L20" s="75">
        <f t="shared" si="9"/>
        <v>94770</v>
      </c>
      <c r="N20" s="150"/>
      <c r="O20" s="147"/>
      <c r="P20" s="75"/>
      <c r="Q20" s="148"/>
      <c r="R20" s="75"/>
    </row>
    <row r="21" spans="1:18" x14ac:dyDescent="0.25">
      <c r="B21" s="93">
        <v>107280</v>
      </c>
      <c r="C21" s="54">
        <v>0.97699999999999998</v>
      </c>
      <c r="D21" s="75">
        <f t="shared" si="6"/>
        <v>104812.56</v>
      </c>
      <c r="E21" s="87">
        <v>96.830723340790456</v>
      </c>
      <c r="F21" s="75">
        <f t="shared" si="7"/>
        <v>103880</v>
      </c>
      <c r="H21" s="74">
        <v>100800</v>
      </c>
      <c r="I21" s="10">
        <v>0.97499999999999998</v>
      </c>
      <c r="J21" s="75">
        <f t="shared" si="8"/>
        <v>98280</v>
      </c>
      <c r="K21" s="87">
        <v>94.017857142857139</v>
      </c>
      <c r="L21" s="75">
        <f t="shared" si="9"/>
        <v>94770</v>
      </c>
      <c r="M21" s="96"/>
      <c r="N21" s="219" t="s">
        <v>32</v>
      </c>
      <c r="O21" s="218"/>
      <c r="P21" s="218"/>
      <c r="Q21" s="218"/>
      <c r="R21" s="218"/>
    </row>
    <row r="22" spans="1:18" x14ac:dyDescent="0.25">
      <c r="B22" s="209" t="s">
        <v>1</v>
      </c>
      <c r="C22" s="210"/>
      <c r="D22" s="89">
        <f>SUM(D4:D21)</f>
        <v>1859301.3599999999</v>
      </c>
      <c r="E22" s="141">
        <f>F22/D22</f>
        <v>0.97074903446528971</v>
      </c>
      <c r="F22" s="89">
        <f>SUM(F4:F21)</f>
        <v>1804915</v>
      </c>
      <c r="G22" s="73">
        <v>43809</v>
      </c>
      <c r="H22" s="74">
        <v>100800</v>
      </c>
      <c r="I22" s="10">
        <v>0.97099999999999997</v>
      </c>
      <c r="J22" s="75">
        <f t="shared" si="8"/>
        <v>97876.800000000003</v>
      </c>
      <c r="K22" s="87">
        <v>94.017857142857139</v>
      </c>
      <c r="L22" s="75">
        <f t="shared" si="9"/>
        <v>94770</v>
      </c>
      <c r="M22" s="73">
        <v>43806</v>
      </c>
      <c r="N22" s="93">
        <v>78480</v>
      </c>
      <c r="O22" s="10">
        <v>0.93799999999999994</v>
      </c>
      <c r="P22" s="75">
        <f t="shared" ref="P22" si="16">N22*O22</f>
        <v>73614.239999999991</v>
      </c>
      <c r="Q22" s="87">
        <v>56.192660550458719</v>
      </c>
      <c r="R22" s="75">
        <f t="shared" ref="R22" si="17">N22*Q22/100</f>
        <v>44100</v>
      </c>
    </row>
    <row r="23" spans="1:18" x14ac:dyDescent="0.25">
      <c r="B23" s="150"/>
      <c r="C23" s="106"/>
      <c r="D23" s="75"/>
      <c r="E23" s="148"/>
      <c r="F23" s="75"/>
      <c r="H23" s="74">
        <v>100800</v>
      </c>
      <c r="I23" s="10">
        <v>0.97699999999999998</v>
      </c>
      <c r="J23" s="75">
        <f t="shared" si="8"/>
        <v>98481.599999999991</v>
      </c>
      <c r="K23" s="87">
        <v>94.017857142857139</v>
      </c>
      <c r="L23" s="75">
        <f t="shared" si="9"/>
        <v>94770</v>
      </c>
      <c r="N23" s="93">
        <v>78480</v>
      </c>
      <c r="O23" s="10">
        <v>0.97</v>
      </c>
      <c r="P23" s="75">
        <f t="shared" ref="P23:P39" si="18">N23*O23</f>
        <v>76125.599999999991</v>
      </c>
      <c r="Q23" s="87">
        <v>94.403669724770651</v>
      </c>
      <c r="R23" s="75">
        <f t="shared" ref="R23:R39" si="19">N23*Q23/100</f>
        <v>74088.000000000015</v>
      </c>
    </row>
    <row r="24" spans="1:18" x14ac:dyDescent="0.25">
      <c r="B24" s="203" t="s">
        <v>13</v>
      </c>
      <c r="C24" s="204"/>
      <c r="D24" s="204"/>
      <c r="E24" s="204"/>
      <c r="F24" s="204"/>
      <c r="G24" s="73">
        <v>43810</v>
      </c>
      <c r="H24" s="74">
        <v>100800</v>
      </c>
      <c r="I24" s="10">
        <v>0.98199999999999998</v>
      </c>
      <c r="J24" s="75">
        <f t="shared" si="8"/>
        <v>98985.599999999991</v>
      </c>
      <c r="K24" s="87">
        <v>94.017857142857139</v>
      </c>
      <c r="L24" s="75">
        <f t="shared" si="9"/>
        <v>94770</v>
      </c>
      <c r="M24" s="73">
        <v>43807</v>
      </c>
      <c r="N24" s="93">
        <v>78480</v>
      </c>
      <c r="O24" s="10">
        <v>0.95899999999999996</v>
      </c>
      <c r="P24" s="75">
        <f t="shared" si="18"/>
        <v>75262.319999999992</v>
      </c>
      <c r="Q24" s="87">
        <v>74.174311926605512</v>
      </c>
      <c r="R24" s="75">
        <f t="shared" si="19"/>
        <v>58212.000000000007</v>
      </c>
    </row>
    <row r="25" spans="1:18" ht="14.25" customHeight="1" x14ac:dyDescent="0.25">
      <c r="A25" s="73">
        <v>43809</v>
      </c>
      <c r="B25" s="74">
        <v>115200</v>
      </c>
      <c r="C25" s="54">
        <v>0.90600000000000003</v>
      </c>
      <c r="D25" s="75">
        <f t="shared" ref="D25" si="20">B25*C25</f>
        <v>104371.2</v>
      </c>
      <c r="E25" s="87">
        <v>47.384548611111107</v>
      </c>
      <c r="F25" s="75">
        <f t="shared" ref="F25" si="21">B25*E25/100</f>
        <v>54587</v>
      </c>
      <c r="H25" s="74">
        <v>100800</v>
      </c>
      <c r="I25" s="10">
        <v>0.97899999999999998</v>
      </c>
      <c r="J25" s="75">
        <f t="shared" si="8"/>
        <v>98683.199999999997</v>
      </c>
      <c r="K25" s="87">
        <v>94.017857142857139</v>
      </c>
      <c r="L25" s="75">
        <f t="shared" si="9"/>
        <v>94770</v>
      </c>
      <c r="N25" s="93">
        <v>78480</v>
      </c>
      <c r="O25" s="10">
        <v>0.999</v>
      </c>
      <c r="P25" s="75">
        <f t="shared" si="18"/>
        <v>78401.52</v>
      </c>
      <c r="Q25" s="87">
        <v>96.651376146788991</v>
      </c>
      <c r="R25" s="75">
        <f t="shared" si="19"/>
        <v>75852</v>
      </c>
    </row>
    <row r="26" spans="1:18" x14ac:dyDescent="0.25">
      <c r="B26" s="74">
        <v>115200</v>
      </c>
      <c r="C26" s="54">
        <v>0.98899999999999999</v>
      </c>
      <c r="D26" s="75">
        <f t="shared" ref="D26:D44" si="22">B26*C26</f>
        <v>113932.8</v>
      </c>
      <c r="E26" s="87">
        <v>94.769097222222214</v>
      </c>
      <c r="F26" s="75">
        <f t="shared" ref="F26:F44" si="23">B26*E26/100</f>
        <v>109174</v>
      </c>
      <c r="G26" s="73">
        <v>43811</v>
      </c>
      <c r="H26" s="74">
        <v>100800</v>
      </c>
      <c r="I26" s="10">
        <v>0.98099999999999998</v>
      </c>
      <c r="J26" s="75">
        <f t="shared" si="8"/>
        <v>98884.800000000003</v>
      </c>
      <c r="K26" s="87">
        <v>94.017857142857139</v>
      </c>
      <c r="L26" s="75">
        <f t="shared" si="9"/>
        <v>94770</v>
      </c>
      <c r="M26" s="73">
        <v>43808</v>
      </c>
      <c r="N26" s="93">
        <v>78480</v>
      </c>
      <c r="O26" s="10">
        <v>0.96899999999999997</v>
      </c>
      <c r="P26" s="75">
        <f t="shared" si="18"/>
        <v>76047.12</v>
      </c>
      <c r="Q26" s="87">
        <v>92.155963302752298</v>
      </c>
      <c r="R26" s="75">
        <f t="shared" si="19"/>
        <v>72324</v>
      </c>
    </row>
    <row r="27" spans="1:18" ht="12.75" customHeight="1" x14ac:dyDescent="0.25">
      <c r="A27" s="73">
        <v>43810</v>
      </c>
      <c r="B27" s="74">
        <v>115200</v>
      </c>
      <c r="C27" s="54">
        <v>0.99990000000000001</v>
      </c>
      <c r="D27" s="75">
        <f t="shared" si="22"/>
        <v>115188.48</v>
      </c>
      <c r="E27" s="87">
        <v>99.756944444444443</v>
      </c>
      <c r="F27" s="75">
        <f t="shared" si="23"/>
        <v>114920</v>
      </c>
      <c r="H27" s="74">
        <v>100800</v>
      </c>
      <c r="I27" s="10">
        <v>0.97599999999999998</v>
      </c>
      <c r="J27" s="75">
        <f t="shared" si="8"/>
        <v>98380.800000000003</v>
      </c>
      <c r="K27" s="87">
        <v>94.017857142857139</v>
      </c>
      <c r="L27" s="75">
        <f t="shared" si="9"/>
        <v>94770</v>
      </c>
      <c r="N27" s="93">
        <v>78480</v>
      </c>
      <c r="O27" s="10">
        <v>0.97899999999999998</v>
      </c>
      <c r="P27" s="75">
        <f t="shared" si="18"/>
        <v>76831.92</v>
      </c>
      <c r="Q27" s="87">
        <v>92.155963302752298</v>
      </c>
      <c r="R27" s="75">
        <f t="shared" si="19"/>
        <v>72324</v>
      </c>
    </row>
    <row r="28" spans="1:18" ht="12.75" customHeight="1" x14ac:dyDescent="0.25">
      <c r="B28" s="74">
        <v>115200</v>
      </c>
      <c r="C28" s="54">
        <v>0.98</v>
      </c>
      <c r="D28" s="75">
        <f t="shared" si="22"/>
        <v>112896</v>
      </c>
      <c r="E28" s="87">
        <v>97.263020833333343</v>
      </c>
      <c r="F28" s="75">
        <f t="shared" si="23"/>
        <v>112047.00000000001</v>
      </c>
      <c r="G28" s="73">
        <v>43812</v>
      </c>
      <c r="H28" s="74">
        <v>100800</v>
      </c>
      <c r="I28" s="10">
        <v>0.98399999999999999</v>
      </c>
      <c r="J28" s="75">
        <f t="shared" si="8"/>
        <v>99187.199999999997</v>
      </c>
      <c r="K28" s="87">
        <v>94.017857142857139</v>
      </c>
      <c r="L28" s="75">
        <f t="shared" si="9"/>
        <v>94770</v>
      </c>
      <c r="M28" s="73">
        <v>43809</v>
      </c>
      <c r="N28" s="93">
        <v>78480</v>
      </c>
      <c r="O28" s="10">
        <v>0.97799999999999998</v>
      </c>
      <c r="P28" s="75">
        <f t="shared" si="18"/>
        <v>76753.440000000002</v>
      </c>
      <c r="Q28" s="87">
        <v>92.155963302752298</v>
      </c>
      <c r="R28" s="75">
        <f t="shared" si="19"/>
        <v>72324</v>
      </c>
    </row>
    <row r="29" spans="1:18" ht="12.75" customHeight="1" x14ac:dyDescent="0.25">
      <c r="A29" s="73">
        <v>43811</v>
      </c>
      <c r="B29" s="74">
        <v>115200</v>
      </c>
      <c r="C29" s="54">
        <v>0.97099999999999997</v>
      </c>
      <c r="D29" s="75">
        <f t="shared" si="22"/>
        <v>111859.2</v>
      </c>
      <c r="E29" s="87">
        <v>94.769097222222214</v>
      </c>
      <c r="F29" s="75">
        <f t="shared" si="23"/>
        <v>109174</v>
      </c>
      <c r="H29" s="74">
        <v>100800</v>
      </c>
      <c r="I29" s="10">
        <v>0.98799999999999999</v>
      </c>
      <c r="J29" s="75">
        <f t="shared" si="8"/>
        <v>99590.399999999994</v>
      </c>
      <c r="K29" s="87">
        <v>94.017857142857139</v>
      </c>
      <c r="L29" s="75">
        <f t="shared" si="9"/>
        <v>94770</v>
      </c>
      <c r="N29" s="93">
        <v>78480</v>
      </c>
      <c r="O29" s="10">
        <v>0.98</v>
      </c>
      <c r="P29" s="75">
        <f t="shared" si="18"/>
        <v>76910.399999999994</v>
      </c>
      <c r="Q29" s="87">
        <v>92.155963302752298</v>
      </c>
      <c r="R29" s="75">
        <f t="shared" si="19"/>
        <v>72324</v>
      </c>
    </row>
    <row r="30" spans="1:18" ht="12.75" customHeight="1" x14ac:dyDescent="0.25">
      <c r="B30" s="74">
        <v>115200</v>
      </c>
      <c r="C30" s="54">
        <v>0.94899999999999995</v>
      </c>
      <c r="D30" s="75">
        <f t="shared" si="22"/>
        <v>109324.79999999999</v>
      </c>
      <c r="E30" s="87">
        <v>92.275173611111114</v>
      </c>
      <c r="F30" s="75">
        <f t="shared" si="23"/>
        <v>106301</v>
      </c>
      <c r="G30" s="73">
        <v>43813</v>
      </c>
      <c r="H30" s="74">
        <v>100800</v>
      </c>
      <c r="I30" s="10">
        <v>0.98399999999999999</v>
      </c>
      <c r="J30" s="75">
        <f t="shared" si="8"/>
        <v>99187.199999999997</v>
      </c>
      <c r="K30" s="87">
        <v>94.017857142857139</v>
      </c>
      <c r="L30" s="75">
        <f t="shared" si="9"/>
        <v>94770</v>
      </c>
      <c r="M30" s="73">
        <v>43810</v>
      </c>
      <c r="N30" s="93">
        <v>78480</v>
      </c>
      <c r="O30" s="10">
        <v>0.98599999999999999</v>
      </c>
      <c r="P30" s="75">
        <f t="shared" si="18"/>
        <v>77381.279999999999</v>
      </c>
      <c r="Q30" s="87">
        <v>92.155963302752298</v>
      </c>
      <c r="R30" s="75">
        <f t="shared" si="19"/>
        <v>72324</v>
      </c>
    </row>
    <row r="31" spans="1:18" ht="14.25" customHeight="1" x14ac:dyDescent="0.25">
      <c r="A31" s="73">
        <v>43812</v>
      </c>
      <c r="B31" s="74">
        <v>115200</v>
      </c>
      <c r="C31" s="54">
        <v>0.95</v>
      </c>
      <c r="D31" s="75">
        <f t="shared" si="22"/>
        <v>109440</v>
      </c>
      <c r="E31" s="87">
        <v>92.275173611111114</v>
      </c>
      <c r="F31" s="75">
        <f t="shared" si="23"/>
        <v>106301</v>
      </c>
      <c r="H31" s="74">
        <v>100800</v>
      </c>
      <c r="I31" s="10">
        <v>0.98599999999999999</v>
      </c>
      <c r="J31" s="75">
        <f t="shared" si="8"/>
        <v>99388.800000000003</v>
      </c>
      <c r="K31" s="87">
        <v>94.017857142857139</v>
      </c>
      <c r="L31" s="75">
        <f t="shared" si="9"/>
        <v>94770</v>
      </c>
      <c r="N31" s="93">
        <v>78480</v>
      </c>
      <c r="O31" s="10">
        <v>0.98399999999999999</v>
      </c>
      <c r="P31" s="75">
        <f t="shared" si="18"/>
        <v>77224.319999999992</v>
      </c>
      <c r="Q31" s="87">
        <v>94.403669724770651</v>
      </c>
      <c r="R31" s="75">
        <f t="shared" si="19"/>
        <v>74088.000000000015</v>
      </c>
    </row>
    <row r="32" spans="1:18" ht="14.25" customHeight="1" x14ac:dyDescent="0.25">
      <c r="B32" s="74">
        <v>115200</v>
      </c>
      <c r="C32" s="54">
        <v>0.97799999999999998</v>
      </c>
      <c r="D32" s="75">
        <f t="shared" si="22"/>
        <v>112665.59999999999</v>
      </c>
      <c r="E32" s="87">
        <v>94.769097222222214</v>
      </c>
      <c r="F32" s="75">
        <f t="shared" si="23"/>
        <v>109174</v>
      </c>
      <c r="G32" s="73">
        <v>43814</v>
      </c>
      <c r="H32" s="74">
        <v>100800</v>
      </c>
      <c r="I32" s="10">
        <v>0.97499999999999998</v>
      </c>
      <c r="J32" s="75">
        <f t="shared" si="8"/>
        <v>98280</v>
      </c>
      <c r="K32" s="87">
        <v>94.017857142857139</v>
      </c>
      <c r="L32" s="75">
        <f t="shared" si="9"/>
        <v>94770</v>
      </c>
      <c r="M32" s="73">
        <v>43811</v>
      </c>
      <c r="N32" s="93">
        <v>78480</v>
      </c>
      <c r="O32" s="10">
        <v>0.98399999999999999</v>
      </c>
      <c r="P32" s="75">
        <f t="shared" si="18"/>
        <v>77224.319999999992</v>
      </c>
      <c r="Q32" s="87">
        <v>92.155963302752298</v>
      </c>
      <c r="R32" s="75">
        <f t="shared" si="19"/>
        <v>72324</v>
      </c>
    </row>
    <row r="33" spans="1:18" x14ac:dyDescent="0.25">
      <c r="A33" s="73">
        <v>43813</v>
      </c>
      <c r="B33" s="74">
        <v>115200</v>
      </c>
      <c r="C33" s="54">
        <v>0.98299999999999998</v>
      </c>
      <c r="D33" s="75">
        <f t="shared" si="22"/>
        <v>113241.59999999999</v>
      </c>
      <c r="E33" s="87">
        <v>94.769097222222214</v>
      </c>
      <c r="F33" s="75">
        <f t="shared" si="23"/>
        <v>109174</v>
      </c>
      <c r="H33" s="74">
        <v>100800</v>
      </c>
      <c r="I33" s="10">
        <v>0.98499999999999999</v>
      </c>
      <c r="J33" s="75">
        <f t="shared" si="8"/>
        <v>99288</v>
      </c>
      <c r="K33" s="87">
        <v>94.017857142857139</v>
      </c>
      <c r="L33" s="75">
        <f t="shared" si="9"/>
        <v>94770</v>
      </c>
      <c r="N33" s="93">
        <v>78480</v>
      </c>
      <c r="O33" s="10">
        <v>0.97599999999999998</v>
      </c>
      <c r="P33" s="75">
        <f t="shared" si="18"/>
        <v>76596.479999999996</v>
      </c>
      <c r="Q33" s="87">
        <v>94.403669724770651</v>
      </c>
      <c r="R33" s="75">
        <f t="shared" si="19"/>
        <v>74088.000000000015</v>
      </c>
    </row>
    <row r="34" spans="1:18" x14ac:dyDescent="0.25">
      <c r="B34" s="74">
        <v>115200</v>
      </c>
      <c r="C34" s="54">
        <v>0.98199999999999998</v>
      </c>
      <c r="D34" s="75">
        <f t="shared" si="22"/>
        <v>113126.39999999999</v>
      </c>
      <c r="E34" s="87">
        <v>94.769097222222214</v>
      </c>
      <c r="F34" s="75">
        <f t="shared" si="23"/>
        <v>109174</v>
      </c>
      <c r="G34" s="73">
        <v>43815</v>
      </c>
      <c r="H34" s="74">
        <v>100800</v>
      </c>
      <c r="I34" s="10">
        <v>0.96599999999999997</v>
      </c>
      <c r="J34" s="75">
        <f t="shared" si="8"/>
        <v>97372.800000000003</v>
      </c>
      <c r="K34" s="87">
        <v>94.017857142857139</v>
      </c>
      <c r="L34" s="75">
        <f t="shared" si="9"/>
        <v>94770</v>
      </c>
      <c r="M34" s="73">
        <v>43812</v>
      </c>
      <c r="N34" s="93">
        <v>78480</v>
      </c>
      <c r="O34" s="10">
        <v>0.98299999999999998</v>
      </c>
      <c r="P34" s="75">
        <f t="shared" si="18"/>
        <v>77145.84</v>
      </c>
      <c r="Q34" s="87">
        <v>94.403669724770651</v>
      </c>
      <c r="R34" s="75">
        <f t="shared" si="19"/>
        <v>74088.000000000015</v>
      </c>
    </row>
    <row r="35" spans="1:18" ht="12.75" customHeight="1" x14ac:dyDescent="0.25">
      <c r="A35" s="73">
        <v>43814</v>
      </c>
      <c r="B35" s="74">
        <v>115200</v>
      </c>
      <c r="C35" s="54">
        <v>0.96</v>
      </c>
      <c r="D35" s="75">
        <f t="shared" si="22"/>
        <v>110592</v>
      </c>
      <c r="E35" s="87">
        <v>94.769097222222214</v>
      </c>
      <c r="F35" s="75">
        <f t="shared" si="23"/>
        <v>109174</v>
      </c>
      <c r="H35" s="74">
        <v>100800</v>
      </c>
      <c r="I35" s="10">
        <v>0.97899999999999998</v>
      </c>
      <c r="J35" s="75">
        <f t="shared" si="8"/>
        <v>98683.199999999997</v>
      </c>
      <c r="K35" s="87">
        <v>94.017857142857139</v>
      </c>
      <c r="L35" s="75">
        <f t="shared" si="9"/>
        <v>94770</v>
      </c>
      <c r="N35" s="93">
        <v>78480</v>
      </c>
      <c r="O35" s="10">
        <v>0.99099999999999999</v>
      </c>
      <c r="P35" s="75">
        <f t="shared" si="18"/>
        <v>77773.679999999993</v>
      </c>
      <c r="Q35" s="87">
        <v>94.403669724770651</v>
      </c>
      <c r="R35" s="75">
        <f t="shared" si="19"/>
        <v>74088.000000000015</v>
      </c>
    </row>
    <row r="36" spans="1:18" x14ac:dyDescent="0.25">
      <c r="B36" s="74">
        <v>115200</v>
      </c>
      <c r="C36" s="54">
        <v>0.98099999999999998</v>
      </c>
      <c r="D36" s="75">
        <f t="shared" si="22"/>
        <v>113011.2</v>
      </c>
      <c r="E36" s="87">
        <v>94.769097222222214</v>
      </c>
      <c r="F36" s="75">
        <f t="shared" si="23"/>
        <v>109174</v>
      </c>
      <c r="G36" s="73">
        <v>43816</v>
      </c>
      <c r="H36" s="74">
        <v>100800</v>
      </c>
      <c r="I36" s="10">
        <v>0.96</v>
      </c>
      <c r="J36" s="75">
        <f t="shared" si="8"/>
        <v>96768</v>
      </c>
      <c r="K36" s="87">
        <v>94.017857142857139</v>
      </c>
      <c r="L36" s="75">
        <f t="shared" si="9"/>
        <v>94770</v>
      </c>
      <c r="M36" s="73">
        <v>43813</v>
      </c>
      <c r="N36" s="93">
        <v>78480</v>
      </c>
      <c r="O36" s="10">
        <v>0.98099999999999998</v>
      </c>
      <c r="P36" s="75">
        <f t="shared" si="18"/>
        <v>76988.88</v>
      </c>
      <c r="Q36" s="87">
        <v>94.403669724770651</v>
      </c>
      <c r="R36" s="75">
        <f t="shared" si="19"/>
        <v>74088.000000000015</v>
      </c>
    </row>
    <row r="37" spans="1:18" x14ac:dyDescent="0.25">
      <c r="A37" s="73">
        <v>43815</v>
      </c>
      <c r="B37" s="74">
        <v>115200</v>
      </c>
      <c r="C37" s="54">
        <v>0.97199999999999998</v>
      </c>
      <c r="D37" s="75">
        <f t="shared" si="22"/>
        <v>111974.39999999999</v>
      </c>
      <c r="E37" s="87">
        <v>94.769097222222214</v>
      </c>
      <c r="F37" s="75">
        <f t="shared" si="23"/>
        <v>109174</v>
      </c>
      <c r="H37" s="74">
        <v>100800</v>
      </c>
      <c r="I37" s="10">
        <v>0.96399999999999997</v>
      </c>
      <c r="J37" s="75">
        <f t="shared" si="8"/>
        <v>97171.199999999997</v>
      </c>
      <c r="K37" s="87">
        <v>94.017857142857139</v>
      </c>
      <c r="L37" s="75">
        <f t="shared" si="9"/>
        <v>94770</v>
      </c>
      <c r="N37" s="93">
        <v>78480</v>
      </c>
      <c r="O37" s="10">
        <v>0.98499999999999999</v>
      </c>
      <c r="P37" s="75">
        <f t="shared" si="18"/>
        <v>77302.8</v>
      </c>
      <c r="Q37" s="87">
        <v>92.155963302752298</v>
      </c>
      <c r="R37" s="75">
        <f t="shared" si="19"/>
        <v>72324</v>
      </c>
    </row>
    <row r="38" spans="1:18" ht="12.75" customHeight="1" x14ac:dyDescent="0.25">
      <c r="B38" s="74">
        <v>115200</v>
      </c>
      <c r="C38" s="54">
        <v>0.98299999999999998</v>
      </c>
      <c r="D38" s="75">
        <f t="shared" si="22"/>
        <v>113241.59999999999</v>
      </c>
      <c r="E38" s="87">
        <v>94.769097222222214</v>
      </c>
      <c r="F38" s="75">
        <f t="shared" si="23"/>
        <v>109174</v>
      </c>
      <c r="G38" s="73">
        <v>43817</v>
      </c>
      <c r="H38" s="74">
        <v>100800</v>
      </c>
      <c r="I38" s="10">
        <v>0.99299999999999999</v>
      </c>
      <c r="J38" s="75">
        <f t="shared" si="8"/>
        <v>100094.39999999999</v>
      </c>
      <c r="K38" s="87">
        <v>97.633928571428569</v>
      </c>
      <c r="L38" s="75">
        <f t="shared" si="9"/>
        <v>98415</v>
      </c>
      <c r="M38" s="73">
        <v>43814</v>
      </c>
      <c r="N38" s="93">
        <v>78480</v>
      </c>
      <c r="O38" s="10">
        <v>0.97799999999999998</v>
      </c>
      <c r="P38" s="75">
        <f t="shared" si="18"/>
        <v>76753.440000000002</v>
      </c>
      <c r="Q38" s="87">
        <v>94.403669724770651</v>
      </c>
      <c r="R38" s="75">
        <f t="shared" si="19"/>
        <v>74088.000000000015</v>
      </c>
    </row>
    <row r="39" spans="1:18" x14ac:dyDescent="0.25">
      <c r="A39" s="73">
        <v>43816</v>
      </c>
      <c r="B39" s="74">
        <v>115200</v>
      </c>
      <c r="C39" s="54">
        <v>0.97699999999999998</v>
      </c>
      <c r="D39" s="75">
        <f t="shared" si="22"/>
        <v>112550.39999999999</v>
      </c>
      <c r="E39" s="87">
        <v>94.769097222222214</v>
      </c>
      <c r="F39" s="75">
        <f t="shared" si="23"/>
        <v>109174</v>
      </c>
      <c r="H39" s="74">
        <v>100800</v>
      </c>
      <c r="I39" s="10">
        <v>0.98</v>
      </c>
      <c r="J39" s="75">
        <f t="shared" si="8"/>
        <v>98784</v>
      </c>
      <c r="K39" s="87">
        <v>94.017857142857139</v>
      </c>
      <c r="L39" s="75">
        <f t="shared" si="9"/>
        <v>94770</v>
      </c>
      <c r="N39" s="93">
        <v>78480</v>
      </c>
      <c r="O39" s="10">
        <v>0.98499999999999999</v>
      </c>
      <c r="P39" s="75">
        <f t="shared" si="18"/>
        <v>77302.8</v>
      </c>
      <c r="Q39" s="87">
        <v>96.651376146788991</v>
      </c>
      <c r="R39" s="75">
        <f t="shared" si="19"/>
        <v>75852</v>
      </c>
    </row>
    <row r="40" spans="1:18" x14ac:dyDescent="0.25">
      <c r="B40" s="74">
        <v>115200</v>
      </c>
      <c r="C40" s="54">
        <v>0.96799999999999997</v>
      </c>
      <c r="D40" s="75">
        <f t="shared" si="22"/>
        <v>111513.59999999999</v>
      </c>
      <c r="E40" s="87">
        <v>94.769097222222214</v>
      </c>
      <c r="F40" s="75">
        <f t="shared" si="23"/>
        <v>109174</v>
      </c>
      <c r="H40" s="209" t="s">
        <v>1</v>
      </c>
      <c r="I40" s="210"/>
      <c r="J40" s="89">
        <f>SUM(J4:J39)</f>
        <v>3550680.0000000005</v>
      </c>
      <c r="K40" s="141">
        <f>L40/J40</f>
        <v>0.9639435263104531</v>
      </c>
      <c r="L40" s="89">
        <f>SUM(L4:L39)</f>
        <v>3422655</v>
      </c>
      <c r="N40" s="209" t="s">
        <v>1</v>
      </c>
      <c r="O40" s="210"/>
      <c r="P40" s="89">
        <f>SUM(P22:P39)</f>
        <v>1381640.4</v>
      </c>
      <c r="Q40" s="141">
        <f>R40/P40</f>
        <v>0.92563882758494909</v>
      </c>
      <c r="R40" s="89">
        <f>SUM(R22:R39)</f>
        <v>1278900</v>
      </c>
    </row>
    <row r="41" spans="1:18" x14ac:dyDescent="0.25">
      <c r="A41" s="73">
        <v>43817</v>
      </c>
      <c r="B41" s="74">
        <v>115200</v>
      </c>
      <c r="C41" s="54">
        <v>0.97799999999999998</v>
      </c>
      <c r="D41" s="75">
        <f t="shared" si="22"/>
        <v>112665.59999999999</v>
      </c>
      <c r="E41" s="87">
        <v>94.769097222222214</v>
      </c>
      <c r="F41" s="75">
        <f t="shared" si="23"/>
        <v>109174</v>
      </c>
      <c r="H41" s="93"/>
      <c r="I41" s="10"/>
      <c r="J41" s="75"/>
      <c r="K41" s="87"/>
      <c r="L41" s="75"/>
      <c r="N41" s="175"/>
      <c r="O41" s="176"/>
      <c r="P41" s="60"/>
      <c r="Q41" s="177"/>
      <c r="R41" s="60"/>
    </row>
    <row r="42" spans="1:18" ht="13.8" customHeight="1" x14ac:dyDescent="0.25">
      <c r="B42" s="74">
        <v>115200</v>
      </c>
      <c r="C42" s="54">
        <v>0.96699999999999997</v>
      </c>
      <c r="D42" s="75">
        <f t="shared" si="22"/>
        <v>111398.39999999999</v>
      </c>
      <c r="E42" s="87">
        <v>94.769097222222214</v>
      </c>
      <c r="F42" s="75">
        <f t="shared" si="23"/>
        <v>109174</v>
      </c>
      <c r="G42" s="96"/>
      <c r="H42" s="216" t="s">
        <v>28</v>
      </c>
      <c r="I42" s="217"/>
      <c r="J42" s="217"/>
      <c r="K42" s="217"/>
      <c r="L42" s="217"/>
      <c r="M42" s="96"/>
      <c r="N42" s="218" t="s">
        <v>41</v>
      </c>
      <c r="O42" s="218"/>
      <c r="P42" s="218"/>
      <c r="Q42" s="218"/>
      <c r="R42" s="218"/>
    </row>
    <row r="43" spans="1:18" ht="14.25" customHeight="1" x14ac:dyDescent="0.25">
      <c r="A43" s="73">
        <v>43818</v>
      </c>
      <c r="B43" s="74">
        <v>115200</v>
      </c>
      <c r="C43" s="54">
        <v>0.97899999999999998</v>
      </c>
      <c r="D43" s="75">
        <f t="shared" si="22"/>
        <v>112780.8</v>
      </c>
      <c r="E43" s="87">
        <v>94.769097222222214</v>
      </c>
      <c r="F43" s="75">
        <f t="shared" si="23"/>
        <v>109174</v>
      </c>
      <c r="G43" s="73">
        <v>43818</v>
      </c>
      <c r="H43" s="58">
        <v>108000</v>
      </c>
      <c r="I43" s="10">
        <v>0.91300000000000003</v>
      </c>
      <c r="J43" s="60">
        <f t="shared" ref="J43" si="24">H43*I43</f>
        <v>98604</v>
      </c>
      <c r="K43" s="87">
        <v>54.1</v>
      </c>
      <c r="L43" s="60">
        <f t="shared" ref="L43" si="25">H43*K43/100</f>
        <v>58428</v>
      </c>
      <c r="M43" s="73">
        <v>43815</v>
      </c>
      <c r="N43" s="93">
        <v>74880</v>
      </c>
      <c r="O43" s="10">
        <v>0.86499999999999999</v>
      </c>
      <c r="P43" s="75">
        <f t="shared" ref="P43" si="26">N43*O43</f>
        <v>64771.199999999997</v>
      </c>
      <c r="Q43" s="87">
        <v>56.53846153846154</v>
      </c>
      <c r="R43" s="75">
        <f t="shared" ref="R43" si="27">N43*Q43/100</f>
        <v>42336</v>
      </c>
    </row>
    <row r="44" spans="1:18" x14ac:dyDescent="0.25">
      <c r="B44" s="74">
        <v>115200</v>
      </c>
      <c r="C44" s="54">
        <v>0.97499999999999998</v>
      </c>
      <c r="D44" s="75">
        <f t="shared" si="22"/>
        <v>112320</v>
      </c>
      <c r="E44" s="87">
        <v>92.275173611111114</v>
      </c>
      <c r="F44" s="75">
        <f t="shared" si="23"/>
        <v>106301</v>
      </c>
      <c r="H44" s="58">
        <v>110880</v>
      </c>
      <c r="I44" s="10">
        <v>0.94799999999999995</v>
      </c>
      <c r="J44" s="60">
        <f t="shared" ref="J44" si="28">H44*I44</f>
        <v>105114.23999999999</v>
      </c>
      <c r="K44" s="87">
        <v>92.215909090909093</v>
      </c>
      <c r="L44" s="60">
        <f t="shared" ref="L44" si="29">H44*K44/100</f>
        <v>102249</v>
      </c>
      <c r="N44" s="93">
        <v>74880</v>
      </c>
      <c r="O44" s="10">
        <v>0.96699999999999997</v>
      </c>
      <c r="P44" s="75">
        <f t="shared" ref="P44:P52" si="30">N44*O44</f>
        <v>72408.959999999992</v>
      </c>
      <c r="Q44" s="87">
        <v>91.538461538461533</v>
      </c>
      <c r="R44" s="75">
        <f t="shared" ref="R44:R52" si="31">N44*Q44/100</f>
        <v>68544</v>
      </c>
    </row>
    <row r="45" spans="1:18" x14ac:dyDescent="0.25">
      <c r="B45" s="209" t="s">
        <v>1</v>
      </c>
      <c r="C45" s="210"/>
      <c r="D45" s="89">
        <f>SUM(D25:D44)</f>
        <v>2238094.0799999996</v>
      </c>
      <c r="E45" s="141">
        <f>F45/D45</f>
        <v>0.95120800283784335</v>
      </c>
      <c r="F45" s="89">
        <f>SUM(F25:F44)</f>
        <v>2128893</v>
      </c>
      <c r="G45" s="73">
        <v>43819</v>
      </c>
      <c r="H45" s="58">
        <v>110880</v>
      </c>
      <c r="I45" s="10">
        <v>0.98299999999999998</v>
      </c>
      <c r="J45" s="60">
        <f t="shared" ref="J45:J58" si="32">H45*I45</f>
        <v>108995.04</v>
      </c>
      <c r="K45" s="87">
        <v>92.215909090909093</v>
      </c>
      <c r="L45" s="60">
        <f t="shared" ref="L45:L58" si="33">H45*K45/100</f>
        <v>102249</v>
      </c>
      <c r="M45" s="73">
        <v>43816</v>
      </c>
      <c r="N45" s="93">
        <v>74880</v>
      </c>
      <c r="O45" s="10">
        <v>0.95099999999999996</v>
      </c>
      <c r="P45" s="75">
        <f t="shared" si="30"/>
        <v>71210.87999999999</v>
      </c>
      <c r="Q45" s="87">
        <v>80.769230769230774</v>
      </c>
      <c r="R45" s="75">
        <f t="shared" si="31"/>
        <v>60480</v>
      </c>
    </row>
    <row r="46" spans="1:18" ht="12.75" customHeight="1" x14ac:dyDescent="0.25">
      <c r="B46" s="160"/>
      <c r="C46" s="160"/>
      <c r="D46" s="160"/>
      <c r="E46" s="160"/>
      <c r="F46" s="160"/>
      <c r="H46" s="58">
        <v>110880</v>
      </c>
      <c r="I46" s="10">
        <v>0.96799999999999997</v>
      </c>
      <c r="J46" s="60">
        <f t="shared" si="32"/>
        <v>107331.84</v>
      </c>
      <c r="K46" s="87">
        <v>92.215909090909093</v>
      </c>
      <c r="L46" s="60">
        <f t="shared" si="33"/>
        <v>102249</v>
      </c>
      <c r="N46" s="93">
        <v>74880</v>
      </c>
      <c r="O46" s="10">
        <v>0.96799999999999997</v>
      </c>
      <c r="P46" s="75">
        <f t="shared" si="30"/>
        <v>72483.839999999997</v>
      </c>
      <c r="Q46" s="87">
        <v>94.230769230769226</v>
      </c>
      <c r="R46" s="75">
        <f t="shared" si="31"/>
        <v>70560</v>
      </c>
    </row>
    <row r="47" spans="1:18" ht="12.75" customHeight="1" x14ac:dyDescent="0.25">
      <c r="B47" s="203" t="s">
        <v>16</v>
      </c>
      <c r="C47" s="204"/>
      <c r="D47" s="204"/>
      <c r="E47" s="204"/>
      <c r="F47" s="221"/>
      <c r="G47" s="73">
        <v>43820</v>
      </c>
      <c r="H47" s="58">
        <v>110880</v>
      </c>
      <c r="I47" s="10">
        <v>0.97099999999999997</v>
      </c>
      <c r="J47" s="60">
        <f t="shared" si="32"/>
        <v>107664.48</v>
      </c>
      <c r="K47" s="87">
        <v>86.592987804878049</v>
      </c>
      <c r="L47" s="60">
        <f t="shared" si="33"/>
        <v>96014.304878048788</v>
      </c>
      <c r="M47" s="73">
        <v>43817</v>
      </c>
      <c r="N47" s="93">
        <v>74880</v>
      </c>
      <c r="O47" s="10">
        <v>0.97</v>
      </c>
      <c r="P47" s="75">
        <f t="shared" si="30"/>
        <v>72633.599999999991</v>
      </c>
      <c r="Q47" s="87">
        <v>91.939102564102555</v>
      </c>
      <c r="R47" s="75">
        <f t="shared" si="31"/>
        <v>68843.999999999985</v>
      </c>
    </row>
    <row r="48" spans="1:18" ht="14.25" customHeight="1" x14ac:dyDescent="0.25">
      <c r="A48" s="73">
        <v>43819</v>
      </c>
      <c r="B48" s="74">
        <v>113040</v>
      </c>
      <c r="C48" s="54">
        <v>0.94599999999999995</v>
      </c>
      <c r="D48" s="75">
        <f t="shared" ref="D48" si="34">B48*C48</f>
        <v>106935.84</v>
      </c>
      <c r="E48" s="87">
        <v>74.734607218683649</v>
      </c>
      <c r="F48" s="75">
        <f t="shared" ref="F48" si="35">B48*E48/100</f>
        <v>84480</v>
      </c>
      <c r="H48" s="58">
        <v>110880</v>
      </c>
      <c r="I48" s="10">
        <v>0.98199999999999998</v>
      </c>
      <c r="J48" s="60">
        <f t="shared" si="32"/>
        <v>108884.16</v>
      </c>
      <c r="K48" s="87">
        <v>92.215909090909093</v>
      </c>
      <c r="L48" s="60">
        <f t="shared" si="33"/>
        <v>102249</v>
      </c>
      <c r="N48" s="93">
        <v>74880</v>
      </c>
      <c r="O48" s="10">
        <v>0.96899999999999997</v>
      </c>
      <c r="P48" s="75">
        <f t="shared" si="30"/>
        <v>72558.720000000001</v>
      </c>
      <c r="Q48" s="87">
        <v>91.538461538461533</v>
      </c>
      <c r="R48" s="75">
        <f t="shared" si="31"/>
        <v>68544</v>
      </c>
    </row>
    <row r="49" spans="1:18" ht="12.75" customHeight="1" x14ac:dyDescent="0.25">
      <c r="B49" s="74">
        <v>113040</v>
      </c>
      <c r="C49" s="54">
        <v>0.95699999999999996</v>
      </c>
      <c r="D49" s="75">
        <f t="shared" ref="D49:D71" si="36">B49*C49</f>
        <v>108179.28</v>
      </c>
      <c r="E49" s="87">
        <v>94.663835810332628</v>
      </c>
      <c r="F49" s="75">
        <f t="shared" ref="F49:F71" si="37">B49*E49/100</f>
        <v>107008</v>
      </c>
      <c r="G49" s="73">
        <v>43821</v>
      </c>
      <c r="H49" s="58">
        <v>110880</v>
      </c>
      <c r="I49" s="10">
        <v>0.96899999999999997</v>
      </c>
      <c r="J49" s="60">
        <f t="shared" si="32"/>
        <v>107442.72</v>
      </c>
      <c r="K49" s="87">
        <v>87.824675324675326</v>
      </c>
      <c r="L49" s="60">
        <f t="shared" si="33"/>
        <v>97380</v>
      </c>
      <c r="M49" s="73">
        <v>43818</v>
      </c>
      <c r="N49" s="93">
        <v>74880</v>
      </c>
      <c r="O49" s="10">
        <v>0.98899999999999999</v>
      </c>
      <c r="P49" s="75">
        <f t="shared" si="30"/>
        <v>74056.319999999992</v>
      </c>
      <c r="Q49" s="87">
        <v>94.230769230769226</v>
      </c>
      <c r="R49" s="75">
        <f t="shared" si="31"/>
        <v>70560</v>
      </c>
    </row>
    <row r="50" spans="1:18" x14ac:dyDescent="0.25">
      <c r="A50" s="73">
        <v>43820</v>
      </c>
      <c r="B50" s="74">
        <v>113040</v>
      </c>
      <c r="C50" s="54">
        <v>0.97599999999999998</v>
      </c>
      <c r="D50" s="75">
        <f t="shared" si="36"/>
        <v>110327.03999999999</v>
      </c>
      <c r="E50" s="87">
        <v>94.663835810332628</v>
      </c>
      <c r="F50" s="75">
        <f t="shared" si="37"/>
        <v>107008</v>
      </c>
      <c r="H50" s="58">
        <v>110880</v>
      </c>
      <c r="I50" s="10">
        <v>0.98199999999999998</v>
      </c>
      <c r="J50" s="60">
        <f t="shared" si="32"/>
        <v>108884.16</v>
      </c>
      <c r="K50" s="87">
        <v>87.824675324675326</v>
      </c>
      <c r="L50" s="60">
        <f t="shared" si="33"/>
        <v>97380</v>
      </c>
      <c r="N50" s="93">
        <v>74880</v>
      </c>
      <c r="O50" s="10">
        <v>0.98099999999999998</v>
      </c>
      <c r="P50" s="75">
        <f t="shared" si="30"/>
        <v>73457.279999999999</v>
      </c>
      <c r="Q50" s="87">
        <v>94.230769230769226</v>
      </c>
      <c r="R50" s="75">
        <f t="shared" si="31"/>
        <v>70560</v>
      </c>
    </row>
    <row r="51" spans="1:18" x14ac:dyDescent="0.25">
      <c r="B51" s="74">
        <v>113040</v>
      </c>
      <c r="C51" s="54">
        <v>0.98</v>
      </c>
      <c r="D51" s="75">
        <f t="shared" si="36"/>
        <v>110779.2</v>
      </c>
      <c r="E51" s="87">
        <v>94.663835810332628</v>
      </c>
      <c r="F51" s="75">
        <f t="shared" si="37"/>
        <v>107008</v>
      </c>
      <c r="G51" s="73">
        <v>43822</v>
      </c>
      <c r="H51" s="58">
        <v>110880</v>
      </c>
      <c r="I51" s="10">
        <v>0.94</v>
      </c>
      <c r="J51" s="60">
        <f t="shared" si="32"/>
        <v>104227.2</v>
      </c>
      <c r="K51" s="87">
        <v>87.824675324675326</v>
      </c>
      <c r="L51" s="60">
        <f t="shared" si="33"/>
        <v>97380</v>
      </c>
      <c r="M51" s="73">
        <v>43819</v>
      </c>
      <c r="N51" s="93">
        <v>74880</v>
      </c>
      <c r="O51" s="10">
        <v>0.98599999999999999</v>
      </c>
      <c r="P51" s="75">
        <f t="shared" si="30"/>
        <v>73831.679999999993</v>
      </c>
      <c r="Q51" s="87">
        <v>96.92307692307692</v>
      </c>
      <c r="R51" s="75">
        <f t="shared" si="31"/>
        <v>72576</v>
      </c>
    </row>
    <row r="52" spans="1:18" x14ac:dyDescent="0.25">
      <c r="A52" s="73">
        <v>43821</v>
      </c>
      <c r="B52" s="74">
        <v>113040</v>
      </c>
      <c r="C52" s="54">
        <v>0.97499999999999998</v>
      </c>
      <c r="D52" s="75">
        <f t="shared" si="36"/>
        <v>110214</v>
      </c>
      <c r="E52" s="87">
        <v>94.663835810332628</v>
      </c>
      <c r="F52" s="75">
        <f t="shared" si="37"/>
        <v>107008</v>
      </c>
      <c r="H52" s="58">
        <v>110880</v>
      </c>
      <c r="I52" s="10">
        <v>0.97099999999999997</v>
      </c>
      <c r="J52" s="60">
        <f t="shared" si="32"/>
        <v>107664.48</v>
      </c>
      <c r="K52" s="87">
        <v>87.824675324675326</v>
      </c>
      <c r="L52" s="60">
        <f t="shared" si="33"/>
        <v>97380</v>
      </c>
      <c r="N52" s="93">
        <v>74880</v>
      </c>
      <c r="O52" s="10">
        <v>0.96499999999999997</v>
      </c>
      <c r="P52" s="75">
        <f t="shared" si="30"/>
        <v>72259.199999999997</v>
      </c>
      <c r="Q52" s="87">
        <v>91.538461538461533</v>
      </c>
      <c r="R52" s="75">
        <f t="shared" si="31"/>
        <v>68544</v>
      </c>
    </row>
    <row r="53" spans="1:18" x14ac:dyDescent="0.25">
      <c r="B53" s="74">
        <v>113040</v>
      </c>
      <c r="C53" s="54">
        <v>0.98</v>
      </c>
      <c r="D53" s="75">
        <f t="shared" si="36"/>
        <v>110779.2</v>
      </c>
      <c r="E53" s="87">
        <v>92.172682236376502</v>
      </c>
      <c r="F53" s="75">
        <f t="shared" si="37"/>
        <v>104192</v>
      </c>
      <c r="G53" s="73">
        <v>43823</v>
      </c>
      <c r="H53" s="58">
        <v>110880</v>
      </c>
      <c r="I53" s="10">
        <v>0.96399999999999997</v>
      </c>
      <c r="J53" s="60">
        <f t="shared" si="32"/>
        <v>106888.31999999999</v>
      </c>
      <c r="K53" s="87">
        <v>87.824675324675326</v>
      </c>
      <c r="L53" s="60">
        <f t="shared" si="33"/>
        <v>97380</v>
      </c>
      <c r="N53" s="209" t="s">
        <v>1</v>
      </c>
      <c r="O53" s="210"/>
      <c r="P53" s="89">
        <f>SUM(P43:P52)</f>
        <v>719671.67999999993</v>
      </c>
      <c r="Q53" s="141">
        <f>R53/P53</f>
        <v>0.91923583820888999</v>
      </c>
      <c r="R53" s="89">
        <f>SUM(R43:R52)</f>
        <v>661548</v>
      </c>
    </row>
    <row r="54" spans="1:18" x14ac:dyDescent="0.25">
      <c r="A54" s="73">
        <v>43822</v>
      </c>
      <c r="B54" s="74">
        <v>113040</v>
      </c>
      <c r="C54" s="54">
        <v>0.98</v>
      </c>
      <c r="D54" s="75">
        <f t="shared" si="36"/>
        <v>110779.2</v>
      </c>
      <c r="E54" s="87">
        <v>92.172682236376502</v>
      </c>
      <c r="F54" s="75">
        <f t="shared" si="37"/>
        <v>104192</v>
      </c>
      <c r="H54" s="58">
        <v>110880</v>
      </c>
      <c r="I54" s="10">
        <v>0.97</v>
      </c>
      <c r="J54" s="60">
        <f t="shared" si="32"/>
        <v>107553.59999999999</v>
      </c>
      <c r="K54" s="87">
        <v>92.215909090909093</v>
      </c>
      <c r="L54" s="60">
        <f t="shared" si="33"/>
        <v>102249</v>
      </c>
      <c r="N54" s="160"/>
      <c r="O54" s="160"/>
      <c r="P54" s="160"/>
      <c r="Q54" s="160"/>
      <c r="R54" s="160"/>
    </row>
    <row r="55" spans="1:18" ht="13.8" customHeight="1" x14ac:dyDescent="0.25">
      <c r="B55" s="74">
        <v>113040</v>
      </c>
      <c r="C55" s="54">
        <v>0.98199999999999998</v>
      </c>
      <c r="D55" s="75">
        <f t="shared" si="36"/>
        <v>111005.28</v>
      </c>
      <c r="E55" s="87">
        <v>94.663835810332628</v>
      </c>
      <c r="F55" s="75">
        <f t="shared" si="37"/>
        <v>107008</v>
      </c>
      <c r="G55" s="73">
        <v>43824</v>
      </c>
      <c r="H55" s="58">
        <v>110880</v>
      </c>
      <c r="I55" s="10">
        <v>0.96799999999999997</v>
      </c>
      <c r="J55" s="60">
        <f t="shared" si="32"/>
        <v>107331.84</v>
      </c>
      <c r="K55" s="87">
        <v>92.215909090909093</v>
      </c>
      <c r="L55" s="60">
        <f t="shared" si="33"/>
        <v>102249</v>
      </c>
      <c r="M55" s="96"/>
      <c r="N55" s="219" t="s">
        <v>36</v>
      </c>
      <c r="O55" s="218"/>
      <c r="P55" s="218"/>
      <c r="Q55" s="218"/>
      <c r="R55" s="218"/>
    </row>
    <row r="56" spans="1:18" x14ac:dyDescent="0.25">
      <c r="A56" s="73">
        <v>43823</v>
      </c>
      <c r="B56" s="74">
        <v>113040</v>
      </c>
      <c r="C56" s="54">
        <v>0.97599999999999998</v>
      </c>
      <c r="D56" s="75">
        <f t="shared" si="36"/>
        <v>110327.03999999999</v>
      </c>
      <c r="E56" s="87">
        <v>94.663835810332628</v>
      </c>
      <c r="F56" s="75">
        <f t="shared" si="37"/>
        <v>107008</v>
      </c>
      <c r="H56" s="58">
        <v>110880</v>
      </c>
      <c r="I56" s="10">
        <v>0.98199999999999998</v>
      </c>
      <c r="J56" s="60">
        <f t="shared" si="32"/>
        <v>108884.16</v>
      </c>
      <c r="K56" s="87">
        <v>96.607142857142861</v>
      </c>
      <c r="L56" s="60">
        <f t="shared" si="33"/>
        <v>107118</v>
      </c>
      <c r="M56" s="73">
        <v>43820</v>
      </c>
      <c r="N56" s="93">
        <v>90000</v>
      </c>
      <c r="O56" s="10">
        <v>0.95099999999999996</v>
      </c>
      <c r="P56" s="75">
        <f t="shared" ref="P56" si="38">N56*O56</f>
        <v>85590</v>
      </c>
      <c r="Q56" s="87">
        <v>71.52</v>
      </c>
      <c r="R56" s="75">
        <f t="shared" ref="R56" si="39">N56*Q56/100</f>
        <v>64368</v>
      </c>
    </row>
    <row r="57" spans="1:18" x14ac:dyDescent="0.25">
      <c r="B57" s="74">
        <v>113040</v>
      </c>
      <c r="C57" s="54">
        <v>0.97799999999999998</v>
      </c>
      <c r="D57" s="75">
        <f t="shared" si="36"/>
        <v>110553.12</v>
      </c>
      <c r="E57" s="87">
        <v>94.663835810332628</v>
      </c>
      <c r="F57" s="75">
        <f t="shared" si="37"/>
        <v>107008</v>
      </c>
      <c r="G57" s="73">
        <v>43825</v>
      </c>
      <c r="H57" s="58">
        <v>110880</v>
      </c>
      <c r="I57" s="10">
        <v>0.999</v>
      </c>
      <c r="J57" s="60">
        <f t="shared" si="32"/>
        <v>110769.12</v>
      </c>
      <c r="K57" s="87">
        <v>96.607142857142861</v>
      </c>
      <c r="L57" s="60">
        <f t="shared" si="33"/>
        <v>107118</v>
      </c>
      <c r="N57" s="93">
        <v>90000</v>
      </c>
      <c r="O57" s="10">
        <v>0.98499999999999999</v>
      </c>
      <c r="P57" s="75">
        <f t="shared" ref="P57:P65" si="40">N57*O57</f>
        <v>88650</v>
      </c>
      <c r="Q57" s="87">
        <v>89.4</v>
      </c>
      <c r="R57" s="75">
        <f t="shared" ref="R57:R65" si="41">N57*Q57/100</f>
        <v>80460.000000000015</v>
      </c>
    </row>
    <row r="58" spans="1:18" x14ac:dyDescent="0.25">
      <c r="A58" s="73">
        <v>43824</v>
      </c>
      <c r="B58" s="74">
        <v>113040</v>
      </c>
      <c r="C58" s="54">
        <v>0.95499999999999996</v>
      </c>
      <c r="D58" s="75">
        <f t="shared" si="36"/>
        <v>107953.2</v>
      </c>
      <c r="E58" s="87">
        <v>92.172682236376502</v>
      </c>
      <c r="F58" s="75">
        <f t="shared" si="37"/>
        <v>104192</v>
      </c>
      <c r="H58" s="58">
        <v>110880</v>
      </c>
      <c r="I58" s="10">
        <v>0.98099999999999998</v>
      </c>
      <c r="J58" s="60">
        <f t="shared" si="32"/>
        <v>108773.28</v>
      </c>
      <c r="K58" s="87">
        <v>96.607142857142861</v>
      </c>
      <c r="L58" s="60">
        <f t="shared" si="33"/>
        <v>107118</v>
      </c>
      <c r="M58" s="73">
        <v>43821</v>
      </c>
      <c r="N58" s="93">
        <v>90000</v>
      </c>
      <c r="O58" s="10">
        <v>0.98299999999999998</v>
      </c>
      <c r="P58" s="75">
        <f t="shared" si="40"/>
        <v>88470</v>
      </c>
      <c r="Q58" s="87">
        <v>93.373333333333335</v>
      </c>
      <c r="R58" s="75">
        <f t="shared" si="41"/>
        <v>84036</v>
      </c>
    </row>
    <row r="59" spans="1:18" ht="14.25" customHeight="1" x14ac:dyDescent="0.25">
      <c r="B59" s="74">
        <v>113040</v>
      </c>
      <c r="C59" s="54">
        <v>0.97399999999999998</v>
      </c>
      <c r="D59" s="75">
        <f t="shared" si="36"/>
        <v>110100.95999999999</v>
      </c>
      <c r="E59" s="87">
        <v>92.172682236376502</v>
      </c>
      <c r="F59" s="75">
        <f t="shared" si="37"/>
        <v>104192</v>
      </c>
      <c r="H59" s="209" t="s">
        <v>1</v>
      </c>
      <c r="I59" s="210"/>
      <c r="J59" s="89">
        <f>SUM(J43:J58)</f>
        <v>1715012.6400000004</v>
      </c>
      <c r="K59" s="141">
        <f>L59/J59</f>
        <v>0.91905462858748876</v>
      </c>
      <c r="L59" s="89">
        <f>SUM(L43:L58)</f>
        <v>1576190.3048780488</v>
      </c>
      <c r="N59" s="93">
        <v>90000</v>
      </c>
      <c r="O59" s="10">
        <v>0.99</v>
      </c>
      <c r="P59" s="75">
        <f t="shared" si="40"/>
        <v>89100</v>
      </c>
      <c r="Q59" s="87">
        <v>93.373333333333335</v>
      </c>
      <c r="R59" s="75">
        <f t="shared" si="41"/>
        <v>84036</v>
      </c>
    </row>
    <row r="60" spans="1:18" x14ac:dyDescent="0.25">
      <c r="A60" s="73">
        <v>43825</v>
      </c>
      <c r="B60" s="74">
        <v>113040</v>
      </c>
      <c r="C60" s="54">
        <v>0.95199999999999996</v>
      </c>
      <c r="D60" s="75">
        <f t="shared" si="36"/>
        <v>107614.08</v>
      </c>
      <c r="E60" s="87">
        <v>88.251946213729653</v>
      </c>
      <c r="F60" s="75">
        <f t="shared" si="37"/>
        <v>99760</v>
      </c>
      <c r="H60" s="74"/>
      <c r="I60" s="10"/>
      <c r="J60" s="75"/>
      <c r="K60" s="87"/>
      <c r="L60" s="75"/>
      <c r="M60" s="73">
        <v>43822</v>
      </c>
      <c r="N60" s="93">
        <v>90000</v>
      </c>
      <c r="O60" s="10">
        <v>0.96099999999999997</v>
      </c>
      <c r="P60" s="75">
        <f t="shared" si="40"/>
        <v>86490</v>
      </c>
      <c r="Q60" s="87">
        <v>93.373333333333335</v>
      </c>
      <c r="R60" s="75">
        <f t="shared" si="41"/>
        <v>84036</v>
      </c>
    </row>
    <row r="61" spans="1:18" x14ac:dyDescent="0.25">
      <c r="B61" s="74">
        <v>113040</v>
      </c>
      <c r="C61" s="54">
        <v>0.98099999999999998</v>
      </c>
      <c r="D61" s="75">
        <f t="shared" si="36"/>
        <v>110892.24</v>
      </c>
      <c r="E61" s="87">
        <v>92.172682236376502</v>
      </c>
      <c r="F61" s="75">
        <f t="shared" si="37"/>
        <v>104192</v>
      </c>
      <c r="G61" s="96"/>
      <c r="H61" s="216" t="s">
        <v>18</v>
      </c>
      <c r="I61" s="217"/>
      <c r="J61" s="217"/>
      <c r="K61" s="217"/>
      <c r="L61" s="220"/>
      <c r="N61" s="93">
        <v>90000</v>
      </c>
      <c r="O61" s="10">
        <v>0.99</v>
      </c>
      <c r="P61" s="75">
        <f t="shared" si="40"/>
        <v>89100</v>
      </c>
      <c r="Q61" s="87">
        <v>95.36</v>
      </c>
      <c r="R61" s="75">
        <f t="shared" si="41"/>
        <v>85824</v>
      </c>
    </row>
    <row r="62" spans="1:18" x14ac:dyDescent="0.25">
      <c r="A62" s="73">
        <v>43826</v>
      </c>
      <c r="B62" s="74">
        <v>113040</v>
      </c>
      <c r="C62" s="54">
        <v>0.98099999999999998</v>
      </c>
      <c r="D62" s="75">
        <f t="shared" si="36"/>
        <v>110892.24</v>
      </c>
      <c r="E62" s="87">
        <v>92.172682236376502</v>
      </c>
      <c r="F62" s="75">
        <f t="shared" si="37"/>
        <v>104192</v>
      </c>
      <c r="G62" s="73">
        <v>43826</v>
      </c>
      <c r="H62" s="58">
        <v>105840</v>
      </c>
      <c r="I62" s="169">
        <v>0.73650000000000004</v>
      </c>
      <c r="J62" s="75">
        <f t="shared" ref="J62" si="42">H62*I62</f>
        <v>77951.16</v>
      </c>
      <c r="K62" s="170">
        <v>63.146258503401363</v>
      </c>
      <c r="L62" s="60">
        <f t="shared" ref="L62" si="43">H62*K62/100</f>
        <v>66834</v>
      </c>
      <c r="M62" s="73">
        <v>43823</v>
      </c>
      <c r="N62" s="93">
        <v>90000</v>
      </c>
      <c r="O62" s="10">
        <v>0.96699999999999997</v>
      </c>
      <c r="P62" s="75">
        <f t="shared" si="40"/>
        <v>87030</v>
      </c>
      <c r="Q62" s="87">
        <v>95.36</v>
      </c>
      <c r="R62" s="75">
        <f t="shared" si="41"/>
        <v>85824</v>
      </c>
    </row>
    <row r="63" spans="1:18" ht="12.75" customHeight="1" x14ac:dyDescent="0.25">
      <c r="B63" s="74">
        <v>113040</v>
      </c>
      <c r="C63" s="54">
        <v>0.96299999999999997</v>
      </c>
      <c r="D63" s="75">
        <f t="shared" si="36"/>
        <v>108857.51999999999</v>
      </c>
      <c r="E63" s="87">
        <v>89.681528662420391</v>
      </c>
      <c r="F63" s="75">
        <f t="shared" si="37"/>
        <v>101376.00000000001</v>
      </c>
      <c r="H63" s="58">
        <v>100800</v>
      </c>
      <c r="I63" s="171">
        <v>0.97799999999999998</v>
      </c>
      <c r="J63" s="60">
        <f t="shared" ref="J63:J71" si="44">H63*I63</f>
        <v>98582.399999999994</v>
      </c>
      <c r="K63" s="172">
        <v>97.633928571428569</v>
      </c>
      <c r="L63" s="60">
        <f t="shared" ref="L63:L71" si="45">H63*K63/100</f>
        <v>98415</v>
      </c>
      <c r="N63" s="93">
        <v>90000</v>
      </c>
      <c r="O63" s="10">
        <v>0.98599999999999999</v>
      </c>
      <c r="P63" s="75">
        <f t="shared" si="40"/>
        <v>88740</v>
      </c>
      <c r="Q63" s="87">
        <v>95.36</v>
      </c>
      <c r="R63" s="75">
        <f t="shared" si="41"/>
        <v>85824</v>
      </c>
    </row>
    <row r="64" spans="1:18" x14ac:dyDescent="0.25">
      <c r="A64" s="73">
        <v>43827</v>
      </c>
      <c r="B64" s="74">
        <v>113040</v>
      </c>
      <c r="C64" s="54">
        <v>0.97699999999999998</v>
      </c>
      <c r="D64" s="75">
        <f t="shared" si="36"/>
        <v>110440.08</v>
      </c>
      <c r="E64" s="87">
        <v>92.172682236376502</v>
      </c>
      <c r="F64" s="75">
        <f t="shared" si="37"/>
        <v>104192</v>
      </c>
      <c r="G64" s="73">
        <v>43827</v>
      </c>
      <c r="H64" s="58">
        <v>100800</v>
      </c>
      <c r="I64" s="171">
        <v>0.98899999999999999</v>
      </c>
      <c r="J64" s="60">
        <f t="shared" si="44"/>
        <v>99691.199999999997</v>
      </c>
      <c r="K64" s="172">
        <v>97.633928571428569</v>
      </c>
      <c r="L64" s="60">
        <f t="shared" si="45"/>
        <v>98415</v>
      </c>
      <c r="M64" s="73">
        <v>43824</v>
      </c>
      <c r="N64" s="93">
        <v>90000</v>
      </c>
      <c r="O64" s="10">
        <v>0.98099999999999998</v>
      </c>
      <c r="P64" s="75">
        <f t="shared" si="40"/>
        <v>88290</v>
      </c>
      <c r="Q64" s="87">
        <v>97.346666666666664</v>
      </c>
      <c r="R64" s="75">
        <f t="shared" si="41"/>
        <v>87612</v>
      </c>
    </row>
    <row r="65" spans="1:18" ht="13.8" customHeight="1" x14ac:dyDescent="0.25">
      <c r="B65" s="74">
        <v>113040</v>
      </c>
      <c r="C65" s="54">
        <v>0.96</v>
      </c>
      <c r="D65" s="75">
        <f t="shared" si="36"/>
        <v>108518.39999999999</v>
      </c>
      <c r="E65" s="87">
        <v>92.172682236376502</v>
      </c>
      <c r="F65" s="75">
        <f t="shared" si="37"/>
        <v>104192</v>
      </c>
      <c r="H65" s="58">
        <v>100800</v>
      </c>
      <c r="I65" s="171">
        <v>0.97899999999999998</v>
      </c>
      <c r="J65" s="60">
        <f t="shared" si="44"/>
        <v>98683.199999999997</v>
      </c>
      <c r="K65" s="172">
        <v>94.017857142857139</v>
      </c>
      <c r="L65" s="60">
        <f t="shared" si="45"/>
        <v>94770</v>
      </c>
      <c r="N65" s="93">
        <v>90000</v>
      </c>
      <c r="O65" s="10">
        <v>0.98799999999999999</v>
      </c>
      <c r="P65" s="75">
        <f t="shared" si="40"/>
        <v>88920</v>
      </c>
      <c r="Q65" s="87">
        <v>97.346666666666664</v>
      </c>
      <c r="R65" s="75">
        <f t="shared" si="41"/>
        <v>87612</v>
      </c>
    </row>
    <row r="66" spans="1:18" x14ac:dyDescent="0.25">
      <c r="A66" s="73">
        <v>43828</v>
      </c>
      <c r="B66" s="74">
        <v>113040</v>
      </c>
      <c r="C66" s="54">
        <v>0.97299999999999998</v>
      </c>
      <c r="D66" s="75">
        <f t="shared" si="36"/>
        <v>109987.92</v>
      </c>
      <c r="E66" s="87">
        <v>94.663835810332628</v>
      </c>
      <c r="F66" s="75">
        <f t="shared" si="37"/>
        <v>107008</v>
      </c>
      <c r="G66" s="73">
        <v>43828</v>
      </c>
      <c r="H66" s="58">
        <v>100800</v>
      </c>
      <c r="I66" s="171">
        <v>0.98599999999999999</v>
      </c>
      <c r="J66" s="60">
        <f t="shared" si="44"/>
        <v>99388.800000000003</v>
      </c>
      <c r="K66" s="172">
        <v>94.017857142857139</v>
      </c>
      <c r="L66" s="60">
        <f t="shared" si="45"/>
        <v>94770</v>
      </c>
      <c r="N66" s="209" t="s">
        <v>1</v>
      </c>
      <c r="O66" s="210"/>
      <c r="P66" s="89">
        <f>SUM(P56:P65)</f>
        <v>880380</v>
      </c>
      <c r="Q66" s="141">
        <f>R66/P66</f>
        <v>0.94235670960267159</v>
      </c>
      <c r="R66" s="89">
        <f>SUM(R56:R65)</f>
        <v>829632</v>
      </c>
    </row>
    <row r="67" spans="1:18" ht="12.75" customHeight="1" x14ac:dyDescent="0.25">
      <c r="B67" s="74">
        <v>113040</v>
      </c>
      <c r="C67" s="54">
        <v>0.98599999999999999</v>
      </c>
      <c r="D67" s="75">
        <f t="shared" si="36"/>
        <v>111457.44</v>
      </c>
      <c r="E67" s="87">
        <v>94.663835810332628</v>
      </c>
      <c r="F67" s="75">
        <f t="shared" si="37"/>
        <v>107008</v>
      </c>
      <c r="H67" s="58">
        <v>100800</v>
      </c>
      <c r="I67" s="171">
        <v>0.98799999999999999</v>
      </c>
      <c r="J67" s="60">
        <f t="shared" si="44"/>
        <v>99590.399999999994</v>
      </c>
      <c r="K67" s="172">
        <v>94.017857142857139</v>
      </c>
      <c r="L67" s="60">
        <f t="shared" si="45"/>
        <v>94770</v>
      </c>
      <c r="N67" s="93"/>
      <c r="O67" s="10"/>
      <c r="P67" s="75"/>
      <c r="Q67" s="87"/>
      <c r="R67" s="75"/>
    </row>
    <row r="68" spans="1:18" x14ac:dyDescent="0.25">
      <c r="A68" s="73">
        <v>43829</v>
      </c>
      <c r="B68" s="74">
        <v>113040</v>
      </c>
      <c r="C68" s="54">
        <v>0.98</v>
      </c>
      <c r="D68" s="75">
        <f t="shared" si="36"/>
        <v>110779.2</v>
      </c>
      <c r="E68" s="87">
        <v>97.154989384288754</v>
      </c>
      <c r="F68" s="75">
        <f t="shared" si="37"/>
        <v>109824</v>
      </c>
      <c r="G68" s="73">
        <v>43829</v>
      </c>
      <c r="H68" s="58">
        <v>100800</v>
      </c>
      <c r="I68" s="171">
        <v>0.97899999999999998</v>
      </c>
      <c r="J68" s="60">
        <f t="shared" si="44"/>
        <v>98683.199999999997</v>
      </c>
      <c r="K68" s="172">
        <v>97.633928571428569</v>
      </c>
      <c r="L68" s="60">
        <f t="shared" si="45"/>
        <v>98415</v>
      </c>
      <c r="M68" s="96"/>
      <c r="N68" s="206" t="s">
        <v>15</v>
      </c>
      <c r="O68" s="207"/>
      <c r="P68" s="207"/>
      <c r="Q68" s="207"/>
      <c r="R68" s="207"/>
    </row>
    <row r="69" spans="1:18" x14ac:dyDescent="0.25">
      <c r="B69" s="74">
        <v>113040</v>
      </c>
      <c r="C69" s="54">
        <v>0.98899999999999999</v>
      </c>
      <c r="D69" s="75">
        <f t="shared" si="36"/>
        <v>111796.56</v>
      </c>
      <c r="E69" s="87">
        <v>97.154989384288754</v>
      </c>
      <c r="F69" s="75">
        <f t="shared" si="37"/>
        <v>109824</v>
      </c>
      <c r="H69" s="58">
        <v>100800</v>
      </c>
      <c r="I69" s="171">
        <v>0.98199999999999998</v>
      </c>
      <c r="J69" s="60">
        <f t="shared" si="44"/>
        <v>98985.599999999991</v>
      </c>
      <c r="K69" s="172">
        <v>94.017857142857139</v>
      </c>
      <c r="L69" s="60">
        <f t="shared" si="45"/>
        <v>94770</v>
      </c>
      <c r="M69" s="73">
        <v>43825</v>
      </c>
      <c r="N69" s="93">
        <v>92160</v>
      </c>
      <c r="O69" s="10">
        <v>0.89</v>
      </c>
      <c r="P69" s="75">
        <f t="shared" ref="P69" si="46">N69*O69</f>
        <v>82022.399999999994</v>
      </c>
      <c r="Q69" s="180">
        <v>65.963541666666671</v>
      </c>
      <c r="R69" s="75">
        <f t="shared" ref="R69" si="47">N69*Q69/100</f>
        <v>60792</v>
      </c>
    </row>
    <row r="70" spans="1:18" ht="14.25" customHeight="1" x14ac:dyDescent="0.25">
      <c r="A70" s="73">
        <v>43830</v>
      </c>
      <c r="B70" s="74">
        <v>113040</v>
      </c>
      <c r="C70" s="54">
        <v>0.96599999999999997</v>
      </c>
      <c r="D70" s="75">
        <f t="shared" si="36"/>
        <v>109196.64</v>
      </c>
      <c r="E70" s="138">
        <v>92.172682236376502</v>
      </c>
      <c r="F70" s="75">
        <f t="shared" si="37"/>
        <v>104192</v>
      </c>
      <c r="G70" s="73">
        <v>43830</v>
      </c>
      <c r="H70" s="58">
        <v>100800</v>
      </c>
      <c r="I70" s="171">
        <v>0.97899999999999998</v>
      </c>
      <c r="J70" s="60">
        <f t="shared" si="44"/>
        <v>98683.199999999997</v>
      </c>
      <c r="K70" s="173">
        <v>97.633928571428569</v>
      </c>
      <c r="L70" s="60">
        <f t="shared" si="45"/>
        <v>98415</v>
      </c>
      <c r="N70" s="93">
        <v>92160</v>
      </c>
      <c r="O70" s="10">
        <v>0.96</v>
      </c>
      <c r="P70" s="75">
        <f t="shared" ref="P70:P80" si="48">N70*O70</f>
        <v>88473.599999999991</v>
      </c>
      <c r="Q70" s="180">
        <v>93.125</v>
      </c>
      <c r="R70" s="75">
        <f t="shared" ref="R70:R80" si="49">N70*Q70/100</f>
        <v>85824</v>
      </c>
    </row>
    <row r="71" spans="1:18" x14ac:dyDescent="0.25">
      <c r="B71" s="74">
        <v>113040</v>
      </c>
      <c r="C71" s="161">
        <v>0.96699999999999997</v>
      </c>
      <c r="D71" s="75">
        <f t="shared" si="36"/>
        <v>109309.68</v>
      </c>
      <c r="E71" s="162">
        <v>92.172682236376502</v>
      </c>
      <c r="F71" s="75">
        <f t="shared" si="37"/>
        <v>104192</v>
      </c>
      <c r="H71" s="58">
        <v>100800</v>
      </c>
      <c r="I71" s="174">
        <v>0.98</v>
      </c>
      <c r="J71" s="60">
        <f t="shared" si="44"/>
        <v>98784</v>
      </c>
      <c r="K71" s="162">
        <v>94.017857142857139</v>
      </c>
      <c r="L71" s="60">
        <f t="shared" si="45"/>
        <v>94770</v>
      </c>
      <c r="M71" s="73">
        <v>43826</v>
      </c>
      <c r="N71" s="93">
        <v>92160</v>
      </c>
      <c r="O71" s="10">
        <v>0.98199999999999998</v>
      </c>
      <c r="P71" s="75">
        <f t="shared" si="48"/>
        <v>90501.119999999995</v>
      </c>
      <c r="Q71" s="180">
        <v>93.125</v>
      </c>
      <c r="R71" s="75">
        <f t="shared" si="49"/>
        <v>85824</v>
      </c>
    </row>
    <row r="72" spans="1:18" x14ac:dyDescent="0.25">
      <c r="B72" s="201" t="s">
        <v>1</v>
      </c>
      <c r="C72" s="202"/>
      <c r="D72" s="102">
        <f>SUM(D48:D71)</f>
        <v>2637675.3600000003</v>
      </c>
      <c r="E72" s="163">
        <f>F72/D72</f>
        <v>0.95169255400710107</v>
      </c>
      <c r="F72" s="102">
        <f>SUM(F48:F71)</f>
        <v>2510256</v>
      </c>
      <c r="H72" s="201" t="s">
        <v>1</v>
      </c>
      <c r="I72" s="202"/>
      <c r="J72" s="102">
        <f>SUM(J62:J71)</f>
        <v>969023.15999999992</v>
      </c>
      <c r="K72" s="163">
        <f>L72/J72</f>
        <v>0.96421224854935361</v>
      </c>
      <c r="L72" s="102">
        <f>SUM(L62:L71)</f>
        <v>934344</v>
      </c>
      <c r="N72" s="93">
        <v>92880</v>
      </c>
      <c r="O72" s="10">
        <v>0.97099999999999997</v>
      </c>
      <c r="P72" s="75">
        <f t="shared" si="48"/>
        <v>90186.48</v>
      </c>
      <c r="Q72" s="180">
        <v>92.403100775193806</v>
      </c>
      <c r="R72" s="75">
        <f t="shared" si="49"/>
        <v>85824</v>
      </c>
    </row>
    <row r="73" spans="1:18" x14ac:dyDescent="0.25">
      <c r="B73" s="167"/>
      <c r="C73" s="114"/>
      <c r="D73" s="112"/>
      <c r="E73" s="168"/>
      <c r="F73" s="112"/>
      <c r="H73" s="178"/>
      <c r="I73" s="178"/>
      <c r="J73" s="112"/>
      <c r="K73" s="179"/>
      <c r="L73" s="112"/>
      <c r="M73" s="73">
        <v>43827</v>
      </c>
      <c r="N73" s="93">
        <v>92880</v>
      </c>
      <c r="O73" s="10">
        <v>0.98799999999999999</v>
      </c>
      <c r="P73" s="75">
        <f t="shared" si="48"/>
        <v>91765.440000000002</v>
      </c>
      <c r="Q73" s="180">
        <v>94.328165374676999</v>
      </c>
      <c r="R73" s="75">
        <f t="shared" si="49"/>
        <v>87612</v>
      </c>
    </row>
    <row r="74" spans="1:18" x14ac:dyDescent="0.25">
      <c r="B74" s="164"/>
      <c r="C74" s="56"/>
      <c r="D74" s="158"/>
      <c r="E74" s="165"/>
      <c r="F74" s="158"/>
      <c r="H74" s="156"/>
      <c r="I74" s="56"/>
      <c r="J74" s="156"/>
      <c r="K74" s="156"/>
      <c r="L74" s="156"/>
      <c r="N74" s="93">
        <v>92880</v>
      </c>
      <c r="O74" s="10">
        <v>0.98299999999999998</v>
      </c>
      <c r="P74" s="75">
        <f t="shared" si="48"/>
        <v>91301.04</v>
      </c>
      <c r="Q74" s="180">
        <v>94.328165374676999</v>
      </c>
      <c r="R74" s="75">
        <f t="shared" si="49"/>
        <v>87612</v>
      </c>
    </row>
    <row r="75" spans="1:18" x14ac:dyDescent="0.25">
      <c r="B75" s="164"/>
      <c r="C75" s="56"/>
      <c r="D75" s="158"/>
      <c r="E75" s="165"/>
      <c r="F75" s="158"/>
      <c r="H75" s="156"/>
      <c r="I75" s="56"/>
      <c r="J75" s="156"/>
      <c r="K75" s="156"/>
      <c r="L75" s="156"/>
      <c r="M75" s="73">
        <v>43828</v>
      </c>
      <c r="N75" s="93">
        <v>92880</v>
      </c>
      <c r="O75" s="10">
        <v>0.97799999999999998</v>
      </c>
      <c r="P75" s="75">
        <f t="shared" si="48"/>
        <v>90836.64</v>
      </c>
      <c r="Q75" s="180">
        <v>94.328165374676999</v>
      </c>
      <c r="R75" s="75">
        <f t="shared" si="49"/>
        <v>87612</v>
      </c>
    </row>
    <row r="76" spans="1:18" x14ac:dyDescent="0.25">
      <c r="B76" s="166"/>
      <c r="C76" s="166"/>
      <c r="D76" s="158"/>
      <c r="E76" s="137"/>
      <c r="F76" s="158"/>
      <c r="H76" s="156"/>
      <c r="I76" s="56"/>
      <c r="J76" s="156"/>
      <c r="K76" s="156"/>
      <c r="L76" s="156"/>
      <c r="N76" s="93">
        <v>92880</v>
      </c>
      <c r="O76" s="10">
        <v>0.99299999999999999</v>
      </c>
      <c r="P76" s="75">
        <f t="shared" si="48"/>
        <v>92229.84</v>
      </c>
      <c r="Q76" s="180">
        <v>94.328165374676999</v>
      </c>
      <c r="R76" s="75">
        <f t="shared" si="49"/>
        <v>87612</v>
      </c>
    </row>
    <row r="77" spans="1:18" x14ac:dyDescent="0.25">
      <c r="B77" s="110"/>
      <c r="C77" s="110"/>
      <c r="D77" s="156"/>
      <c r="E77" s="156"/>
      <c r="F77" s="156"/>
      <c r="H77" s="110"/>
      <c r="I77" s="110"/>
      <c r="J77" s="156"/>
      <c r="K77" s="156"/>
      <c r="L77" s="156"/>
      <c r="M77" s="73">
        <v>43829</v>
      </c>
      <c r="N77" s="93">
        <v>92880</v>
      </c>
      <c r="O77" s="10">
        <v>0.97799999999999998</v>
      </c>
      <c r="P77" s="75">
        <f t="shared" si="48"/>
        <v>90836.64</v>
      </c>
      <c r="Q77" s="180">
        <v>94.328165374676999</v>
      </c>
      <c r="R77" s="75">
        <f t="shared" si="49"/>
        <v>87612</v>
      </c>
    </row>
    <row r="78" spans="1:18" x14ac:dyDescent="0.25">
      <c r="B78" s="110"/>
      <c r="C78" s="110"/>
      <c r="D78" s="156"/>
      <c r="E78" s="156"/>
      <c r="F78" s="156"/>
      <c r="H78" s="110"/>
      <c r="I78" s="110"/>
      <c r="J78" s="156"/>
      <c r="K78" s="156"/>
      <c r="L78" s="156"/>
      <c r="N78" s="93">
        <v>92880</v>
      </c>
      <c r="O78" s="10">
        <v>0.98799999999999999</v>
      </c>
      <c r="P78" s="75">
        <f t="shared" si="48"/>
        <v>91765.440000000002</v>
      </c>
      <c r="Q78" s="180">
        <v>94.328165374676999</v>
      </c>
      <c r="R78" s="75">
        <f t="shared" si="49"/>
        <v>87612</v>
      </c>
    </row>
    <row r="79" spans="1:18" x14ac:dyDescent="0.25">
      <c r="B79" s="110"/>
      <c r="C79" s="110"/>
      <c r="D79" s="110"/>
      <c r="E79" s="155"/>
      <c r="F79" s="155"/>
      <c r="H79" s="110"/>
      <c r="I79" s="110"/>
      <c r="J79" s="110"/>
      <c r="K79" s="155"/>
      <c r="L79" s="155"/>
      <c r="M79" s="73">
        <v>43830</v>
      </c>
      <c r="N79" s="93">
        <v>92880</v>
      </c>
      <c r="O79" s="10">
        <v>0.97799999999999998</v>
      </c>
      <c r="P79" s="75">
        <f t="shared" si="48"/>
        <v>90836.64</v>
      </c>
      <c r="Q79" s="181">
        <v>92.403100775193806</v>
      </c>
      <c r="R79" s="75">
        <f t="shared" si="49"/>
        <v>85824</v>
      </c>
    </row>
    <row r="80" spans="1:18" x14ac:dyDescent="0.25">
      <c r="B80" s="156"/>
      <c r="C80" s="56"/>
      <c r="D80" s="156"/>
      <c r="E80" s="156"/>
      <c r="F80" s="156"/>
      <c r="G80" s="73"/>
      <c r="H80" s="156"/>
      <c r="I80" s="56"/>
      <c r="J80" s="156"/>
      <c r="K80" s="156"/>
      <c r="L80" s="156"/>
      <c r="N80" s="182">
        <v>92880</v>
      </c>
      <c r="O80" s="183">
        <v>0.99</v>
      </c>
      <c r="P80" s="75">
        <f t="shared" si="48"/>
        <v>91951.2</v>
      </c>
      <c r="Q80" s="184">
        <v>94.328165374676999</v>
      </c>
      <c r="R80" s="75">
        <f t="shared" si="49"/>
        <v>87612</v>
      </c>
    </row>
    <row r="81" spans="1:18" x14ac:dyDescent="0.25">
      <c r="B81" s="156"/>
      <c r="C81" s="56"/>
      <c r="D81" s="156"/>
      <c r="E81" s="156"/>
      <c r="F81" s="156"/>
      <c r="H81" s="156"/>
      <c r="I81" s="56"/>
      <c r="J81" s="156"/>
      <c r="K81" s="156"/>
      <c r="L81" s="156"/>
      <c r="N81" s="201" t="s">
        <v>1</v>
      </c>
      <c r="O81" s="202"/>
      <c r="P81" s="102">
        <f>SUM(P69:P80)</f>
        <v>1082706.48</v>
      </c>
      <c r="Q81" s="163">
        <f>R81/P81</f>
        <v>0.93965633234226142</v>
      </c>
      <c r="R81" s="102">
        <f>SUM(R69:R80)</f>
        <v>1017372</v>
      </c>
    </row>
    <row r="82" spans="1:18" x14ac:dyDescent="0.25">
      <c r="B82" s="110"/>
      <c r="C82" s="110"/>
      <c r="D82" s="156"/>
      <c r="E82" s="156"/>
      <c r="F82" s="156"/>
      <c r="H82" s="110"/>
      <c r="I82" s="110"/>
      <c r="J82" s="156"/>
      <c r="K82" s="156"/>
      <c r="L82" s="156"/>
      <c r="N82" s="167"/>
      <c r="O82" s="179"/>
      <c r="P82" s="112"/>
      <c r="Q82" s="168"/>
      <c r="R82" s="112"/>
    </row>
    <row r="83" spans="1:18" ht="13.5" customHeight="1" x14ac:dyDescent="0.25">
      <c r="B83" s="205"/>
      <c r="C83" s="205"/>
      <c r="D83" s="205"/>
      <c r="E83" s="155"/>
      <c r="F83" s="155"/>
      <c r="H83" s="205"/>
      <c r="I83" s="205"/>
      <c r="J83" s="205"/>
      <c r="K83" s="155"/>
      <c r="L83" s="155"/>
      <c r="N83" s="164"/>
      <c r="O83" s="137"/>
      <c r="P83" s="159"/>
      <c r="Q83" s="165"/>
      <c r="R83" s="159"/>
    </row>
    <row r="84" spans="1:18" x14ac:dyDescent="0.25">
      <c r="B84" s="156"/>
      <c r="C84" s="56"/>
      <c r="D84" s="156"/>
      <c r="E84" s="156"/>
      <c r="F84" s="156"/>
      <c r="H84" s="156"/>
      <c r="I84" s="56"/>
      <c r="J84" s="156"/>
      <c r="K84" s="156"/>
      <c r="L84" s="156"/>
      <c r="N84" s="164"/>
      <c r="O84" s="137"/>
      <c r="P84" s="159"/>
      <c r="Q84" s="165"/>
      <c r="R84" s="159"/>
    </row>
    <row r="85" spans="1:18" x14ac:dyDescent="0.25">
      <c r="B85" s="156"/>
      <c r="C85" s="56"/>
      <c r="D85" s="156"/>
      <c r="E85" s="156"/>
      <c r="F85" s="156"/>
      <c r="H85" s="156"/>
      <c r="I85" s="56"/>
      <c r="J85" s="156"/>
      <c r="K85" s="156"/>
      <c r="L85" s="156"/>
      <c r="N85" s="166"/>
      <c r="O85" s="166"/>
      <c r="P85" s="159"/>
      <c r="Q85" s="137"/>
      <c r="R85" s="159"/>
    </row>
    <row r="86" spans="1:18" x14ac:dyDescent="0.25">
      <c r="B86" s="156"/>
      <c r="C86" s="56"/>
      <c r="D86" s="156"/>
      <c r="E86" s="156"/>
      <c r="F86" s="156"/>
      <c r="H86" s="156"/>
      <c r="I86" s="56"/>
      <c r="J86" s="156"/>
      <c r="K86" s="156"/>
      <c r="L86" s="156"/>
      <c r="N86" s="156"/>
      <c r="O86" s="56"/>
      <c r="P86" s="156"/>
    </row>
    <row r="87" spans="1:18" x14ac:dyDescent="0.25">
      <c r="B87" s="156"/>
      <c r="C87" s="56"/>
      <c r="D87" s="156"/>
      <c r="E87" s="156"/>
      <c r="F87" s="156"/>
      <c r="H87" s="156"/>
      <c r="I87" s="56"/>
      <c r="J87" s="156"/>
      <c r="K87" s="156"/>
      <c r="L87" s="156"/>
      <c r="N87" s="156"/>
      <c r="O87" s="56"/>
      <c r="P87" s="156"/>
    </row>
    <row r="88" spans="1:18" x14ac:dyDescent="0.25">
      <c r="A88" s="73"/>
      <c r="B88" s="156"/>
      <c r="C88" s="56"/>
      <c r="D88" s="156"/>
      <c r="E88" s="156"/>
      <c r="F88" s="156"/>
      <c r="G88" s="73"/>
      <c r="H88" s="156"/>
      <c r="I88" s="56"/>
      <c r="J88" s="156"/>
      <c r="K88" s="156"/>
      <c r="L88" s="156"/>
      <c r="M88" s="73"/>
      <c r="N88" s="156"/>
      <c r="O88" s="56"/>
      <c r="P88" s="156"/>
    </row>
    <row r="89" spans="1:18" x14ac:dyDescent="0.25">
      <c r="B89" s="156"/>
      <c r="C89" s="56"/>
      <c r="D89" s="156"/>
      <c r="E89" s="156"/>
      <c r="F89" s="156"/>
      <c r="H89" s="156"/>
      <c r="I89" s="56"/>
      <c r="J89" s="156"/>
      <c r="K89" s="156"/>
      <c r="L89" s="156"/>
      <c r="N89" s="156"/>
      <c r="O89" s="56"/>
      <c r="P89" s="156"/>
    </row>
    <row r="90" spans="1:18" x14ac:dyDescent="0.25">
      <c r="B90" s="205"/>
      <c r="C90" s="205"/>
      <c r="D90" s="156"/>
      <c r="E90" s="156"/>
      <c r="F90" s="156"/>
      <c r="H90" s="205"/>
      <c r="I90" s="205"/>
      <c r="J90" s="156"/>
      <c r="K90" s="156"/>
      <c r="L90" s="156"/>
      <c r="N90" s="205"/>
      <c r="O90" s="205"/>
      <c r="P90" s="156"/>
    </row>
  </sheetData>
  <mergeCells count="32">
    <mergeCell ref="N81:O81"/>
    <mergeCell ref="H42:L42"/>
    <mergeCell ref="H59:I59"/>
    <mergeCell ref="H61:L61"/>
    <mergeCell ref="H72:I72"/>
    <mergeCell ref="N42:R42"/>
    <mergeCell ref="N53:O53"/>
    <mergeCell ref="N55:R55"/>
    <mergeCell ref="N66:O66"/>
    <mergeCell ref="N68:R68"/>
    <mergeCell ref="N8:O8"/>
    <mergeCell ref="B83:D83"/>
    <mergeCell ref="H83:J83"/>
    <mergeCell ref="B90:C90"/>
    <mergeCell ref="H90:I90"/>
    <mergeCell ref="N90:O90"/>
    <mergeCell ref="B22:C22"/>
    <mergeCell ref="N10:R10"/>
    <mergeCell ref="N19:O19"/>
    <mergeCell ref="N21:R21"/>
    <mergeCell ref="N40:O40"/>
    <mergeCell ref="B24:F24"/>
    <mergeCell ref="B45:C45"/>
    <mergeCell ref="B47:F47"/>
    <mergeCell ref="B72:C72"/>
    <mergeCell ref="H40:I40"/>
    <mergeCell ref="B1:F1"/>
    <mergeCell ref="H1:L1"/>
    <mergeCell ref="N1:R1"/>
    <mergeCell ref="B3:F3"/>
    <mergeCell ref="H3:L3"/>
    <mergeCell ref="N3:R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Бланк</vt:lpstr>
      <vt:lpstr>Сентябрь</vt:lpstr>
      <vt:lpstr>Октябрь</vt:lpstr>
      <vt:lpstr>Ноябрь</vt:lpstr>
      <vt:lpstr>Декабрь</vt:lpstr>
      <vt:lpstr>Бланк!Область_печати</vt:lpstr>
      <vt:lpstr>Декабрь!Область_печати</vt:lpstr>
      <vt:lpstr>Ноябрь!Область_печати</vt:lpstr>
      <vt:lpstr>Октябрь!Область_печати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2019-12-02T10:10:45Z</cp:lastPrinted>
  <dcterms:created xsi:type="dcterms:W3CDTF">1996-10-08T23:32:33Z</dcterms:created>
  <dcterms:modified xsi:type="dcterms:W3CDTF">2020-01-03T11:14:37Z</dcterms:modified>
</cp:coreProperties>
</file>