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4-1-500-16 (Бульбаш Экстра Нью)\"/>
    </mc:Choice>
  </mc:AlternateContent>
  <bookViews>
    <workbookView xWindow="14400" yWindow="-12" windowWidth="14448" windowHeight="12432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<sst xmlns="http://schemas.openxmlformats.org/spreadsheetml/2006/main" count="544" uniqueCount="154">
  <si>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</si>
  <si>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</si>
  <si>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</si>
  <si>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</si>
  <si>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</si>
  <si>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</si>
  <si>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</si>
  <si>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</si>
  <si>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</si>
  <si>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</si>
  <si>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</si>
  <si>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</si>
  <si>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</si>
  <si>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</si>
  <si>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</si>
  <si>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</si>
  <si>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</si>
  <si>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</si>
  <si>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</si>
  <si>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</si>
  <si>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</si>
  <si>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</si>
  <si>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</si>
  <si>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</si>
  <si>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</si>
  <si>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</si>
  <si>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</si>
  <si>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</si>
  <si>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</si>
  <si>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</si>
  <si>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</si>
  <si>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</si>
  <si>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</si>
  <si>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</si>
  <si>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</si>
  <si>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</si>
  <si>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</si>
  <si>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</si>
  <si>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</si>
  <si>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</si>
  <si>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</si>
  <si>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</si>
  <si>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</si>
  <si>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</si>
  <si>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</si>
  <si>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</si>
  <si>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</si>
  <si>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</si>
  <si>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</si>
  <si>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</si>
  <si>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</si>
  <si>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</si>
  <si>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</si>
  <si>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</si>
  <si>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</si>
  <si>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</si>
  <si>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</si>
  <si>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</si>
  <si>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</si>
  <si>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</si>
  <si>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</si>
  <si>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</si>
  <si>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</si>
  <si>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</si>
  <si>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</si>
  <si>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</si>
  <si>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</si>
  <si>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</si>
  <si>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</si>
  <si>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</si>
  <si>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</si>
  <si>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</si>
  <si>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</si>
  <si>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</si>
  <si>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</si>
  <si>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</si>
  <si>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</si>
  <si>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</si>
  <si>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</si>
  <si>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</si>
  <si>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</si>
  <si>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</si>
  <si>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</si>
  <si>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</si>
  <si>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</si>
  <si>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</si>
  <si>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</si>
  <si>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</si>
  <si>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</si>
  <si>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</si>
  <si>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</si>
  <si>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</si>
  <si>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</si>
  <si>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</si>
  <si>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</si>
  <si>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</si>
  <si>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</si>
  <si>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</si>
  <si>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</si>
  <si>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</si>
  <si>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</si>
  <si>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</si>
  <si>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</si>
  <si>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</si>
  <si>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</si>
  <si>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</si>
  <si>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</si>
  <si>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</si>
  <si>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</si>
  <si>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</si>
  <si>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</si>
  <si>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</si>
  <si>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</si>
  <si>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</si>
  <si>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</si>
  <si>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</si>
  <si>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</si>
  <si>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</si>
  <si>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</si>
  <si>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</si>
  <si>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</si>
  <si>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</si>
  <si>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</si>
  <si>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</si>
  <si>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</si>
  <si>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</si>
  <si>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</si>
  <si>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</si>
  <si>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</si>
  <si>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</si>
  <si>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</si>
  <si>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</si>
  <si>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</si>
  <si>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</si>
  <si>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</si>
  <si>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</si>
  <si>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</si>
  <si>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</si>
  <si>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</si>
  <si>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</si>
  <si>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</si>
  <si>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</si>
  <si>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</si>
  <si>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</si>
  <si>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</si>
  <si>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</si>
  <si>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</si>
  <si>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</si>
  <si>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>Вес, гр. (ном. 465 гр.)</t>
  </si>
  <si>
    <t>82 / 54,1</t>
  </si>
  <si>
    <t>0,1 / 0,15</t>
  </si>
  <si>
    <t>Полная высота 50,4 мм</t>
  </si>
  <si>
    <t>31 / 49,4</t>
  </si>
  <si>
    <t>48  / 29,7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</si>
</sst>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7" sqref="C27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95" t="s">
        <v>82</v>
      </c>
      <c r="B1" s="499"/>
      <c r="C1" s="499"/>
      <c r="D1" s="499"/>
      <c r="E1" s="499"/>
      <c r="G1" s="363" t="s">
        <v>81</v>
      </c>
    </row>
    <row r="2" spans="1:11" ht="17.399999999999999" thickTop="1" thickBot="1" x14ac:dyDescent="0.35">
      <c r="A2" s="496" t="s">
        <v>142</v>
      </c>
      <c r="B2" s="497"/>
      <c r="C2" s="497"/>
      <c r="D2" s="497"/>
      <c r="E2" s="498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0" t="s">
        <v>83</v>
      </c>
      <c r="B4" s="501"/>
      <c r="C4" s="501"/>
      <c r="D4" s="501"/>
      <c r="E4" s="501"/>
    </row>
    <row r="5" spans="1:11" ht="16.8" thickTop="1" thickBot="1" x14ac:dyDescent="0.3">
      <c r="A5" s="502" t="s">
        <v>87</v>
      </c>
      <c r="B5" s="503"/>
      <c r="C5" s="503"/>
      <c r="D5" s="503"/>
      <c r="E5" s="504"/>
    </row>
    <row r="6" spans="1:11" ht="13.8" thickTop="1" x14ac:dyDescent="0.25"/>
    <row r="7" spans="1:11" ht="13.8" thickBot="1" x14ac:dyDescent="0.3">
      <c r="A7" s="495" t="s">
        <v>84</v>
      </c>
      <c r="B7" s="499"/>
      <c r="C7" s="499"/>
      <c r="D7" s="499"/>
      <c r="E7" s="499"/>
    </row>
    <row r="8" spans="1:11" ht="16.8" thickTop="1" thickBot="1" x14ac:dyDescent="0.3">
      <c r="A8" s="505"/>
      <c r="B8" s="506"/>
      <c r="C8" s="506"/>
      <c r="D8" s="506"/>
      <c r="E8" s="507"/>
    </row>
    <row r="10" spans="1:11" ht="13.8" thickBot="1" x14ac:dyDescent="0.3">
      <c r="A10" s="495" t="s">
        <v>85</v>
      </c>
      <c r="B10" s="495"/>
      <c r="C10" s="364"/>
      <c r="D10" s="370" t="s">
        <v>93</v>
      </c>
      <c r="E10" s="364"/>
      <c r="F10" t="s">
        <v>94</v>
      </c>
    </row>
    <row r="11" spans="1:11" ht="16.8" thickTop="1" thickBot="1" x14ac:dyDescent="0.3">
      <c r="A11" s="493"/>
      <c r="B11" s="494"/>
      <c r="D11" s="369">
        <v>43853</v>
      </c>
      <c r="F11" s="508" t="s">
        <v>96</v>
      </c>
      <c r="G11" s="508"/>
      <c r="H11" s="508"/>
      <c r="I11" s="508"/>
      <c r="J11" s="509" t="s">
        <v>98</v>
      </c>
      <c r="K11" s="509"/>
    </row>
    <row r="12" spans="1:11" x14ac:dyDescent="0.25">
      <c r="F12" s="508" t="s">
        <v>86</v>
      </c>
      <c r="G12" s="508"/>
      <c r="H12" s="508"/>
      <c r="I12" s="508"/>
      <c r="J12" s="509" t="s">
        <v>99</v>
      </c>
      <c r="K12" s="509"/>
    </row>
    <row r="13" spans="1:11" ht="39.6" x14ac:dyDescent="0.25">
      <c r="A13" s="374" t="s">
        <v>88</v>
      </c>
      <c r="B13" s="374" t="s">
        <v>89</v>
      </c>
      <c r="C13" s="374" t="s">
        <v>103</v>
      </c>
      <c r="D13" s="374" t="s">
        <v>133</v>
      </c>
      <c r="E13" s="474" t="s">
        <v>134</v>
      </c>
      <c r="F13" s="508" t="s">
        <v>97</v>
      </c>
      <c r="G13" s="508"/>
      <c r="H13" s="508"/>
      <c r="I13" s="508"/>
      <c r="J13" s="509" t="s">
        <v>100</v>
      </c>
      <c r="K13" s="509"/>
    </row>
    <row r="14" spans="1:11" x14ac:dyDescent="0.25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5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5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5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5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5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5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5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5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5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5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5">
      <c r="A27" s="367" t="s">
        <v>105</v>
      </c>
      <c r="B27" s="373">
        <v>18</v>
      </c>
      <c r="C27" s="375"/>
      <c r="D27" s="366"/>
      <c r="E27" s="366"/>
    </row>
    <row r="28" spans="1:7" x14ac:dyDescent="0.25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5">
      <c r="A29" s="492" t="s">
        <v>106</v>
      </c>
      <c r="B29" s="492"/>
      <c r="C29" s="492"/>
    </row>
    <row r="30" spans="1:7" x14ac:dyDescent="0.25">
      <c r="A30" s="363" t="s">
        <v>144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60</v>
      </c>
      <c r="L2" s="618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3">
      <c r="A3" s="163"/>
      <c r="B3" s="601"/>
      <c r="C3" s="602"/>
      <c r="D3" s="603"/>
      <c r="E3" s="610" t="s">
        <v>51</v>
      </c>
      <c r="F3" s="611"/>
      <c r="G3" s="611"/>
      <c r="H3" s="612"/>
      <c r="I3" s="615"/>
      <c r="J3" s="616"/>
      <c r="K3" s="619"/>
      <c r="L3" s="62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>
        <v>75.05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>
        <v>19.5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18</v>
      </c>
      <c r="L2" s="618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3">
      <c r="A3" s="202"/>
      <c r="B3" s="601"/>
      <c r="C3" s="602"/>
      <c r="D3" s="603"/>
      <c r="E3" s="610" t="s">
        <v>53</v>
      </c>
      <c r="F3" s="611"/>
      <c r="G3" s="611"/>
      <c r="H3" s="612"/>
      <c r="I3" s="615"/>
      <c r="J3" s="616"/>
      <c r="K3" s="619"/>
      <c r="L3" s="62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7" t="s">
        <v>54</v>
      </c>
      <c r="C18" s="638"/>
      <c r="D18" s="638"/>
      <c r="E18" s="63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23" sqref="J2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Данные!B26</f>
        <v>18</v>
      </c>
      <c r="L2" s="618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3">
      <c r="A3" s="130"/>
      <c r="B3" s="601"/>
      <c r="C3" s="602"/>
      <c r="D3" s="603"/>
      <c r="E3" s="610" t="s">
        <v>55</v>
      </c>
      <c r="F3" s="611"/>
      <c r="G3" s="611"/>
      <c r="H3" s="612"/>
      <c r="I3" s="615"/>
      <c r="J3" s="616"/>
      <c r="K3" s="619"/>
      <c r="L3" s="62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>
        <v>40.5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>
        <v>26.7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>
        <v>72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42">
        <f>Данные!B23</f>
        <v>20</v>
      </c>
      <c r="L2" s="643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3">
      <c r="A3" s="259"/>
      <c r="B3" s="601"/>
      <c r="C3" s="602"/>
      <c r="D3" s="603"/>
      <c r="E3" s="610" t="s">
        <v>56</v>
      </c>
      <c r="F3" s="611"/>
      <c r="G3" s="611"/>
      <c r="H3" s="612"/>
      <c r="I3" s="615"/>
      <c r="J3" s="616"/>
      <c r="K3" s="644"/>
      <c r="L3" s="64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J21" sqref="J21:J3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2" t="s">
        <v>147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ExtraNew 0.5L</v>
      </c>
      <c r="D17" s="410">
        <f>Данные!$B26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148</v>
      </c>
      <c r="K20" s="391"/>
      <c r="L20" s="391"/>
    </row>
    <row r="21" spans="1:12" x14ac:dyDescent="0.25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647"/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648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649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650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649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64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649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64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651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651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652"/>
      <c r="K31" s="383"/>
      <c r="L31" s="383"/>
    </row>
    <row r="32" spans="1:12" ht="13.8" thickBot="1" x14ac:dyDescent="0.3">
      <c r="A32" s="453" t="s">
        <v>127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653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13" t="s">
        <v>128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5">
      <c r="A37" s="514" t="s">
        <v>129</v>
      </c>
      <c r="B37" s="514"/>
      <c r="C37" s="462" t="s">
        <v>130</v>
      </c>
      <c r="D37" s="462" t="s">
        <v>131</v>
      </c>
      <c r="E37" s="383"/>
      <c r="F37" s="383"/>
      <c r="G37" s="383"/>
      <c r="H37" s="383"/>
      <c r="I37" s="383"/>
      <c r="J37" s="383"/>
    </row>
    <row r="38" spans="1:11" x14ac:dyDescent="0.25">
      <c r="A38" s="515">
        <f>A21-F32</f>
        <v>15768085</v>
      </c>
      <c r="B38" s="516"/>
      <c r="C38" s="463">
        <f>1-G32</f>
        <v>0.93857648809523808</v>
      </c>
      <c r="D38" s="464">
        <f>(C38/0.8)*100</f>
        <v>117.32206101190474</v>
      </c>
      <c r="E38" s="465" t="s">
        <v>132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3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3">
      <c r="A13" s="522" t="str">
        <f>Данные!A2</f>
        <v>XXI-КПМ-24-1-500-16 (Бульбаш Экстра Нью)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3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3">
      <c r="A24" s="527">
        <v>1</v>
      </c>
      <c r="B24" s="541" t="s">
        <v>43</v>
      </c>
      <c r="C24" s="542"/>
      <c r="D24" s="543"/>
      <c r="E24" s="529" t="str">
        <f>Данные!C14</f>
        <v>ExtraNew 0.5L</v>
      </c>
      <c r="F24" s="530"/>
      <c r="G24" s="533">
        <f>Данные!B14</f>
        <v>24</v>
      </c>
      <c r="H24" s="535"/>
      <c r="I24" s="536"/>
      <c r="J24" s="537"/>
    </row>
    <row r="25" spans="1:10" ht="40.049999999999997" customHeight="1" x14ac:dyDescent="0.3">
      <c r="A25" s="528"/>
      <c r="B25" s="523" t="str">
        <f>Данные!$A$30</f>
        <v>(к серийному формокомплекту ExtraNew 0.5L)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3">
      <c r="A26" s="527">
        <f>A24+1</f>
        <v>2</v>
      </c>
      <c r="B26" s="545" t="s">
        <v>107</v>
      </c>
      <c r="C26" s="546"/>
      <c r="D26" s="547"/>
      <c r="E26" s="529" t="str">
        <f>Данные!C15</f>
        <v>ExtraNew 0.5L</v>
      </c>
      <c r="F26" s="530"/>
      <c r="G26" s="533">
        <f>Данные!B15</f>
        <v>24</v>
      </c>
      <c r="H26" s="535"/>
      <c r="I26" s="536"/>
      <c r="J26" s="537"/>
    </row>
    <row r="27" spans="1:10" ht="40.049999999999997" customHeight="1" x14ac:dyDescent="0.3">
      <c r="A27" s="528"/>
      <c r="B27" s="523" t="str">
        <f>Данные!$A$30</f>
        <v>(к серийному формокомплекту ExtraNew 0.5L)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 x14ac:dyDescent="0.3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Данные!C16</f>
        <v>ExtraNew 0.5L</v>
      </c>
      <c r="F28" s="530"/>
      <c r="G28" s="533">
        <f>Данные!B16</f>
        <v>32</v>
      </c>
      <c r="H28" s="535"/>
      <c r="I28" s="536"/>
      <c r="J28" s="537"/>
    </row>
    <row r="29" spans="1:10" ht="40.049999999999997" customHeight="1" x14ac:dyDescent="0.3">
      <c r="A29" s="528"/>
      <c r="B29" s="523" t="str">
        <f>Данные!$A$30</f>
        <v>(к серийному формокомплекту ExtraNew 0.5L)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 x14ac:dyDescent="0.3">
      <c r="A30" s="527">
        <f t="shared" ref="A30" si="1">A28+1</f>
        <v>4</v>
      </c>
      <c r="B30" s="545" t="s">
        <v>108</v>
      </c>
      <c r="C30" s="546"/>
      <c r="D30" s="547"/>
      <c r="E30" s="529" t="str">
        <f>Данные!C17</f>
        <v>ExtraNew 0.5L</v>
      </c>
      <c r="F30" s="530"/>
      <c r="G30" s="533">
        <f>Данные!B17</f>
        <v>32</v>
      </c>
      <c r="H30" s="535"/>
      <c r="I30" s="536"/>
      <c r="J30" s="537"/>
    </row>
    <row r="31" spans="1:10" ht="40.049999999999997" customHeight="1" x14ac:dyDescent="0.3">
      <c r="A31" s="528"/>
      <c r="B31" s="523" t="str">
        <f>Данные!$A$30</f>
        <v>(к серийному формокомплекту ExtraNew 0.5L)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" customHeight="1" x14ac:dyDescent="0.3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Данные!C18</f>
        <v>ExtraNew 0.5L</v>
      </c>
      <c r="F32" s="530"/>
      <c r="G32" s="533">
        <f>Данные!B18</f>
        <v>130</v>
      </c>
      <c r="H32" s="535"/>
      <c r="I32" s="536"/>
      <c r="J32" s="537"/>
    </row>
    <row r="33" spans="1:10" ht="40.049999999999997" customHeight="1" x14ac:dyDescent="0.3">
      <c r="A33" s="528"/>
      <c r="B33" s="523" t="str">
        <f>Данные!$A$30</f>
        <v>(к серийному формокомплекту ExtraNew 0.5L)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" customHeight="1" x14ac:dyDescent="0.3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Данные!C19</f>
        <v>ExtraNew 0.5L</v>
      </c>
      <c r="F34" s="530"/>
      <c r="G34" s="533">
        <f>Данные!B19</f>
        <v>130</v>
      </c>
      <c r="H34" s="535"/>
      <c r="I34" s="536"/>
      <c r="J34" s="537"/>
    </row>
    <row r="35" spans="1:10" ht="40.049999999999997" customHeight="1" x14ac:dyDescent="0.3">
      <c r="A35" s="528"/>
      <c r="B35" s="523" t="str">
        <f>Данные!$A$30</f>
        <v>(к серийному формокомплекту ExtraNew 0.5L)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" customHeight="1" x14ac:dyDescent="0.3">
      <c r="A36" s="527">
        <f t="shared" ref="A36" si="4">A34+1</f>
        <v>7</v>
      </c>
      <c r="B36" s="545" t="s">
        <v>51</v>
      </c>
      <c r="C36" s="546"/>
      <c r="D36" s="547"/>
      <c r="E36" s="529" t="str">
        <f>Данные!C20</f>
        <v>ExtraNew 0.5L</v>
      </c>
      <c r="F36" s="530"/>
      <c r="G36" s="533">
        <f>Данные!B20</f>
        <v>60</v>
      </c>
      <c r="H36" s="535"/>
      <c r="I36" s="536"/>
      <c r="J36" s="537"/>
    </row>
    <row r="37" spans="1:10" ht="40.049999999999997" customHeight="1" x14ac:dyDescent="0.3">
      <c r="A37" s="528"/>
      <c r="B37" s="523" t="str">
        <f>Данные!$A$30</f>
        <v>(к серийному формокомплекту ExtraNew 0.5L)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" customHeight="1" x14ac:dyDescent="0.3">
      <c r="A38" s="527">
        <f t="shared" ref="A38" si="5">A36+1</f>
        <v>8</v>
      </c>
      <c r="B38" s="545" t="s">
        <v>53</v>
      </c>
      <c r="C38" s="546"/>
      <c r="D38" s="547"/>
      <c r="E38" s="529" t="str">
        <f>Данные!C21</f>
        <v>ExtraNew 0.5L</v>
      </c>
      <c r="F38" s="530"/>
      <c r="G38" s="533">
        <f>Данные!B21</f>
        <v>18</v>
      </c>
      <c r="H38" s="535"/>
      <c r="I38" s="536"/>
      <c r="J38" s="537"/>
    </row>
    <row r="39" spans="1:10" ht="40.049999999999997" customHeight="1" x14ac:dyDescent="0.3">
      <c r="A39" s="528"/>
      <c r="B39" s="523" t="str">
        <f>Данные!$A$30</f>
        <v>(к серийному формокомплекту ExtraNew 0.5L)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" customHeight="1" x14ac:dyDescent="0.3">
      <c r="A40" s="527">
        <f t="shared" ref="A40" si="6">A38+1</f>
        <v>9</v>
      </c>
      <c r="B40" s="545" t="s">
        <v>56</v>
      </c>
      <c r="C40" s="546"/>
      <c r="D40" s="547"/>
      <c r="E40" s="529" t="str">
        <f>Данные!C23</f>
        <v>ExtraNew 0.5L</v>
      </c>
      <c r="F40" s="530"/>
      <c r="G40" s="533">
        <f>Данные!B23</f>
        <v>20</v>
      </c>
      <c r="H40" s="535"/>
      <c r="I40" s="536"/>
      <c r="J40" s="537"/>
    </row>
    <row r="41" spans="1:10" ht="40.049999999999997" customHeight="1" x14ac:dyDescent="0.3">
      <c r="A41" s="528"/>
      <c r="B41" s="523" t="str">
        <f>Данные!$A$30</f>
        <v>(к серийному формокомплекту ExtraNew 0.5L)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" customHeight="1" x14ac:dyDescent="0.3">
      <c r="A42" s="527">
        <f t="shared" ref="A42" si="7">A40+1</f>
        <v>10</v>
      </c>
      <c r="B42" s="545" t="s">
        <v>55</v>
      </c>
      <c r="C42" s="546"/>
      <c r="D42" s="547"/>
      <c r="E42" s="529" t="str">
        <f>Данные!C26</f>
        <v>ExtraNew 0.5L</v>
      </c>
      <c r="F42" s="530"/>
      <c r="G42" s="533">
        <f>Данные!B26</f>
        <v>18</v>
      </c>
      <c r="H42" s="535"/>
      <c r="I42" s="536"/>
      <c r="J42" s="537"/>
    </row>
    <row r="43" spans="1:10" ht="40.049999999999997" customHeight="1" x14ac:dyDescent="0.3">
      <c r="A43" s="528"/>
      <c r="B43" s="523" t="str">
        <f>Данные!$A$30</f>
        <v>(к серийному формокомплекту ExtraNew 0.5L)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" customHeight="1" x14ac:dyDescent="0.3">
      <c r="A44" s="527">
        <f t="shared" ref="A44" si="8">A42+1</f>
        <v>11</v>
      </c>
      <c r="B44" s="545" t="s">
        <v>105</v>
      </c>
      <c r="C44" s="546"/>
      <c r="D44" s="547"/>
      <c r="E44" s="529">
        <f>Данные!C27</f>
        <v>0</v>
      </c>
      <c r="F44" s="530"/>
      <c r="G44" s="533">
        <f>Данные!B27</f>
        <v>18</v>
      </c>
      <c r="H44" s="535"/>
      <c r="I44" s="536"/>
      <c r="J44" s="537"/>
    </row>
    <row r="45" spans="1:10" ht="40.049999999999997" customHeight="1" x14ac:dyDescent="0.3">
      <c r="A45" s="528"/>
      <c r="B45" s="523" t="str">
        <f>Данные!$A$30</f>
        <v>(к серийному формокомплекту ExtraNew 0.5L)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" customHeight="1" x14ac:dyDescent="0.3">
      <c r="A46" s="527">
        <f t="shared" ref="A46" si="9">A44+1</f>
        <v>12</v>
      </c>
      <c r="B46" s="545" t="s">
        <v>70</v>
      </c>
      <c r="C46" s="546"/>
      <c r="D46" s="547"/>
      <c r="E46" s="529" t="str">
        <f>Данные!C24</f>
        <v>ExtraNew 0.5L</v>
      </c>
      <c r="F46" s="530"/>
      <c r="G46" s="533">
        <f>Данные!B24</f>
        <v>8</v>
      </c>
      <c r="H46" s="535"/>
      <c r="I46" s="536"/>
      <c r="J46" s="537"/>
    </row>
    <row r="47" spans="1:10" ht="40.049999999999997" customHeight="1" x14ac:dyDescent="0.3">
      <c r="A47" s="528"/>
      <c r="B47" s="523" t="str">
        <f>Данные!$A$30</f>
        <v>(к серийному формокомплекту ExtraNew 0.5L)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>
        <v>284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>
        <v>39.85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>
        <v>259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>
        <v>26.4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 t="s">
        <v>149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>
        <v>0.25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 t="s">
        <v>150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136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140</v>
      </c>
      <c r="O28" s="559"/>
      <c r="P28" s="560" t="s">
        <v>141</v>
      </c>
      <c r="Q28" s="56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7" sqref="I7:J7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Данные!B15</f>
        <v>24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>
        <v>25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135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151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136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3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240.6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26.1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 t="s">
        <v>152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24" x14ac:dyDescent="0.25">
      <c r="O24" s="559" t="s">
        <v>140</v>
      </c>
      <c r="P24" s="559"/>
      <c r="Q24" s="560" t="s">
        <v>141</v>
      </c>
      <c r="R24" s="56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32</v>
      </c>
      <c r="L2" s="584"/>
      <c r="M2" s="7"/>
      <c r="N2" s="8"/>
      <c r="O2" s="9"/>
      <c r="P2" s="628"/>
      <c r="Q2" s="628"/>
      <c r="R2" s="10"/>
      <c r="S2" s="11"/>
    </row>
    <row r="3" spans="1:19" ht="17.25" customHeight="1" thickBot="1" x14ac:dyDescent="0.3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Данные!B18</f>
        <v>130</v>
      </c>
      <c r="L2" s="618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3">
      <c r="A3" s="65"/>
      <c r="B3" s="601"/>
      <c r="C3" s="602"/>
      <c r="D3" s="603"/>
      <c r="E3" s="610" t="s">
        <v>47</v>
      </c>
      <c r="F3" s="611"/>
      <c r="G3" s="611"/>
      <c r="H3" s="612"/>
      <c r="I3" s="615"/>
      <c r="J3" s="616"/>
      <c r="K3" s="619"/>
      <c r="L3" s="620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>
        <v>29.5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>
        <v>23.3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>
        <v>57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>
        <v>25.2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>
        <v>24.5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19" x14ac:dyDescent="0.25">
      <c r="O24" s="559" t="s">
        <v>140</v>
      </c>
      <c r="P24" s="559"/>
      <c r="Q24" s="560" t="s">
        <v>141</v>
      </c>
      <c r="R24" s="56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Данные!B19</f>
        <v>130</v>
      </c>
      <c r="L2" s="618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90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23.2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19.579999999999998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17.5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2020-01-28T06:28:22Z</dcterms:modified>
</cp:coreProperties>
</file>