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/>
  </bookViews>
  <sheets>
    <sheet name="Январь" sheetId="57" r:id="rId1"/>
    <sheet name="Сентябрь" sheetId="53" r:id="rId2"/>
    <sheet name="Октябрь" sheetId="54" r:id="rId3"/>
    <sheet name="Ноябрь" sheetId="55" r:id="rId4"/>
    <sheet name="Декабрь" sheetId="56" r:id="rId5"/>
  </sheets>
  <definedNames>
    <definedName name="_xlnm.Print_Area" localSheetId="4">Декабрь!$A$1:$R$81</definedName>
    <definedName name="_xlnm.Print_Area" localSheetId="3">Ноябрь!$A$1:$R$85</definedName>
    <definedName name="_xlnm.Print_Area" localSheetId="2">Октябрь!$A$1:$R$78</definedName>
    <definedName name="_xlnm.Print_Area" localSheetId="1">Сентябрь!$A$1:$R$76</definedName>
    <definedName name="_xlnm.Print_Area" localSheetId="0">Январь!$A$1:$U$81</definedName>
  </definedNames>
  <calcPr calcId="152511"/>
</workbook>
</file>

<file path=xl/calcChain.xml><?xml version="1.0" encoding="utf-8"?>
<calcChain xmlns="http://schemas.openxmlformats.org/spreadsheetml/2006/main">
  <c r="F75" i="57" l="1"/>
  <c r="D75" i="57"/>
  <c r="G72" i="57"/>
  <c r="F72" i="57"/>
  <c r="D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E72" i="57" l="1"/>
  <c r="N61" i="57"/>
  <c r="M61" i="57" l="1"/>
  <c r="K61" i="57"/>
  <c r="M57" i="57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S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R51" i="57" s="1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T36" i="57" s="1"/>
  <c r="R28" i="57"/>
  <c r="R36" i="57" s="1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K49" i="57"/>
  <c r="L61" i="57" l="1"/>
  <c r="S36" i="57"/>
  <c r="R10" i="57"/>
  <c r="T10" i="57"/>
  <c r="T51" i="57"/>
  <c r="S51" i="57"/>
  <c r="T25" i="57"/>
  <c r="S25" i="57" s="1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D56" i="57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D6" i="57" s="1"/>
  <c r="S10" i="57" l="1"/>
  <c r="K46" i="57"/>
  <c r="L46" i="57"/>
  <c r="F31" i="57"/>
  <c r="E31" i="57" s="1"/>
  <c r="F40" i="57"/>
  <c r="F53" i="57"/>
  <c r="F6" i="57"/>
  <c r="D31" i="57"/>
  <c r="D53" i="57"/>
  <c r="D40" i="57"/>
  <c r="E6" i="57"/>
  <c r="D4" i="53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53" i="57" l="1"/>
  <c r="E40" i="57"/>
  <c r="E14" i="53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</calcChain>
</file>

<file path=xl/sharedStrings.xml><?xml version="1.0" encoding="utf-8"?>
<sst xmlns="http://schemas.openxmlformats.org/spreadsheetml/2006/main" count="226" uniqueCount="43">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</sst>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3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2" fontId="2" fillId="0" borderId="37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view="pageBreakPreview" zoomScale="55" zoomScaleSheetLayoutView="55" workbookViewId="0">
      <pane ySplit="2" topLeftCell="A39" activePane="bottomLeft" state="frozen"/>
      <selection pane="bottomLeft" activeCell="A75" sqref="A75:A79"/>
    </sheetView>
  </sheetViews>
  <sheetFormatPr defaultRowHeight="13.8" x14ac:dyDescent="0.25"/>
  <cols>
    <col min="1" max="1" width="12.21875" style="11" bestFit="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0.6640625" style="12" customWidth="1"/>
    <col min="8" max="8" width="12.21875" style="11" bestFit="1" customWidth="1"/>
    <col min="9" max="9" width="11.1093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1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3.6640625" style="12" customWidth="1"/>
    <col min="21" max="21" width="10.109375" style="12" customWidth="1"/>
    <col min="22" max="16384" width="8.88671875" style="12"/>
  </cols>
  <sheetData>
    <row r="1" spans="1:21" x14ac:dyDescent="0.25">
      <c r="B1" s="176" t="s">
        <v>6</v>
      </c>
      <c r="C1" s="177"/>
      <c r="D1" s="177"/>
      <c r="E1" s="177"/>
      <c r="F1" s="177"/>
      <c r="G1" s="145"/>
      <c r="I1" s="178" t="s">
        <v>9</v>
      </c>
      <c r="J1" s="179"/>
      <c r="K1" s="179"/>
      <c r="L1" s="179"/>
      <c r="M1" s="179"/>
      <c r="N1" s="145"/>
      <c r="P1" s="178" t="s">
        <v>7</v>
      </c>
      <c r="Q1" s="179"/>
      <c r="R1" s="179"/>
      <c r="S1" s="179"/>
      <c r="T1" s="179"/>
    </row>
    <row r="2" spans="1:21" ht="69" x14ac:dyDescent="0.25">
      <c r="B2" s="13" t="s">
        <v>2</v>
      </c>
      <c r="C2" s="146" t="s">
        <v>0</v>
      </c>
      <c r="D2" s="13" t="s">
        <v>3</v>
      </c>
      <c r="E2" s="147" t="s">
        <v>4</v>
      </c>
      <c r="F2" s="147" t="s">
        <v>5</v>
      </c>
      <c r="G2" s="147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7" t="s">
        <v>5</v>
      </c>
      <c r="N2" s="160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3" t="s">
        <v>5</v>
      </c>
      <c r="U2" s="147" t="s">
        <v>41</v>
      </c>
    </row>
    <row r="3" spans="1:21" ht="13.8" customHeight="1" thickBot="1" x14ac:dyDescent="0.3">
      <c r="A3" s="22"/>
      <c r="B3" s="175" t="s">
        <v>11</v>
      </c>
      <c r="C3" s="175"/>
      <c r="D3" s="175"/>
      <c r="E3" s="175"/>
      <c r="F3" s="175"/>
      <c r="G3" s="180"/>
      <c r="H3" s="22"/>
      <c r="I3" s="181" t="s">
        <v>13</v>
      </c>
      <c r="J3" s="182"/>
      <c r="K3" s="182"/>
      <c r="L3" s="182"/>
      <c r="M3" s="182"/>
      <c r="N3" s="183"/>
      <c r="O3" s="22"/>
      <c r="P3" s="184" t="s">
        <v>10</v>
      </c>
      <c r="Q3" s="185"/>
      <c r="R3" s="185"/>
      <c r="S3" s="185"/>
      <c r="T3" s="185"/>
      <c r="U3" s="183"/>
    </row>
    <row r="4" spans="1:21" ht="13.8" customHeight="1" x14ac:dyDescent="0.25">
      <c r="A4" s="22">
        <v>43831</v>
      </c>
      <c r="B4" s="23">
        <v>113040</v>
      </c>
      <c r="C4" s="148">
        <v>0.97699999999999998</v>
      </c>
      <c r="D4" s="24">
        <f t="shared" ref="D4" si="0">B4*C4</f>
        <v>110440.08</v>
      </c>
      <c r="E4" s="149">
        <v>94.663835810332628</v>
      </c>
      <c r="F4" s="24">
        <f>B4*E4/100</f>
        <v>107008</v>
      </c>
      <c r="G4" s="156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8">
        <f t="shared" ref="M4" si="2">I4*L4/100</f>
        <v>94770</v>
      </c>
      <c r="N4" s="162">
        <v>192.54</v>
      </c>
      <c r="O4" s="22">
        <v>43831</v>
      </c>
      <c r="P4" s="42">
        <v>92880</v>
      </c>
      <c r="Q4" s="72">
        <v>0.97</v>
      </c>
      <c r="R4" s="24">
        <f t="shared" ref="R4" si="3">P4*Q4</f>
        <v>90093.599999999991</v>
      </c>
      <c r="S4" s="167">
        <v>94.328165374676999</v>
      </c>
      <c r="T4" s="159">
        <f t="shared" ref="T4" si="4">P4*S4/100</f>
        <v>87612</v>
      </c>
      <c r="U4" s="162">
        <v>354.22</v>
      </c>
    </row>
    <row r="5" spans="1:21" ht="12.75" customHeight="1" x14ac:dyDescent="0.25">
      <c r="B5" s="23">
        <v>113040</v>
      </c>
      <c r="C5" s="150">
        <v>0.999</v>
      </c>
      <c r="D5" s="24">
        <f t="shared" ref="D5" si="5">B5*C5</f>
        <v>112926.96</v>
      </c>
      <c r="E5" s="151">
        <v>97.154989384288754</v>
      </c>
      <c r="F5" s="24">
        <f>B5*E5/100</f>
        <v>109824</v>
      </c>
      <c r="G5" s="154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8">
        <f t="shared" ref="M5:M45" si="7">I5*L5/100</f>
        <v>94770</v>
      </c>
      <c r="N5" s="155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9">
        <f t="shared" ref="T5:T9" si="9">P5*S5/100</f>
        <v>87612</v>
      </c>
      <c r="U5" s="155">
        <v>353.66</v>
      </c>
    </row>
    <row r="6" spans="1:21" x14ac:dyDescent="0.25">
      <c r="B6" s="172" t="s">
        <v>1</v>
      </c>
      <c r="C6" s="172"/>
      <c r="D6" s="141">
        <f>SUM(D4:D5)</f>
        <v>223367.04000000001</v>
      </c>
      <c r="E6" s="152">
        <f>F6/D6</f>
        <v>0.97074304248290166</v>
      </c>
      <c r="F6" s="141">
        <f>SUM(F4:F5)</f>
        <v>216832</v>
      </c>
      <c r="G6" s="141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8">
        <f t="shared" si="7"/>
        <v>94770</v>
      </c>
      <c r="N6" s="155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9">
        <f t="shared" si="9"/>
        <v>87612</v>
      </c>
      <c r="U6" s="155">
        <v>354.56</v>
      </c>
    </row>
    <row r="7" spans="1:21" x14ac:dyDescent="0.25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8">
        <f t="shared" si="7"/>
        <v>94770</v>
      </c>
      <c r="N7" s="155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9">
        <f t="shared" si="9"/>
        <v>87612</v>
      </c>
      <c r="U7" s="155">
        <v>353.83</v>
      </c>
    </row>
    <row r="8" spans="1:21" ht="13.8" customHeight="1" x14ac:dyDescent="0.25">
      <c r="B8" s="175" t="s">
        <v>21</v>
      </c>
      <c r="C8" s="175"/>
      <c r="D8" s="175"/>
      <c r="E8" s="175"/>
      <c r="F8" s="175"/>
      <c r="G8" s="175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8">
        <f t="shared" si="7"/>
        <v>91125</v>
      </c>
      <c r="N8" s="155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9">
        <f t="shared" si="9"/>
        <v>91188</v>
      </c>
      <c r="U8" s="155">
        <v>354.54</v>
      </c>
    </row>
    <row r="9" spans="1:21" x14ac:dyDescent="0.25">
      <c r="A9" s="22">
        <v>43832</v>
      </c>
      <c r="B9" s="99">
        <v>107280</v>
      </c>
      <c r="C9" s="153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5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8">
        <f t="shared" si="7"/>
        <v>91125</v>
      </c>
      <c r="N9" s="155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9">
        <f t="shared" si="9"/>
        <v>91188</v>
      </c>
      <c r="U9" s="165">
        <v>354.27</v>
      </c>
    </row>
    <row r="10" spans="1:21" x14ac:dyDescent="0.25">
      <c r="B10" s="99">
        <v>104400</v>
      </c>
      <c r="C10" s="153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5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8">
        <f t="shared" si="7"/>
        <v>94770</v>
      </c>
      <c r="N10" s="155">
        <v>192.64</v>
      </c>
      <c r="P10" s="170" t="s">
        <v>1</v>
      </c>
      <c r="Q10" s="171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1">
        <f>AVERAGE(U4:U9)</f>
        <v>354.18</v>
      </c>
    </row>
    <row r="11" spans="1:21" ht="14.25" customHeight="1" x14ac:dyDescent="0.25">
      <c r="A11" s="22">
        <v>43833</v>
      </c>
      <c r="B11" s="99">
        <v>104400</v>
      </c>
      <c r="C11" s="153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5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8">
        <f t="shared" si="7"/>
        <v>94770</v>
      </c>
      <c r="N11" s="155">
        <v>192.45</v>
      </c>
      <c r="P11" s="42"/>
      <c r="Q11" s="1"/>
      <c r="R11" s="24"/>
      <c r="S11" s="36"/>
      <c r="T11" s="159"/>
      <c r="U11" s="164"/>
    </row>
    <row r="12" spans="1:21" ht="12.75" customHeight="1" x14ac:dyDescent="0.25">
      <c r="B12" s="99">
        <v>104400</v>
      </c>
      <c r="C12" s="153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5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8">
        <f t="shared" si="7"/>
        <v>94770</v>
      </c>
      <c r="N12" s="155">
        <v>192.97</v>
      </c>
      <c r="P12" s="184" t="s">
        <v>40</v>
      </c>
      <c r="Q12" s="185"/>
      <c r="R12" s="185"/>
      <c r="S12" s="185"/>
      <c r="T12" s="185"/>
      <c r="U12" s="183"/>
    </row>
    <row r="13" spans="1:21" ht="14.25" customHeight="1" x14ac:dyDescent="0.25">
      <c r="A13" s="22">
        <v>43834</v>
      </c>
      <c r="B13" s="99">
        <v>104400</v>
      </c>
      <c r="C13" s="153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5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8">
        <f t="shared" si="7"/>
        <v>94770</v>
      </c>
      <c r="N13" s="155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9">
        <f t="shared" ref="T13" si="14">P13*S13/100</f>
        <v>57722</v>
      </c>
      <c r="U13" s="155">
        <v>429.57</v>
      </c>
    </row>
    <row r="14" spans="1:21" x14ac:dyDescent="0.25">
      <c r="A14" s="60"/>
      <c r="B14" s="99">
        <v>104400</v>
      </c>
      <c r="C14" s="153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5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8">
        <f t="shared" si="7"/>
        <v>94770</v>
      </c>
      <c r="N14" s="155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9">
        <f t="shared" ref="T14:T24" si="16">P14*S14/100</f>
        <v>74480</v>
      </c>
      <c r="U14" s="155">
        <v>430.37</v>
      </c>
    </row>
    <row r="15" spans="1:21" x14ac:dyDescent="0.25">
      <c r="A15" s="98">
        <v>43835</v>
      </c>
      <c r="B15" s="99">
        <v>104400</v>
      </c>
      <c r="C15" s="153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5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8">
        <f t="shared" si="7"/>
        <v>94770</v>
      </c>
      <c r="N15" s="155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9">
        <f t="shared" si="16"/>
        <v>76342</v>
      </c>
      <c r="U15" s="155">
        <v>429.31</v>
      </c>
    </row>
    <row r="16" spans="1:21" x14ac:dyDescent="0.25">
      <c r="B16" s="99">
        <v>104400</v>
      </c>
      <c r="C16" s="153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5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8">
        <f t="shared" si="7"/>
        <v>94770</v>
      </c>
      <c r="N16" s="155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9">
        <f t="shared" si="16"/>
        <v>76342</v>
      </c>
      <c r="U16" s="155">
        <v>429.75</v>
      </c>
    </row>
    <row r="17" spans="1:21" x14ac:dyDescent="0.25">
      <c r="A17" s="22">
        <v>43836</v>
      </c>
      <c r="B17" s="99">
        <v>104400</v>
      </c>
      <c r="C17" s="153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5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8">
        <f t="shared" si="7"/>
        <v>94770</v>
      </c>
      <c r="N17" s="155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9">
        <f t="shared" si="16"/>
        <v>76342</v>
      </c>
      <c r="U17" s="155">
        <v>428.5</v>
      </c>
    </row>
    <row r="18" spans="1:21" ht="14.25" customHeight="1" x14ac:dyDescent="0.25">
      <c r="B18" s="99">
        <v>104400</v>
      </c>
      <c r="C18" s="153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5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8">
        <f t="shared" si="7"/>
        <v>98415</v>
      </c>
      <c r="N18" s="155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9">
        <f t="shared" si="16"/>
        <v>76342</v>
      </c>
      <c r="U18" s="155">
        <v>429.19</v>
      </c>
    </row>
    <row r="19" spans="1:21" x14ac:dyDescent="0.25">
      <c r="A19" s="22">
        <v>43837</v>
      </c>
      <c r="B19" s="99">
        <v>104400</v>
      </c>
      <c r="C19" s="153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5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8">
        <f t="shared" si="7"/>
        <v>98415</v>
      </c>
      <c r="N19" s="155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9">
        <f t="shared" si="16"/>
        <v>76342</v>
      </c>
      <c r="U19" s="155">
        <v>428.58</v>
      </c>
    </row>
    <row r="20" spans="1:21" x14ac:dyDescent="0.25">
      <c r="B20" s="99">
        <v>104400</v>
      </c>
      <c r="C20" s="153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5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8">
        <f t="shared" si="7"/>
        <v>94770</v>
      </c>
      <c r="N20" s="155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9">
        <f t="shared" si="16"/>
        <v>74480</v>
      </c>
      <c r="U20" s="155">
        <v>428.31</v>
      </c>
    </row>
    <row r="21" spans="1:21" x14ac:dyDescent="0.25">
      <c r="A21" s="22">
        <v>43838</v>
      </c>
      <c r="B21" s="99">
        <v>104400</v>
      </c>
      <c r="C21" s="153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5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8">
        <f t="shared" si="7"/>
        <v>94770</v>
      </c>
      <c r="N21" s="155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9">
        <f t="shared" si="16"/>
        <v>76342</v>
      </c>
      <c r="U21" s="155">
        <v>428.7</v>
      </c>
    </row>
    <row r="22" spans="1:21" x14ac:dyDescent="0.25">
      <c r="B22" s="99">
        <v>104400</v>
      </c>
      <c r="C22" s="153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5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8">
        <f t="shared" si="7"/>
        <v>94770</v>
      </c>
      <c r="N22" s="155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9">
        <f t="shared" si="16"/>
        <v>78204</v>
      </c>
      <c r="U22" s="155">
        <v>428.02</v>
      </c>
    </row>
    <row r="23" spans="1:21" x14ac:dyDescent="0.25">
      <c r="A23" s="22">
        <v>43839</v>
      </c>
      <c r="B23" s="99">
        <v>104400</v>
      </c>
      <c r="C23" s="153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5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8">
        <f t="shared" si="7"/>
        <v>94770</v>
      </c>
      <c r="N23" s="155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9">
        <f t="shared" si="16"/>
        <v>76342</v>
      </c>
      <c r="U23" s="155">
        <v>427.18</v>
      </c>
    </row>
    <row r="24" spans="1:21" x14ac:dyDescent="0.25">
      <c r="B24" s="99">
        <v>104400</v>
      </c>
      <c r="C24" s="153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5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8">
        <f t="shared" si="7"/>
        <v>94770</v>
      </c>
      <c r="N24" s="155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9">
        <f t="shared" si="16"/>
        <v>74480</v>
      </c>
      <c r="U24" s="155">
        <v>428.81</v>
      </c>
    </row>
    <row r="25" spans="1:21" ht="14.25" customHeight="1" x14ac:dyDescent="0.25">
      <c r="A25" s="22">
        <v>43840</v>
      </c>
      <c r="B25" s="99">
        <v>104400</v>
      </c>
      <c r="C25" s="153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5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8">
        <f t="shared" si="7"/>
        <v>94770</v>
      </c>
      <c r="N25" s="155">
        <v>192.18</v>
      </c>
      <c r="P25" s="170" t="s">
        <v>1</v>
      </c>
      <c r="Q25" s="171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1">
        <f>AVERAGE(U13:U24)</f>
        <v>428.85750000000002</v>
      </c>
    </row>
    <row r="26" spans="1:21" x14ac:dyDescent="0.25">
      <c r="B26" s="99">
        <v>104400</v>
      </c>
      <c r="C26" s="153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5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8">
        <f t="shared" si="7"/>
        <v>94770</v>
      </c>
      <c r="N26" s="155">
        <v>192.27</v>
      </c>
      <c r="P26" s="42"/>
      <c r="Q26" s="1"/>
      <c r="R26" s="24"/>
      <c r="S26" s="36"/>
      <c r="T26" s="159"/>
      <c r="U26" s="56"/>
    </row>
    <row r="27" spans="1:21" ht="12.75" customHeight="1" x14ac:dyDescent="0.25">
      <c r="A27" s="22">
        <v>43841</v>
      </c>
      <c r="B27" s="99">
        <v>104400</v>
      </c>
      <c r="C27" s="153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5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8">
        <f t="shared" si="7"/>
        <v>94770</v>
      </c>
      <c r="N27" s="155">
        <v>192.87</v>
      </c>
      <c r="P27" s="186" t="s">
        <v>24</v>
      </c>
      <c r="Q27" s="187"/>
      <c r="R27" s="187"/>
      <c r="S27" s="187"/>
      <c r="T27" s="187"/>
      <c r="U27" s="188"/>
    </row>
    <row r="28" spans="1:21" ht="12.75" customHeight="1" x14ac:dyDescent="0.25">
      <c r="B28" s="99">
        <v>104400</v>
      </c>
      <c r="C28" s="153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5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8">
        <f t="shared" si="7"/>
        <v>94770</v>
      </c>
      <c r="N28" s="155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9">
        <f t="shared" ref="T28" si="18">P28*S28/100</f>
        <v>43680</v>
      </c>
      <c r="U28" s="155">
        <v>366.75</v>
      </c>
    </row>
    <row r="29" spans="1:21" ht="12.75" customHeight="1" x14ac:dyDescent="0.25">
      <c r="A29" s="22">
        <v>43842</v>
      </c>
      <c r="B29" s="99">
        <v>104400</v>
      </c>
      <c r="C29" s="153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5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8">
        <f t="shared" si="7"/>
        <v>98415</v>
      </c>
      <c r="N29" s="161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9">
        <f t="shared" ref="T29:T35" si="20">P29*S29/100</f>
        <v>71760</v>
      </c>
      <c r="U29" s="155">
        <v>366.6</v>
      </c>
    </row>
    <row r="30" spans="1:21" ht="12.75" customHeight="1" x14ac:dyDescent="0.25">
      <c r="B30" s="99">
        <v>104400</v>
      </c>
      <c r="C30" s="153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5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8">
        <f t="shared" si="7"/>
        <v>94770</v>
      </c>
      <c r="N30" s="155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9">
        <f t="shared" si="20"/>
        <v>70200.000000000015</v>
      </c>
      <c r="U30" s="155">
        <v>367.02</v>
      </c>
    </row>
    <row r="31" spans="1:21" ht="14.25" customHeight="1" x14ac:dyDescent="0.25">
      <c r="B31" s="172" t="s">
        <v>1</v>
      </c>
      <c r="C31" s="172"/>
      <c r="D31" s="141">
        <f>SUM(D9:D30)</f>
        <v>2224285.92</v>
      </c>
      <c r="E31" s="152">
        <f>F31/D31</f>
        <v>0.95497794636042121</v>
      </c>
      <c r="F31" s="141">
        <f>SUM(F9:F30)</f>
        <v>2124144</v>
      </c>
      <c r="G31" s="141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8">
        <f t="shared" si="7"/>
        <v>94770</v>
      </c>
      <c r="N31" s="155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9">
        <f t="shared" si="20"/>
        <v>73320</v>
      </c>
      <c r="U31" s="155">
        <v>368.39</v>
      </c>
    </row>
    <row r="32" spans="1:21" ht="14.25" customHeight="1" x14ac:dyDescent="0.25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8">
        <f t="shared" si="7"/>
        <v>94770</v>
      </c>
      <c r="N32" s="155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9">
        <f t="shared" si="20"/>
        <v>78000</v>
      </c>
      <c r="U32" s="155">
        <v>366.89</v>
      </c>
    </row>
    <row r="33" spans="1:21" ht="13.8" customHeight="1" x14ac:dyDescent="0.25">
      <c r="B33" s="175" t="s">
        <v>38</v>
      </c>
      <c r="C33" s="175"/>
      <c r="D33" s="175"/>
      <c r="E33" s="175"/>
      <c r="F33" s="175"/>
      <c r="G33" s="175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8">
        <f t="shared" si="7"/>
        <v>94770</v>
      </c>
      <c r="N33" s="155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9">
        <f t="shared" si="20"/>
        <v>78000</v>
      </c>
      <c r="U33" s="155">
        <v>367.14</v>
      </c>
    </row>
    <row r="34" spans="1:21" x14ac:dyDescent="0.25">
      <c r="A34" s="22">
        <v>43843</v>
      </c>
      <c r="B34" s="99">
        <v>129600</v>
      </c>
      <c r="C34" s="153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5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8">
        <f t="shared" si="7"/>
        <v>94770</v>
      </c>
      <c r="N34" s="155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9">
        <f t="shared" si="20"/>
        <v>81119.999999999985</v>
      </c>
      <c r="U34" s="155">
        <v>366.41</v>
      </c>
    </row>
    <row r="35" spans="1:21" ht="12.75" customHeight="1" x14ac:dyDescent="0.25">
      <c r="B35" s="99">
        <v>129600</v>
      </c>
      <c r="C35" s="153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5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8">
        <f t="shared" si="7"/>
        <v>94770</v>
      </c>
      <c r="N35" s="155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9">
        <f t="shared" si="20"/>
        <v>78000</v>
      </c>
      <c r="U35" s="155">
        <v>367.08</v>
      </c>
    </row>
    <row r="36" spans="1:21" x14ac:dyDescent="0.25">
      <c r="A36" s="22">
        <v>43844</v>
      </c>
      <c r="B36" s="99">
        <v>129600</v>
      </c>
      <c r="C36" s="153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5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8">
        <f t="shared" si="7"/>
        <v>94770</v>
      </c>
      <c r="N36" s="155">
        <v>193.6</v>
      </c>
      <c r="P36" s="170" t="s">
        <v>1</v>
      </c>
      <c r="Q36" s="171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1">
        <f>AVERAGE(U28:U35)</f>
        <v>367.03499999999991</v>
      </c>
    </row>
    <row r="37" spans="1:21" x14ac:dyDescent="0.25">
      <c r="B37" s="99">
        <v>129600</v>
      </c>
      <c r="C37" s="153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5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8">
        <f t="shared" si="7"/>
        <v>98415</v>
      </c>
      <c r="N37" s="155">
        <v>193.27</v>
      </c>
      <c r="P37" s="42"/>
      <c r="Q37" s="1"/>
      <c r="R37" s="24"/>
      <c r="S37" s="36"/>
      <c r="T37" s="159"/>
      <c r="U37" s="56"/>
    </row>
    <row r="38" spans="1:21" ht="12.75" customHeight="1" x14ac:dyDescent="0.25">
      <c r="A38" s="22">
        <v>43845</v>
      </c>
      <c r="B38" s="99">
        <v>129600</v>
      </c>
      <c r="C38" s="153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5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8">
        <f t="shared" si="7"/>
        <v>94770</v>
      </c>
      <c r="N38" s="155">
        <v>192.39</v>
      </c>
      <c r="P38" s="186" t="s">
        <v>16</v>
      </c>
      <c r="Q38" s="187"/>
      <c r="R38" s="187"/>
      <c r="S38" s="187"/>
      <c r="T38" s="187"/>
      <c r="U38" s="188"/>
    </row>
    <row r="39" spans="1:21" x14ac:dyDescent="0.25">
      <c r="B39" s="99">
        <v>129600</v>
      </c>
      <c r="C39" s="153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5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8">
        <f t="shared" si="7"/>
        <v>94770</v>
      </c>
      <c r="N39" s="155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9">
        <f t="shared" ref="T39" si="25">P39*S39/100</f>
        <v>44460</v>
      </c>
      <c r="U39" s="155">
        <v>586.85</v>
      </c>
    </row>
    <row r="40" spans="1:21" x14ac:dyDescent="0.25">
      <c r="B40" s="172" t="s">
        <v>1</v>
      </c>
      <c r="C40" s="172"/>
      <c r="D40" s="141">
        <f>SUM(D34:D39)</f>
        <v>740793.6</v>
      </c>
      <c r="E40" s="152">
        <f>F40/D40</f>
        <v>0.84389497965425186</v>
      </c>
      <c r="F40" s="141">
        <f>SUM(F34:F39)</f>
        <v>625152</v>
      </c>
      <c r="G40" s="141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8">
        <f t="shared" si="7"/>
        <v>94770</v>
      </c>
      <c r="N40" s="155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9">
        <f t="shared" ref="T40:T50" si="27">P40*S40/100</f>
        <v>61560</v>
      </c>
      <c r="U40" s="155">
        <v>588.5</v>
      </c>
    </row>
    <row r="41" spans="1:21" x14ac:dyDescent="0.25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8">
        <f t="shared" si="7"/>
        <v>94770</v>
      </c>
      <c r="N41" s="155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9">
        <f t="shared" si="27"/>
        <v>61560</v>
      </c>
      <c r="U41" s="155">
        <v>587.70000000000005</v>
      </c>
    </row>
    <row r="42" spans="1:21" ht="13.8" customHeight="1" x14ac:dyDescent="0.25">
      <c r="B42" s="175" t="s">
        <v>39</v>
      </c>
      <c r="C42" s="175"/>
      <c r="D42" s="175"/>
      <c r="E42" s="175"/>
      <c r="F42" s="175"/>
      <c r="G42" s="175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8">
        <f t="shared" si="7"/>
        <v>94770</v>
      </c>
      <c r="N42" s="155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9">
        <f t="shared" si="27"/>
        <v>61560</v>
      </c>
      <c r="U42" s="155">
        <v>588.02</v>
      </c>
    </row>
    <row r="43" spans="1:21" ht="14.25" customHeight="1" x14ac:dyDescent="0.25">
      <c r="A43" s="22">
        <v>43846</v>
      </c>
      <c r="B43" s="99">
        <v>97200</v>
      </c>
      <c r="C43" s="153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5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8">
        <f t="shared" si="7"/>
        <v>94770</v>
      </c>
      <c r="N43" s="155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9">
        <f t="shared" si="27"/>
        <v>61560</v>
      </c>
      <c r="U43" s="155">
        <v>587.55999999999995</v>
      </c>
    </row>
    <row r="44" spans="1:21" x14ac:dyDescent="0.25">
      <c r="B44" s="99">
        <v>97200</v>
      </c>
      <c r="C44" s="153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5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8">
        <f t="shared" si="7"/>
        <v>94770</v>
      </c>
      <c r="N44" s="155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9">
        <f t="shared" si="27"/>
        <v>61560</v>
      </c>
      <c r="U44" s="155">
        <v>586.6</v>
      </c>
    </row>
    <row r="45" spans="1:21" x14ac:dyDescent="0.25">
      <c r="A45" s="22">
        <v>43847</v>
      </c>
      <c r="B45" s="99">
        <v>97200</v>
      </c>
      <c r="C45" s="153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5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8">
        <f t="shared" si="7"/>
        <v>98415</v>
      </c>
      <c r="N45" s="155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9">
        <f t="shared" si="27"/>
        <v>61560</v>
      </c>
      <c r="U45" s="155">
        <v>586.33000000000004</v>
      </c>
    </row>
    <row r="46" spans="1:21" ht="12.75" customHeight="1" x14ac:dyDescent="0.25">
      <c r="B46" s="99">
        <v>97200</v>
      </c>
      <c r="C46" s="153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5">
        <v>305.87</v>
      </c>
      <c r="I46" s="170" t="s">
        <v>1</v>
      </c>
      <c r="J46" s="171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1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9">
        <f t="shared" si="27"/>
        <v>61560</v>
      </c>
      <c r="U46" s="155">
        <v>586.46</v>
      </c>
    </row>
    <row r="47" spans="1:21" ht="12.75" customHeight="1" x14ac:dyDescent="0.25">
      <c r="A47" s="22">
        <v>43848</v>
      </c>
      <c r="B47" s="99">
        <v>97200</v>
      </c>
      <c r="C47" s="153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5">
        <v>306.97000000000003</v>
      </c>
      <c r="I47" s="7"/>
      <c r="J47" s="1"/>
      <c r="K47" s="9"/>
      <c r="L47" s="36"/>
      <c r="M47" s="158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9">
        <f t="shared" si="27"/>
        <v>61560</v>
      </c>
      <c r="U47" s="155">
        <v>586.1</v>
      </c>
    </row>
    <row r="48" spans="1:21" ht="14.25" customHeight="1" x14ac:dyDescent="0.25">
      <c r="B48" s="99">
        <v>97200</v>
      </c>
      <c r="C48" s="153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5">
        <v>305.2</v>
      </c>
      <c r="I48" s="184" t="s">
        <v>14</v>
      </c>
      <c r="J48" s="185"/>
      <c r="K48" s="185"/>
      <c r="L48" s="185"/>
      <c r="M48" s="185"/>
      <c r="N48" s="183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9">
        <f t="shared" si="27"/>
        <v>59850</v>
      </c>
      <c r="U48" s="155">
        <v>586.96</v>
      </c>
    </row>
    <row r="49" spans="1:21" ht="12.75" customHeight="1" x14ac:dyDescent="0.25">
      <c r="A49" s="22">
        <v>43849</v>
      </c>
      <c r="B49" s="99">
        <v>97200</v>
      </c>
      <c r="C49" s="153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5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9">
        <f t="shared" ref="M49" si="32">I49*L49/100</f>
        <v>69700</v>
      </c>
      <c r="N49" s="155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9">
        <f t="shared" si="27"/>
        <v>58140</v>
      </c>
      <c r="U49" s="155">
        <v>585.37</v>
      </c>
    </row>
    <row r="50" spans="1:21" x14ac:dyDescent="0.25">
      <c r="B50" s="99">
        <v>97200</v>
      </c>
      <c r="C50" s="153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5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9">
        <f t="shared" ref="M50:M60" si="34">I50*L50/100</f>
        <v>125459.99999999999</v>
      </c>
      <c r="N50" s="155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9">
        <f t="shared" si="27"/>
        <v>63270</v>
      </c>
      <c r="U50" s="155">
        <v>585.35</v>
      </c>
    </row>
    <row r="51" spans="1:21" x14ac:dyDescent="0.25">
      <c r="A51" s="22">
        <v>43850</v>
      </c>
      <c r="B51" s="99">
        <v>97200</v>
      </c>
      <c r="C51" s="153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5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9">
        <f t="shared" si="34"/>
        <v>132430</v>
      </c>
      <c r="N51" s="155">
        <v>141.72999999999999</v>
      </c>
      <c r="P51" s="170" t="s">
        <v>1</v>
      </c>
      <c r="Q51" s="171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1">
        <f>AVERAGE(U39:U50)</f>
        <v>586.81666666666672</v>
      </c>
    </row>
    <row r="52" spans="1:21" x14ac:dyDescent="0.25">
      <c r="B52" s="99">
        <v>97200</v>
      </c>
      <c r="C52" s="153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5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9">
        <f t="shared" si="34"/>
        <v>132430</v>
      </c>
      <c r="N52" s="155">
        <v>142.94</v>
      </c>
      <c r="P52" s="42"/>
      <c r="Q52" s="1"/>
      <c r="R52" s="24"/>
      <c r="S52" s="36"/>
      <c r="T52" s="159"/>
      <c r="U52" s="56"/>
    </row>
    <row r="53" spans="1:21" ht="13.8" customHeight="1" x14ac:dyDescent="0.25">
      <c r="B53" s="172" t="s">
        <v>1</v>
      </c>
      <c r="C53" s="172"/>
      <c r="D53" s="141">
        <f>SUM(D43:D52)</f>
        <v>942062.4</v>
      </c>
      <c r="E53" s="152">
        <f>F53/D53</f>
        <v>0.95042111860106082</v>
      </c>
      <c r="F53" s="141">
        <f>SUM(F43:F52)</f>
        <v>895356</v>
      </c>
      <c r="G53" s="141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9">
        <f t="shared" si="34"/>
        <v>132430</v>
      </c>
      <c r="N53" s="155">
        <v>142.97</v>
      </c>
      <c r="P53" s="181" t="s">
        <v>29</v>
      </c>
      <c r="Q53" s="182"/>
      <c r="R53" s="182"/>
      <c r="S53" s="182"/>
      <c r="T53" s="182"/>
      <c r="U53" s="189"/>
    </row>
    <row r="54" spans="1:21" x14ac:dyDescent="0.25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9">
        <f t="shared" si="34"/>
        <v>139400</v>
      </c>
      <c r="N54" s="155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9">
        <f t="shared" ref="T54" si="36">P54*S54/100</f>
        <v>24780</v>
      </c>
      <c r="U54" s="155">
        <v>405.75</v>
      </c>
    </row>
    <row r="55" spans="1:21" ht="13.8" customHeight="1" x14ac:dyDescent="0.25">
      <c r="B55" s="175" t="s">
        <v>20</v>
      </c>
      <c r="C55" s="175"/>
      <c r="D55" s="175"/>
      <c r="E55" s="175"/>
      <c r="F55" s="175"/>
      <c r="G55" s="175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9">
        <f t="shared" si="34"/>
        <v>132430</v>
      </c>
      <c r="N55" s="155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9">
        <f t="shared" ref="T55:T67" si="38">P55*S55/100</f>
        <v>70800.000000000015</v>
      </c>
      <c r="U55" s="155">
        <v>405.64</v>
      </c>
    </row>
    <row r="56" spans="1:21" x14ac:dyDescent="0.25">
      <c r="A56" s="22">
        <v>43851</v>
      </c>
      <c r="B56" s="99">
        <v>107280</v>
      </c>
      <c r="C56" s="19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5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9">
        <f t="shared" si="34"/>
        <v>139400</v>
      </c>
      <c r="N56" s="155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9">
        <f t="shared" si="38"/>
        <v>77879.999999999985</v>
      </c>
      <c r="U56" s="155">
        <v>407.04</v>
      </c>
    </row>
    <row r="57" spans="1:21" x14ac:dyDescent="0.25">
      <c r="B57" s="99">
        <v>107280</v>
      </c>
      <c r="C57" s="19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5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9">
        <f t="shared" si="34"/>
        <v>132430</v>
      </c>
      <c r="N57" s="155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9">
        <f t="shared" si="38"/>
        <v>83189.999999999985</v>
      </c>
      <c r="U57" s="155">
        <v>405.89</v>
      </c>
    </row>
    <row r="58" spans="1:21" x14ac:dyDescent="0.25">
      <c r="A58" s="22">
        <v>43852</v>
      </c>
      <c r="B58" s="99">
        <v>107280</v>
      </c>
      <c r="C58" s="19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6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9">
        <f t="shared" si="34"/>
        <v>132430</v>
      </c>
      <c r="N58" s="155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9">
        <f t="shared" si="38"/>
        <v>83189.999999999985</v>
      </c>
      <c r="U58" s="166">
        <v>405.08</v>
      </c>
    </row>
    <row r="59" spans="1:21" ht="14.25" customHeight="1" x14ac:dyDescent="0.25">
      <c r="B59" s="99">
        <v>107280</v>
      </c>
      <c r="C59" s="19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6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9">
        <f t="shared" si="34"/>
        <v>132430</v>
      </c>
      <c r="N59" s="155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9">
        <f t="shared" si="38"/>
        <v>74340</v>
      </c>
      <c r="U59" s="166">
        <v>406.62</v>
      </c>
    </row>
    <row r="60" spans="1:21" x14ac:dyDescent="0.25">
      <c r="A60" s="22">
        <v>43853</v>
      </c>
      <c r="B60" s="99">
        <v>107280</v>
      </c>
      <c r="C60" s="19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5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9">
        <f t="shared" si="34"/>
        <v>132430</v>
      </c>
      <c r="N60" s="155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9">
        <f t="shared" si="38"/>
        <v>77879.999999999985</v>
      </c>
      <c r="U60" s="155">
        <v>405.25</v>
      </c>
    </row>
    <row r="61" spans="1:21" x14ac:dyDescent="0.25">
      <c r="B61" s="99">
        <v>107280</v>
      </c>
      <c r="C61" s="19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5">
        <v>249.95</v>
      </c>
      <c r="I61" s="170" t="s">
        <v>1</v>
      </c>
      <c r="J61" s="171"/>
      <c r="K61" s="38">
        <f>SUM(K49:K60)</f>
        <v>1685448</v>
      </c>
      <c r="L61" s="90">
        <f>M61/K61</f>
        <v>0.90978778342612765</v>
      </c>
      <c r="M61" s="143">
        <f>SUM(M49:M60)</f>
        <v>1533400</v>
      </c>
      <c r="N61" s="144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9">
        <f t="shared" si="38"/>
        <v>77879.999999999985</v>
      </c>
      <c r="U61" s="155">
        <v>406.1</v>
      </c>
    </row>
    <row r="62" spans="1:21" x14ac:dyDescent="0.25">
      <c r="A62" s="22">
        <v>43854</v>
      </c>
      <c r="B62" s="99">
        <v>107280</v>
      </c>
      <c r="C62" s="19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5">
        <v>249.77</v>
      </c>
      <c r="I62" s="7"/>
      <c r="J62" s="118"/>
      <c r="K62" s="24"/>
      <c r="L62" s="119"/>
      <c r="M62" s="158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9">
        <f t="shared" si="38"/>
        <v>76110.000000000015</v>
      </c>
      <c r="U62" s="155">
        <v>405.62</v>
      </c>
    </row>
    <row r="63" spans="1:21" ht="12.75" customHeight="1" x14ac:dyDescent="0.25">
      <c r="B63" s="99">
        <v>107280</v>
      </c>
      <c r="C63" s="19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5">
        <v>249.18</v>
      </c>
      <c r="I63" s="7"/>
      <c r="J63" s="120"/>
      <c r="K63" s="9"/>
      <c r="L63" s="121"/>
      <c r="M63" s="158"/>
      <c r="N63" s="24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9">
        <f t="shared" si="38"/>
        <v>77879.999999999985</v>
      </c>
      <c r="U63" s="155">
        <v>405.12</v>
      </c>
    </row>
    <row r="64" spans="1:21" x14ac:dyDescent="0.25">
      <c r="A64" s="22">
        <v>43855</v>
      </c>
      <c r="B64" s="99">
        <v>107280</v>
      </c>
      <c r="C64" s="19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5">
        <v>248.18</v>
      </c>
      <c r="H64" s="22">
        <v>43858</v>
      </c>
      <c r="I64" s="7"/>
      <c r="J64" s="120"/>
      <c r="K64" s="9"/>
      <c r="L64" s="121"/>
      <c r="M64" s="158"/>
      <c r="N64" s="24"/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9">
        <f t="shared" si="38"/>
        <v>79650</v>
      </c>
      <c r="U64" s="155">
        <v>405.27</v>
      </c>
    </row>
    <row r="65" spans="1:21" ht="13.8" customHeight="1" x14ac:dyDescent="0.25">
      <c r="B65" s="99">
        <v>107280</v>
      </c>
      <c r="C65" s="19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5">
        <v>249.64</v>
      </c>
      <c r="I65" s="7"/>
      <c r="J65" s="120"/>
      <c r="K65" s="9"/>
      <c r="L65" s="121"/>
      <c r="M65" s="158"/>
      <c r="N65" s="24"/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9">
        <f t="shared" si="38"/>
        <v>79650</v>
      </c>
      <c r="U65" s="155">
        <v>404.65</v>
      </c>
    </row>
    <row r="66" spans="1:21" x14ac:dyDescent="0.25">
      <c r="A66" s="22">
        <v>43856</v>
      </c>
      <c r="B66" s="99">
        <v>107280</v>
      </c>
      <c r="C66" s="19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5">
        <v>249.83</v>
      </c>
      <c r="H66" s="22">
        <v>43859</v>
      </c>
      <c r="I66" s="7"/>
      <c r="J66" s="120"/>
      <c r="K66" s="9"/>
      <c r="L66" s="121"/>
      <c r="M66" s="158"/>
      <c r="N66" s="24"/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9">
        <f t="shared" si="38"/>
        <v>79650</v>
      </c>
      <c r="U66" s="155">
        <v>405.58</v>
      </c>
    </row>
    <row r="67" spans="1:21" ht="12.75" customHeight="1" x14ac:dyDescent="0.25">
      <c r="B67" s="99">
        <v>107280</v>
      </c>
      <c r="C67" s="19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5">
        <v>248.68</v>
      </c>
      <c r="I67" s="7"/>
      <c r="J67" s="120"/>
      <c r="K67" s="9"/>
      <c r="L67" s="121"/>
      <c r="M67" s="158"/>
      <c r="N67" s="24"/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9">
        <f t="shared" si="38"/>
        <v>76110.000000000015</v>
      </c>
      <c r="U67" s="155">
        <v>405.02</v>
      </c>
    </row>
    <row r="68" spans="1:21" x14ac:dyDescent="0.25">
      <c r="A68" s="22">
        <v>43857</v>
      </c>
      <c r="B68" s="99">
        <v>107280</v>
      </c>
      <c r="C68" s="19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5">
        <v>249.62</v>
      </c>
      <c r="H68" s="22">
        <v>43860</v>
      </c>
      <c r="I68" s="7"/>
      <c r="J68" s="120"/>
      <c r="K68" s="9"/>
      <c r="L68" s="121"/>
      <c r="M68" s="158"/>
      <c r="N68" s="24"/>
      <c r="P68" s="170" t="s">
        <v>1</v>
      </c>
      <c r="Q68" s="171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1">
        <f>AVERAGE(U54:U67)</f>
        <v>405.61642857142851</v>
      </c>
    </row>
    <row r="69" spans="1:21" x14ac:dyDescent="0.25">
      <c r="B69" s="99">
        <v>107280</v>
      </c>
      <c r="C69" s="19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5">
        <v>247.52</v>
      </c>
      <c r="I69" s="7"/>
      <c r="J69" s="120"/>
      <c r="K69" s="9"/>
      <c r="L69" s="121"/>
      <c r="M69" s="158"/>
      <c r="N69" s="24"/>
      <c r="P69" s="42"/>
      <c r="Q69" s="1"/>
      <c r="R69" s="24"/>
      <c r="S69" s="129"/>
      <c r="T69" s="159"/>
      <c r="U69" s="56"/>
    </row>
    <row r="70" spans="1:21" ht="14.25" customHeight="1" x14ac:dyDescent="0.25">
      <c r="A70" s="22">
        <v>43858</v>
      </c>
      <c r="B70" s="99">
        <v>107280</v>
      </c>
      <c r="C70" s="19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5">
        <v>250.06</v>
      </c>
      <c r="H70" s="22">
        <v>43861</v>
      </c>
      <c r="I70" s="7"/>
      <c r="J70" s="120"/>
      <c r="K70" s="9"/>
      <c r="L70" s="122"/>
      <c r="M70" s="158"/>
      <c r="N70" s="24"/>
      <c r="P70" s="42"/>
      <c r="Q70" s="1"/>
      <c r="R70" s="24"/>
      <c r="S70" s="129"/>
      <c r="T70" s="159"/>
      <c r="U70" s="56"/>
    </row>
    <row r="71" spans="1:21" x14ac:dyDescent="0.25">
      <c r="B71" s="99">
        <v>107280</v>
      </c>
      <c r="C71" s="19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5">
        <v>249.2</v>
      </c>
      <c r="I71" s="7"/>
      <c r="J71" s="123"/>
      <c r="K71" s="9"/>
      <c r="L71" s="111"/>
      <c r="M71" s="158"/>
      <c r="N71" s="24"/>
      <c r="O71" s="22">
        <v>43857</v>
      </c>
      <c r="P71" s="42"/>
      <c r="Q71" s="1"/>
      <c r="R71" s="24"/>
      <c r="S71" s="129"/>
      <c r="T71" s="159"/>
      <c r="U71" s="56"/>
    </row>
    <row r="72" spans="1:21" x14ac:dyDescent="0.25">
      <c r="B72" s="172" t="s">
        <v>1</v>
      </c>
      <c r="C72" s="172"/>
      <c r="D72" s="168">
        <f>SUM(D56:D71)</f>
        <v>1685368.8</v>
      </c>
      <c r="E72" s="152">
        <f>F72/D72</f>
        <v>0.96923177882490763</v>
      </c>
      <c r="F72" s="168">
        <f>SUM(F56:F71)</f>
        <v>1633513</v>
      </c>
      <c r="G72" s="168">
        <f>AVERAGE(G56:G71)</f>
        <v>249.36999999999995</v>
      </c>
      <c r="I72" s="173"/>
      <c r="J72" s="174"/>
      <c r="K72" s="51"/>
      <c r="L72" s="112"/>
      <c r="M72" s="140"/>
      <c r="N72" s="141"/>
      <c r="P72" s="42"/>
      <c r="Q72" s="1"/>
      <c r="R72" s="24"/>
      <c r="S72" s="129"/>
      <c r="T72" s="159"/>
      <c r="U72" s="56"/>
    </row>
    <row r="73" spans="1:21" x14ac:dyDescent="0.25">
      <c r="B73" s="113"/>
      <c r="C73" s="5"/>
      <c r="D73" s="142"/>
      <c r="E73" s="114"/>
      <c r="F73" s="142"/>
      <c r="G73" s="142"/>
      <c r="I73" s="127"/>
      <c r="J73" s="127"/>
      <c r="K73" s="61"/>
      <c r="L73" s="128"/>
      <c r="M73" s="61"/>
      <c r="N73" s="142"/>
      <c r="O73" s="22">
        <v>43858</v>
      </c>
      <c r="P73" s="42"/>
      <c r="Q73" s="1"/>
      <c r="R73" s="24"/>
      <c r="S73" s="129"/>
      <c r="T73" s="159"/>
      <c r="U73" s="56"/>
    </row>
    <row r="74" spans="1:21" x14ac:dyDescent="0.25">
      <c r="B74" s="175" t="s">
        <v>42</v>
      </c>
      <c r="C74" s="175"/>
      <c r="D74" s="175"/>
      <c r="E74" s="175"/>
      <c r="F74" s="175"/>
      <c r="G74" s="175"/>
      <c r="I74" s="135"/>
      <c r="J74" s="5"/>
      <c r="K74" s="135"/>
      <c r="L74" s="135"/>
      <c r="M74" s="135"/>
      <c r="N74" s="142"/>
      <c r="P74" s="42"/>
      <c r="Q74" s="1"/>
      <c r="R74" s="24"/>
      <c r="S74" s="129"/>
      <c r="T74" s="159"/>
      <c r="U74" s="56"/>
    </row>
    <row r="75" spans="1:21" x14ac:dyDescent="0.25">
      <c r="A75" s="22">
        <v>43859</v>
      </c>
      <c r="B75" s="99">
        <v>107280</v>
      </c>
      <c r="C75" s="192">
        <v>0.90500000000000003</v>
      </c>
      <c r="D75" s="24">
        <f t="shared" ref="D75" si="43">B75*C75</f>
        <v>97088.400000000009</v>
      </c>
      <c r="E75" s="36">
        <v>70.202274422073074</v>
      </c>
      <c r="F75" s="24">
        <f t="shared" ref="F75" si="44">B75*E75/100</f>
        <v>75312.999999999985</v>
      </c>
      <c r="G75" s="155">
        <v>249.25</v>
      </c>
      <c r="I75" s="135"/>
      <c r="J75" s="5"/>
      <c r="K75" s="135"/>
      <c r="L75" s="135"/>
      <c r="M75" s="135"/>
      <c r="N75" s="142"/>
      <c r="O75" s="22">
        <v>43859</v>
      </c>
      <c r="P75" s="42"/>
      <c r="Q75" s="1"/>
      <c r="R75" s="24"/>
      <c r="S75" s="129"/>
      <c r="T75" s="159"/>
      <c r="U75" s="56"/>
    </row>
    <row r="76" spans="1:21" x14ac:dyDescent="0.25">
      <c r="B76" s="115"/>
      <c r="C76" s="115"/>
      <c r="D76" s="135"/>
      <c r="E76" s="86"/>
      <c r="F76" s="135"/>
      <c r="G76" s="142"/>
      <c r="I76" s="135"/>
      <c r="J76" s="5"/>
      <c r="K76" s="135"/>
      <c r="L76" s="135"/>
      <c r="M76" s="135"/>
      <c r="N76" s="142"/>
      <c r="P76" s="42"/>
      <c r="Q76" s="1"/>
      <c r="R76" s="24"/>
      <c r="S76" s="129"/>
      <c r="T76" s="159"/>
      <c r="U76" s="56"/>
    </row>
    <row r="77" spans="1:21" x14ac:dyDescent="0.25">
      <c r="A77" s="22">
        <v>43860</v>
      </c>
      <c r="B77" s="59"/>
      <c r="C77" s="59"/>
      <c r="D77" s="135"/>
      <c r="E77" s="135"/>
      <c r="F77" s="135"/>
      <c r="G77" s="142"/>
      <c r="I77" s="59"/>
      <c r="J77" s="59"/>
      <c r="K77" s="135"/>
      <c r="L77" s="135"/>
      <c r="M77" s="135"/>
      <c r="N77" s="142"/>
      <c r="O77" s="22">
        <v>43860</v>
      </c>
      <c r="P77" s="42"/>
      <c r="Q77" s="1"/>
      <c r="R77" s="24"/>
      <c r="S77" s="129"/>
      <c r="T77" s="159"/>
      <c r="U77" s="56"/>
    </row>
    <row r="78" spans="1:21" x14ac:dyDescent="0.25">
      <c r="B78" s="59"/>
      <c r="C78" s="59"/>
      <c r="D78" s="135"/>
      <c r="E78" s="135"/>
      <c r="F78" s="135"/>
      <c r="G78" s="142"/>
      <c r="I78" s="59"/>
      <c r="J78" s="59"/>
      <c r="K78" s="135"/>
      <c r="L78" s="135"/>
      <c r="M78" s="135"/>
      <c r="N78" s="142"/>
      <c r="P78" s="42"/>
      <c r="Q78" s="1"/>
      <c r="R78" s="24"/>
      <c r="S78" s="129"/>
      <c r="T78" s="159"/>
      <c r="U78" s="56"/>
    </row>
    <row r="79" spans="1:21" x14ac:dyDescent="0.25">
      <c r="A79" s="22">
        <v>43861</v>
      </c>
      <c r="B79" s="59"/>
      <c r="C79" s="59"/>
      <c r="D79" s="59"/>
      <c r="E79" s="134"/>
      <c r="F79" s="134"/>
      <c r="G79" s="139"/>
      <c r="I79" s="59"/>
      <c r="J79" s="59"/>
      <c r="K79" s="59"/>
      <c r="L79" s="134"/>
      <c r="M79" s="134"/>
      <c r="N79" s="139"/>
      <c r="O79" s="22">
        <v>43861</v>
      </c>
      <c r="P79" s="42"/>
      <c r="Q79" s="1"/>
      <c r="R79" s="24"/>
      <c r="S79" s="130"/>
      <c r="T79" s="159"/>
      <c r="U79" s="56"/>
    </row>
    <row r="80" spans="1:21" x14ac:dyDescent="0.25">
      <c r="B80" s="135"/>
      <c r="C80" s="5"/>
      <c r="D80" s="135"/>
      <c r="E80" s="135"/>
      <c r="F80" s="135"/>
      <c r="G80" s="142"/>
      <c r="H80" s="22"/>
      <c r="I80" s="135"/>
      <c r="J80" s="5"/>
      <c r="K80" s="135"/>
      <c r="L80" s="135"/>
      <c r="M80" s="135"/>
      <c r="N80" s="142"/>
      <c r="P80" s="131"/>
      <c r="Q80" s="132"/>
      <c r="R80" s="24"/>
      <c r="S80" s="133"/>
      <c r="T80" s="159"/>
      <c r="U80" s="56"/>
    </row>
    <row r="81" spans="1:21" x14ac:dyDescent="0.25">
      <c r="B81" s="135"/>
      <c r="C81" s="5"/>
      <c r="D81" s="135"/>
      <c r="E81" s="135"/>
      <c r="F81" s="135"/>
      <c r="G81" s="142"/>
      <c r="I81" s="135"/>
      <c r="J81" s="5"/>
      <c r="K81" s="135"/>
      <c r="L81" s="135"/>
      <c r="M81" s="135"/>
      <c r="N81" s="142"/>
      <c r="P81" s="173"/>
      <c r="Q81" s="174"/>
      <c r="R81" s="51"/>
      <c r="S81" s="112"/>
      <c r="T81" s="140"/>
      <c r="U81" s="56"/>
    </row>
    <row r="82" spans="1:21" x14ac:dyDescent="0.25">
      <c r="B82" s="59"/>
      <c r="C82" s="59"/>
      <c r="D82" s="135"/>
      <c r="E82" s="135"/>
      <c r="F82" s="135"/>
      <c r="G82" s="142"/>
      <c r="I82" s="59"/>
      <c r="J82" s="59"/>
      <c r="K82" s="135"/>
      <c r="L82" s="135"/>
      <c r="M82" s="135"/>
      <c r="N82" s="142"/>
      <c r="P82" s="116"/>
      <c r="Q82" s="128"/>
      <c r="R82" s="61"/>
      <c r="S82" s="117"/>
      <c r="T82" s="61"/>
    </row>
    <row r="83" spans="1:21" ht="13.5" customHeight="1" x14ac:dyDescent="0.25">
      <c r="B83" s="169"/>
      <c r="C83" s="169"/>
      <c r="D83" s="169"/>
      <c r="E83" s="134"/>
      <c r="F83" s="134"/>
      <c r="G83" s="139"/>
      <c r="I83" s="169"/>
      <c r="J83" s="169"/>
      <c r="K83" s="169"/>
      <c r="L83" s="134"/>
      <c r="M83" s="134"/>
      <c r="N83" s="139"/>
      <c r="P83" s="113"/>
      <c r="Q83" s="86"/>
      <c r="R83" s="135"/>
      <c r="S83" s="114"/>
      <c r="T83" s="135"/>
    </row>
    <row r="84" spans="1:21" x14ac:dyDescent="0.25">
      <c r="B84" s="135"/>
      <c r="C84" s="5"/>
      <c r="D84" s="135"/>
      <c r="E84" s="135"/>
      <c r="F84" s="135"/>
      <c r="G84" s="142"/>
      <c r="I84" s="135"/>
      <c r="J84" s="5"/>
      <c r="K84" s="135"/>
      <c r="L84" s="135"/>
      <c r="M84" s="135"/>
      <c r="N84" s="142"/>
      <c r="P84" s="113"/>
      <c r="Q84" s="86"/>
      <c r="R84" s="135"/>
      <c r="S84" s="114"/>
      <c r="T84" s="135"/>
    </row>
    <row r="85" spans="1:21" x14ac:dyDescent="0.25">
      <c r="B85" s="135"/>
      <c r="C85" s="5"/>
      <c r="D85" s="135"/>
      <c r="E85" s="135"/>
      <c r="F85" s="135"/>
      <c r="G85" s="142"/>
      <c r="I85" s="135"/>
      <c r="J85" s="5"/>
      <c r="K85" s="135"/>
      <c r="L85" s="135"/>
      <c r="M85" s="135"/>
      <c r="N85" s="142"/>
      <c r="P85" s="115"/>
      <c r="Q85" s="115"/>
      <c r="R85" s="135"/>
      <c r="S85" s="86"/>
      <c r="T85" s="135"/>
    </row>
    <row r="86" spans="1:21" x14ac:dyDescent="0.25">
      <c r="B86" s="135"/>
      <c r="C86" s="5"/>
      <c r="D86" s="135"/>
      <c r="E86" s="135"/>
      <c r="F86" s="135"/>
      <c r="G86" s="142"/>
      <c r="I86" s="135"/>
      <c r="J86" s="5"/>
      <c r="K86" s="135"/>
      <c r="L86" s="135"/>
      <c r="M86" s="135"/>
      <c r="N86" s="142"/>
      <c r="P86" s="135"/>
      <c r="Q86" s="5"/>
      <c r="R86" s="135"/>
    </row>
    <row r="87" spans="1:21" x14ac:dyDescent="0.25">
      <c r="B87" s="135"/>
      <c r="C87" s="5"/>
      <c r="D87" s="135"/>
      <c r="E87" s="135"/>
      <c r="F87" s="135"/>
      <c r="G87" s="142"/>
      <c r="I87" s="135"/>
      <c r="J87" s="5"/>
      <c r="K87" s="135"/>
      <c r="L87" s="135"/>
      <c r="M87" s="135"/>
      <c r="N87" s="142"/>
      <c r="P87" s="135"/>
      <c r="Q87" s="5"/>
      <c r="R87" s="135"/>
    </row>
    <row r="88" spans="1:21" x14ac:dyDescent="0.25">
      <c r="A88" s="22"/>
      <c r="B88" s="135"/>
      <c r="C88" s="5"/>
      <c r="D88" s="135"/>
      <c r="E88" s="135"/>
      <c r="F88" s="135"/>
      <c r="G88" s="142"/>
      <c r="H88" s="22"/>
      <c r="I88" s="135"/>
      <c r="J88" s="5"/>
      <c r="K88" s="135"/>
      <c r="L88" s="135"/>
      <c r="M88" s="135"/>
      <c r="N88" s="142"/>
      <c r="O88" s="22"/>
      <c r="P88" s="135"/>
      <c r="Q88" s="5"/>
      <c r="R88" s="135"/>
    </row>
    <row r="89" spans="1:21" x14ac:dyDescent="0.25">
      <c r="B89" s="135"/>
      <c r="C89" s="5"/>
      <c r="D89" s="135"/>
      <c r="E89" s="135"/>
      <c r="F89" s="135"/>
      <c r="G89" s="142"/>
      <c r="I89" s="135"/>
      <c r="J89" s="5"/>
      <c r="K89" s="135"/>
      <c r="L89" s="135"/>
      <c r="M89" s="135"/>
      <c r="N89" s="142"/>
      <c r="P89" s="135"/>
      <c r="Q89" s="5"/>
      <c r="R89" s="135"/>
    </row>
    <row r="90" spans="1:21" x14ac:dyDescent="0.25">
      <c r="B90" s="169"/>
      <c r="C90" s="169"/>
      <c r="D90" s="135"/>
      <c r="E90" s="135"/>
      <c r="F90" s="135"/>
      <c r="G90" s="142"/>
      <c r="I90" s="169"/>
      <c r="J90" s="169"/>
      <c r="K90" s="135"/>
      <c r="L90" s="135"/>
      <c r="M90" s="135"/>
      <c r="N90" s="142"/>
      <c r="P90" s="169"/>
      <c r="Q90" s="169"/>
      <c r="R90" s="135"/>
    </row>
  </sheetData>
  <mergeCells count="35"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  <mergeCell ref="B33:G33"/>
    <mergeCell ref="B1:F1"/>
    <mergeCell ref="I1:M1"/>
    <mergeCell ref="P1:T1"/>
    <mergeCell ref="B3:G3"/>
    <mergeCell ref="I83:K83"/>
    <mergeCell ref="P68:Q68"/>
    <mergeCell ref="I46:J46"/>
    <mergeCell ref="B90:C90"/>
    <mergeCell ref="I90:J90"/>
    <mergeCell ref="P90:Q90"/>
    <mergeCell ref="B53:C53"/>
    <mergeCell ref="B72:C72"/>
    <mergeCell ref="I72:J72"/>
    <mergeCell ref="P81:Q81"/>
    <mergeCell ref="B83:D83"/>
    <mergeCell ref="P51:Q51"/>
    <mergeCell ref="I61:J61"/>
    <mergeCell ref="B74:G7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9" sqref="N39:R40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6" width="11.6640625" style="12" customWidth="1"/>
    <col min="7" max="7" width="11.5546875" style="11" customWidth="1"/>
    <col min="8" max="8" width="11.109375" style="12" customWidth="1"/>
    <col min="9" max="9" width="10.6640625" style="12" customWidth="1"/>
    <col min="10" max="12" width="11.664062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1.6640625" style="12" customWidth="1"/>
    <col min="19" max="16384" width="8.88671875" style="12"/>
  </cols>
  <sheetData>
    <row r="1" spans="1:18" x14ac:dyDescent="0.25">
      <c r="B1" s="178" t="s">
        <v>6</v>
      </c>
      <c r="C1" s="179"/>
      <c r="D1" s="179"/>
      <c r="E1" s="179"/>
      <c r="F1" s="179"/>
      <c r="H1" s="178" t="s">
        <v>9</v>
      </c>
      <c r="I1" s="179"/>
      <c r="J1" s="179"/>
      <c r="K1" s="179"/>
      <c r="L1" s="179"/>
      <c r="N1" s="178" t="s">
        <v>7</v>
      </c>
      <c r="O1" s="179"/>
      <c r="P1" s="179"/>
      <c r="Q1" s="179"/>
      <c r="R1" s="179"/>
    </row>
    <row r="2" spans="1:18" ht="66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84" t="s">
        <v>8</v>
      </c>
      <c r="C3" s="185"/>
      <c r="D3" s="185"/>
      <c r="E3" s="185"/>
      <c r="F3" s="185"/>
      <c r="G3" s="46"/>
      <c r="H3" s="184" t="s">
        <v>13</v>
      </c>
      <c r="I3" s="185"/>
      <c r="J3" s="185"/>
      <c r="K3" s="185"/>
      <c r="L3" s="185"/>
      <c r="M3" s="46"/>
      <c r="N3" s="186" t="s">
        <v>10</v>
      </c>
      <c r="O3" s="187"/>
      <c r="P3" s="187"/>
      <c r="Q3" s="187"/>
      <c r="R3" s="187"/>
    </row>
    <row r="4" spans="1:18" x14ac:dyDescent="0.25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5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5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5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5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5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5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5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5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5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5">
      <c r="B14" s="173" t="s">
        <v>1</v>
      </c>
      <c r="C14" s="174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5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5">
      <c r="A16" s="45"/>
      <c r="B16" s="184" t="s">
        <v>11</v>
      </c>
      <c r="C16" s="185"/>
      <c r="D16" s="185"/>
      <c r="E16" s="185"/>
      <c r="F16" s="185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5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5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5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5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173" t="s">
        <v>1</v>
      </c>
      <c r="O20" s="174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5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5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186" t="s">
        <v>15</v>
      </c>
      <c r="O22" s="187"/>
      <c r="P22" s="187"/>
      <c r="Q22" s="187"/>
      <c r="R22" s="187"/>
    </row>
    <row r="23" spans="1:18" x14ac:dyDescent="0.25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5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173" t="s">
        <v>1</v>
      </c>
      <c r="I24" s="174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5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5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184" t="s">
        <v>14</v>
      </c>
      <c r="I26" s="185"/>
      <c r="J26" s="185"/>
      <c r="K26" s="185"/>
      <c r="L26" s="185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5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5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5">
      <c r="B29" s="173" t="s">
        <v>1</v>
      </c>
      <c r="C29" s="174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5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5">
      <c r="A31" s="45"/>
      <c r="B31" s="184" t="s">
        <v>12</v>
      </c>
      <c r="C31" s="185"/>
      <c r="D31" s="185"/>
      <c r="E31" s="185"/>
      <c r="F31" s="185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5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5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5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5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5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5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172" t="s">
        <v>1</v>
      </c>
      <c r="O37" s="172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5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5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170" t="s">
        <v>1</v>
      </c>
      <c r="I39" s="171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186" t="s">
        <v>16</v>
      </c>
      <c r="O39" s="187"/>
      <c r="P39" s="187"/>
      <c r="Q39" s="187"/>
      <c r="R39" s="187"/>
    </row>
    <row r="40" spans="1:18" x14ac:dyDescent="0.25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5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184" t="s">
        <v>13</v>
      </c>
      <c r="I41" s="185"/>
      <c r="J41" s="185"/>
      <c r="K41" s="185"/>
      <c r="L41" s="185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5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5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5">
      <c r="B44" s="173" t="s">
        <v>1</v>
      </c>
      <c r="C44" s="174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5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5">
      <c r="A46" s="45"/>
      <c r="B46" s="186" t="s">
        <v>17</v>
      </c>
      <c r="C46" s="187"/>
      <c r="D46" s="187"/>
      <c r="E46" s="187"/>
      <c r="F46" s="187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5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5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172" t="s">
        <v>1</v>
      </c>
      <c r="O48" s="172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5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5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186" t="s">
        <v>19</v>
      </c>
      <c r="O50" s="187"/>
      <c r="P50" s="187"/>
      <c r="Q50" s="187"/>
      <c r="R50" s="187"/>
    </row>
    <row r="51" spans="1:18" x14ac:dyDescent="0.25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5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5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5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5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5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5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190" t="s">
        <v>1</v>
      </c>
      <c r="O57" s="190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5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5">
      <c r="B59" s="173" t="s">
        <v>1</v>
      </c>
      <c r="C59" s="174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186" t="s">
        <v>20</v>
      </c>
      <c r="O59" s="187"/>
      <c r="P59" s="187"/>
      <c r="Q59" s="187"/>
      <c r="R59" s="187"/>
    </row>
    <row r="60" spans="1:18" x14ac:dyDescent="0.25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5">
      <c r="A61" s="45"/>
      <c r="B61" s="186" t="s">
        <v>18</v>
      </c>
      <c r="C61" s="187"/>
      <c r="D61" s="187"/>
      <c r="E61" s="187"/>
      <c r="F61" s="187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5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5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5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5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5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5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5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5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5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173" t="s">
        <v>1</v>
      </c>
      <c r="I70" s="174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5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5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5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5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5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5">
      <c r="B76" s="173" t="s">
        <v>1</v>
      </c>
      <c r="C76" s="174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190" t="s">
        <v>1</v>
      </c>
      <c r="O76" s="190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5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5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169"/>
      <c r="C83" s="169"/>
      <c r="D83" s="169"/>
      <c r="E83" s="29"/>
      <c r="F83" s="29"/>
      <c r="H83" s="169"/>
      <c r="I83" s="169"/>
      <c r="J83" s="169"/>
      <c r="K83" s="29"/>
      <c r="L83" s="29"/>
      <c r="N83" s="169"/>
      <c r="O83" s="169"/>
      <c r="P83" s="169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169"/>
      <c r="C90" s="169"/>
      <c r="D90" s="28"/>
      <c r="E90" s="28"/>
      <c r="F90" s="28"/>
      <c r="H90" s="169"/>
      <c r="I90" s="169"/>
      <c r="J90" s="28"/>
      <c r="K90" s="28"/>
      <c r="L90" s="28"/>
      <c r="N90" s="169"/>
      <c r="O90" s="169"/>
      <c r="P90" s="28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41" sqref="N41:R42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78" t="s">
        <v>6</v>
      </c>
      <c r="C1" s="179"/>
      <c r="D1" s="179"/>
      <c r="E1" s="179"/>
      <c r="F1" s="179"/>
      <c r="H1" s="178" t="s">
        <v>9</v>
      </c>
      <c r="I1" s="179"/>
      <c r="J1" s="179"/>
      <c r="K1" s="179"/>
      <c r="L1" s="179"/>
      <c r="N1" s="178" t="s">
        <v>7</v>
      </c>
      <c r="O1" s="179"/>
      <c r="P1" s="179"/>
      <c r="Q1" s="179"/>
      <c r="R1" s="179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86" t="s">
        <v>18</v>
      </c>
      <c r="C3" s="187"/>
      <c r="D3" s="187"/>
      <c r="E3" s="187"/>
      <c r="F3" s="187"/>
      <c r="G3" s="46"/>
      <c r="H3" s="181" t="s">
        <v>13</v>
      </c>
      <c r="I3" s="182"/>
      <c r="J3" s="182"/>
      <c r="K3" s="182"/>
      <c r="L3" s="182"/>
      <c r="M3" s="46"/>
      <c r="N3" s="186" t="s">
        <v>20</v>
      </c>
      <c r="O3" s="187"/>
      <c r="P3" s="187"/>
      <c r="Q3" s="187"/>
      <c r="R3" s="187"/>
    </row>
    <row r="4" spans="1:18" x14ac:dyDescent="0.25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5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5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5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5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5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5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5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5">
      <c r="B12" s="170" t="s">
        <v>1</v>
      </c>
      <c r="C12" s="171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5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5">
      <c r="A14" s="45"/>
      <c r="B14" s="186" t="s">
        <v>10</v>
      </c>
      <c r="C14" s="187"/>
      <c r="D14" s="187"/>
      <c r="E14" s="187"/>
      <c r="F14" s="188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5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5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5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5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5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5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5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5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5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5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190" t="s">
        <v>1</v>
      </c>
      <c r="O24" s="190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5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5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186" t="s">
        <v>21</v>
      </c>
      <c r="O26" s="187"/>
      <c r="P26" s="187"/>
      <c r="Q26" s="187"/>
      <c r="R26" s="187"/>
    </row>
    <row r="27" spans="1:18" ht="12.75" customHeight="1" x14ac:dyDescent="0.25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5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5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5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5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5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5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5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170" t="s">
        <v>1</v>
      </c>
      <c r="I34" s="171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5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5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181" t="s">
        <v>23</v>
      </c>
      <c r="I36" s="182"/>
      <c r="J36" s="182"/>
      <c r="K36" s="182"/>
      <c r="L36" s="182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5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5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5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190" t="s">
        <v>1</v>
      </c>
      <c r="O39" s="190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5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5">
      <c r="B41" s="170" t="s">
        <v>1</v>
      </c>
      <c r="C41" s="171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186" t="s">
        <v>24</v>
      </c>
      <c r="O41" s="187"/>
      <c r="P41" s="187"/>
      <c r="Q41" s="187"/>
      <c r="R41" s="187"/>
    </row>
    <row r="42" spans="1:18" x14ac:dyDescent="0.25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5">
      <c r="A43" s="45"/>
      <c r="B43" s="186" t="s">
        <v>22</v>
      </c>
      <c r="C43" s="187"/>
      <c r="D43" s="187"/>
      <c r="E43" s="187"/>
      <c r="F43" s="188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5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5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5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5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5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5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5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190" t="s">
        <v>1</v>
      </c>
      <c r="O50" s="190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5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5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186" t="s">
        <v>25</v>
      </c>
      <c r="O52" s="187"/>
      <c r="P52" s="187"/>
      <c r="Q52" s="187"/>
      <c r="R52" s="187"/>
    </row>
    <row r="53" spans="1:18" x14ac:dyDescent="0.25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5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5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5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5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5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5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5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5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5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5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170" t="s">
        <v>1</v>
      </c>
      <c r="I63" s="171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5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8" customHeight="1" x14ac:dyDescent="0.25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181" t="s">
        <v>13</v>
      </c>
      <c r="I65" s="182"/>
      <c r="J65" s="182"/>
      <c r="K65" s="182"/>
      <c r="L65" s="182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5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5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190" t="s">
        <v>1</v>
      </c>
      <c r="O67" s="190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5">
      <c r="B68" s="170" t="s">
        <v>1</v>
      </c>
      <c r="C68" s="171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5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181" t="s">
        <v>27</v>
      </c>
      <c r="O69" s="182"/>
      <c r="P69" s="182"/>
      <c r="Q69" s="182"/>
      <c r="R69" s="182"/>
    </row>
    <row r="70" spans="1:18" ht="14.25" customHeight="1" x14ac:dyDescent="0.25">
      <c r="B70" s="186" t="s">
        <v>26</v>
      </c>
      <c r="C70" s="187"/>
      <c r="D70" s="187"/>
      <c r="E70" s="187"/>
      <c r="F70" s="188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4.4" thickBot="1" x14ac:dyDescent="0.3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5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170" t="s">
        <v>1</v>
      </c>
      <c r="I72" s="171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5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4.4" thickBot="1" x14ac:dyDescent="0.3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5">
      <c r="B75" s="170" t="s">
        <v>1</v>
      </c>
      <c r="C75" s="171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5">
      <c r="B76" s="191"/>
      <c r="C76" s="191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4.4" thickBot="1" x14ac:dyDescent="0.3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170" t="s">
        <v>1</v>
      </c>
      <c r="O78" s="171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5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169"/>
      <c r="C83" s="169"/>
      <c r="D83" s="169"/>
      <c r="E83" s="64"/>
      <c r="F83" s="64"/>
      <c r="H83" s="169"/>
      <c r="I83" s="169"/>
      <c r="J83" s="169"/>
      <c r="K83" s="64"/>
      <c r="L83" s="64"/>
      <c r="N83" s="169"/>
      <c r="O83" s="169"/>
      <c r="P83" s="169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169"/>
      <c r="C90" s="169"/>
      <c r="D90" s="28"/>
      <c r="E90" s="28"/>
      <c r="F90" s="28"/>
      <c r="H90" s="169"/>
      <c r="I90" s="169"/>
      <c r="J90" s="28"/>
      <c r="K90" s="28"/>
      <c r="L90" s="28"/>
      <c r="N90" s="169"/>
      <c r="O90" s="169"/>
      <c r="P90" s="28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14" sqref="N14:R15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78" t="s">
        <v>6</v>
      </c>
      <c r="C1" s="179"/>
      <c r="D1" s="179"/>
      <c r="E1" s="179"/>
      <c r="F1" s="179"/>
      <c r="H1" s="178" t="s">
        <v>9</v>
      </c>
      <c r="I1" s="179"/>
      <c r="J1" s="179"/>
      <c r="K1" s="179"/>
      <c r="L1" s="179"/>
      <c r="N1" s="178" t="s">
        <v>7</v>
      </c>
      <c r="O1" s="179"/>
      <c r="P1" s="179"/>
      <c r="Q1" s="179"/>
      <c r="R1" s="179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75" t="s">
        <v>21</v>
      </c>
      <c r="C3" s="175"/>
      <c r="D3" s="175"/>
      <c r="E3" s="175"/>
      <c r="F3" s="175"/>
      <c r="G3" s="46"/>
      <c r="H3" s="184" t="s">
        <v>13</v>
      </c>
      <c r="I3" s="185"/>
      <c r="J3" s="185"/>
      <c r="K3" s="185"/>
      <c r="L3" s="185"/>
      <c r="M3" s="46"/>
      <c r="N3" s="180" t="s">
        <v>27</v>
      </c>
      <c r="O3" s="175"/>
      <c r="P3" s="175"/>
      <c r="Q3" s="175"/>
      <c r="R3" s="175"/>
    </row>
    <row r="4" spans="1:18" x14ac:dyDescent="0.25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5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5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5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5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5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5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5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5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170" t="s">
        <v>1</v>
      </c>
      <c r="O12" s="171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5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5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180" t="s">
        <v>29</v>
      </c>
      <c r="O14" s="175"/>
      <c r="P14" s="175"/>
      <c r="Q14" s="175"/>
      <c r="R14" s="175"/>
    </row>
    <row r="15" spans="1:18" x14ac:dyDescent="0.25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5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5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5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170" t="s">
        <v>1</v>
      </c>
      <c r="I18" s="171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5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5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184" t="s">
        <v>28</v>
      </c>
      <c r="I20" s="185"/>
      <c r="J20" s="185"/>
      <c r="K20" s="185"/>
      <c r="L20" s="185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5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5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5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170" t="s">
        <v>1</v>
      </c>
      <c r="O23" s="171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5">
      <c r="B24" s="170" t="s">
        <v>1</v>
      </c>
      <c r="C24" s="171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5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180" t="s">
        <v>30</v>
      </c>
      <c r="O25" s="175"/>
      <c r="P25" s="175"/>
      <c r="Q25" s="175"/>
      <c r="R25" s="175"/>
    </row>
    <row r="26" spans="1:18" x14ac:dyDescent="0.25">
      <c r="A26" s="45"/>
      <c r="B26" s="175" t="s">
        <v>33</v>
      </c>
      <c r="C26" s="175"/>
      <c r="D26" s="175"/>
      <c r="E26" s="175"/>
      <c r="F26" s="175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5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5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5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5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5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170" t="s">
        <v>1</v>
      </c>
      <c r="I31" s="171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5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170" t="s">
        <v>1</v>
      </c>
      <c r="O32" s="171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5">
      <c r="B33" s="170" t="s">
        <v>1</v>
      </c>
      <c r="C33" s="171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184" t="s">
        <v>14</v>
      </c>
      <c r="I33" s="185"/>
      <c r="J33" s="185"/>
      <c r="K33" s="185"/>
      <c r="L33" s="185"/>
      <c r="N33" s="42"/>
      <c r="O33" s="1"/>
      <c r="P33" s="24"/>
      <c r="Q33" s="36"/>
      <c r="R33" s="24"/>
    </row>
    <row r="34" spans="1:18" x14ac:dyDescent="0.25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180" t="s">
        <v>31</v>
      </c>
      <c r="O34" s="175"/>
      <c r="P34" s="175"/>
      <c r="Q34" s="175"/>
      <c r="R34" s="175"/>
    </row>
    <row r="35" spans="1:18" ht="12.75" customHeight="1" x14ac:dyDescent="0.25">
      <c r="A35" s="45"/>
      <c r="B35" s="175" t="s">
        <v>34</v>
      </c>
      <c r="C35" s="175"/>
      <c r="D35" s="175"/>
      <c r="E35" s="175"/>
      <c r="F35" s="175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5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5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5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5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5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5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170" t="s">
        <v>1</v>
      </c>
      <c r="O41" s="171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5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5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175" t="s">
        <v>32</v>
      </c>
      <c r="O43" s="175"/>
      <c r="P43" s="175"/>
      <c r="Q43" s="175"/>
      <c r="R43" s="175"/>
    </row>
    <row r="44" spans="1:18" x14ac:dyDescent="0.25">
      <c r="B44" s="170" t="s">
        <v>1</v>
      </c>
      <c r="C44" s="171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5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5">
      <c r="A46" s="45"/>
      <c r="B46" s="175" t="s">
        <v>35</v>
      </c>
      <c r="C46" s="175"/>
      <c r="D46" s="175"/>
      <c r="E46" s="175"/>
      <c r="F46" s="175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5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5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170" t="s">
        <v>1</v>
      </c>
      <c r="I48" s="171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5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5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184" t="s">
        <v>13</v>
      </c>
      <c r="I50" s="185"/>
      <c r="J50" s="185"/>
      <c r="K50" s="185"/>
      <c r="L50" s="185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5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5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170" t="s">
        <v>1</v>
      </c>
      <c r="O52" s="171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5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5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175" t="s">
        <v>36</v>
      </c>
      <c r="O54" s="175"/>
      <c r="P54" s="175"/>
      <c r="Q54" s="175"/>
      <c r="R54" s="175"/>
    </row>
    <row r="55" spans="1:18" x14ac:dyDescent="0.25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5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5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5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5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5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5">
      <c r="B61" s="170" t="s">
        <v>1</v>
      </c>
      <c r="C61" s="171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170" t="s">
        <v>1</v>
      </c>
      <c r="O61" s="171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5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5">
      <c r="B63" s="186" t="s">
        <v>20</v>
      </c>
      <c r="C63" s="187"/>
      <c r="D63" s="187"/>
      <c r="E63" s="187"/>
      <c r="F63" s="187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175" t="s">
        <v>37</v>
      </c>
      <c r="O63" s="175"/>
      <c r="P63" s="175"/>
      <c r="Q63" s="175"/>
      <c r="R63" s="175"/>
    </row>
    <row r="64" spans="1:18" x14ac:dyDescent="0.25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8" customHeight="1" x14ac:dyDescent="0.25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5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5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5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5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5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5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5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170" t="s">
        <v>1</v>
      </c>
      <c r="O72" s="171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5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170" t="s">
        <v>1</v>
      </c>
      <c r="I73" s="171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5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175" t="s">
        <v>34</v>
      </c>
      <c r="O74" s="175"/>
      <c r="P74" s="175"/>
      <c r="Q74" s="175"/>
      <c r="R74" s="175"/>
    </row>
    <row r="75" spans="1:18" x14ac:dyDescent="0.25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5">
      <c r="B76" s="170" t="s">
        <v>1</v>
      </c>
      <c r="C76" s="171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5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5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5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5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5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5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5">
      <c r="B83" s="169"/>
      <c r="C83" s="169"/>
      <c r="D83" s="169"/>
      <c r="E83" s="83"/>
      <c r="F83" s="83"/>
      <c r="H83" s="169"/>
      <c r="I83" s="169"/>
      <c r="J83" s="169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5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5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170" t="s">
        <v>1</v>
      </c>
      <c r="O85" s="171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5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5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5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5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5">
      <c r="B90" s="169"/>
      <c r="C90" s="169"/>
      <c r="D90" s="85"/>
      <c r="E90" s="85"/>
      <c r="F90" s="85"/>
      <c r="H90" s="169"/>
      <c r="I90" s="169"/>
      <c r="J90" s="85"/>
      <c r="K90" s="85"/>
      <c r="L90" s="85"/>
      <c r="N90" s="169"/>
      <c r="O90" s="169"/>
      <c r="P90" s="85"/>
    </row>
  </sheetData>
  <mergeCells count="42">
    <mergeCell ref="N41:O41"/>
    <mergeCell ref="N52:O52"/>
    <mergeCell ref="N54:R54"/>
    <mergeCell ref="B44:C44"/>
    <mergeCell ref="B46:F46"/>
    <mergeCell ref="N43:R43"/>
    <mergeCell ref="H48:I48"/>
    <mergeCell ref="H50:L50"/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63:F63"/>
    <mergeCell ref="H73:I73"/>
    <mergeCell ref="N74:R74"/>
    <mergeCell ref="N85:O85"/>
    <mergeCell ref="N61:O61"/>
    <mergeCell ref="N63:R63"/>
    <mergeCell ref="N72:O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3" activePane="bottomLeft" state="frozen"/>
      <selection pane="bottomLeft" activeCell="N68" sqref="N68:R69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78" t="s">
        <v>6</v>
      </c>
      <c r="C1" s="179"/>
      <c r="D1" s="179"/>
      <c r="E1" s="179"/>
      <c r="F1" s="179"/>
      <c r="H1" s="178" t="s">
        <v>9</v>
      </c>
      <c r="I1" s="179"/>
      <c r="J1" s="179"/>
      <c r="K1" s="179"/>
      <c r="L1" s="179"/>
      <c r="N1" s="178" t="s">
        <v>7</v>
      </c>
      <c r="O1" s="179"/>
      <c r="P1" s="179"/>
      <c r="Q1" s="179"/>
      <c r="R1" s="179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81" t="s">
        <v>20</v>
      </c>
      <c r="C3" s="182"/>
      <c r="D3" s="182"/>
      <c r="E3" s="182"/>
      <c r="F3" s="182"/>
      <c r="G3" s="46"/>
      <c r="H3" s="181" t="s">
        <v>13</v>
      </c>
      <c r="I3" s="182"/>
      <c r="J3" s="182"/>
      <c r="K3" s="182"/>
      <c r="L3" s="189"/>
      <c r="M3" s="46"/>
      <c r="N3" s="175" t="s">
        <v>34</v>
      </c>
      <c r="O3" s="175"/>
      <c r="P3" s="175"/>
      <c r="Q3" s="175"/>
      <c r="R3" s="175"/>
    </row>
    <row r="4" spans="1:18" x14ac:dyDescent="0.25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5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5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5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5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170" t="s">
        <v>1</v>
      </c>
      <c r="O8" s="171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5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5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186" t="s">
        <v>16</v>
      </c>
      <c r="O10" s="187"/>
      <c r="P10" s="187"/>
      <c r="Q10" s="187"/>
      <c r="R10" s="187"/>
    </row>
    <row r="11" spans="1:18" ht="14.25" customHeight="1" x14ac:dyDescent="0.25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5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5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5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5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5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5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5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5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170" t="s">
        <v>1</v>
      </c>
      <c r="O19" s="171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5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5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180" t="s">
        <v>27</v>
      </c>
      <c r="O21" s="175"/>
      <c r="P21" s="175"/>
      <c r="Q21" s="175"/>
      <c r="R21" s="175"/>
    </row>
    <row r="22" spans="1:18" x14ac:dyDescent="0.25">
      <c r="B22" s="170" t="s">
        <v>1</v>
      </c>
      <c r="C22" s="171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5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5">
      <c r="B24" s="184" t="s">
        <v>8</v>
      </c>
      <c r="C24" s="185"/>
      <c r="D24" s="185"/>
      <c r="E24" s="185"/>
      <c r="F24" s="185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5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5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5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5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5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5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5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5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5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5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5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5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5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5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5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5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170" t="s">
        <v>1</v>
      </c>
      <c r="I40" s="171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170" t="s">
        <v>1</v>
      </c>
      <c r="O40" s="171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5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8" customHeight="1" x14ac:dyDescent="0.25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181" t="s">
        <v>23</v>
      </c>
      <c r="I42" s="182"/>
      <c r="J42" s="182"/>
      <c r="K42" s="182"/>
      <c r="L42" s="182"/>
      <c r="M42" s="45"/>
      <c r="N42" s="175" t="s">
        <v>36</v>
      </c>
      <c r="O42" s="175"/>
      <c r="P42" s="175"/>
      <c r="Q42" s="175"/>
      <c r="R42" s="175"/>
    </row>
    <row r="43" spans="1:18" ht="14.25" customHeight="1" x14ac:dyDescent="0.25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5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5">
      <c r="B45" s="170" t="s">
        <v>1</v>
      </c>
      <c r="C45" s="171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5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5">
      <c r="B47" s="184" t="s">
        <v>11</v>
      </c>
      <c r="C47" s="185"/>
      <c r="D47" s="185"/>
      <c r="E47" s="185"/>
      <c r="F47" s="183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5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5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5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5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5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5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170" t="s">
        <v>1</v>
      </c>
      <c r="O53" s="171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5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8" customHeight="1" x14ac:dyDescent="0.25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180" t="s">
        <v>31</v>
      </c>
      <c r="O55" s="175"/>
      <c r="P55" s="175"/>
      <c r="Q55" s="175"/>
      <c r="R55" s="175"/>
    </row>
    <row r="56" spans="1:18" x14ac:dyDescent="0.25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5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5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5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170" t="s">
        <v>1</v>
      </c>
      <c r="I59" s="171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5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5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181" t="s">
        <v>13</v>
      </c>
      <c r="I61" s="182"/>
      <c r="J61" s="182"/>
      <c r="K61" s="182"/>
      <c r="L61" s="189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5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5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5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8" customHeight="1" x14ac:dyDescent="0.25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5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170" t="s">
        <v>1</v>
      </c>
      <c r="O66" s="171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5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5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186" t="s">
        <v>10</v>
      </c>
      <c r="O68" s="187"/>
      <c r="P68" s="187"/>
      <c r="Q68" s="187"/>
      <c r="R68" s="187"/>
    </row>
    <row r="69" spans="1:18" x14ac:dyDescent="0.25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5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5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5">
      <c r="B72" s="173" t="s">
        <v>1</v>
      </c>
      <c r="C72" s="174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173" t="s">
        <v>1</v>
      </c>
      <c r="I72" s="174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5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5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5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5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5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5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5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5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5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173" t="s">
        <v>1</v>
      </c>
      <c r="O81" s="174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5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5">
      <c r="B83" s="169"/>
      <c r="C83" s="169"/>
      <c r="D83" s="169"/>
      <c r="E83" s="104"/>
      <c r="F83" s="104"/>
      <c r="H83" s="169"/>
      <c r="I83" s="169"/>
      <c r="J83" s="169"/>
      <c r="K83" s="104"/>
      <c r="L83" s="104"/>
      <c r="N83" s="113"/>
      <c r="O83" s="86"/>
      <c r="P83" s="108"/>
      <c r="Q83" s="114"/>
      <c r="R83" s="108"/>
    </row>
    <row r="84" spans="1:18" x14ac:dyDescent="0.25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5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5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5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5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5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5">
      <c r="B90" s="169"/>
      <c r="C90" s="169"/>
      <c r="D90" s="105"/>
      <c r="E90" s="105"/>
      <c r="F90" s="105"/>
      <c r="H90" s="169"/>
      <c r="I90" s="169"/>
      <c r="J90" s="105"/>
      <c r="K90" s="105"/>
      <c r="L90" s="105"/>
      <c r="N90" s="169"/>
      <c r="O90" s="169"/>
      <c r="P90" s="105"/>
    </row>
  </sheetData>
  <mergeCells count="32"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Январь</vt:lpstr>
      <vt:lpstr>Сентябрь</vt:lpstr>
      <vt:lpstr>Октябрь</vt:lpstr>
      <vt:lpstr>Ноябрь</vt:lpstr>
      <vt:lpstr>Декабрь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2019-12-02T10:10:45Z</cp:lastPrinted>
  <dcterms:created xsi:type="dcterms:W3CDTF">1996-10-08T23:32:33Z</dcterms:created>
  <dcterms:modified xsi:type="dcterms:W3CDTF">2020-01-29T07:34:32Z</dcterms:modified>
</cp:coreProperties>
</file>