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-350 (Аквадив 0.35 л.)\"/>
    </mc:Choice>
  </mc:AlternateContent>
  <bookViews>
    <workbookView xWindow="14400" yWindow="-12" windowWidth="14448" windowHeight="12432" firstSheet="8" activeTab="12"/>
  </bookViews>
  <sheets>
    <sheet name="Данные" sheetId="15" r:id="rId1"/>
    <sheet name="Акт приемки" sheetId="14" r:id="rId2"/>
    <sheet name="Ресурс" sheetId="13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1">'Акт приемки'!$A$1:$J$45</definedName>
    <definedName name="_xlnm.Print_Area" localSheetId="7">'Горл. кольцо'!$A$1:$S$22</definedName>
    <definedName name="_xlnm.Print_Area" localSheetId="9">Плунжер!$A$1:$S$19</definedName>
    <definedName name="_xlnm.Print_Area" localSheetId="2">Ресурс!$A$1:$J$37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19" i="13"/>
  <c r="I17" i="13"/>
  <c r="I33" i="13" s="1"/>
  <c r="I37" i="13"/>
  <c r="I35" i="13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<sst xmlns="http://schemas.openxmlformats.org/spreadsheetml/2006/main" count="496" uniqueCount="119">
  <si>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</si>
  <si>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</si>
  <si>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</si>
  <si>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</si>
  <si>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</si>
  <si>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</si>
  <si>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</si>
  <si>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</si>
  <si>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</si>
  <si>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</si>
  <si>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</si>
  <si>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</si>
  <si>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</si>
  <si>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</si>
  <si>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</si>
  <si>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</si>
  <si>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</si>
  <si>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</si>
  <si>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</si>
  <si>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</si>
  <si>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</si>
  <si>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</si>
  <si>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</si>
  <si>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</si>
  <si>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</si>
  <si>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</si>
  <si>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</si>
  <si>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</si>
  <si>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</si>
  <si>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</si>
  <si>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</si>
  <si>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</si>
  <si>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</si>
  <si>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</si>
  <si>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</si>
  <si>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</si>
  <si>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</si>
  <si>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</si>
  <si>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</si>
  <si>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</si>
  <si>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</si>
  <si>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</si>
  <si>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</si>
  <si>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</si>
  <si>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</si>
  <si>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</si>
  <si>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</si>
  <si>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</si>
  <si>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</si>
  <si>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</si>
  <si>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</si>
  <si>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</si>
  <si>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Финишное кольцо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</si>
  <si>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</si>
  <si>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</si>
  <si>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</si>
  <si>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</si>
  <si>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</si>
  <si>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</si>
  <si>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</si>
  <si>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</si>
  <si>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</si>
  <si>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</si>
  <si>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</si>
  <si>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</si>
  <si>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</si>
  <si>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</si>
  <si>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</si>
  <si>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</si>
  <si>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</si>
  <si>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</si>
  <si>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</si>
  <si>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</si>
  <si>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</si>
  <si>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</si>
  <si>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</si>
  <si>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</si>
  <si>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</si>
  <si>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</si>
  <si>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</si>
  <si>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</si>
  <si>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В.П. Гринь</t>
  </si>
  <si>
    <t>Унитарного предприятия "БелСтеклоПром"</t>
  </si>
  <si>
    <t>приемки формокомплекта для производства бутылки:</t>
  </si>
  <si>
    <t>начальник участка ремонта форм:</t>
  </si>
  <si>
    <t>А.Д. Гавриленко;</t>
  </si>
  <si>
    <t xml:space="preserve">составила настоящий акт в том, что указанный формокомплект прибывший </t>
  </si>
  <si>
    <t>Х-К-700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</si>
  <si>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</si>
  <si>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</si>
  <si>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Х-КПНн-500-34 (ALIVARIA 1864)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</si>
  <si>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</si>
  <si>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</si>
  <si>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</si>
  <si>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</si>
  <si>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</si>
  <si>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</si>
  <si>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И.В. Шуманский</t>
  </si>
  <si>
    <t>С.В. Гельфер</t>
  </si>
  <si>
    <t>Комиссия созданная приказом №97 от 15.05.2019 г. в составе:</t>
  </si>
  <si>
    <t>начальник производственного участка: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</si>
  <si>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</si>
  <si>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</si>
  <si>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</si>
  <si>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</si>
  <si>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</si>
  <si>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</si>
  <si>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</si>
  <si>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</si>
  <si>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</si>
  <si>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ХXI-В-28-2-350 (Аквадив 0.35)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</si>
  <si>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</si>
  <si>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</si>
  <si>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</si>
  <si>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</si>
  <si>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</si>
  <si>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</si>
  <si>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66,3 / 58,5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</si>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</sst>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0" fillId="0" borderId="21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/>
    </xf>
    <xf numFmtId="0" fontId="30" fillId="0" borderId="22" xfId="2" applyFont="1" applyBorder="1" applyAlignment="1">
      <alignment horizontal="center" vertical="center"/>
    </xf>
    <xf numFmtId="0" fontId="34" fillId="0" borderId="33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0" xfId="0" applyFont="1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4" fillId="0" borderId="32" xfId="2" applyFont="1" applyBorder="1" applyAlignment="1">
      <alignment horizontal="center" vertical="center" wrapText="1"/>
    </xf>
    <xf numFmtId="0" fontId="33" fillId="0" borderId="29" xfId="2" applyFont="1" applyBorder="1" applyAlignment="1">
      <alignment horizontal="center" vertical="center"/>
    </xf>
    <xf numFmtId="0" fontId="33" fillId="0" borderId="21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 wrapText="1"/>
    </xf>
    <xf numFmtId="0" fontId="33" fillId="0" borderId="31" xfId="2" applyFont="1" applyBorder="1" applyAlignment="1">
      <alignment horizontal="center" vertical="center"/>
    </xf>
    <xf numFmtId="0" fontId="33" fillId="0" borderId="32" xfId="2" applyFont="1" applyBorder="1" applyAlignment="1">
      <alignment horizontal="center" vertical="center"/>
    </xf>
    <xf numFmtId="0" fontId="34" fillId="0" borderId="33" xfId="2" applyFont="1" applyBorder="1" applyAlignment="1">
      <alignment horizontal="left" vertical="center"/>
    </xf>
    <xf numFmtId="0" fontId="34" fillId="0" borderId="33" xfId="2" applyFont="1" applyBorder="1" applyAlignment="1">
      <alignment horizontal="center" vertical="center" wrapText="1"/>
    </xf>
    <xf numFmtId="0" fontId="34" fillId="0" borderId="34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5" sqref="B25"/>
    </sheetView>
  </sheetViews>
  <sheetFormatPr defaultRowHeight="13.2" x14ac:dyDescent="0.25"/>
  <cols>
    <col min="1" max="1" width="24.77734375" bestFit="1" customWidth="1"/>
    <col min="2" max="2" width="16" bestFit="1" customWidth="1"/>
    <col min="4" max="4" width="15.33203125" bestFit="1" customWidth="1"/>
  </cols>
  <sheetData>
    <row r="1" spans="1:7" ht="13.8" thickBot="1" x14ac:dyDescent="0.3">
      <c r="A1" s="392" t="s">
        <v>104</v>
      </c>
      <c r="B1" s="396"/>
      <c r="C1" s="396"/>
      <c r="D1" s="396"/>
      <c r="E1" s="396"/>
      <c r="G1" s="383" t="s">
        <v>103</v>
      </c>
    </row>
    <row r="2" spans="1:7" ht="17.399999999999999" thickTop="1" thickBot="1" x14ac:dyDescent="0.35">
      <c r="A2" s="393" t="s">
        <v>110</v>
      </c>
      <c r="B2" s="394"/>
      <c r="C2" s="394"/>
      <c r="D2" s="394"/>
      <c r="E2" s="395"/>
      <c r="G2" s="382" t="s">
        <v>101</v>
      </c>
    </row>
    <row r="3" spans="1:7" ht="16.8" thickTop="1" x14ac:dyDescent="0.3">
      <c r="G3" s="382" t="s">
        <v>102</v>
      </c>
    </row>
    <row r="4" spans="1:7" ht="13.8" thickBot="1" x14ac:dyDescent="0.3">
      <c r="A4" s="397" t="s">
        <v>105</v>
      </c>
      <c r="B4" s="398"/>
      <c r="C4" s="398"/>
      <c r="D4" s="398"/>
      <c r="E4" s="398"/>
    </row>
    <row r="5" spans="1:7" ht="16.8" thickTop="1" thickBot="1" x14ac:dyDescent="0.3">
      <c r="A5" s="399" t="s">
        <v>111</v>
      </c>
      <c r="B5" s="400"/>
      <c r="C5" s="400"/>
      <c r="D5" s="400"/>
      <c r="E5" s="401"/>
    </row>
    <row r="6" spans="1:7" ht="13.8" thickTop="1" x14ac:dyDescent="0.25"/>
    <row r="7" spans="1:7" ht="13.8" thickBot="1" x14ac:dyDescent="0.3">
      <c r="A7" s="392" t="s">
        <v>106</v>
      </c>
      <c r="B7" s="396"/>
      <c r="C7" s="396"/>
      <c r="D7" s="396"/>
      <c r="E7" s="396"/>
    </row>
    <row r="8" spans="1:7" ht="16.8" thickTop="1" thickBot="1" x14ac:dyDescent="0.3">
      <c r="A8" s="402"/>
      <c r="B8" s="403"/>
      <c r="C8" s="403"/>
      <c r="D8" s="403"/>
      <c r="E8" s="404"/>
    </row>
    <row r="10" spans="1:7" ht="13.8" thickBot="1" x14ac:dyDescent="0.3">
      <c r="A10" s="392" t="s">
        <v>107</v>
      </c>
      <c r="B10" s="392"/>
      <c r="C10" s="384"/>
      <c r="D10" s="384"/>
      <c r="E10" s="384"/>
    </row>
    <row r="11" spans="1:7" ht="16.8" thickTop="1" thickBot="1" x14ac:dyDescent="0.3">
      <c r="A11" s="390"/>
      <c r="B11" s="391"/>
    </row>
    <row r="13" spans="1:7" x14ac:dyDescent="0.25">
      <c r="A13" s="386" t="s">
        <v>112</v>
      </c>
      <c r="B13" s="387" t="s">
        <v>113</v>
      </c>
      <c r="C13" s="385"/>
    </row>
    <row r="14" spans="1:7" x14ac:dyDescent="0.25">
      <c r="A14" s="388" t="s">
        <v>44</v>
      </c>
      <c r="B14" s="389">
        <v>24</v>
      </c>
    </row>
    <row r="15" spans="1:7" x14ac:dyDescent="0.25">
      <c r="A15" s="388" t="s">
        <v>45</v>
      </c>
      <c r="B15" s="389">
        <v>24</v>
      </c>
    </row>
    <row r="16" spans="1:7" x14ac:dyDescent="0.25">
      <c r="A16" s="388" t="s">
        <v>38</v>
      </c>
      <c r="B16" s="389">
        <v>32</v>
      </c>
    </row>
    <row r="17" spans="1:2" x14ac:dyDescent="0.25">
      <c r="A17" s="388" t="s">
        <v>23</v>
      </c>
      <c r="B17" s="389">
        <v>32</v>
      </c>
    </row>
    <row r="18" spans="1:2" x14ac:dyDescent="0.25">
      <c r="A18" s="388" t="s">
        <v>48</v>
      </c>
      <c r="B18" s="389">
        <v>60</v>
      </c>
    </row>
    <row r="19" spans="1:2" x14ac:dyDescent="0.25">
      <c r="A19" s="388" t="s">
        <v>114</v>
      </c>
      <c r="B19" s="389">
        <v>60</v>
      </c>
    </row>
    <row r="20" spans="1:2" x14ac:dyDescent="0.25">
      <c r="A20" s="388" t="s">
        <v>53</v>
      </c>
      <c r="B20" s="389">
        <v>50</v>
      </c>
    </row>
    <row r="21" spans="1:2" x14ac:dyDescent="0.25">
      <c r="A21" s="388" t="s">
        <v>55</v>
      </c>
      <c r="B21" s="389">
        <v>20</v>
      </c>
    </row>
    <row r="22" spans="1:2" x14ac:dyDescent="0.25">
      <c r="A22" s="388" t="s">
        <v>115</v>
      </c>
      <c r="B22" s="389">
        <v>24</v>
      </c>
    </row>
    <row r="23" spans="1:2" x14ac:dyDescent="0.25">
      <c r="A23" s="388" t="s">
        <v>58</v>
      </c>
      <c r="B23" s="389">
        <v>18</v>
      </c>
    </row>
    <row r="24" spans="1:2" x14ac:dyDescent="0.25">
      <c r="A24" s="388" t="s">
        <v>77</v>
      </c>
      <c r="B24" s="389" t="s">
        <v>118</v>
      </c>
    </row>
    <row r="25" spans="1:2" x14ac:dyDescent="0.25">
      <c r="A25" s="388" t="s">
        <v>116</v>
      </c>
      <c r="B25" s="389"/>
    </row>
    <row r="26" spans="1:2" x14ac:dyDescent="0.25">
      <c r="A26" s="516" t="s">
        <v>57</v>
      </c>
      <c r="B26" s="517" t="s">
        <v>118</v>
      </c>
    </row>
  </sheetData>
  <mergeCells count="8"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SheetLayoutView="100" workbookViewId="0">
      <pane xSplit="4" ySplit="2" topLeftCell="G6" activePane="bottomRight" state="frozen"/>
      <selection pane="topRight" activeCell="E1" sqref="E1"/>
      <selection pane="bottomLeft" activeCell="A3" sqref="A3"/>
      <selection pane="bottomRight" activeCell="E3" sqref="E3:H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>
        <f>Данные!B20</f>
        <v>50</v>
      </c>
      <c r="L2" s="487"/>
      <c r="M2" s="173"/>
      <c r="N2" s="174"/>
      <c r="O2" s="175"/>
      <c r="P2" s="505"/>
      <c r="Q2" s="505"/>
      <c r="R2" s="176"/>
      <c r="S2" s="177"/>
    </row>
    <row r="3" spans="1:19" ht="17.25" customHeight="1" thickBot="1" x14ac:dyDescent="0.3">
      <c r="A3" s="172"/>
      <c r="B3" s="470"/>
      <c r="C3" s="471"/>
      <c r="D3" s="472"/>
      <c r="E3" s="479" t="s">
        <v>53</v>
      </c>
      <c r="F3" s="480"/>
      <c r="G3" s="480"/>
      <c r="H3" s="481"/>
      <c r="I3" s="484"/>
      <c r="J3" s="485"/>
      <c r="K3" s="488"/>
      <c r="L3" s="489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56"/>
      <c r="O9" s="356"/>
      <c r="P9" s="357"/>
      <c r="Q9" s="356"/>
      <c r="R9" s="358"/>
      <c r="S9" s="204"/>
    </row>
    <row r="10" spans="1:19" ht="24.75" customHeight="1" x14ac:dyDescent="0.25">
      <c r="A10" s="182"/>
      <c r="B10" s="191" t="s">
        <v>25</v>
      </c>
      <c r="C10" s="192">
        <v>68.23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9" t="s">
        <v>43</v>
      </c>
      <c r="O10" s="359"/>
      <c r="P10" s="359"/>
      <c r="Q10" s="359"/>
      <c r="R10" s="360"/>
      <c r="S10" s="188"/>
    </row>
    <row r="11" spans="1:19" ht="24.75" customHeight="1" x14ac:dyDescent="0.25">
      <c r="A11" s="182"/>
      <c r="B11" s="193" t="s">
        <v>26</v>
      </c>
      <c r="C11" s="194">
        <v>19.850000000000001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61"/>
      <c r="O11" s="361"/>
      <c r="P11" s="361"/>
      <c r="Q11" s="361"/>
      <c r="R11" s="362"/>
      <c r="S11" s="188"/>
    </row>
    <row r="12" spans="1:19" ht="24.75" customHeight="1" x14ac:dyDescent="0.25">
      <c r="A12" s="182"/>
      <c r="B12" s="193" t="s">
        <v>2</v>
      </c>
      <c r="C12" s="37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61"/>
      <c r="O12" s="361"/>
      <c r="P12" s="361"/>
      <c r="Q12" s="361"/>
      <c r="R12" s="362"/>
      <c r="S12" s="188"/>
    </row>
    <row r="13" spans="1:19" ht="24.75" customHeight="1" x14ac:dyDescent="0.25">
      <c r="A13" s="182"/>
      <c r="B13" s="193" t="s">
        <v>3</v>
      </c>
      <c r="C13" s="37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61"/>
      <c r="O13" s="361"/>
      <c r="P13" s="361"/>
      <c r="Q13" s="361"/>
      <c r="R13" s="362"/>
      <c r="S13" s="188"/>
    </row>
    <row r="14" spans="1:19" ht="24.75" customHeight="1" x14ac:dyDescent="0.25">
      <c r="A14" s="182"/>
      <c r="B14" s="193" t="s">
        <v>27</v>
      </c>
      <c r="C14" s="37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61"/>
      <c r="O14" s="361"/>
      <c r="P14" s="361"/>
      <c r="Q14" s="361"/>
      <c r="R14" s="362"/>
      <c r="S14" s="188"/>
    </row>
    <row r="15" spans="1:19" ht="24.75" customHeight="1" x14ac:dyDescent="0.25">
      <c r="A15" s="182"/>
      <c r="B15" s="193" t="s">
        <v>28</v>
      </c>
      <c r="C15" s="37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61"/>
      <c r="O15" s="361"/>
      <c r="P15" s="361"/>
      <c r="Q15" s="361"/>
      <c r="R15" s="362"/>
      <c r="S15" s="188"/>
    </row>
    <row r="16" spans="1:19" ht="24.75" customHeight="1" x14ac:dyDescent="0.25">
      <c r="A16" s="182"/>
      <c r="B16" s="193" t="s">
        <v>4</v>
      </c>
      <c r="C16" s="371">
        <v>23.8</v>
      </c>
      <c r="D16" s="194">
        <v>0</v>
      </c>
      <c r="E16" s="194">
        <v>-0.05</v>
      </c>
      <c r="F16" s="51" t="s">
        <v>19</v>
      </c>
      <c r="G16" s="55" t="s">
        <v>22</v>
      </c>
      <c r="H16" s="194"/>
      <c r="I16" s="194"/>
      <c r="J16" s="194"/>
      <c r="K16" s="194"/>
      <c r="L16" s="194"/>
      <c r="M16" s="194"/>
      <c r="N16" s="361"/>
      <c r="O16" s="361"/>
      <c r="P16" s="361"/>
      <c r="Q16" s="361"/>
      <c r="R16" s="362"/>
      <c r="S16" s="188"/>
    </row>
    <row r="17" spans="1:19" ht="30.6" x14ac:dyDescent="0.25">
      <c r="A17" s="182"/>
      <c r="B17" s="193" t="s">
        <v>9</v>
      </c>
      <c r="C17" s="194">
        <v>30.93</v>
      </c>
      <c r="D17" s="194">
        <v>0.05</v>
      </c>
      <c r="E17" s="194">
        <v>0</v>
      </c>
      <c r="F17" s="118" t="s">
        <v>16</v>
      </c>
      <c r="G17" s="59" t="s">
        <v>54</v>
      </c>
      <c r="H17" s="194"/>
      <c r="I17" s="194"/>
      <c r="J17" s="194"/>
      <c r="K17" s="194"/>
      <c r="L17" s="194"/>
      <c r="M17" s="194"/>
      <c r="N17" s="361"/>
      <c r="O17" s="361"/>
      <c r="P17" s="361"/>
      <c r="Q17" s="361"/>
      <c r="R17" s="362"/>
      <c r="S17" s="188"/>
    </row>
    <row r="18" spans="1:19" ht="24.75" customHeight="1" thickBot="1" x14ac:dyDescent="0.3">
      <c r="A18" s="182"/>
      <c r="B18" s="193" t="s">
        <v>5</v>
      </c>
      <c r="C18" s="37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61"/>
      <c r="O18" s="361"/>
      <c r="P18" s="361"/>
      <c r="Q18" s="361"/>
      <c r="R18" s="362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10" zoomScaleSheetLayoutView="110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K4" sqref="K4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>
        <f>Данные!B21</f>
        <v>20</v>
      </c>
      <c r="L2" s="487"/>
      <c r="M2" s="212"/>
      <c r="N2" s="213"/>
      <c r="O2" s="214"/>
      <c r="P2" s="509"/>
      <c r="Q2" s="509"/>
      <c r="R2" s="215"/>
      <c r="S2" s="216"/>
    </row>
    <row r="3" spans="1:19" ht="17.25" customHeight="1" thickBot="1" x14ac:dyDescent="0.3">
      <c r="A3" s="211"/>
      <c r="B3" s="470"/>
      <c r="C3" s="471"/>
      <c r="D3" s="472"/>
      <c r="E3" s="479" t="s">
        <v>55</v>
      </c>
      <c r="F3" s="480"/>
      <c r="G3" s="480"/>
      <c r="H3" s="481"/>
      <c r="I3" s="484"/>
      <c r="J3" s="485"/>
      <c r="K3" s="488"/>
      <c r="L3" s="489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7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7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7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7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7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7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7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7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6" t="s">
        <v>56</v>
      </c>
      <c r="C18" s="507"/>
      <c r="D18" s="507"/>
      <c r="E18" s="508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SheetLayoutView="100" workbookViewId="0">
      <selection activeCell="B2" sqref="B2:D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 t="str">
        <f>Данные!B26</f>
        <v>нет</v>
      </c>
      <c r="L2" s="487"/>
      <c r="M2" s="136"/>
      <c r="N2" s="137"/>
      <c r="O2" s="138"/>
      <c r="P2" s="510"/>
      <c r="Q2" s="510"/>
      <c r="R2" s="139"/>
      <c r="S2" s="140"/>
    </row>
    <row r="3" spans="1:19" ht="17.25" customHeight="1" thickBot="1" x14ac:dyDescent="0.3">
      <c r="A3" s="135"/>
      <c r="B3" s="470"/>
      <c r="C3" s="471"/>
      <c r="D3" s="472"/>
      <c r="E3" s="479" t="s">
        <v>57</v>
      </c>
      <c r="F3" s="480"/>
      <c r="G3" s="480"/>
      <c r="H3" s="481"/>
      <c r="I3" s="484"/>
      <c r="J3" s="485"/>
      <c r="K3" s="488"/>
      <c r="L3" s="489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77">
        <v>35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77">
        <v>14.3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7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76">
        <v>60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7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7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7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SheetLayoutView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512">
        <f>Данные!B23</f>
        <v>18</v>
      </c>
      <c r="L2" s="513"/>
      <c r="M2" s="269"/>
      <c r="N2" s="270"/>
      <c r="O2" s="271"/>
      <c r="P2" s="511"/>
      <c r="Q2" s="511"/>
      <c r="R2" s="272"/>
      <c r="S2" s="273"/>
    </row>
    <row r="3" spans="1:19" ht="17.25" customHeight="1" thickBot="1" x14ac:dyDescent="0.3">
      <c r="A3" s="268"/>
      <c r="B3" s="470"/>
      <c r="C3" s="471"/>
      <c r="D3" s="472"/>
      <c r="E3" s="479" t="s">
        <v>58</v>
      </c>
      <c r="F3" s="480"/>
      <c r="G3" s="480"/>
      <c r="H3" s="481"/>
      <c r="I3" s="484"/>
      <c r="J3" s="485"/>
      <c r="K3" s="514"/>
      <c r="L3" s="51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63"/>
      <c r="L9" s="363"/>
      <c r="M9" s="363"/>
      <c r="N9" s="363"/>
      <c r="O9" s="363"/>
      <c r="P9" s="363"/>
      <c r="Q9" s="363"/>
      <c r="R9" s="364"/>
      <c r="S9" s="287"/>
    </row>
    <row r="10" spans="1:19" ht="24.75" customHeight="1" x14ac:dyDescent="0.25">
      <c r="A10" s="278"/>
      <c r="B10" s="288" t="s">
        <v>25</v>
      </c>
      <c r="C10" s="289">
        <v>35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65"/>
      <c r="L10" s="365"/>
      <c r="M10" s="365"/>
      <c r="N10" s="365"/>
      <c r="O10" s="365"/>
      <c r="P10" s="365"/>
      <c r="Q10" s="365"/>
      <c r="R10" s="366"/>
      <c r="S10" s="284"/>
    </row>
    <row r="11" spans="1:19" ht="30.6" x14ac:dyDescent="0.25">
      <c r="A11" s="278"/>
      <c r="B11" s="292" t="s">
        <v>26</v>
      </c>
      <c r="C11" s="378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65"/>
      <c r="L11" s="365"/>
      <c r="M11" s="365"/>
      <c r="N11" s="365"/>
      <c r="O11" s="365"/>
      <c r="P11" s="365"/>
      <c r="Q11" s="365"/>
      <c r="R11" s="367"/>
      <c r="S11" s="284"/>
    </row>
    <row r="12" spans="1:19" ht="24.75" customHeight="1" x14ac:dyDescent="0.25">
      <c r="A12" s="278"/>
      <c r="B12" s="292" t="s">
        <v>2</v>
      </c>
      <c r="C12" s="37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68"/>
      <c r="L12" s="368"/>
      <c r="M12" s="368"/>
      <c r="N12" s="368"/>
      <c r="O12" s="368"/>
      <c r="P12" s="368"/>
      <c r="Q12" s="368"/>
      <c r="R12" s="369"/>
      <c r="S12" s="284"/>
    </row>
    <row r="13" spans="1:19" ht="24.75" customHeight="1" x14ac:dyDescent="0.25">
      <c r="A13" s="278"/>
      <c r="B13" s="292" t="s">
        <v>28</v>
      </c>
      <c r="C13" s="37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68"/>
      <c r="L13" s="368"/>
      <c r="M13" s="368"/>
      <c r="N13" s="368"/>
      <c r="O13" s="368"/>
      <c r="P13" s="368"/>
      <c r="Q13" s="368"/>
      <c r="R13" s="369"/>
      <c r="S13" s="284"/>
    </row>
    <row r="14" spans="1:19" ht="24.75" customHeight="1" x14ac:dyDescent="0.25">
      <c r="A14" s="278"/>
      <c r="B14" s="292" t="s">
        <v>4</v>
      </c>
      <c r="C14" s="37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68"/>
      <c r="L14" s="368"/>
      <c r="M14" s="368"/>
      <c r="N14" s="368"/>
      <c r="O14" s="368"/>
      <c r="P14" s="368"/>
      <c r="Q14" s="368"/>
      <c r="R14" s="369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70"/>
      <c r="L15" s="370"/>
      <c r="M15" s="370"/>
      <c r="N15" s="370"/>
      <c r="O15" s="370"/>
      <c r="P15" s="370"/>
      <c r="Q15" s="370"/>
      <c r="R15" s="351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view="pageBreakPreview" zoomScaleSheetLayoutView="100" workbookViewId="0">
      <selection activeCell="A13" sqref="A13:J13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9" customFormat="1" ht="17.399999999999999" x14ac:dyDescent="0.35">
      <c r="F2" s="328" t="s">
        <v>60</v>
      </c>
      <c r="G2" s="329"/>
      <c r="H2" s="329"/>
      <c r="I2" s="329"/>
      <c r="J2" s="329"/>
      <c r="K2" s="329"/>
    </row>
    <row r="3" spans="1:11" s="379" customFormat="1" ht="17.399999999999999" x14ac:dyDescent="0.35">
      <c r="F3" s="328" t="s">
        <v>93</v>
      </c>
      <c r="G3" s="329"/>
      <c r="H3" s="329"/>
      <c r="I3" s="329"/>
      <c r="J3" s="329"/>
      <c r="K3" s="329"/>
    </row>
    <row r="4" spans="1:11" s="379" customFormat="1" ht="17.399999999999999" x14ac:dyDescent="0.35">
      <c r="F4" s="328" t="s">
        <v>82</v>
      </c>
      <c r="G4" s="329"/>
      <c r="H4" s="329"/>
      <c r="I4" s="329"/>
      <c r="J4" s="329"/>
      <c r="K4" s="329"/>
    </row>
    <row r="5" spans="1:11" s="379" customFormat="1" x14ac:dyDescent="0.3"/>
    <row r="6" spans="1:11" s="379" customFormat="1" ht="17.399999999999999" x14ac:dyDescent="0.35">
      <c r="F6" s="380"/>
      <c r="G6" s="380"/>
      <c r="H6" s="328" t="s">
        <v>98</v>
      </c>
      <c r="I6" s="329"/>
      <c r="J6" s="329"/>
    </row>
    <row r="7" spans="1:11" s="379" customFormat="1" ht="17.399999999999999" x14ac:dyDescent="0.35">
      <c r="H7" s="329"/>
      <c r="I7" s="329"/>
      <c r="J7" s="329"/>
    </row>
    <row r="8" spans="1:11" s="379" customFormat="1" ht="18" x14ac:dyDescent="0.35">
      <c r="F8" s="312" t="s">
        <v>62</v>
      </c>
      <c r="G8" s="312"/>
      <c r="H8" s="328" t="s">
        <v>95</v>
      </c>
      <c r="I8" s="329"/>
      <c r="J8" s="329"/>
    </row>
    <row r="11" spans="1:11" ht="15" customHeight="1" x14ac:dyDescent="0.3">
      <c r="A11" s="421" t="s">
        <v>70</v>
      </c>
      <c r="B11" s="421"/>
      <c r="C11" s="421"/>
      <c r="D11" s="421"/>
      <c r="E11" s="421"/>
      <c r="F11" s="421"/>
      <c r="G11" s="421"/>
      <c r="H11" s="421"/>
      <c r="I11" s="421"/>
      <c r="J11" s="421"/>
    </row>
    <row r="12" spans="1:11" ht="15" customHeight="1" x14ac:dyDescent="0.3">
      <c r="A12" s="420" t="s">
        <v>83</v>
      </c>
      <c r="B12" s="420"/>
      <c r="C12" s="420"/>
      <c r="D12" s="420"/>
      <c r="E12" s="420"/>
      <c r="F12" s="420"/>
      <c r="G12" s="420"/>
      <c r="H12" s="420"/>
      <c r="I12" s="420"/>
      <c r="J12" s="420"/>
    </row>
    <row r="13" spans="1:11" ht="18" customHeight="1" x14ac:dyDescent="0.3">
      <c r="A13" s="421" t="s">
        <v>90</v>
      </c>
      <c r="B13" s="421"/>
      <c r="C13" s="421"/>
      <c r="D13" s="421"/>
      <c r="E13" s="421"/>
      <c r="F13" s="421"/>
      <c r="G13" s="421"/>
      <c r="H13" s="421"/>
      <c r="I13" s="421"/>
      <c r="J13" s="421"/>
    </row>
    <row r="15" spans="1:11" ht="15.6" x14ac:dyDescent="0.3">
      <c r="A15" s="313" t="s">
        <v>64</v>
      </c>
      <c r="B15" s="313"/>
      <c r="C15" s="313"/>
      <c r="D15" s="313"/>
      <c r="E15" s="313"/>
      <c r="F15" s="313"/>
      <c r="G15" s="314"/>
      <c r="H15" s="315">
        <v>43420</v>
      </c>
      <c r="I15" s="313"/>
      <c r="J15" s="314"/>
    </row>
    <row r="16" spans="1:11" ht="15.6" x14ac:dyDescent="0.3">
      <c r="A16" s="313" t="s">
        <v>99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81" customFormat="1" ht="15.6" x14ac:dyDescent="0.3">
      <c r="A17" s="331" t="s">
        <v>65</v>
      </c>
      <c r="B17" s="332" t="s">
        <v>66</v>
      </c>
      <c r="C17" s="332"/>
      <c r="D17" s="333" t="s">
        <v>100</v>
      </c>
      <c r="E17" s="332"/>
      <c r="F17" s="332"/>
      <c r="H17" s="332"/>
      <c r="I17" s="332" t="s">
        <v>97</v>
      </c>
      <c r="J17" s="314"/>
    </row>
    <row r="18" spans="1:10" s="381" customFormat="1" ht="15.6" x14ac:dyDescent="0.3">
      <c r="A18" s="331" t="s">
        <v>65</v>
      </c>
      <c r="B18" s="332" t="s">
        <v>67</v>
      </c>
      <c r="C18" s="332"/>
      <c r="D18" s="333" t="s">
        <v>84</v>
      </c>
      <c r="E18" s="332"/>
      <c r="F18" s="332"/>
      <c r="G18" s="332"/>
      <c r="I18" s="332" t="s">
        <v>85</v>
      </c>
      <c r="J18" s="314"/>
    </row>
    <row r="19" spans="1:10" s="381" customFormat="1" ht="15.6" x14ac:dyDescent="0.3">
      <c r="A19" s="332"/>
      <c r="B19" s="332"/>
      <c r="C19" s="332"/>
      <c r="D19" s="332" t="s">
        <v>96</v>
      </c>
      <c r="E19" s="332"/>
      <c r="F19" s="332"/>
      <c r="G19" s="332"/>
      <c r="H19" s="332"/>
      <c r="I19" s="332" t="s">
        <v>81</v>
      </c>
      <c r="J19" s="314"/>
    </row>
    <row r="20" spans="1:10" ht="15.6" x14ac:dyDescent="0.3">
      <c r="A20" s="313" t="s">
        <v>86</v>
      </c>
      <c r="B20" s="313"/>
      <c r="C20" s="313"/>
      <c r="D20" s="313"/>
      <c r="E20" s="313"/>
      <c r="F20" s="313"/>
      <c r="G20" s="313"/>
      <c r="H20" s="313"/>
      <c r="I20" s="315">
        <f>H15</f>
        <v>43420</v>
      </c>
      <c r="J20" s="314"/>
    </row>
    <row r="21" spans="1:10" ht="16.2" thickBot="1" x14ac:dyDescent="0.35">
      <c r="A21" s="313" t="s">
        <v>89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09" t="s">
        <v>71</v>
      </c>
      <c r="B22" s="411" t="s">
        <v>72</v>
      </c>
      <c r="C22" s="411"/>
      <c r="D22" s="411"/>
      <c r="E22" s="411" t="s">
        <v>73</v>
      </c>
      <c r="F22" s="411"/>
      <c r="G22" s="413" t="s">
        <v>74</v>
      </c>
      <c r="H22" s="411" t="s">
        <v>75</v>
      </c>
      <c r="I22" s="411"/>
      <c r="J22" s="415"/>
    </row>
    <row r="23" spans="1:10" ht="15.75" customHeight="1" x14ac:dyDescent="0.3">
      <c r="A23" s="410"/>
      <c r="B23" s="412"/>
      <c r="C23" s="412"/>
      <c r="D23" s="412"/>
      <c r="E23" s="412"/>
      <c r="F23" s="412"/>
      <c r="G23" s="414"/>
      <c r="H23" s="412"/>
      <c r="I23" s="412"/>
      <c r="J23" s="416"/>
    </row>
    <row r="24" spans="1:10" ht="15" x14ac:dyDescent="0.3">
      <c r="A24" s="324">
        <v>1</v>
      </c>
      <c r="B24" s="405" t="s">
        <v>44</v>
      </c>
      <c r="C24" s="405"/>
      <c r="D24" s="405"/>
      <c r="E24" s="406" t="s">
        <v>87</v>
      </c>
      <c r="F24" s="406"/>
      <c r="G24" s="325">
        <v>26</v>
      </c>
      <c r="H24" s="407"/>
      <c r="I24" s="407"/>
      <c r="J24" s="408"/>
    </row>
    <row r="25" spans="1:10" ht="15" x14ac:dyDescent="0.3">
      <c r="A25" s="324">
        <f>A24+1</f>
        <v>2</v>
      </c>
      <c r="B25" s="405" t="s">
        <v>45</v>
      </c>
      <c r="C25" s="405"/>
      <c r="D25" s="405"/>
      <c r="E25" s="406" t="s">
        <v>87</v>
      </c>
      <c r="F25" s="406"/>
      <c r="G25" s="325">
        <v>26</v>
      </c>
      <c r="H25" s="407"/>
      <c r="I25" s="407"/>
      <c r="J25" s="408"/>
    </row>
    <row r="26" spans="1:10" ht="15" x14ac:dyDescent="0.3">
      <c r="A26" s="324">
        <f t="shared" ref="A26:A35" si="0">A25+1</f>
        <v>3</v>
      </c>
      <c r="B26" s="405" t="s">
        <v>38</v>
      </c>
      <c r="C26" s="405"/>
      <c r="D26" s="405"/>
      <c r="E26" s="406" t="s">
        <v>87</v>
      </c>
      <c r="F26" s="406"/>
      <c r="G26" s="325">
        <v>30</v>
      </c>
      <c r="H26" s="407"/>
      <c r="I26" s="407"/>
      <c r="J26" s="408"/>
    </row>
    <row r="27" spans="1:10" ht="15" x14ac:dyDescent="0.3">
      <c r="A27" s="324">
        <f t="shared" si="0"/>
        <v>4</v>
      </c>
      <c r="B27" s="405" t="s">
        <v>23</v>
      </c>
      <c r="C27" s="405"/>
      <c r="D27" s="405"/>
      <c r="E27" s="406" t="s">
        <v>87</v>
      </c>
      <c r="F27" s="406"/>
      <c r="G27" s="325">
        <v>30</v>
      </c>
      <c r="H27" s="407"/>
      <c r="I27" s="407"/>
      <c r="J27" s="408"/>
    </row>
    <row r="28" spans="1:10" ht="15" x14ac:dyDescent="0.3">
      <c r="A28" s="324">
        <f t="shared" si="0"/>
        <v>5</v>
      </c>
      <c r="B28" s="405" t="s">
        <v>48</v>
      </c>
      <c r="C28" s="405"/>
      <c r="D28" s="405"/>
      <c r="E28" s="406" t="s">
        <v>87</v>
      </c>
      <c r="F28" s="406"/>
      <c r="G28" s="325">
        <v>50</v>
      </c>
      <c r="H28" s="407"/>
      <c r="I28" s="407"/>
      <c r="J28" s="408"/>
    </row>
    <row r="29" spans="1:10" ht="15" x14ac:dyDescent="0.3">
      <c r="A29" s="324">
        <f t="shared" si="0"/>
        <v>6</v>
      </c>
      <c r="B29" s="405" t="s">
        <v>52</v>
      </c>
      <c r="C29" s="405"/>
      <c r="D29" s="405"/>
      <c r="E29" s="406" t="s">
        <v>87</v>
      </c>
      <c r="F29" s="406"/>
      <c r="G29" s="325">
        <v>70</v>
      </c>
      <c r="H29" s="407"/>
      <c r="I29" s="407"/>
      <c r="J29" s="408"/>
    </row>
    <row r="30" spans="1:10" ht="15" x14ac:dyDescent="0.3">
      <c r="A30" s="324">
        <f t="shared" si="0"/>
        <v>7</v>
      </c>
      <c r="B30" s="405" t="s">
        <v>53</v>
      </c>
      <c r="C30" s="405"/>
      <c r="D30" s="405"/>
      <c r="E30" s="406" t="s">
        <v>87</v>
      </c>
      <c r="F30" s="406"/>
      <c r="G30" s="325">
        <v>40</v>
      </c>
      <c r="H30" s="407"/>
      <c r="I30" s="407"/>
      <c r="J30" s="408"/>
    </row>
    <row r="31" spans="1:10" ht="15" x14ac:dyDescent="0.3">
      <c r="A31" s="324">
        <f t="shared" si="0"/>
        <v>8</v>
      </c>
      <c r="B31" s="405" t="s">
        <v>55</v>
      </c>
      <c r="C31" s="405"/>
      <c r="D31" s="405"/>
      <c r="E31" s="406" t="s">
        <v>87</v>
      </c>
      <c r="F31" s="406"/>
      <c r="G31" s="325">
        <v>22</v>
      </c>
      <c r="H31" s="407"/>
      <c r="I31" s="407"/>
      <c r="J31" s="408"/>
    </row>
    <row r="32" spans="1:10" ht="15" x14ac:dyDescent="0.3">
      <c r="A32" s="324">
        <f t="shared" si="0"/>
        <v>9</v>
      </c>
      <c r="B32" s="405" t="s">
        <v>58</v>
      </c>
      <c r="C32" s="405"/>
      <c r="D32" s="405"/>
      <c r="E32" s="406" t="s">
        <v>87</v>
      </c>
      <c r="F32" s="406"/>
      <c r="G32" s="325">
        <v>22</v>
      </c>
      <c r="H32" s="407"/>
      <c r="I32" s="407"/>
      <c r="J32" s="408"/>
    </row>
    <row r="33" spans="1:10" ht="15" x14ac:dyDescent="0.3">
      <c r="A33" s="324">
        <f t="shared" si="0"/>
        <v>10</v>
      </c>
      <c r="B33" s="405" t="s">
        <v>57</v>
      </c>
      <c r="C33" s="405"/>
      <c r="D33" s="405"/>
      <c r="E33" s="406" t="s">
        <v>87</v>
      </c>
      <c r="F33" s="406"/>
      <c r="G33" s="325">
        <v>22</v>
      </c>
      <c r="H33" s="407"/>
      <c r="I33" s="407"/>
      <c r="J33" s="408"/>
    </row>
    <row r="34" spans="1:10" ht="15" x14ac:dyDescent="0.3">
      <c r="A34" s="324">
        <f t="shared" si="0"/>
        <v>11</v>
      </c>
      <c r="B34" s="405" t="s">
        <v>76</v>
      </c>
      <c r="C34" s="405"/>
      <c r="D34" s="405"/>
      <c r="E34" s="406" t="s">
        <v>65</v>
      </c>
      <c r="F34" s="406"/>
      <c r="G34" s="325" t="s">
        <v>65</v>
      </c>
      <c r="H34" s="407"/>
      <c r="I34" s="407"/>
      <c r="J34" s="408"/>
    </row>
    <row r="35" spans="1:10" ht="15.6" thickBot="1" x14ac:dyDescent="0.35">
      <c r="A35" s="326">
        <f t="shared" si="0"/>
        <v>12</v>
      </c>
      <c r="B35" s="417" t="s">
        <v>77</v>
      </c>
      <c r="C35" s="417"/>
      <c r="D35" s="417"/>
      <c r="E35" s="406" t="s">
        <v>87</v>
      </c>
      <c r="F35" s="406"/>
      <c r="G35" s="327">
        <v>10</v>
      </c>
      <c r="H35" s="418"/>
      <c r="I35" s="418"/>
      <c r="J35" s="419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78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30"/>
      <c r="E38" s="330"/>
      <c r="F38" s="330"/>
      <c r="G38" s="330"/>
      <c r="H38" s="330"/>
      <c r="I38" s="313"/>
      <c r="J38" s="314"/>
    </row>
    <row r="39" spans="1:10" ht="15.6" x14ac:dyDescent="0.3">
      <c r="A39" s="313"/>
      <c r="B39" s="320" t="s">
        <v>79</v>
      </c>
      <c r="C39" s="313" t="s">
        <v>80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21"/>
      <c r="H41" s="321"/>
      <c r="I41" s="313" t="str">
        <f>I17</f>
        <v>И.В. Шуманский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А.Д. Гавриленко;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21"/>
      <c r="H45" s="321"/>
      <c r="I45" s="313" t="str">
        <f>I19</f>
        <v>В.П. Гринь</v>
      </c>
      <c r="J45" s="313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view="pageBreakPreview" zoomScaleSheetLayoutView="100" workbookViewId="0">
      <selection activeCell="A12" sqref="A12:J1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4.109375" style="309" customWidth="1"/>
    <col min="9" max="16384" width="9.109375" style="309"/>
  </cols>
  <sheetData>
    <row r="2" spans="1:10" s="379" customFormat="1" ht="17.399999999999999" x14ac:dyDescent="0.3">
      <c r="E2" s="310" t="s">
        <v>60</v>
      </c>
    </row>
    <row r="3" spans="1:10" s="379" customFormat="1" ht="17.399999999999999" x14ac:dyDescent="0.3">
      <c r="E3" s="310" t="s">
        <v>93</v>
      </c>
    </row>
    <row r="4" spans="1:10" s="379" customFormat="1" ht="17.399999999999999" x14ac:dyDescent="0.3">
      <c r="E4" s="310" t="s">
        <v>61</v>
      </c>
    </row>
    <row r="5" spans="1:10" s="379" customFormat="1" x14ac:dyDescent="0.3"/>
    <row r="6" spans="1:10" s="379" customFormat="1" ht="17.399999999999999" x14ac:dyDescent="0.3">
      <c r="E6" s="380"/>
      <c r="F6" s="380"/>
      <c r="G6" s="310" t="s">
        <v>98</v>
      </c>
    </row>
    <row r="7" spans="1:10" s="379" customFormat="1" x14ac:dyDescent="0.3"/>
    <row r="8" spans="1:10" s="379" customFormat="1" ht="17.399999999999999" x14ac:dyDescent="0.3">
      <c r="E8" s="312" t="s">
        <v>62</v>
      </c>
      <c r="F8" s="312"/>
      <c r="G8" s="310" t="s">
        <v>94</v>
      </c>
    </row>
    <row r="11" spans="1:10" ht="15" customHeight="1" x14ac:dyDescent="0.3">
      <c r="A11" s="423" t="s">
        <v>63</v>
      </c>
      <c r="B11" s="423"/>
      <c r="C11" s="423"/>
      <c r="D11" s="423"/>
      <c r="E11" s="423"/>
      <c r="F11" s="423"/>
      <c r="G11" s="423"/>
      <c r="H11" s="423"/>
      <c r="I11" s="423"/>
      <c r="J11" s="423"/>
    </row>
    <row r="12" spans="1:10" ht="17.399999999999999" x14ac:dyDescent="0.3">
      <c r="A12" s="424" t="s">
        <v>69</v>
      </c>
      <c r="B12" s="424"/>
      <c r="C12" s="424"/>
      <c r="D12" s="424"/>
      <c r="E12" s="424"/>
      <c r="F12" s="424"/>
      <c r="G12" s="424"/>
      <c r="H12" s="424"/>
      <c r="I12" s="424"/>
      <c r="J12" s="424"/>
    </row>
    <row r="13" spans="1:10" ht="17.399999999999999" x14ac:dyDescent="0.3">
      <c r="A13" s="424" t="str">
        <f>'Акт приемки'!A13:J13</f>
        <v>Х-КПНн-500-34 (ALIVARIA 1864)</v>
      </c>
      <c r="B13" s="424"/>
      <c r="C13" s="424"/>
      <c r="D13" s="424"/>
      <c r="E13" s="424"/>
      <c r="F13" s="424"/>
      <c r="G13" s="424"/>
      <c r="H13" s="424"/>
      <c r="I13" s="424"/>
      <c r="J13" s="424"/>
    </row>
    <row r="15" spans="1:10" ht="15.6" x14ac:dyDescent="0.3">
      <c r="A15" s="313" t="s">
        <v>64</v>
      </c>
      <c r="B15" s="313"/>
      <c r="C15" s="313"/>
      <c r="D15" s="313"/>
      <c r="E15" s="313"/>
      <c r="F15" s="313"/>
      <c r="G15" s="314"/>
      <c r="H15" s="315">
        <f>'Акт приемки'!H15</f>
        <v>43420</v>
      </c>
      <c r="I15" s="313"/>
      <c r="J15" s="314"/>
    </row>
    <row r="16" spans="1:10" s="379" customFormat="1" ht="15.6" x14ac:dyDescent="0.3">
      <c r="A16" s="332" t="s">
        <v>109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1" s="379" customFormat="1" ht="15.6" x14ac:dyDescent="0.3">
      <c r="A17" s="331" t="s">
        <v>65</v>
      </c>
      <c r="B17" s="332" t="s">
        <v>66</v>
      </c>
      <c r="C17" s="332"/>
      <c r="D17" s="333" t="s">
        <v>108</v>
      </c>
      <c r="E17" s="332"/>
      <c r="F17" s="332"/>
      <c r="H17" s="332"/>
      <c r="I17" s="332" t="str">
        <f>'Акт приемки'!I17</f>
        <v>И.В. Шуманский</v>
      </c>
      <c r="J17" s="314"/>
    </row>
    <row r="18" spans="1:11" s="379" customFormat="1" ht="15.6" x14ac:dyDescent="0.3">
      <c r="A18" s="331" t="s">
        <v>65</v>
      </c>
      <c r="B18" s="332" t="s">
        <v>67</v>
      </c>
      <c r="C18" s="332"/>
      <c r="D18" s="333" t="s">
        <v>84</v>
      </c>
      <c r="E18" s="332"/>
      <c r="F18" s="332"/>
      <c r="G18" s="332"/>
      <c r="I18" s="332" t="str">
        <f>'Акт приемки'!I18</f>
        <v>А.Д. Гавриленко;</v>
      </c>
      <c r="J18" s="314"/>
    </row>
    <row r="19" spans="1:11" s="379" customFormat="1" ht="15.6" x14ac:dyDescent="0.3">
      <c r="A19" s="332"/>
      <c r="B19" s="332"/>
      <c r="C19" s="332"/>
      <c r="D19" s="332" t="s">
        <v>96</v>
      </c>
      <c r="E19" s="332"/>
      <c r="F19" s="332"/>
      <c r="G19" s="332"/>
      <c r="H19" s="332"/>
      <c r="I19" s="332" t="str">
        <f>'Акт приемки'!I19</f>
        <v>В.П. Гринь</v>
      </c>
      <c r="J19" s="314"/>
    </row>
    <row r="20" spans="1:11" ht="15.6" x14ac:dyDescent="0.3">
      <c r="A20" s="317"/>
      <c r="B20" s="317"/>
      <c r="C20" s="317"/>
      <c r="D20" s="317"/>
      <c r="E20" s="317"/>
      <c r="F20" s="317"/>
      <c r="G20" s="317"/>
      <c r="H20" s="317"/>
      <c r="I20" s="317"/>
      <c r="J20" s="318"/>
    </row>
    <row r="21" spans="1:11" ht="15.75" customHeight="1" x14ac:dyDescent="0.3">
      <c r="A21" s="422" t="s">
        <v>88</v>
      </c>
      <c r="B21" s="422"/>
      <c r="C21" s="422"/>
      <c r="D21" s="422"/>
      <c r="E21" s="422"/>
      <c r="F21" s="422"/>
      <c r="G21" s="422"/>
      <c r="H21" s="422"/>
      <c r="I21" s="422"/>
      <c r="J21" s="422"/>
      <c r="K21" s="319"/>
    </row>
    <row r="22" spans="1:11" ht="15" customHeight="1" x14ac:dyDescent="0.3">
      <c r="A22" s="422"/>
      <c r="B22" s="422"/>
      <c r="C22" s="422"/>
      <c r="D22" s="422"/>
      <c r="E22" s="422"/>
      <c r="F22" s="422"/>
      <c r="G22" s="422"/>
      <c r="H22" s="422"/>
      <c r="I22" s="422"/>
      <c r="J22" s="422"/>
      <c r="K22" s="319"/>
    </row>
    <row r="23" spans="1:11" ht="15" customHeight="1" x14ac:dyDescent="0.3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319"/>
    </row>
    <row r="24" spans="1:11" ht="15" x14ac:dyDescent="0.3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319"/>
    </row>
    <row r="25" spans="1:11" ht="15" x14ac:dyDescent="0.3">
      <c r="A25" s="422"/>
      <c r="B25" s="422"/>
      <c r="C25" s="422"/>
      <c r="D25" s="422"/>
      <c r="E25" s="422"/>
      <c r="F25" s="422"/>
      <c r="G25" s="422"/>
      <c r="H25" s="422"/>
      <c r="I25" s="422"/>
      <c r="J25" s="422"/>
      <c r="K25" s="319"/>
    </row>
    <row r="26" spans="1:11" ht="15" x14ac:dyDescent="0.3">
      <c r="A26" s="422"/>
      <c r="B26" s="422"/>
      <c r="C26" s="422"/>
      <c r="D26" s="422"/>
      <c r="E26" s="422"/>
      <c r="F26" s="422"/>
      <c r="G26" s="422"/>
      <c r="H26" s="422"/>
      <c r="I26" s="422"/>
      <c r="J26" s="422"/>
      <c r="K26" s="319"/>
    </row>
    <row r="27" spans="1:11" ht="15" x14ac:dyDescent="0.3">
      <c r="A27" s="319"/>
      <c r="B27" s="319"/>
      <c r="C27" s="319"/>
      <c r="D27" s="319"/>
      <c r="E27" s="319"/>
      <c r="F27" s="319"/>
      <c r="G27" s="319"/>
      <c r="H27" s="319"/>
      <c r="I27" s="319"/>
      <c r="J27" s="319"/>
      <c r="K27" s="319"/>
    </row>
    <row r="28" spans="1:11" ht="15.6" x14ac:dyDescent="0.3">
      <c r="A28" s="313"/>
      <c r="B28" s="313"/>
      <c r="C28" s="313"/>
      <c r="D28" s="313"/>
      <c r="E28" s="313"/>
      <c r="F28" s="313"/>
      <c r="G28" s="313"/>
      <c r="H28" s="313"/>
      <c r="I28" s="313"/>
      <c r="J28" s="314"/>
    </row>
    <row r="29" spans="1:11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1" ht="15.6" x14ac:dyDescent="0.3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1" ht="15.6" x14ac:dyDescent="0.3">
      <c r="A31" s="313"/>
      <c r="B31" s="320"/>
      <c r="C31" s="313"/>
      <c r="D31" s="313"/>
      <c r="E31" s="313"/>
      <c r="F31" s="313"/>
      <c r="G31" s="313"/>
      <c r="H31" s="313"/>
      <c r="I31" s="313"/>
      <c r="J31" s="314"/>
    </row>
    <row r="32" spans="1:11" ht="15.6" x14ac:dyDescent="0.3">
      <c r="A32" s="313"/>
      <c r="B32" s="313"/>
      <c r="C32" s="313"/>
      <c r="D32" s="313"/>
      <c r="E32" s="313"/>
      <c r="F32" s="313"/>
      <c r="G32" s="313"/>
      <c r="H32" s="313"/>
      <c r="I32" s="313"/>
      <c r="J32" s="314"/>
    </row>
    <row r="33" spans="1:11" s="379" customFormat="1" ht="15.6" x14ac:dyDescent="0.3">
      <c r="A33" s="313"/>
      <c r="B33" s="313"/>
      <c r="C33" s="313"/>
      <c r="D33" s="313"/>
      <c r="G33" s="321"/>
      <c r="H33" s="321"/>
      <c r="I33" s="316" t="str">
        <f>I17</f>
        <v>И.В. Шуманский</v>
      </c>
      <c r="J33" s="313"/>
    </row>
    <row r="34" spans="1:11" s="379" customFormat="1" ht="15.6" x14ac:dyDescent="0.3">
      <c r="A34" s="313"/>
      <c r="B34" s="313"/>
      <c r="C34" s="313"/>
      <c r="D34" s="313"/>
      <c r="G34" s="313"/>
      <c r="H34" s="313"/>
      <c r="I34" s="313"/>
      <c r="J34" s="313"/>
    </row>
    <row r="35" spans="1:11" s="379" customFormat="1" ht="15.6" x14ac:dyDescent="0.3">
      <c r="A35" s="313"/>
      <c r="B35" s="313"/>
      <c r="C35" s="313"/>
      <c r="D35" s="313"/>
      <c r="G35" s="380"/>
      <c r="H35" s="380"/>
      <c r="I35" s="316" t="str">
        <f>I18</f>
        <v>А.Д. Гавриленко;</v>
      </c>
    </row>
    <row r="36" spans="1:11" s="379" customFormat="1" ht="17.399999999999999" x14ac:dyDescent="0.3">
      <c r="A36" s="310"/>
      <c r="B36" s="310"/>
      <c r="C36" s="310"/>
      <c r="D36" s="310"/>
    </row>
    <row r="37" spans="1:11" s="379" customFormat="1" ht="15.6" x14ac:dyDescent="0.3">
      <c r="G37" s="379" t="s">
        <v>68</v>
      </c>
      <c r="H37" s="313"/>
      <c r="I37" s="313" t="str">
        <f>I19</f>
        <v>В.П. Гринь</v>
      </c>
      <c r="J37" s="313"/>
      <c r="K37" s="313"/>
    </row>
    <row r="38" spans="1:11" ht="15.6" x14ac:dyDescent="0.3">
      <c r="G38" s="313"/>
      <c r="H38" s="313"/>
      <c r="I38" s="313"/>
      <c r="J38" s="313"/>
      <c r="K38" s="313"/>
    </row>
    <row r="39" spans="1:11" x14ac:dyDescent="0.3">
      <c r="F39" s="322"/>
      <c r="G39" s="322"/>
      <c r="H39" s="322"/>
      <c r="I39" s="322"/>
    </row>
    <row r="40" spans="1:11" ht="17.399999999999999" x14ac:dyDescent="0.3">
      <c r="A40" s="310"/>
      <c r="B40" s="310"/>
      <c r="C40" s="310"/>
      <c r="D40" s="310"/>
      <c r="E40" s="310"/>
      <c r="F40" s="322"/>
      <c r="G40" s="322"/>
      <c r="H40" s="317"/>
      <c r="I40" s="317"/>
      <c r="J40" s="313"/>
    </row>
    <row r="41" spans="1:11" ht="17.399999999999999" x14ac:dyDescent="0.3">
      <c r="A41" s="310"/>
      <c r="B41" s="310"/>
      <c r="C41" s="310"/>
      <c r="D41" s="310"/>
      <c r="E41" s="310"/>
      <c r="F41" s="322"/>
      <c r="G41" s="323"/>
      <c r="H41" s="323"/>
      <c r="I41" s="323"/>
      <c r="J41" s="310"/>
    </row>
    <row r="42" spans="1:11" ht="17.399999999999999" x14ac:dyDescent="0.3">
      <c r="A42" s="310"/>
      <c r="B42" s="310"/>
      <c r="C42" s="310"/>
      <c r="D42" s="310"/>
      <c r="E42" s="310"/>
      <c r="F42" s="323"/>
      <c r="G42" s="322"/>
      <c r="H42" s="317"/>
      <c r="I42" s="317"/>
      <c r="J42" s="310"/>
    </row>
    <row r="43" spans="1:11" ht="17.399999999999999" x14ac:dyDescent="0.3">
      <c r="F43" s="322"/>
      <c r="G43" s="322"/>
      <c r="H43" s="323"/>
      <c r="I43" s="322"/>
    </row>
    <row r="44" spans="1:11" x14ac:dyDescent="0.3">
      <c r="F44" s="322"/>
      <c r="G44" s="322"/>
      <c r="H44" s="322"/>
      <c r="I44" s="322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topLeftCell="A7" zoomScale="110" zoomScaleSheetLayoutView="110" workbookViewId="0">
      <selection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25"/>
      <c r="C2" s="426"/>
      <c r="D2" s="427"/>
      <c r="E2" s="434" t="s">
        <v>10</v>
      </c>
      <c r="F2" s="435"/>
      <c r="G2" s="435"/>
      <c r="H2" s="436"/>
      <c r="I2" s="441" t="s">
        <v>11</v>
      </c>
      <c r="J2" s="442"/>
      <c r="K2" s="445">
        <f>Данные!B14</f>
        <v>24</v>
      </c>
      <c r="L2" s="446"/>
      <c r="M2" s="66"/>
      <c r="N2" s="67"/>
      <c r="O2" s="68"/>
      <c r="P2" s="437"/>
      <c r="Q2" s="437"/>
      <c r="R2" s="69"/>
      <c r="S2" s="70"/>
    </row>
    <row r="3" spans="1:19" ht="23.4" thickBot="1" x14ac:dyDescent="0.3">
      <c r="A3" s="65"/>
      <c r="B3" s="428"/>
      <c r="C3" s="429"/>
      <c r="D3" s="430"/>
      <c r="E3" s="438" t="s">
        <v>44</v>
      </c>
      <c r="F3" s="439"/>
      <c r="G3" s="439"/>
      <c r="H3" s="440"/>
      <c r="I3" s="443"/>
      <c r="J3" s="444"/>
      <c r="K3" s="447"/>
      <c r="L3" s="44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31"/>
      <c r="C4" s="432"/>
      <c r="D4" s="43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52" t="s">
        <v>13</v>
      </c>
      <c r="C5" s="453"/>
      <c r="D5" s="399" t="str">
        <f>Данные!$A5</f>
        <v>PCI</v>
      </c>
      <c r="E5" s="400"/>
      <c r="F5" s="400"/>
      <c r="G5" s="400"/>
      <c r="H5" s="401"/>
      <c r="I5" s="454"/>
      <c r="J5" s="455"/>
      <c r="K5" s="400"/>
      <c r="L5" s="40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52" t="s">
        <v>12</v>
      </c>
      <c r="C6" s="456"/>
      <c r="D6" s="393" t="str">
        <f>Данные!$A2</f>
        <v>ХXI-В-28-2-350 (Аквадив 0.35)</v>
      </c>
      <c r="E6" s="457"/>
      <c r="F6" s="457"/>
      <c r="G6" s="457"/>
      <c r="H6" s="458"/>
      <c r="I6" s="454"/>
      <c r="J6" s="455"/>
      <c r="K6" s="400"/>
      <c r="L6" s="4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9" t="s">
        <v>14</v>
      </c>
      <c r="C7" s="460"/>
      <c r="D7" s="402">
        <f>Данные!$A8</f>
        <v>0</v>
      </c>
      <c r="E7" s="461"/>
      <c r="F7" s="461"/>
      <c r="G7" s="461"/>
      <c r="H7" s="462"/>
      <c r="I7" s="459" t="s">
        <v>15</v>
      </c>
      <c r="J7" s="463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36"/>
      <c r="M9" s="336"/>
      <c r="N9" s="336"/>
      <c r="O9" s="336"/>
      <c r="P9" s="336"/>
      <c r="Q9" s="336"/>
      <c r="R9" s="337"/>
      <c r="S9" s="199"/>
    </row>
    <row r="10" spans="1:19" ht="23.25" customHeight="1" x14ac:dyDescent="0.25">
      <c r="A10" s="78"/>
      <c r="B10" s="92" t="s">
        <v>25</v>
      </c>
      <c r="C10" s="93">
        <v>228.95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38"/>
      <c r="M10" s="338"/>
      <c r="N10" s="338"/>
      <c r="O10" s="338"/>
      <c r="P10" s="338"/>
      <c r="Q10" s="338"/>
      <c r="R10" s="339"/>
      <c r="S10" s="86"/>
    </row>
    <row r="11" spans="1:19" ht="23.25" customHeight="1" x14ac:dyDescent="0.25">
      <c r="A11" s="78"/>
      <c r="B11" s="97" t="s">
        <v>26</v>
      </c>
      <c r="C11" s="334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40"/>
      <c r="M11" s="340"/>
      <c r="N11" s="340"/>
      <c r="O11" s="340"/>
      <c r="P11" s="340"/>
      <c r="Q11" s="340"/>
      <c r="R11" s="341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40"/>
      <c r="M12" s="340"/>
      <c r="N12" s="340"/>
      <c r="O12" s="340"/>
      <c r="P12" s="340"/>
      <c r="Q12" s="340"/>
      <c r="R12" s="341"/>
      <c r="S12" s="86"/>
    </row>
    <row r="13" spans="1:19" ht="23.25" customHeight="1" x14ac:dyDescent="0.25">
      <c r="A13" s="78"/>
      <c r="B13" s="97" t="s">
        <v>3</v>
      </c>
      <c r="C13" s="33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40"/>
      <c r="M13" s="340"/>
      <c r="N13" s="340"/>
      <c r="O13" s="340"/>
      <c r="P13" s="340"/>
      <c r="Q13" s="340"/>
      <c r="R13" s="341"/>
      <c r="S13" s="86"/>
    </row>
    <row r="14" spans="1:19" ht="23.25" customHeight="1" x14ac:dyDescent="0.25">
      <c r="A14" s="78"/>
      <c r="B14" s="97" t="s">
        <v>27</v>
      </c>
      <c r="C14" s="33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40"/>
      <c r="M14" s="340"/>
      <c r="N14" s="340"/>
      <c r="O14" s="340"/>
      <c r="P14" s="340"/>
      <c r="Q14" s="340"/>
      <c r="R14" s="341"/>
      <c r="S14" s="86"/>
    </row>
    <row r="15" spans="1:19" ht="23.25" customHeight="1" x14ac:dyDescent="0.25">
      <c r="A15" s="78"/>
      <c r="B15" s="97" t="s">
        <v>9</v>
      </c>
      <c r="C15" s="334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40"/>
      <c r="M15" s="340"/>
      <c r="N15" s="340"/>
      <c r="O15" s="340"/>
      <c r="P15" s="340"/>
      <c r="Q15" s="340"/>
      <c r="R15" s="341"/>
      <c r="S15" s="86"/>
    </row>
    <row r="16" spans="1:19" ht="23.25" customHeight="1" x14ac:dyDescent="0.25">
      <c r="A16" s="78"/>
      <c r="B16" s="97" t="s">
        <v>5</v>
      </c>
      <c r="C16" s="98">
        <v>203.5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40"/>
      <c r="M16" s="340"/>
      <c r="N16" s="340"/>
      <c r="O16" s="340"/>
      <c r="P16" s="340"/>
      <c r="Q16" s="340"/>
      <c r="R16" s="341"/>
      <c r="S16" s="86"/>
    </row>
    <row r="17" spans="1:19" ht="23.25" customHeight="1" x14ac:dyDescent="0.25">
      <c r="A17" s="78"/>
      <c r="B17" s="97" t="s">
        <v>30</v>
      </c>
      <c r="C17" s="334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40"/>
      <c r="M17" s="340"/>
      <c r="N17" s="340"/>
      <c r="O17" s="340"/>
      <c r="P17" s="340"/>
      <c r="Q17" s="340"/>
      <c r="R17" s="341"/>
      <c r="S17" s="86"/>
    </row>
    <row r="18" spans="1:19" ht="30.6" x14ac:dyDescent="0.25">
      <c r="A18" s="78"/>
      <c r="B18" s="105" t="s">
        <v>32</v>
      </c>
      <c r="C18" s="106">
        <v>66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42"/>
      <c r="M18" s="342"/>
      <c r="N18" s="342"/>
      <c r="O18" s="342"/>
      <c r="P18" s="342"/>
      <c r="Q18" s="342"/>
      <c r="R18" s="343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42"/>
      <c r="M19" s="342"/>
      <c r="N19" s="342"/>
      <c r="O19" s="342"/>
      <c r="P19" s="342"/>
      <c r="Q19" s="342"/>
      <c r="R19" s="343"/>
      <c r="S19" s="86"/>
    </row>
    <row r="20" spans="1:19" ht="23.25" customHeight="1" x14ac:dyDescent="0.25">
      <c r="A20" s="78"/>
      <c r="B20" s="105" t="s">
        <v>35</v>
      </c>
      <c r="C20" s="106" t="s">
        <v>117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42"/>
      <c r="M20" s="342"/>
      <c r="N20" s="342"/>
      <c r="O20" s="342"/>
      <c r="P20" s="342"/>
      <c r="Q20" s="342"/>
      <c r="R20" s="343"/>
      <c r="S20" s="86"/>
    </row>
    <row r="21" spans="1:19" ht="20.399999999999999" x14ac:dyDescent="0.25">
      <c r="A21" s="78"/>
      <c r="B21" s="105" t="s">
        <v>41</v>
      </c>
      <c r="C21" s="33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42"/>
      <c r="M21" s="342"/>
      <c r="N21" s="342"/>
      <c r="O21" s="342"/>
      <c r="P21" s="342"/>
      <c r="Q21" s="342"/>
      <c r="R21" s="343"/>
      <c r="S21" s="86"/>
    </row>
    <row r="22" spans="1:19" ht="20.399999999999999" x14ac:dyDescent="0.25">
      <c r="A22" s="78"/>
      <c r="B22" s="105" t="s">
        <v>42</v>
      </c>
      <c r="C22" s="33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42"/>
      <c r="M22" s="342"/>
      <c r="N22" s="342"/>
      <c r="O22" s="342"/>
      <c r="P22" s="342"/>
      <c r="Q22" s="342"/>
      <c r="R22" s="343"/>
      <c r="S22" s="86"/>
    </row>
    <row r="23" spans="1:19" ht="14.4" x14ac:dyDescent="0.25">
      <c r="A23" s="78"/>
      <c r="B23" s="464" t="s">
        <v>59</v>
      </c>
      <c r="C23" s="465"/>
      <c r="D23" s="465"/>
      <c r="E23" s="466"/>
      <c r="F23" s="118" t="s">
        <v>16</v>
      </c>
      <c r="G23" s="308" t="s">
        <v>47</v>
      </c>
      <c r="H23" s="107"/>
      <c r="I23" s="106"/>
      <c r="J23" s="106"/>
      <c r="K23" s="106"/>
      <c r="L23" s="342"/>
      <c r="M23" s="342"/>
      <c r="N23" s="342"/>
      <c r="O23" s="342"/>
      <c r="P23" s="342"/>
      <c r="Q23" s="342"/>
      <c r="R23" s="343"/>
      <c r="S23" s="86"/>
    </row>
    <row r="24" spans="1:19" ht="15" thickBot="1" x14ac:dyDescent="0.3">
      <c r="A24" s="78"/>
      <c r="B24" s="449" t="s">
        <v>46</v>
      </c>
      <c r="C24" s="450"/>
      <c r="D24" s="450"/>
      <c r="E24" s="451"/>
      <c r="F24" s="118" t="s">
        <v>16</v>
      </c>
      <c r="G24" s="51" t="s">
        <v>47</v>
      </c>
      <c r="H24" s="109"/>
      <c r="I24" s="110"/>
      <c r="J24" s="110"/>
      <c r="K24" s="110"/>
      <c r="L24" s="344"/>
      <c r="M24" s="344"/>
      <c r="N24" s="344"/>
      <c r="O24" s="344"/>
      <c r="P24" s="344"/>
      <c r="Q24" s="344"/>
      <c r="R24" s="345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110" zoomScaleSheetLayoutView="110" workbookViewId="0">
      <selection activeCell="C11" sqref="C11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7">
        <f>'Чист. форма'!B2:D4</f>
        <v>0</v>
      </c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>
        <f>Данные!B15</f>
        <v>24</v>
      </c>
      <c r="L2" s="487"/>
      <c r="M2" s="66"/>
      <c r="N2" s="67"/>
      <c r="O2" s="68"/>
      <c r="P2" s="437"/>
      <c r="Q2" s="437"/>
      <c r="R2" s="69"/>
      <c r="S2" s="70"/>
    </row>
    <row r="3" spans="1:19" ht="17.25" customHeight="1" thickBot="1" x14ac:dyDescent="0.3">
      <c r="A3" s="65"/>
      <c r="B3" s="470"/>
      <c r="C3" s="471"/>
      <c r="D3" s="472"/>
      <c r="E3" s="479" t="s">
        <v>45</v>
      </c>
      <c r="F3" s="480"/>
      <c r="G3" s="480"/>
      <c r="H3" s="481"/>
      <c r="I3" s="484"/>
      <c r="J3" s="485"/>
      <c r="K3" s="488"/>
      <c r="L3" s="48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6"/>
      <c r="M9" s="336"/>
      <c r="N9" s="336"/>
      <c r="O9" s="336"/>
      <c r="P9" s="336"/>
      <c r="Q9" s="336"/>
      <c r="R9" s="337"/>
      <c r="S9" s="90"/>
    </row>
    <row r="10" spans="1:19" ht="30.6" x14ac:dyDescent="0.25">
      <c r="A10" s="78"/>
      <c r="B10" s="92" t="s">
        <v>25</v>
      </c>
      <c r="C10" s="93">
        <v>65.900000000000006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38"/>
      <c r="M10" s="338"/>
      <c r="N10" s="338"/>
      <c r="O10" s="338"/>
      <c r="P10" s="338"/>
      <c r="Q10" s="338"/>
      <c r="R10" s="339"/>
      <c r="S10" s="86"/>
    </row>
    <row r="11" spans="1:19" ht="24.75" customHeight="1" x14ac:dyDescent="0.25">
      <c r="A11" s="78"/>
      <c r="B11" s="97" t="s">
        <v>28</v>
      </c>
      <c r="C11" s="33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40"/>
      <c r="M11" s="340"/>
      <c r="N11" s="340"/>
      <c r="O11" s="340"/>
      <c r="P11" s="340"/>
      <c r="Q11" s="340"/>
      <c r="R11" s="341"/>
      <c r="S11" s="86"/>
    </row>
    <row r="12" spans="1:19" ht="24.75" customHeight="1" x14ac:dyDescent="0.25">
      <c r="A12" s="78"/>
      <c r="B12" s="97" t="s">
        <v>4</v>
      </c>
      <c r="C12" s="33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40"/>
      <c r="M12" s="340"/>
      <c r="N12" s="340"/>
      <c r="O12" s="340"/>
      <c r="P12" s="340"/>
      <c r="Q12" s="340"/>
      <c r="R12" s="341"/>
      <c r="S12" s="86"/>
    </row>
    <row r="13" spans="1:19" ht="24.75" customHeight="1" x14ac:dyDescent="0.25">
      <c r="A13" s="78"/>
      <c r="B13" s="97" t="s">
        <v>5</v>
      </c>
      <c r="C13" s="334">
        <v>50.4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40"/>
      <c r="M13" s="340"/>
      <c r="N13" s="340"/>
      <c r="O13" s="340"/>
      <c r="P13" s="340"/>
      <c r="Q13" s="340"/>
      <c r="R13" s="341"/>
      <c r="S13" s="86"/>
    </row>
    <row r="14" spans="1:19" ht="24.75" customHeight="1" x14ac:dyDescent="0.25">
      <c r="A14" s="78"/>
      <c r="B14" s="464" t="s">
        <v>91</v>
      </c>
      <c r="C14" s="465"/>
      <c r="D14" s="465"/>
      <c r="E14" s="465"/>
      <c r="F14" s="496"/>
      <c r="G14" s="56" t="s">
        <v>92</v>
      </c>
      <c r="H14" s="107"/>
      <c r="I14" s="106"/>
      <c r="J14" s="106"/>
      <c r="K14" s="106"/>
      <c r="L14" s="342"/>
      <c r="M14" s="342"/>
      <c r="N14" s="342"/>
      <c r="O14" s="342"/>
      <c r="P14" s="342"/>
      <c r="Q14" s="342"/>
      <c r="R14" s="343"/>
      <c r="S14" s="86"/>
    </row>
    <row r="15" spans="1:19" ht="24.75" customHeight="1" thickBot="1" x14ac:dyDescent="0.3">
      <c r="A15" s="78"/>
      <c r="B15" s="449" t="s">
        <v>46</v>
      </c>
      <c r="C15" s="450"/>
      <c r="D15" s="450"/>
      <c r="E15" s="451"/>
      <c r="F15" s="118" t="s">
        <v>16</v>
      </c>
      <c r="G15" s="117" t="s">
        <v>47</v>
      </c>
      <c r="H15" s="109"/>
      <c r="I15" s="110"/>
      <c r="J15" s="110"/>
      <c r="K15" s="110"/>
      <c r="L15" s="344"/>
      <c r="M15" s="344"/>
      <c r="N15" s="344"/>
      <c r="O15" s="344"/>
      <c r="P15" s="344"/>
      <c r="Q15" s="344"/>
      <c r="R15" s="345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SheetLayoutView="100" workbookViewId="0">
      <selection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25"/>
      <c r="C2" s="426"/>
      <c r="D2" s="427"/>
      <c r="E2" s="434" t="s">
        <v>10</v>
      </c>
      <c r="F2" s="435"/>
      <c r="G2" s="435"/>
      <c r="H2" s="436"/>
      <c r="I2" s="441" t="s">
        <v>11</v>
      </c>
      <c r="J2" s="442"/>
      <c r="K2" s="445">
        <f>Данные!B16</f>
        <v>32</v>
      </c>
      <c r="L2" s="446"/>
      <c r="M2" s="66"/>
      <c r="N2" s="67"/>
      <c r="O2" s="68"/>
      <c r="P2" s="437"/>
      <c r="Q2" s="437"/>
      <c r="R2" s="69"/>
      <c r="S2" s="70"/>
    </row>
    <row r="3" spans="1:24" ht="17.25" customHeight="1" thickBot="1" x14ac:dyDescent="0.3">
      <c r="A3" s="65"/>
      <c r="B3" s="428"/>
      <c r="C3" s="429"/>
      <c r="D3" s="430"/>
      <c r="E3" s="438" t="s">
        <v>38</v>
      </c>
      <c r="F3" s="439"/>
      <c r="G3" s="439"/>
      <c r="H3" s="440"/>
      <c r="I3" s="443"/>
      <c r="J3" s="444"/>
      <c r="K3" s="447"/>
      <c r="L3" s="44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31"/>
      <c r="C4" s="432"/>
      <c r="D4" s="43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52" t="s">
        <v>13</v>
      </c>
      <c r="C5" s="453"/>
      <c r="D5" s="399" t="str">
        <f>Данные!$A5</f>
        <v>PCI</v>
      </c>
      <c r="E5" s="400"/>
      <c r="F5" s="400"/>
      <c r="G5" s="400"/>
      <c r="H5" s="401"/>
      <c r="I5" s="454"/>
      <c r="J5" s="455"/>
      <c r="K5" s="400"/>
      <c r="L5" s="4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52" t="s">
        <v>12</v>
      </c>
      <c r="C6" s="456"/>
      <c r="D6" s="393" t="str">
        <f>Данные!$A2</f>
        <v>ХXI-В-28-2-350 (Аквадив 0.35)</v>
      </c>
      <c r="E6" s="457"/>
      <c r="F6" s="457"/>
      <c r="G6" s="457"/>
      <c r="H6" s="458"/>
      <c r="I6" s="454"/>
      <c r="J6" s="455"/>
      <c r="K6" s="400"/>
      <c r="L6" s="4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9" t="s">
        <v>14</v>
      </c>
      <c r="C7" s="460"/>
      <c r="D7" s="402">
        <f>Данные!$A8</f>
        <v>0</v>
      </c>
      <c r="E7" s="461"/>
      <c r="F7" s="461"/>
      <c r="G7" s="461"/>
      <c r="H7" s="462"/>
      <c r="I7" s="459" t="s">
        <v>15</v>
      </c>
      <c r="J7" s="463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6"/>
      <c r="M9" s="336"/>
      <c r="N9" s="336"/>
      <c r="O9" s="336"/>
      <c r="P9" s="336"/>
      <c r="Q9" s="336"/>
      <c r="R9" s="337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205.9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38"/>
      <c r="M10" s="338"/>
      <c r="N10" s="338"/>
      <c r="O10" s="338"/>
      <c r="P10" s="338"/>
      <c r="Q10" s="338"/>
      <c r="R10" s="339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3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40"/>
      <c r="M11" s="340"/>
      <c r="N11" s="340"/>
      <c r="O11" s="340"/>
      <c r="P11" s="340"/>
      <c r="Q11" s="340"/>
      <c r="R11" s="341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3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40"/>
      <c r="M12" s="340"/>
      <c r="N12" s="340"/>
      <c r="O12" s="340"/>
      <c r="P12" s="340"/>
      <c r="Q12" s="340"/>
      <c r="R12" s="341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34">
        <v>109.3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40"/>
      <c r="M13" s="340"/>
      <c r="N13" s="340"/>
      <c r="O13" s="340"/>
      <c r="P13" s="340"/>
      <c r="Q13" s="340"/>
      <c r="R13" s="341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179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40"/>
      <c r="M14" s="340"/>
      <c r="N14" s="340"/>
      <c r="O14" s="340"/>
      <c r="P14" s="340"/>
      <c r="Q14" s="340"/>
      <c r="R14" s="341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3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40"/>
      <c r="M15" s="340"/>
      <c r="N15" s="340"/>
      <c r="O15" s="340"/>
      <c r="P15" s="340"/>
      <c r="Q15" s="340"/>
      <c r="R15" s="341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3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40"/>
      <c r="M16" s="340"/>
      <c r="N16" s="340"/>
      <c r="O16" s="340"/>
      <c r="P16" s="340"/>
      <c r="Q16" s="340"/>
      <c r="R16" s="341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24.9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40"/>
      <c r="M17" s="340"/>
      <c r="N17" s="340"/>
      <c r="O17" s="340"/>
      <c r="P17" s="340"/>
      <c r="Q17" s="340"/>
      <c r="R17" s="341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43.57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40"/>
      <c r="M18" s="340"/>
      <c r="N18" s="340"/>
      <c r="O18" s="340"/>
      <c r="P18" s="340"/>
      <c r="Q18" s="340"/>
      <c r="R18" s="341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73">
        <v>67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42"/>
      <c r="M19" s="342"/>
      <c r="N19" s="342"/>
      <c r="O19" s="342"/>
      <c r="P19" s="342"/>
      <c r="Q19" s="342"/>
      <c r="R19" s="343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35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44"/>
      <c r="M20" s="344"/>
      <c r="N20" s="344"/>
      <c r="O20" s="344"/>
      <c r="P20" s="344"/>
      <c r="Q20" s="344"/>
      <c r="R20" s="345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110" zoomScaleSheetLayoutView="110" workbookViewId="0">
      <selection activeCell="D7" sqref="D7:H7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25"/>
      <c r="C2" s="426"/>
      <c r="D2" s="427"/>
      <c r="E2" s="434" t="s">
        <v>10</v>
      </c>
      <c r="F2" s="435"/>
      <c r="G2" s="435"/>
      <c r="H2" s="436"/>
      <c r="I2" s="441" t="s">
        <v>11</v>
      </c>
      <c r="J2" s="442"/>
      <c r="K2" s="445">
        <f>Данные!B17</f>
        <v>32</v>
      </c>
      <c r="L2" s="446"/>
      <c r="M2" s="7"/>
      <c r="N2" s="8"/>
      <c r="O2" s="9"/>
      <c r="P2" s="497"/>
      <c r="Q2" s="497"/>
      <c r="R2" s="10"/>
      <c r="S2" s="11"/>
    </row>
    <row r="3" spans="1:19" ht="17.25" customHeight="1" thickBot="1" x14ac:dyDescent="0.3">
      <c r="A3" s="6"/>
      <c r="B3" s="428"/>
      <c r="C3" s="429"/>
      <c r="D3" s="430"/>
      <c r="E3" s="438" t="s">
        <v>23</v>
      </c>
      <c r="F3" s="439"/>
      <c r="G3" s="439"/>
      <c r="H3" s="440"/>
      <c r="I3" s="443"/>
      <c r="J3" s="444"/>
      <c r="K3" s="447"/>
      <c r="L3" s="44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31"/>
      <c r="C4" s="432"/>
      <c r="D4" s="43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52" t="s">
        <v>13</v>
      </c>
      <c r="C5" s="453"/>
      <c r="D5" s="399" t="str">
        <f>Данные!$A5</f>
        <v>PCI</v>
      </c>
      <c r="E5" s="400"/>
      <c r="F5" s="400"/>
      <c r="G5" s="400"/>
      <c r="H5" s="401"/>
      <c r="I5" s="454"/>
      <c r="J5" s="455"/>
      <c r="K5" s="400"/>
      <c r="L5" s="4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52" t="s">
        <v>12</v>
      </c>
      <c r="C6" s="456"/>
      <c r="D6" s="393" t="str">
        <f>Данные!$A2</f>
        <v>ХXI-В-28-2-350 (Аквадив 0.35)</v>
      </c>
      <c r="E6" s="457"/>
      <c r="F6" s="457"/>
      <c r="G6" s="457"/>
      <c r="H6" s="458"/>
      <c r="I6" s="454"/>
      <c r="J6" s="455"/>
      <c r="K6" s="400"/>
      <c r="L6" s="4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9" t="s">
        <v>14</v>
      </c>
      <c r="C7" s="460"/>
      <c r="D7" s="402">
        <f>Данные!$A8</f>
        <v>0</v>
      </c>
      <c r="E7" s="461"/>
      <c r="F7" s="461"/>
      <c r="G7" s="461"/>
      <c r="H7" s="462"/>
      <c r="I7" s="459" t="s">
        <v>15</v>
      </c>
      <c r="J7" s="463"/>
      <c r="K7" s="390">
        <f>Данные!$A11</f>
        <v>0</v>
      </c>
      <c r="L7" s="39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46"/>
      <c r="M9" s="346"/>
      <c r="N9" s="346"/>
      <c r="O9" s="346"/>
      <c r="P9" s="346"/>
      <c r="Q9" s="346"/>
      <c r="R9" s="347"/>
      <c r="S9" s="38"/>
    </row>
    <row r="10" spans="1:19" ht="31.2" thickBot="1" x14ac:dyDescent="0.3">
      <c r="A10" s="24"/>
      <c r="B10" s="50" t="s">
        <v>6</v>
      </c>
      <c r="C10" s="44">
        <v>42.9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48"/>
      <c r="M10" s="348"/>
      <c r="N10" s="348"/>
      <c r="O10" s="348"/>
      <c r="P10" s="348"/>
      <c r="Q10" s="348"/>
      <c r="R10" s="349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48"/>
      <c r="M11" s="348"/>
      <c r="N11" s="348"/>
      <c r="O11" s="348"/>
      <c r="P11" s="348"/>
      <c r="Q11" s="348"/>
      <c r="R11" s="349"/>
      <c r="S11" s="32"/>
    </row>
    <row r="12" spans="1:19" ht="23.1" customHeight="1" x14ac:dyDescent="0.25">
      <c r="A12" s="24"/>
      <c r="B12" s="50" t="s">
        <v>3</v>
      </c>
      <c r="C12" s="352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48"/>
      <c r="M12" s="348"/>
      <c r="N12" s="348"/>
      <c r="O12" s="348"/>
      <c r="P12" s="348"/>
      <c r="Q12" s="348"/>
      <c r="R12" s="349"/>
      <c r="S12" s="32"/>
    </row>
    <row r="13" spans="1:19" ht="23.1" customHeight="1" x14ac:dyDescent="0.25">
      <c r="A13" s="24"/>
      <c r="B13" s="50" t="s">
        <v>7</v>
      </c>
      <c r="C13" s="35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48"/>
      <c r="M13" s="348"/>
      <c r="N13" s="348"/>
      <c r="O13" s="348"/>
      <c r="P13" s="348"/>
      <c r="Q13" s="348"/>
      <c r="R13" s="349"/>
      <c r="S13" s="32"/>
    </row>
    <row r="14" spans="1:19" ht="23.1" customHeight="1" x14ac:dyDescent="0.25">
      <c r="A14" s="24"/>
      <c r="B14" s="50" t="s">
        <v>8</v>
      </c>
      <c r="C14" s="35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48"/>
      <c r="M14" s="348"/>
      <c r="N14" s="348"/>
      <c r="O14" s="348"/>
      <c r="P14" s="348"/>
      <c r="Q14" s="348"/>
      <c r="R14" s="349"/>
      <c r="S14" s="32"/>
    </row>
    <row r="15" spans="1:19" ht="23.1" customHeight="1" thickBot="1" x14ac:dyDescent="0.3">
      <c r="A15" s="24"/>
      <c r="B15" s="57" t="s">
        <v>4</v>
      </c>
      <c r="C15" s="35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50"/>
      <c r="M15" s="350"/>
      <c r="N15" s="350"/>
      <c r="O15" s="350"/>
      <c r="P15" s="350"/>
      <c r="Q15" s="350"/>
      <c r="R15" s="351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SheetLayoutView="100" workbookViewId="0">
      <selection activeCell="K4" sqref="K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>
        <f>Данные!B18</f>
        <v>60</v>
      </c>
      <c r="L2" s="487"/>
      <c r="M2" s="498"/>
      <c r="N2" s="499"/>
      <c r="O2" s="499"/>
      <c r="P2" s="499"/>
      <c r="Q2" s="499"/>
      <c r="R2" s="500"/>
      <c r="S2" s="70"/>
    </row>
    <row r="3" spans="1:19" ht="17.25" customHeight="1" thickBot="1" x14ac:dyDescent="0.3">
      <c r="A3" s="65"/>
      <c r="B3" s="470"/>
      <c r="C3" s="471"/>
      <c r="D3" s="472"/>
      <c r="E3" s="479" t="s">
        <v>48</v>
      </c>
      <c r="F3" s="480"/>
      <c r="G3" s="480"/>
      <c r="H3" s="481"/>
      <c r="I3" s="484"/>
      <c r="J3" s="485"/>
      <c r="K3" s="488"/>
      <c r="L3" s="489"/>
      <c r="M3" s="501"/>
      <c r="N3" s="502"/>
      <c r="O3" s="502"/>
      <c r="P3" s="502"/>
      <c r="Q3" s="502"/>
      <c r="R3" s="503"/>
      <c r="S3" s="70"/>
    </row>
    <row r="4" spans="1:19" ht="17.100000000000001" customHeight="1" thickBot="1" x14ac:dyDescent="0.3">
      <c r="A4" s="65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501"/>
      <c r="N4" s="502"/>
      <c r="O4" s="502"/>
      <c r="P4" s="502"/>
      <c r="Q4" s="502"/>
      <c r="R4" s="503"/>
      <c r="S4" s="70"/>
    </row>
    <row r="5" spans="1:19" ht="24.75" customHeight="1" thickTop="1" thickBot="1" x14ac:dyDescent="0.3">
      <c r="A5" s="65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501"/>
      <c r="N5" s="502"/>
      <c r="O5" s="502"/>
      <c r="P5" s="502"/>
      <c r="Q5" s="502"/>
      <c r="R5" s="503"/>
      <c r="S5" s="70"/>
    </row>
    <row r="6" spans="1:19" ht="17.100000000000001" customHeight="1" thickTop="1" thickBot="1" x14ac:dyDescent="0.3">
      <c r="A6" s="65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501"/>
      <c r="N6" s="502"/>
      <c r="O6" s="502"/>
      <c r="P6" s="502"/>
      <c r="Q6" s="502"/>
      <c r="R6" s="503"/>
      <c r="S6" s="70"/>
    </row>
    <row r="7" spans="1:19" ht="90.75" customHeight="1" thickTop="1" thickBot="1" x14ac:dyDescent="0.3">
      <c r="A7" s="65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501"/>
      <c r="N7" s="502"/>
      <c r="O7" s="502"/>
      <c r="P7" s="502"/>
      <c r="Q7" s="502"/>
      <c r="R7" s="50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5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5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3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3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9" t="s">
        <v>49</v>
      </c>
      <c r="C21" s="450"/>
      <c r="D21" s="450"/>
      <c r="E21" s="45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topLeftCell="B1" zoomScaleSheetLayoutView="100" workbookViewId="0">
      <selection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7"/>
      <c r="C2" s="468"/>
      <c r="D2" s="469"/>
      <c r="E2" s="476" t="s">
        <v>10</v>
      </c>
      <c r="F2" s="477"/>
      <c r="G2" s="477"/>
      <c r="H2" s="478"/>
      <c r="I2" s="482" t="s">
        <v>11</v>
      </c>
      <c r="J2" s="483"/>
      <c r="K2" s="486">
        <f>Данные!B19</f>
        <v>60</v>
      </c>
      <c r="L2" s="487"/>
      <c r="M2" s="66"/>
      <c r="N2" s="67"/>
      <c r="O2" s="68"/>
      <c r="P2" s="504"/>
      <c r="Q2" s="504"/>
      <c r="R2" s="69"/>
      <c r="S2" s="70"/>
    </row>
    <row r="3" spans="1:19" ht="17.25" customHeight="1" thickBot="1" x14ac:dyDescent="0.3">
      <c r="A3" s="65"/>
      <c r="B3" s="470"/>
      <c r="C3" s="471"/>
      <c r="D3" s="472"/>
      <c r="E3" s="479" t="s">
        <v>114</v>
      </c>
      <c r="F3" s="480"/>
      <c r="G3" s="480"/>
      <c r="H3" s="481"/>
      <c r="I3" s="484"/>
      <c r="J3" s="485"/>
      <c r="K3" s="488"/>
      <c r="L3" s="48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3"/>
      <c r="C4" s="474"/>
      <c r="D4" s="47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52" t="s">
        <v>13</v>
      </c>
      <c r="C5" s="490"/>
      <c r="D5" s="399" t="str">
        <f>Данные!$A5</f>
        <v>PCI</v>
      </c>
      <c r="E5" s="400"/>
      <c r="F5" s="400"/>
      <c r="G5" s="400"/>
      <c r="H5" s="401"/>
      <c r="I5" s="491"/>
      <c r="J5" s="492"/>
      <c r="K5" s="493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52" t="s">
        <v>12</v>
      </c>
      <c r="C6" s="490"/>
      <c r="D6" s="393" t="str">
        <f>Данные!$A2</f>
        <v>ХXI-В-28-2-350 (Аквадив 0.35)</v>
      </c>
      <c r="E6" s="457"/>
      <c r="F6" s="457"/>
      <c r="G6" s="457"/>
      <c r="H6" s="458"/>
      <c r="I6" s="491"/>
      <c r="J6" s="492"/>
      <c r="K6" s="493"/>
      <c r="L6" s="4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9" t="s">
        <v>14</v>
      </c>
      <c r="C7" s="494"/>
      <c r="D7" s="402">
        <f>Данные!$A8</f>
        <v>0</v>
      </c>
      <c r="E7" s="461"/>
      <c r="F7" s="461"/>
      <c r="G7" s="461"/>
      <c r="H7" s="462"/>
      <c r="I7" s="495" t="s">
        <v>15</v>
      </c>
      <c r="J7" s="494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19.95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3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3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3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9" t="s">
        <v>51</v>
      </c>
      <c r="C16" s="450"/>
      <c r="D16" s="450"/>
      <c r="E16" s="451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Акт приемки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2019-09-27T06:21:36Z</cp:lastPrinted>
  <dcterms:created xsi:type="dcterms:W3CDTF">2004-01-21T15:24:02Z</dcterms:created>
  <dcterms:modified xsi:type="dcterms:W3CDTF">2019-09-27T06:31:20Z</dcterms:modified>
</cp:coreProperties>
</file>