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Документы Стеклозавод Ведатранзит\Формокомплекты\Отчетность\Учет ресурса формокомплектов\Банки\2019\"/>
    </mc:Choice>
  </mc:AlternateContent>
  <bookViews>
    <workbookView xWindow="360" yWindow="12" windowWidth="18780" windowHeight="13296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Лист1!$A$1:$L$42</definedName>
  </definedNames>
  <calcPr calcId="152511"/>
</workbook>
</file>

<file path=xl/calcChain.xml><?xml version="1.0" encoding="utf-8"?>
<calcChain xmlns="http://schemas.openxmlformats.org/spreadsheetml/2006/main">
  <c r="I31" i="1" l="1"/>
  <c r="H31" i="1"/>
  <c r="G31" i="1"/>
  <c r="I30" i="1"/>
  <c r="H30" i="1"/>
  <c r="G30" i="1"/>
  <c r="I29" i="1" l="1"/>
  <c r="H29" i="1"/>
  <c r="G29" i="1"/>
  <c r="I28" i="1"/>
  <c r="H28" i="1"/>
  <c r="G28" i="1" l="1"/>
  <c r="G27" i="1"/>
  <c r="G26" i="1"/>
  <c r="H27" i="1" l="1"/>
  <c r="H26" i="1" l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G20" i="1" l="1"/>
  <c r="G19" i="1"/>
  <c r="G18" i="1"/>
  <c r="G16" i="1"/>
  <c r="G10" i="1"/>
  <c r="G12" i="1"/>
  <c r="G14" i="1" l="1"/>
  <c r="A25" i="1" l="1"/>
  <c r="G25" i="1" s="1"/>
  <c r="I25" i="1" s="1"/>
  <c r="G13" i="1"/>
  <c r="G21" i="1"/>
  <c r="G11" i="1"/>
  <c r="G17" i="1"/>
  <c r="G9" i="1"/>
  <c r="G15" i="1"/>
  <c r="G8" i="1"/>
  <c r="G7" i="1"/>
  <c r="G6" i="1"/>
  <c r="G5" i="1"/>
  <c r="A6" i="1"/>
  <c r="A7" i="1" s="1"/>
  <c r="A8" i="1" s="1"/>
  <c r="A9" i="1" s="1"/>
  <c r="E36" i="1"/>
  <c r="F36" i="1"/>
  <c r="I26" i="1" l="1"/>
  <c r="I27" i="1" s="1"/>
  <c r="H25" i="1"/>
  <c r="A42" i="1"/>
  <c r="H36" i="1"/>
  <c r="G36" i="1"/>
  <c r="C42" i="1" s="1"/>
  <c r="D42" i="1" s="1"/>
  <c r="I36" i="1" l="1"/>
</calcChain>
</file>

<file path=xl/sharedStrings.xml><?xml version="1.0" encoding="utf-8"?>
<sst xmlns="http://schemas.openxmlformats.org/spreadsheetml/2006/main" count="71" uniqueCount="57">
  <si>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</si>
  <si>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</si>
  <si>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</si>
  <si>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</si>
  <si>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</si>
  <si>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</si>
  <si>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</si>
  <si>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</si>
  <si>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Процесс эксплуатации формокомплекта</t>
  </si>
  <si>
    <t>Дутьевая головка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</si>
  <si>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</si>
  <si>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</si>
  <si>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</si>
  <si>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</si>
  <si>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</si>
  <si>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</si>
  <si>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</si>
  <si>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</si>
  <si>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</si>
  <si>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</si>
  <si>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</si>
  <si>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</si>
  <si>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</si>
  <si>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</si>
  <si>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</si>
  <si>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</si>
  <si>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</si>
  <si>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</si>
  <si>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</si>
  <si>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</si>
  <si>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</si>
  <si>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</si>
  <si>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Фактическое количество деталей по акту приемки, шт.</t>
  </si>
  <si>
    <t>Кол-во брака, шт</t>
  </si>
  <si>
    <t>Охладитель плунжера</t>
  </si>
  <si>
    <t>Начальник УРФ                                            Е.А. Козинов</t>
  </si>
  <si>
    <t>11 BANKA/BIE</t>
  </si>
  <si>
    <t>Горловое кольцо СКО</t>
  </si>
  <si>
    <t>Дутьевая головка СКО</t>
  </si>
  <si>
    <t>Хватки СКО</t>
  </si>
  <si>
    <t>Хватки TVIST</t>
  </si>
  <si>
    <t>Горловое кольцо TVIST</t>
  </si>
  <si>
    <t>Плунжер TVIST</t>
  </si>
  <si>
    <t>Плунжер СКО</t>
  </si>
  <si>
    <t>Пресс-кольцо TVIST</t>
  </si>
  <si>
    <t>Пресс-кольцо СКО</t>
  </si>
  <si>
    <t>Формокомплект банки 1,5 л тип I-82-1500-1 (владелец ООО "ВЕДАТРАНЗИТ" Договор аренды имущества №3 от 23.01.2019 г.)</t>
  </si>
  <si>
    <t>Дата поставки  15.04.19 (c остаточным ресурсом  100%)</t>
  </si>
  <si>
    <t>I-82-1500-1</t>
  </si>
  <si>
    <t>III-2-82-1500-1</t>
  </si>
  <si>
    <t>18.04.2019 СКО</t>
  </si>
  <si>
    <t xml:space="preserve">26.04.2019 ТВИСТ </t>
  </si>
  <si>
    <t>27.05.2019 СКО</t>
  </si>
  <si>
    <t>01.06.2019 СКО</t>
  </si>
  <si>
    <t>07.06.2019 ТВИСТ</t>
  </si>
  <si>
    <t>17.07.2019 СКО</t>
  </si>
  <si>
    <t>30.07.2019 твист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</si>
</sst>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6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5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165" fontId="0" fillId="0" borderId="1" xfId="2" applyNumberFormat="1" applyFont="1" applyBorder="1"/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0" fillId="0" borderId="6" xfId="0" applyBorder="1"/>
    <xf numFmtId="165" fontId="0" fillId="0" borderId="6" xfId="2" applyNumberFormat="1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10" fontId="0" fillId="0" borderId="15" xfId="1" applyNumberFormat="1" applyFont="1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165" fontId="0" fillId="0" borderId="1" xfId="2" applyNumberFormat="1" applyFont="1" applyBorder="1" applyAlignment="1">
      <alignment horizontal="center"/>
    </xf>
    <xf numFmtId="165" fontId="0" fillId="0" borderId="17" xfId="2" applyNumberFormat="1" applyFont="1" applyBorder="1" applyAlignment="1">
      <alignment horizontal="center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14" fontId="0" fillId="0" borderId="18" xfId="0" applyNumberFormat="1" applyBorder="1" applyAlignment="1">
      <alignment horizontal="center"/>
    </xf>
    <xf numFmtId="10" fontId="0" fillId="0" borderId="20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17" xfId="0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3" fontId="12" fillId="3" borderId="8" xfId="0" applyNumberFormat="1" applyFont="1" applyFill="1" applyBorder="1"/>
    <xf numFmtId="3" fontId="12" fillId="4" borderId="8" xfId="0" applyNumberFormat="1" applyFont="1" applyFill="1" applyBorder="1"/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4" fillId="0" borderId="0" xfId="0" applyFont="1" applyBorder="1"/>
    <xf numFmtId="0" fontId="15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/>
    <xf numFmtId="0" fontId="0" fillId="0" borderId="17" xfId="0" applyFont="1" applyBorder="1" applyAlignment="1">
      <alignment horizontal="center"/>
    </xf>
    <xf numFmtId="14" fontId="0" fillId="0" borderId="18" xfId="0" applyNumberFormat="1" applyFont="1" applyBorder="1" applyAlignment="1">
      <alignment horizontal="center"/>
    </xf>
    <xf numFmtId="165" fontId="0" fillId="0" borderId="18" xfId="2" applyNumberFormat="1" applyFont="1" applyBorder="1"/>
    <xf numFmtId="165" fontId="0" fillId="0" borderId="18" xfId="2" applyNumberFormat="1" applyFont="1" applyBorder="1" applyAlignment="1">
      <alignment horizontal="center"/>
    </xf>
    <xf numFmtId="10" fontId="0" fillId="0" borderId="21" xfId="1" applyNumberFormat="1" applyFont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center"/>
    </xf>
    <xf numFmtId="165" fontId="0" fillId="0" borderId="1" xfId="2" applyNumberFormat="1" applyFont="1" applyFill="1" applyBorder="1"/>
    <xf numFmtId="0" fontId="0" fillId="0" borderId="28" xfId="0" applyFill="1" applyBorder="1"/>
    <xf numFmtId="0" fontId="0" fillId="0" borderId="29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/>
    <xf numFmtId="0" fontId="0" fillId="0" borderId="6" xfId="0" applyBorder="1" applyAlignment="1">
      <alignment horizontal="center" vertical="center" wrapText="1"/>
    </xf>
    <xf numFmtId="0" fontId="0" fillId="0" borderId="6" xfId="0" applyFont="1" applyBorder="1" applyAlignment="1">
      <alignment horizontal="center"/>
    </xf>
    <xf numFmtId="0" fontId="0" fillId="0" borderId="31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/>
    </xf>
    <xf numFmtId="14" fontId="0" fillId="0" borderId="1" xfId="0" applyNumberFormat="1" applyBorder="1"/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tabSelected="1" view="pageBreakPreview" topLeftCell="A22" zoomScaleSheetLayoutView="100" workbookViewId="0">
      <selection activeCell="H31" sqref="H31"/>
    </sheetView>
  </sheetViews>
  <sheetFormatPr defaultRowHeight="13.2"/>
  <cols>
    <col min="1" max="1" width="10.21875" customWidth="1"/>
    <col min="2" max="2" width="21.33203125" customWidth="1"/>
    <col min="3" max="3" width="16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103" t="s">
        <v>46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</row>
    <row r="2" spans="1:13">
      <c r="A2" s="108" t="s">
        <v>47</v>
      </c>
      <c r="B2" s="108"/>
      <c r="C2" s="108"/>
      <c r="D2" s="108"/>
      <c r="E2" s="108"/>
      <c r="F2" s="36"/>
      <c r="G2" s="3"/>
      <c r="H2" s="4"/>
      <c r="K2" s="37"/>
      <c r="L2" s="37"/>
      <c r="M2" s="1"/>
    </row>
    <row r="3" spans="1:13" ht="16.2" thickBot="1">
      <c r="A3" s="1"/>
      <c r="B3" s="2"/>
      <c r="C3" s="2"/>
      <c r="F3" s="5"/>
      <c r="G3" s="6"/>
      <c r="H3" s="5"/>
      <c r="I3" s="5"/>
      <c r="J3" s="37"/>
      <c r="K3" s="37"/>
      <c r="M3" s="14"/>
    </row>
    <row r="4" spans="1:13" ht="66.599999999999994" thickBot="1">
      <c r="A4" s="38" t="s">
        <v>0</v>
      </c>
      <c r="B4" s="39" t="s">
        <v>1</v>
      </c>
      <c r="C4" s="39" t="s">
        <v>2</v>
      </c>
      <c r="D4" s="39" t="s">
        <v>31</v>
      </c>
      <c r="E4" s="39" t="s">
        <v>32</v>
      </c>
      <c r="F4" s="39" t="s">
        <v>28</v>
      </c>
      <c r="G4" s="39" t="s">
        <v>29</v>
      </c>
      <c r="H4" s="40" t="s">
        <v>30</v>
      </c>
      <c r="I4" s="41" t="s">
        <v>3</v>
      </c>
      <c r="J4" s="39" t="s">
        <v>22</v>
      </c>
      <c r="K4" s="39" t="s">
        <v>33</v>
      </c>
      <c r="L4" s="40" t="s">
        <v>4</v>
      </c>
    </row>
    <row r="5" spans="1:13" ht="13.8" thickBot="1">
      <c r="A5" s="49">
        <v>1</v>
      </c>
      <c r="B5" s="50" t="s">
        <v>11</v>
      </c>
      <c r="C5" s="81" t="s">
        <v>48</v>
      </c>
      <c r="D5" s="51">
        <v>27</v>
      </c>
      <c r="E5" s="51">
        <v>27</v>
      </c>
      <c r="F5" s="82"/>
      <c r="G5" s="51">
        <f>E5-F5</f>
        <v>27</v>
      </c>
      <c r="H5" s="57"/>
      <c r="I5" s="54"/>
      <c r="J5" s="50"/>
      <c r="K5" s="50"/>
      <c r="L5" s="77"/>
    </row>
    <row r="6" spans="1:13" ht="13.8" thickBot="1">
      <c r="A6" s="52">
        <f>A5+1</f>
        <v>2</v>
      </c>
      <c r="B6" s="8" t="s">
        <v>7</v>
      </c>
      <c r="C6" s="81" t="s">
        <v>48</v>
      </c>
      <c r="D6" s="9">
        <v>27</v>
      </c>
      <c r="E6" s="9">
        <v>27</v>
      </c>
      <c r="F6" s="83"/>
      <c r="G6" s="9">
        <f t="shared" ref="G6:G8" si="0">E6-F6</f>
        <v>27</v>
      </c>
      <c r="H6" s="58"/>
      <c r="I6" s="55"/>
      <c r="J6" s="8"/>
      <c r="K6" s="8"/>
      <c r="L6" s="78"/>
    </row>
    <row r="7" spans="1:13" ht="13.8" thickBot="1">
      <c r="A7" s="52">
        <f t="shared" ref="A7:A21" si="1">A6+1</f>
        <v>3</v>
      </c>
      <c r="B7" s="8" t="s">
        <v>5</v>
      </c>
      <c r="C7" s="81" t="s">
        <v>48</v>
      </c>
      <c r="D7" s="9">
        <v>34</v>
      </c>
      <c r="E7" s="9">
        <v>34</v>
      </c>
      <c r="F7" s="83"/>
      <c r="G7" s="9">
        <f t="shared" si="0"/>
        <v>34</v>
      </c>
      <c r="H7" s="59"/>
      <c r="I7" s="55"/>
      <c r="J7" s="8"/>
      <c r="K7" s="8"/>
      <c r="L7" s="78"/>
    </row>
    <row r="8" spans="1:13" ht="13.8" thickBot="1">
      <c r="A8" s="52">
        <f t="shared" si="1"/>
        <v>4</v>
      </c>
      <c r="B8" s="8" t="s">
        <v>6</v>
      </c>
      <c r="C8" s="81" t="s">
        <v>48</v>
      </c>
      <c r="D8" s="9">
        <v>34</v>
      </c>
      <c r="E8" s="9">
        <v>34</v>
      </c>
      <c r="F8" s="83"/>
      <c r="G8" s="9">
        <f t="shared" si="0"/>
        <v>34</v>
      </c>
      <c r="H8" s="59"/>
      <c r="I8" s="55"/>
      <c r="J8" s="9"/>
      <c r="K8" s="8"/>
      <c r="L8" s="78"/>
    </row>
    <row r="9" spans="1:13" ht="13.8" thickBot="1">
      <c r="A9" s="52">
        <f t="shared" si="1"/>
        <v>5</v>
      </c>
      <c r="B9" s="8" t="s">
        <v>41</v>
      </c>
      <c r="C9" s="81" t="s">
        <v>36</v>
      </c>
      <c r="D9" s="9">
        <v>120</v>
      </c>
      <c r="E9" s="9">
        <v>120</v>
      </c>
      <c r="F9" s="83"/>
      <c r="G9" s="9">
        <f t="shared" ref="G9:G21" si="2">E9-F9</f>
        <v>120</v>
      </c>
      <c r="H9" s="59"/>
      <c r="I9" s="56"/>
      <c r="J9" s="9"/>
      <c r="K9" s="9"/>
      <c r="L9" s="78"/>
    </row>
    <row r="10" spans="1:13" ht="13.8" thickBot="1">
      <c r="A10" s="52">
        <f t="shared" si="1"/>
        <v>6</v>
      </c>
      <c r="B10" s="8" t="s">
        <v>37</v>
      </c>
      <c r="C10" s="81" t="s">
        <v>48</v>
      </c>
      <c r="D10" s="9">
        <v>120</v>
      </c>
      <c r="E10" s="9">
        <v>120</v>
      </c>
      <c r="F10" s="83"/>
      <c r="G10" s="9">
        <f t="shared" si="2"/>
        <v>120</v>
      </c>
      <c r="H10" s="59"/>
      <c r="I10" s="56"/>
      <c r="J10" s="9"/>
      <c r="K10" s="9"/>
      <c r="L10" s="78"/>
    </row>
    <row r="11" spans="1:13" ht="13.8" thickBot="1">
      <c r="A11" s="52">
        <f t="shared" si="1"/>
        <v>7</v>
      </c>
      <c r="B11" s="84" t="s">
        <v>9</v>
      </c>
      <c r="C11" s="81" t="s">
        <v>48</v>
      </c>
      <c r="D11" s="9">
        <v>24</v>
      </c>
      <c r="E11" s="9">
        <v>24</v>
      </c>
      <c r="F11" s="83"/>
      <c r="G11" s="9">
        <f t="shared" si="2"/>
        <v>24</v>
      </c>
      <c r="H11" s="59"/>
      <c r="I11" s="55"/>
      <c r="J11" s="9"/>
      <c r="K11" s="8"/>
      <c r="L11" s="78"/>
    </row>
    <row r="12" spans="1:13" ht="13.8" thickBot="1">
      <c r="A12" s="52">
        <f t="shared" si="1"/>
        <v>8</v>
      </c>
      <c r="B12" s="84" t="s">
        <v>38</v>
      </c>
      <c r="C12" s="81" t="s">
        <v>48</v>
      </c>
      <c r="D12" s="9">
        <v>24</v>
      </c>
      <c r="E12" s="9">
        <v>24</v>
      </c>
      <c r="F12" s="83"/>
      <c r="G12" s="9">
        <f t="shared" si="2"/>
        <v>24</v>
      </c>
      <c r="H12" s="59"/>
      <c r="I12" s="55"/>
      <c r="J12" s="9"/>
      <c r="K12" s="8"/>
      <c r="L12" s="78"/>
    </row>
    <row r="13" spans="1:13" ht="13.8" thickBot="1">
      <c r="A13" s="52">
        <f t="shared" si="1"/>
        <v>9</v>
      </c>
      <c r="B13" s="84" t="s">
        <v>34</v>
      </c>
      <c r="C13" s="81" t="s">
        <v>48</v>
      </c>
      <c r="D13" s="9">
        <v>25</v>
      </c>
      <c r="E13" s="9">
        <v>36</v>
      </c>
      <c r="F13" s="83"/>
      <c r="G13" s="9">
        <f t="shared" si="2"/>
        <v>36</v>
      </c>
      <c r="H13" s="59"/>
      <c r="I13" s="56"/>
      <c r="J13" s="9"/>
      <c r="K13" s="9"/>
      <c r="L13" s="78"/>
      <c r="M13" s="34"/>
    </row>
    <row r="14" spans="1:13" ht="14.25" customHeight="1" thickBot="1">
      <c r="A14" s="52">
        <f t="shared" si="1"/>
        <v>10</v>
      </c>
      <c r="B14" s="84" t="s">
        <v>10</v>
      </c>
      <c r="C14" s="81" t="s">
        <v>48</v>
      </c>
      <c r="D14" s="13">
        <v>8</v>
      </c>
      <c r="E14" s="13">
        <v>8</v>
      </c>
      <c r="F14" s="83"/>
      <c r="G14" s="9">
        <f t="shared" si="2"/>
        <v>8</v>
      </c>
      <c r="H14" s="59"/>
      <c r="I14" s="56"/>
      <c r="J14" s="9"/>
      <c r="K14" s="9"/>
      <c r="L14" s="78"/>
      <c r="M14" s="34"/>
    </row>
    <row r="15" spans="1:13" ht="14.25" customHeight="1" thickBot="1">
      <c r="A15" s="52">
        <f t="shared" si="1"/>
        <v>11</v>
      </c>
      <c r="B15" s="8" t="s">
        <v>42</v>
      </c>
      <c r="C15" s="81" t="s">
        <v>49</v>
      </c>
      <c r="D15" s="9">
        <v>80</v>
      </c>
      <c r="E15" s="9">
        <v>80</v>
      </c>
      <c r="F15" s="83"/>
      <c r="G15" s="9">
        <f t="shared" si="2"/>
        <v>80</v>
      </c>
      <c r="H15" s="59" t="s">
        <v>25</v>
      </c>
      <c r="I15" s="56"/>
      <c r="J15" s="9"/>
      <c r="K15" s="9"/>
      <c r="L15" s="78"/>
    </row>
    <row r="16" spans="1:13" ht="14.25" customHeight="1" thickBot="1">
      <c r="A16" s="52">
        <f t="shared" si="1"/>
        <v>12</v>
      </c>
      <c r="B16" s="8" t="s">
        <v>43</v>
      </c>
      <c r="C16" s="81" t="s">
        <v>48</v>
      </c>
      <c r="D16" s="9">
        <v>80</v>
      </c>
      <c r="E16" s="9">
        <v>80</v>
      </c>
      <c r="F16" s="83"/>
      <c r="G16" s="9">
        <f t="shared" si="2"/>
        <v>80</v>
      </c>
      <c r="H16" s="59"/>
      <c r="I16" s="56"/>
      <c r="J16" s="9"/>
      <c r="K16" s="9"/>
      <c r="L16" s="78"/>
    </row>
    <row r="17" spans="1:12" ht="14.25" customHeight="1" thickBot="1">
      <c r="A17" s="52">
        <f t="shared" si="1"/>
        <v>13</v>
      </c>
      <c r="B17" s="8" t="s">
        <v>44</v>
      </c>
      <c r="C17" s="81" t="s">
        <v>49</v>
      </c>
      <c r="D17" s="9">
        <v>240</v>
      </c>
      <c r="E17" s="9">
        <v>240</v>
      </c>
      <c r="F17" s="83"/>
      <c r="G17" s="9">
        <f t="shared" si="2"/>
        <v>240</v>
      </c>
      <c r="H17" s="59"/>
      <c r="I17" s="56"/>
      <c r="J17" s="9"/>
      <c r="K17" s="9"/>
      <c r="L17" s="78"/>
    </row>
    <row r="18" spans="1:12" ht="14.25" customHeight="1" thickBot="1">
      <c r="A18" s="52">
        <f t="shared" si="1"/>
        <v>14</v>
      </c>
      <c r="B18" s="8" t="s">
        <v>45</v>
      </c>
      <c r="C18" s="81" t="s">
        <v>48</v>
      </c>
      <c r="D18" s="97">
        <v>240</v>
      </c>
      <c r="E18" s="97">
        <v>240</v>
      </c>
      <c r="F18" s="98"/>
      <c r="G18" s="97">
        <f t="shared" si="2"/>
        <v>240</v>
      </c>
      <c r="H18" s="99"/>
      <c r="I18" s="100"/>
      <c r="J18" s="97"/>
      <c r="K18" s="97"/>
      <c r="L18" s="101"/>
    </row>
    <row r="19" spans="1:12" ht="14.25" customHeight="1" thickBot="1">
      <c r="A19" s="52">
        <f t="shared" si="1"/>
        <v>15</v>
      </c>
      <c r="B19" s="96"/>
      <c r="C19" s="81"/>
      <c r="D19" s="97"/>
      <c r="E19" s="97"/>
      <c r="F19" s="98"/>
      <c r="G19" s="97">
        <f t="shared" si="2"/>
        <v>0</v>
      </c>
      <c r="H19" s="99"/>
      <c r="I19" s="100"/>
      <c r="J19" s="97"/>
      <c r="K19" s="97"/>
      <c r="L19" s="101"/>
    </row>
    <row r="20" spans="1:12" ht="14.25" customHeight="1" thickBot="1">
      <c r="A20" s="52">
        <f t="shared" si="1"/>
        <v>16</v>
      </c>
      <c r="B20" s="92" t="s">
        <v>39</v>
      </c>
      <c r="C20" s="81" t="s">
        <v>49</v>
      </c>
      <c r="D20" s="97">
        <v>20</v>
      </c>
      <c r="E20" s="97">
        <v>20</v>
      </c>
      <c r="F20" s="98"/>
      <c r="G20" s="97">
        <f t="shared" si="2"/>
        <v>20</v>
      </c>
      <c r="H20" s="99"/>
      <c r="I20" s="100"/>
      <c r="J20" s="97"/>
      <c r="K20" s="97"/>
      <c r="L20" s="101"/>
    </row>
    <row r="21" spans="1:12" ht="14.25" customHeight="1" thickBot="1">
      <c r="A21" s="52">
        <f t="shared" si="1"/>
        <v>17</v>
      </c>
      <c r="B21" s="92" t="s">
        <v>40</v>
      </c>
      <c r="C21" s="81" t="s">
        <v>49</v>
      </c>
      <c r="D21" s="53">
        <v>20</v>
      </c>
      <c r="E21" s="53">
        <v>20</v>
      </c>
      <c r="F21" s="85"/>
      <c r="G21" s="53">
        <f t="shared" si="2"/>
        <v>20</v>
      </c>
      <c r="H21" s="93"/>
      <c r="I21" s="94"/>
      <c r="J21" s="53"/>
      <c r="K21" s="53"/>
      <c r="L21" s="95"/>
    </row>
    <row r="22" spans="1:12">
      <c r="A22" s="70"/>
      <c r="B22" s="69"/>
      <c r="C22" s="1"/>
      <c r="D22" s="1"/>
      <c r="E22" s="1"/>
      <c r="F22" s="1"/>
      <c r="G22" s="1"/>
      <c r="H22" s="1"/>
      <c r="I22" s="1"/>
      <c r="J22" s="1"/>
    </row>
    <row r="23" spans="1:12" ht="16.2" thickBot="1">
      <c r="A23" s="1"/>
      <c r="B23" s="71" t="s">
        <v>8</v>
      </c>
      <c r="C23" s="14"/>
      <c r="D23" s="14"/>
      <c r="E23" s="14"/>
      <c r="F23" s="14"/>
      <c r="G23" s="1"/>
      <c r="H23" s="1"/>
      <c r="I23" s="1"/>
      <c r="J23" s="72"/>
      <c r="K23" s="72"/>
      <c r="L23" s="72"/>
    </row>
    <row r="24" spans="1:12" ht="79.8" thickBot="1">
      <c r="A24" s="44" t="s">
        <v>19</v>
      </c>
      <c r="B24" s="45" t="s">
        <v>16</v>
      </c>
      <c r="C24" s="45" t="s">
        <v>17</v>
      </c>
      <c r="D24" s="45" t="s">
        <v>18</v>
      </c>
      <c r="E24" s="45" t="s">
        <v>20</v>
      </c>
      <c r="F24" s="45" t="s">
        <v>26</v>
      </c>
      <c r="G24" s="46" t="s">
        <v>27</v>
      </c>
      <c r="H24" s="47" t="s">
        <v>21</v>
      </c>
      <c r="I24" s="48" t="s">
        <v>23</v>
      </c>
      <c r="J24" s="73"/>
      <c r="K24" s="73"/>
      <c r="L24" s="73"/>
    </row>
    <row r="25" spans="1:12">
      <c r="A25" s="79">
        <f>E5*700000</f>
        <v>18900000</v>
      </c>
      <c r="B25" s="42" t="s">
        <v>50</v>
      </c>
      <c r="C25" s="86">
        <v>43581</v>
      </c>
      <c r="D25" s="42"/>
      <c r="E25" s="87">
        <v>811776</v>
      </c>
      <c r="F25" s="87">
        <v>940908</v>
      </c>
      <c r="G25" s="43">
        <f>F25/A$25</f>
        <v>4.9783492063492064E-2</v>
      </c>
      <c r="H25" s="88">
        <f>A25-F25</f>
        <v>17959092</v>
      </c>
      <c r="I25" s="89">
        <f>1-G25</f>
        <v>0.95021650793650791</v>
      </c>
      <c r="J25" s="74"/>
      <c r="K25" s="66"/>
      <c r="L25" s="66"/>
    </row>
    <row r="26" spans="1:12" ht="12.75" customHeight="1">
      <c r="A26" s="52"/>
      <c r="B26" s="90" t="s">
        <v>51</v>
      </c>
      <c r="C26" s="90">
        <v>43587</v>
      </c>
      <c r="D26" s="90"/>
      <c r="E26" s="91">
        <v>612678</v>
      </c>
      <c r="F26" s="91">
        <v>704160</v>
      </c>
      <c r="G26" s="43">
        <f>F26/A25</f>
        <v>3.7257142857142857E-2</v>
      </c>
      <c r="H26" s="88">
        <f t="shared" ref="H26:I31" si="3">H25-F26</f>
        <v>17254932</v>
      </c>
      <c r="I26" s="89">
        <f t="shared" si="3"/>
        <v>0.91295936507936504</v>
      </c>
      <c r="J26" s="1"/>
      <c r="K26" s="1"/>
      <c r="L26" s="1"/>
    </row>
    <row r="27" spans="1:12" ht="12.75" customHeight="1">
      <c r="A27" s="15"/>
      <c r="B27" s="10" t="s">
        <v>52</v>
      </c>
      <c r="C27" s="10">
        <v>43616</v>
      </c>
      <c r="D27" s="10"/>
      <c r="E27" s="11">
        <v>537204</v>
      </c>
      <c r="F27" s="11">
        <v>595393</v>
      </c>
      <c r="G27" s="43">
        <f>F27/A25</f>
        <v>3.1502275132275132E-2</v>
      </c>
      <c r="H27" s="88">
        <f t="shared" si="3"/>
        <v>16659539</v>
      </c>
      <c r="I27" s="89">
        <f t="shared" si="3"/>
        <v>0.88145708994708993</v>
      </c>
      <c r="J27" s="74"/>
      <c r="K27" s="66"/>
      <c r="L27" s="66"/>
    </row>
    <row r="28" spans="1:12">
      <c r="A28" s="15"/>
      <c r="B28" s="8" t="s">
        <v>53</v>
      </c>
      <c r="C28" s="102">
        <v>43622</v>
      </c>
      <c r="D28" s="102"/>
      <c r="E28" s="8">
        <v>1217856</v>
      </c>
      <c r="F28" s="8">
        <v>1305233</v>
      </c>
      <c r="G28" s="43">
        <f>F28/A25</f>
        <v>6.9059947089947088E-2</v>
      </c>
      <c r="H28" s="88">
        <f t="shared" si="3"/>
        <v>15354306</v>
      </c>
      <c r="I28" s="89">
        <f t="shared" si="3"/>
        <v>0.81239714285714282</v>
      </c>
      <c r="J28" s="74"/>
      <c r="K28" s="74"/>
      <c r="L28" s="1"/>
    </row>
    <row r="29" spans="1:12">
      <c r="A29" s="15"/>
      <c r="B29" s="10" t="s">
        <v>54</v>
      </c>
      <c r="C29" s="10">
        <v>43635</v>
      </c>
      <c r="D29" s="10"/>
      <c r="E29" s="11">
        <v>1523084</v>
      </c>
      <c r="F29" s="11">
        <v>1651620</v>
      </c>
      <c r="G29" s="43">
        <f>F29/A25</f>
        <v>8.7387301587301583E-2</v>
      </c>
      <c r="H29" s="88">
        <f t="shared" si="3"/>
        <v>13702686</v>
      </c>
      <c r="I29" s="89">
        <f t="shared" si="3"/>
        <v>0.72500984126984125</v>
      </c>
      <c r="J29" s="74"/>
      <c r="K29" s="75"/>
      <c r="L29" s="1"/>
    </row>
    <row r="30" spans="1:12">
      <c r="A30" s="15"/>
      <c r="B30" s="10" t="s">
        <v>55</v>
      </c>
      <c r="C30" s="10">
        <v>43676</v>
      </c>
      <c r="D30" s="10"/>
      <c r="E30" s="11">
        <v>1673968</v>
      </c>
      <c r="F30" s="11">
        <v>1758757</v>
      </c>
      <c r="G30" s="43">
        <f>F30/A25</f>
        <v>9.3055925925925931E-2</v>
      </c>
      <c r="H30" s="88">
        <f t="shared" si="3"/>
        <v>11943929</v>
      </c>
      <c r="I30" s="89">
        <f t="shared" si="3"/>
        <v>0.63195391534391532</v>
      </c>
      <c r="J30" s="74"/>
      <c r="K30" s="74"/>
      <c r="L30" s="1"/>
    </row>
    <row r="31" spans="1:12">
      <c r="A31" s="15"/>
      <c r="B31" s="10" t="s">
        <v>56</v>
      </c>
      <c r="C31" s="10">
        <v>43677</v>
      </c>
      <c r="D31" s="10"/>
      <c r="E31" s="32">
        <v>236928</v>
      </c>
      <c r="F31" s="11">
        <v>247948</v>
      </c>
      <c r="G31" s="43">
        <f>F31/A25</f>
        <v>1.3118941798941798E-2</v>
      </c>
      <c r="H31" s="88">
        <f t="shared" si="3"/>
        <v>11695981</v>
      </c>
      <c r="I31" s="89">
        <f t="shared" si="3"/>
        <v>0.61883497354497352</v>
      </c>
      <c r="J31" s="74"/>
      <c r="K31" s="74"/>
      <c r="L31" s="1"/>
    </row>
    <row r="32" spans="1:12">
      <c r="A32" s="15"/>
      <c r="B32" s="10"/>
      <c r="C32" s="10"/>
      <c r="D32" s="10"/>
      <c r="E32" s="32"/>
      <c r="F32" s="11"/>
      <c r="G32" s="27"/>
      <c r="H32" s="32"/>
      <c r="I32" s="29"/>
      <c r="J32" s="74"/>
      <c r="K32" s="74"/>
      <c r="L32" s="1"/>
    </row>
    <row r="33" spans="1:12">
      <c r="A33" s="15"/>
      <c r="B33" s="10"/>
      <c r="C33" s="10"/>
      <c r="D33" s="8"/>
      <c r="E33" s="8"/>
      <c r="F33" s="11"/>
      <c r="G33" s="28"/>
      <c r="H33" s="32"/>
      <c r="I33" s="30"/>
      <c r="J33" s="74"/>
      <c r="K33" s="74"/>
      <c r="L33" s="1"/>
    </row>
    <row r="34" spans="1:12">
      <c r="A34" s="15"/>
      <c r="B34" s="10"/>
      <c r="C34" s="10"/>
      <c r="D34" s="8"/>
      <c r="E34" s="8"/>
      <c r="F34" s="11"/>
      <c r="G34" s="27"/>
      <c r="H34" s="32"/>
      <c r="I34" s="30"/>
      <c r="J34" s="74"/>
      <c r="K34" s="74"/>
      <c r="L34" s="1"/>
    </row>
    <row r="35" spans="1:12" ht="13.8" thickBot="1">
      <c r="A35" s="16"/>
      <c r="B35" s="17"/>
      <c r="C35" s="17"/>
      <c r="D35" s="18"/>
      <c r="E35" s="18"/>
      <c r="F35" s="19"/>
      <c r="G35" s="25"/>
      <c r="H35" s="33"/>
      <c r="I35" s="31"/>
      <c r="J35" s="1"/>
      <c r="K35" s="1"/>
      <c r="L35" s="1"/>
    </row>
    <row r="36" spans="1:12" ht="13.8" thickBot="1">
      <c r="A36" s="20" t="s">
        <v>24</v>
      </c>
      <c r="B36" s="21"/>
      <c r="C36" s="21"/>
      <c r="D36" s="22"/>
      <c r="E36" s="61">
        <f>SUM(E25:E35)</f>
        <v>6613494</v>
      </c>
      <c r="F36" s="60">
        <f>SUM(F25:F35)</f>
        <v>7204019</v>
      </c>
      <c r="G36" s="26">
        <f>SUM(G25:G35)</f>
        <v>0.38116502645502642</v>
      </c>
      <c r="H36" s="23">
        <f>A25-F36</f>
        <v>11695981</v>
      </c>
      <c r="I36" s="35">
        <f>1-G36</f>
        <v>0.61883497354497363</v>
      </c>
      <c r="J36" s="76"/>
      <c r="K36" s="76"/>
      <c r="L36" s="76"/>
    </row>
    <row r="39" spans="1:12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2" ht="12.75" customHeight="1">
      <c r="A40" s="104" t="s">
        <v>12</v>
      </c>
      <c r="B40" s="104"/>
      <c r="C40" s="104"/>
      <c r="D40" s="104"/>
      <c r="E40" s="1"/>
      <c r="F40" s="1"/>
      <c r="G40" s="1"/>
      <c r="H40" s="1"/>
      <c r="I40" s="1"/>
      <c r="J40" s="1"/>
    </row>
    <row r="41" spans="1:12">
      <c r="A41" s="114" t="s">
        <v>13</v>
      </c>
      <c r="B41" s="114"/>
      <c r="C41" s="12" t="s">
        <v>14</v>
      </c>
      <c r="D41" s="12" t="s">
        <v>15</v>
      </c>
      <c r="E41" s="1"/>
      <c r="F41" s="1"/>
      <c r="G41" s="1"/>
      <c r="H41" s="1"/>
      <c r="I41" s="1"/>
      <c r="J41" s="1"/>
    </row>
    <row r="42" spans="1:12">
      <c r="A42" s="112">
        <f>A25-F36</f>
        <v>11695981</v>
      </c>
      <c r="B42" s="113"/>
      <c r="C42" s="80">
        <f>1-G36</f>
        <v>0.61883497354497363</v>
      </c>
      <c r="D42" s="24">
        <f>(C42/0.8)*100</f>
        <v>77.354371693121706</v>
      </c>
      <c r="E42" s="1"/>
      <c r="F42" s="1"/>
      <c r="G42" s="109" t="s">
        <v>35</v>
      </c>
      <c r="H42" s="109"/>
      <c r="I42" s="109"/>
      <c r="J42" s="109"/>
      <c r="K42" s="109"/>
      <c r="L42" s="109"/>
    </row>
    <row r="43" spans="1:12">
      <c r="A43" s="1"/>
      <c r="B43" s="1"/>
      <c r="C43" s="1"/>
      <c r="D43" s="1"/>
      <c r="E43" s="1"/>
      <c r="F43" s="1"/>
    </row>
    <row r="44" spans="1:12">
      <c r="A44" s="1"/>
      <c r="B44" s="1"/>
      <c r="C44" s="1"/>
      <c r="D44" s="1"/>
      <c r="E44" s="1"/>
      <c r="F44" s="1"/>
      <c r="G44" s="1"/>
      <c r="H44" s="1"/>
      <c r="I44" s="1"/>
      <c r="J44" s="1"/>
      <c r="K44" t="s">
        <v>25</v>
      </c>
    </row>
    <row r="45" spans="1:12" ht="15.6">
      <c r="A45" s="1"/>
      <c r="B45" s="7"/>
      <c r="C45" s="7"/>
      <c r="D45" s="1"/>
      <c r="E45" s="1"/>
      <c r="F45" s="1"/>
      <c r="G45" s="1"/>
      <c r="H45" s="1"/>
      <c r="I45" s="1"/>
      <c r="J45" s="1"/>
    </row>
    <row r="46" spans="1:12">
      <c r="A46" s="62"/>
      <c r="B46" s="62"/>
      <c r="C46" s="62"/>
      <c r="D46" s="62"/>
      <c r="E46" s="62"/>
      <c r="F46" s="62"/>
      <c r="G46" s="62"/>
      <c r="H46" s="62"/>
      <c r="I46" s="110"/>
      <c r="J46" s="111"/>
    </row>
    <row r="47" spans="1:12">
      <c r="A47" s="63"/>
      <c r="B47" s="64"/>
      <c r="C47" s="64"/>
      <c r="D47" s="1"/>
      <c r="E47" s="1"/>
      <c r="F47" s="64"/>
      <c r="G47" s="65"/>
      <c r="H47" s="64"/>
    </row>
    <row r="48" spans="1:12">
      <c r="A48" s="63"/>
      <c r="B48" s="64"/>
      <c r="C48" s="64"/>
      <c r="D48" s="64"/>
      <c r="E48" s="64"/>
      <c r="F48" s="64"/>
      <c r="G48" s="65"/>
      <c r="H48" s="64"/>
    </row>
    <row r="49" spans="1:10">
      <c r="A49" s="63"/>
      <c r="B49" s="64"/>
      <c r="C49" s="64"/>
      <c r="D49" s="1"/>
      <c r="E49" s="1"/>
      <c r="F49" s="64"/>
      <c r="G49" s="65"/>
      <c r="H49" s="64"/>
    </row>
    <row r="50" spans="1:10">
      <c r="A50" s="63"/>
      <c r="B50" s="64"/>
      <c r="C50" s="64"/>
      <c r="D50" s="64"/>
      <c r="E50" s="64"/>
      <c r="F50" s="64"/>
      <c r="G50" s="65"/>
      <c r="H50" s="64"/>
    </row>
    <row r="51" spans="1:10">
      <c r="A51" s="63"/>
      <c r="B51" s="64"/>
      <c r="C51" s="64"/>
      <c r="D51" s="1"/>
      <c r="E51" s="1"/>
      <c r="F51" s="64"/>
      <c r="G51" s="65"/>
      <c r="H51" s="64"/>
    </row>
    <row r="52" spans="1:10">
      <c r="A52" s="63"/>
      <c r="B52" s="64"/>
      <c r="C52" s="66"/>
      <c r="D52" s="67"/>
      <c r="E52" s="67"/>
      <c r="F52" s="66"/>
      <c r="G52" s="66"/>
      <c r="H52" s="66"/>
    </row>
    <row r="53" spans="1:10">
      <c r="A53" s="63"/>
      <c r="B53" s="64"/>
      <c r="C53" s="64"/>
      <c r="D53" s="64"/>
      <c r="E53" s="64"/>
      <c r="F53" s="64"/>
      <c r="G53" s="65"/>
      <c r="H53" s="64"/>
    </row>
    <row r="54" spans="1:10">
      <c r="A54" s="63"/>
      <c r="B54" s="64"/>
      <c r="C54" s="64"/>
      <c r="D54" s="64"/>
      <c r="E54" s="64"/>
      <c r="F54" s="64"/>
      <c r="G54" s="65"/>
      <c r="H54" s="64"/>
    </row>
    <row r="55" spans="1:10">
      <c r="A55" s="63"/>
      <c r="B55" s="64"/>
      <c r="C55" s="64"/>
      <c r="D55" s="1"/>
      <c r="E55" s="1"/>
      <c r="F55" s="64"/>
      <c r="G55" s="65"/>
      <c r="H55" s="64"/>
    </row>
    <row r="56" spans="1:10" ht="15.6">
      <c r="A56" s="1"/>
      <c r="B56" s="106"/>
      <c r="C56" s="106"/>
      <c r="D56" s="107"/>
      <c r="E56" s="68"/>
      <c r="F56" s="1"/>
      <c r="G56" s="1"/>
      <c r="H56" s="1"/>
      <c r="I56" s="1"/>
      <c r="J56" s="1"/>
    </row>
    <row r="57" spans="1:10">
      <c r="A57" s="62"/>
      <c r="B57" s="62"/>
      <c r="C57" s="62"/>
      <c r="D57" s="62"/>
      <c r="E57" s="62"/>
      <c r="F57" s="62"/>
      <c r="G57" s="62"/>
      <c r="H57" s="62"/>
      <c r="I57" s="110"/>
      <c r="J57" s="111"/>
    </row>
    <row r="58" spans="1:10">
      <c r="A58" s="63"/>
      <c r="B58" s="1"/>
      <c r="C58" s="1"/>
      <c r="D58" s="1"/>
      <c r="E58" s="1"/>
      <c r="F58" s="65"/>
      <c r="G58" s="65"/>
      <c r="H58" s="64"/>
      <c r="I58" s="105"/>
      <c r="J58" s="105"/>
    </row>
    <row r="59" spans="1:10">
      <c r="A59" s="63"/>
      <c r="B59" s="1"/>
      <c r="C59" s="1"/>
      <c r="D59" s="66"/>
      <c r="E59" s="66"/>
      <c r="F59" s="66"/>
      <c r="G59" s="66"/>
      <c r="H59" s="66"/>
      <c r="I59" s="105"/>
      <c r="J59" s="105"/>
    </row>
    <row r="60" spans="1:10">
      <c r="A60" s="1"/>
      <c r="B60" s="1"/>
      <c r="C60" s="1"/>
      <c r="D60" s="1"/>
      <c r="E60" s="1"/>
      <c r="F60" s="1"/>
      <c r="G60" s="1"/>
      <c r="H60" s="1"/>
    </row>
    <row r="65" spans="2:3">
      <c r="B65" s="110"/>
      <c r="C65" s="111"/>
    </row>
    <row r="72" spans="2:3">
      <c r="B72" s="110"/>
      <c r="C72" s="111"/>
    </row>
  </sheetData>
  <sortState ref="B9:G15">
    <sortCondition ref="B9"/>
  </sortState>
  <mergeCells count="13">
    <mergeCell ref="B72:C72"/>
    <mergeCell ref="A42:B42"/>
    <mergeCell ref="A41:B41"/>
    <mergeCell ref="B65:C65"/>
    <mergeCell ref="I46:J46"/>
    <mergeCell ref="I57:J57"/>
    <mergeCell ref="I58:J58"/>
    <mergeCell ref="A1:L1"/>
    <mergeCell ref="A40:D40"/>
    <mergeCell ref="I59:J59"/>
    <mergeCell ref="B56:D56"/>
    <mergeCell ref="A2:E2"/>
    <mergeCell ref="G42:L42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5" orientation="landscape" horizontalDpi="300" verticalDpi="300" r:id="rId1"/>
  <headerFooter alignWithMargins="0"/>
  <rowBreaks count="1" manualBreakCount="1">
    <brk id="42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2019-03-04T13:05:00Z</cp:lastPrinted>
  <dcterms:created xsi:type="dcterms:W3CDTF">2004-08-05T11:03:05Z</dcterms:created>
  <dcterms:modified xsi:type="dcterms:W3CDTF">2019-08-05T12:49:15Z</dcterms:modified>
</cp:coreProperties>
</file>