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50-6 (Крис1а)\"/>
    </mc:Choice>
  </mc:AlternateContent>
  <xr:revisionPtr revIDLastSave="0" documentId="13_ncr:1_{ED2553E6-037E-4A9F-96D6-AA0E27FDAA3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<sst xmlns="http://schemas.openxmlformats.org/spreadsheetml/2006/main" count="477" uniqueCount="115">
  <si>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</si>
  <si>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</si>
  <si>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</si>
  <si>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</si>
  <si>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</si>
  <si>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</si>
  <si>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</si>
  <si>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</si>
  <si>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</si>
  <si>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</si>
  <si>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</si>
  <si>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</si>
  <si>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</si>
  <si>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</si>
  <si>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</si>
  <si>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</si>
  <si>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</si>
  <si>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</si>
  <si>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</si>
  <si>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</si>
  <si>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</si>
  <si>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</si>
  <si>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</si>
  <si>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</si>
  <si>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</si>
  <si>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</si>
  <si>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</si>
  <si>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</si>
  <si>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</si>
  <si>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</si>
  <si>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</si>
  <si>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</si>
  <si>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</si>
  <si>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</si>
  <si>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</si>
  <si>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</si>
  <si>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</si>
  <si>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</si>
  <si>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</si>
  <si>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</si>
  <si>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</si>
  <si>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</si>
  <si>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</si>
  <si>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</si>
  <si>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</si>
  <si>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</si>
  <si>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</si>
  <si>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</si>
  <si>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</si>
  <si>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</si>
  <si>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</si>
  <si>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</si>
  <si>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</si>
  <si>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</si>
  <si>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</si>
  <si>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</si>
  <si>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</si>
  <si>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</si>
  <si>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</si>
  <si>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</si>
  <si>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</si>
  <si>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</si>
  <si>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</si>
  <si>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</si>
  <si>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</si>
  <si>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</si>
  <si>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</si>
  <si>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</si>
  <si>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</si>
  <si>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</si>
  <si>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</si>
  <si>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</si>
  <si>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</si>
  <si>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</si>
  <si>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</si>
  <si>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</si>
  <si>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</si>
  <si>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</si>
  <si>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</si>
  <si>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</si>
  <si>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</si>
  <si>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</si>
  <si>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</si>
  <si>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</si>
  <si>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</si>
  <si>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</si>
  <si>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</si>
  <si>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</si>
  <si>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</si>
  <si>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</si>
  <si>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</si>
  <si>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</si>
  <si>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</si>
  <si>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</si>
  <si>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</si>
  <si>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</si>
  <si>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</si>
  <si>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</si>
  <si>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</si>
  <si>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</si>
  <si>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</si>
  <si>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</si>
  <si>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</si>
  <si>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</si>
  <si>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</si>
  <si>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</si>
  <si>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</si>
  <si>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</si>
  <si>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</si>
  <si>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</si>
  <si>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</si>
  <si>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>ХXI-В-28-1-250-6 (Крис1а 0.25 л.)</t>
  </si>
  <si>
    <t>ХXI-В-28-1-250</t>
  </si>
  <si>
    <t>(к серийному формокомплекту Бутылка ХXI-В-28-1-250)</t>
  </si>
  <si>
    <t>54,8 / 53,7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</si>
</sst>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8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49" fontId="41" fillId="0" borderId="32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22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23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5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10" workbookViewId="0">
      <selection activeCell="A31" sqref="A3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395" t="s">
        <v>82</v>
      </c>
      <c r="B1" s="399"/>
      <c r="C1" s="399"/>
      <c r="D1" s="399"/>
      <c r="E1" s="399"/>
      <c r="G1" s="371" t="s">
        <v>81</v>
      </c>
    </row>
    <row r="2" spans="1:11" ht="17.25" thickTop="1" thickBot="1" x14ac:dyDescent="0.25">
      <c r="A2" s="396" t="s">
        <v>111</v>
      </c>
      <c r="B2" s="397"/>
      <c r="C2" s="397"/>
      <c r="D2" s="397"/>
      <c r="E2" s="398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00" t="s">
        <v>83</v>
      </c>
      <c r="B4" s="401"/>
      <c r="C4" s="401"/>
      <c r="D4" s="401"/>
      <c r="E4" s="401"/>
    </row>
    <row r="5" spans="1:11" ht="17.25" thickTop="1" thickBot="1" x14ac:dyDescent="0.25">
      <c r="A5" s="402" t="s">
        <v>87</v>
      </c>
      <c r="B5" s="403"/>
      <c r="C5" s="403"/>
      <c r="D5" s="403"/>
      <c r="E5" s="404"/>
    </row>
    <row r="6" spans="1:11" ht="13.5" thickTop="1" x14ac:dyDescent="0.2"/>
    <row r="7" spans="1:11" ht="13.5" thickBot="1" x14ac:dyDescent="0.25">
      <c r="A7" s="395" t="s">
        <v>84</v>
      </c>
      <c r="B7" s="399"/>
      <c r="C7" s="399"/>
      <c r="D7" s="399"/>
      <c r="E7" s="399"/>
    </row>
    <row r="8" spans="1:11" ht="17.25" thickTop="1" thickBot="1" x14ac:dyDescent="0.25">
      <c r="A8" s="405"/>
      <c r="B8" s="406"/>
      <c r="C8" s="406"/>
      <c r="D8" s="406"/>
      <c r="E8" s="407"/>
    </row>
    <row r="10" spans="1:11" ht="13.5" thickBot="1" x14ac:dyDescent="0.25">
      <c r="A10" s="395" t="s">
        <v>85</v>
      </c>
      <c r="B10" s="395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393"/>
      <c r="B11" s="394"/>
      <c r="D11" s="379">
        <v>43761</v>
      </c>
      <c r="F11" s="390" t="s">
        <v>97</v>
      </c>
      <c r="G11" s="390"/>
      <c r="H11" s="390"/>
      <c r="I11" s="390"/>
      <c r="J11" s="391" t="s">
        <v>99</v>
      </c>
      <c r="K11" s="391"/>
    </row>
    <row r="12" spans="1:11" x14ac:dyDescent="0.2">
      <c r="F12" s="390" t="s">
        <v>86</v>
      </c>
      <c r="G12" s="390"/>
      <c r="H12" s="390"/>
      <c r="I12" s="390"/>
      <c r="J12" s="391" t="s">
        <v>100</v>
      </c>
      <c r="K12" s="391"/>
    </row>
    <row r="13" spans="1:11" x14ac:dyDescent="0.2">
      <c r="A13" s="373" t="s">
        <v>88</v>
      </c>
      <c r="B13" s="374" t="s">
        <v>89</v>
      </c>
      <c r="C13" s="384" t="s">
        <v>104</v>
      </c>
      <c r="F13" s="390" t="s">
        <v>98</v>
      </c>
      <c r="G13" s="390"/>
      <c r="H13" s="390"/>
      <c r="I13" s="390"/>
      <c r="J13" s="391" t="s">
        <v>101</v>
      </c>
      <c r="K13" s="391"/>
    </row>
    <row r="14" spans="1:11" x14ac:dyDescent="0.2">
      <c r="A14" s="375" t="s">
        <v>43</v>
      </c>
      <c r="B14" s="376">
        <v>24</v>
      </c>
      <c r="C14" s="382" t="s">
        <v>112</v>
      </c>
    </row>
    <row r="15" spans="1:11" x14ac:dyDescent="0.2">
      <c r="A15" s="375" t="s">
        <v>44</v>
      </c>
      <c r="B15" s="376">
        <v>24</v>
      </c>
      <c r="C15" s="382" t="s">
        <v>112</v>
      </c>
    </row>
    <row r="16" spans="1:11" x14ac:dyDescent="0.2">
      <c r="A16" s="375" t="s">
        <v>38</v>
      </c>
      <c r="B16" s="376">
        <v>32</v>
      </c>
      <c r="C16" s="382" t="s">
        <v>112</v>
      </c>
    </row>
    <row r="17" spans="1:3" x14ac:dyDescent="0.2">
      <c r="A17" s="375" t="s">
        <v>23</v>
      </c>
      <c r="B17" s="376">
        <v>32</v>
      </c>
      <c r="C17" s="382" t="s">
        <v>112</v>
      </c>
    </row>
    <row r="18" spans="1:3" x14ac:dyDescent="0.2">
      <c r="A18" s="375" t="s">
        <v>47</v>
      </c>
      <c r="B18" s="376">
        <v>50</v>
      </c>
      <c r="C18" s="382" t="s">
        <v>112</v>
      </c>
    </row>
    <row r="19" spans="1:3" x14ac:dyDescent="0.2">
      <c r="A19" s="375" t="s">
        <v>90</v>
      </c>
      <c r="B19" s="376">
        <v>50</v>
      </c>
      <c r="C19" s="382" t="s">
        <v>112</v>
      </c>
    </row>
    <row r="20" spans="1:3" x14ac:dyDescent="0.2">
      <c r="A20" s="375" t="s">
        <v>51</v>
      </c>
      <c r="B20" s="376">
        <v>40</v>
      </c>
      <c r="C20" s="382" t="s">
        <v>112</v>
      </c>
    </row>
    <row r="21" spans="1:3" x14ac:dyDescent="0.2">
      <c r="A21" s="375" t="s">
        <v>53</v>
      </c>
      <c r="B21" s="376">
        <v>20</v>
      </c>
      <c r="C21" s="382" t="s">
        <v>112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18</v>
      </c>
      <c r="C23" s="382" t="s">
        <v>112</v>
      </c>
    </row>
    <row r="24" spans="1:3" x14ac:dyDescent="0.2">
      <c r="A24" s="375" t="s">
        <v>70</v>
      </c>
      <c r="B24" s="376">
        <v>8</v>
      </c>
      <c r="C24" s="382" t="s">
        <v>112</v>
      </c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18</v>
      </c>
      <c r="C26" s="382" t="s">
        <v>112</v>
      </c>
    </row>
    <row r="27" spans="1:3" x14ac:dyDescent="0.2">
      <c r="A27" s="377" t="s">
        <v>106</v>
      </c>
      <c r="B27" s="383">
        <v>18</v>
      </c>
      <c r="C27" s="385"/>
    </row>
    <row r="28" spans="1:3" x14ac:dyDescent="0.2">
      <c r="A28" s="381"/>
    </row>
    <row r="29" spans="1:3" x14ac:dyDescent="0.2">
      <c r="A29" s="392" t="s">
        <v>107</v>
      </c>
      <c r="B29" s="392"/>
      <c r="C29" s="392"/>
    </row>
    <row r="30" spans="1:3" x14ac:dyDescent="0.2">
      <c r="A30" t="s">
        <v>113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Данные!B21</f>
        <v>20</v>
      </c>
      <c r="L2" s="499"/>
      <c r="M2" s="210"/>
      <c r="N2" s="211"/>
      <c r="O2" s="212"/>
      <c r="P2" s="518"/>
      <c r="Q2" s="518"/>
      <c r="R2" s="213"/>
      <c r="S2" s="214"/>
    </row>
    <row r="3" spans="1:19" ht="17.25" customHeight="1" thickBot="1" x14ac:dyDescent="0.25">
      <c r="A3" s="209"/>
      <c r="B3" s="482"/>
      <c r="C3" s="483"/>
      <c r="D3" s="484"/>
      <c r="E3" s="491" t="s">
        <v>53</v>
      </c>
      <c r="F3" s="492"/>
      <c r="G3" s="492"/>
      <c r="H3" s="493"/>
      <c r="I3" s="496"/>
      <c r="J3" s="497"/>
      <c r="K3" s="500"/>
      <c r="L3" s="50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519" t="s">
        <v>54</v>
      </c>
      <c r="C18" s="520"/>
      <c r="D18" s="520"/>
      <c r="E18" s="521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Данные!B26</f>
        <v>18</v>
      </c>
      <c r="L2" s="499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25">
      <c r="A3" s="133"/>
      <c r="B3" s="482"/>
      <c r="C3" s="483"/>
      <c r="D3" s="484"/>
      <c r="E3" s="491" t="s">
        <v>55</v>
      </c>
      <c r="F3" s="492"/>
      <c r="G3" s="492"/>
      <c r="H3" s="493"/>
      <c r="I3" s="496"/>
      <c r="J3" s="497"/>
      <c r="K3" s="500"/>
      <c r="L3" s="50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15.9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524">
        <f>Данные!B23</f>
        <v>18</v>
      </c>
      <c r="L2" s="525"/>
      <c r="M2" s="267"/>
      <c r="N2" s="268"/>
      <c r="O2" s="269"/>
      <c r="P2" s="523"/>
      <c r="Q2" s="523"/>
      <c r="R2" s="270"/>
      <c r="S2" s="271"/>
    </row>
    <row r="3" spans="1:19" ht="17.25" customHeight="1" thickBot="1" x14ac:dyDescent="0.25">
      <c r="A3" s="266"/>
      <c r="B3" s="482"/>
      <c r="C3" s="483"/>
      <c r="D3" s="484"/>
      <c r="E3" s="491" t="s">
        <v>56</v>
      </c>
      <c r="F3" s="492"/>
      <c r="G3" s="492"/>
      <c r="H3" s="493"/>
      <c r="I3" s="496"/>
      <c r="J3" s="497"/>
      <c r="K3" s="526"/>
      <c r="L3" s="527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30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65.099999999999994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7"/>
  <sheetViews>
    <sheetView showZeros="0" tabSelected="1" view="pageBreakPreview" topLeftCell="A11" zoomScaleSheetLayoutView="100" workbookViewId="0">
      <selection activeCell="F19" sqref="F19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6" width="9.140625" style="307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432" t="s">
        <v>64</v>
      </c>
      <c r="B11" s="432"/>
      <c r="C11" s="432"/>
      <c r="D11" s="432"/>
      <c r="E11" s="432"/>
      <c r="F11" s="432"/>
      <c r="G11" s="432"/>
      <c r="H11" s="432"/>
      <c r="I11" s="432"/>
      <c r="J11" s="432"/>
    </row>
    <row r="12" spans="1:11" ht="15" customHeight="1" x14ac:dyDescent="0.25">
      <c r="A12" s="431" t="s">
        <v>74</v>
      </c>
      <c r="B12" s="431"/>
      <c r="C12" s="431"/>
      <c r="D12" s="431"/>
      <c r="E12" s="431"/>
      <c r="F12" s="431"/>
      <c r="G12" s="431"/>
      <c r="H12" s="431"/>
      <c r="I12" s="431"/>
      <c r="J12" s="431"/>
    </row>
    <row r="13" spans="1:11" ht="18" customHeight="1" x14ac:dyDescent="0.25">
      <c r="A13" s="433" t="str">
        <f>Данные!A2</f>
        <v>ХXI-В-28-1-250-6 (Крис1а 0.25 л.)</v>
      </c>
      <c r="B13" s="432"/>
      <c r="C13" s="432"/>
      <c r="D13" s="432"/>
      <c r="E13" s="432"/>
      <c r="F13" s="432"/>
      <c r="G13" s="432"/>
      <c r="H13" s="432"/>
      <c r="I13" s="432"/>
      <c r="J13" s="432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429" t="s">
        <v>65</v>
      </c>
      <c r="B22" s="429" t="s">
        <v>66</v>
      </c>
      <c r="C22" s="429"/>
      <c r="D22" s="429"/>
      <c r="E22" s="429" t="s">
        <v>67</v>
      </c>
      <c r="F22" s="429"/>
      <c r="G22" s="430" t="s">
        <v>68</v>
      </c>
      <c r="H22" s="429" t="s">
        <v>69</v>
      </c>
      <c r="I22" s="429"/>
      <c r="J22" s="429"/>
    </row>
    <row r="23" spans="1:10" x14ac:dyDescent="0.25">
      <c r="A23" s="429"/>
      <c r="B23" s="429"/>
      <c r="C23" s="429"/>
      <c r="D23" s="429"/>
      <c r="E23" s="429"/>
      <c r="F23" s="429"/>
      <c r="G23" s="430"/>
      <c r="H23" s="429"/>
      <c r="I23" s="429"/>
      <c r="J23" s="429"/>
    </row>
    <row r="24" spans="1:10" x14ac:dyDescent="0.25">
      <c r="A24" s="408">
        <v>1</v>
      </c>
      <c r="B24" s="434" t="s">
        <v>43</v>
      </c>
      <c r="C24" s="435"/>
      <c r="D24" s="436"/>
      <c r="E24" s="413" t="str">
        <f>Данные!C14</f>
        <v>ХXI-В-28-1-250</v>
      </c>
      <c r="F24" s="414"/>
      <c r="G24" s="417">
        <f>Данные!B14</f>
        <v>24</v>
      </c>
      <c r="H24" s="419"/>
      <c r="I24" s="420"/>
      <c r="J24" s="421"/>
    </row>
    <row r="25" spans="1:10" ht="40.15" customHeight="1" x14ac:dyDescent="0.25">
      <c r="A25" s="409"/>
      <c r="B25" s="425" t="str">
        <f>Данные!$A$30</f>
        <v>(к серийному формокомплекту Бутылка ХXI-В-28-1-250)</v>
      </c>
      <c r="C25" s="426"/>
      <c r="D25" s="427"/>
      <c r="E25" s="428"/>
      <c r="F25" s="416"/>
      <c r="G25" s="418"/>
      <c r="H25" s="422"/>
      <c r="I25" s="423"/>
      <c r="J25" s="424"/>
    </row>
    <row r="26" spans="1:10" x14ac:dyDescent="0.25">
      <c r="A26" s="408">
        <f>A24+1</f>
        <v>2</v>
      </c>
      <c r="B26" s="410" t="s">
        <v>109</v>
      </c>
      <c r="C26" s="411"/>
      <c r="D26" s="412"/>
      <c r="E26" s="413" t="str">
        <f>Данные!C15</f>
        <v>ХXI-В-28-1-250</v>
      </c>
      <c r="F26" s="414"/>
      <c r="G26" s="417">
        <f>Данные!B15</f>
        <v>24</v>
      </c>
      <c r="H26" s="419"/>
      <c r="I26" s="420"/>
      <c r="J26" s="421"/>
    </row>
    <row r="27" spans="1:10" ht="40.15" customHeight="1" x14ac:dyDescent="0.25">
      <c r="A27" s="409"/>
      <c r="B27" s="425" t="str">
        <f>Данные!$A$30</f>
        <v>(к серийному формокомплекту Бутылка ХXI-В-28-1-250)</v>
      </c>
      <c r="C27" s="426"/>
      <c r="D27" s="427"/>
      <c r="E27" s="428"/>
      <c r="F27" s="416"/>
      <c r="G27" s="418"/>
      <c r="H27" s="422"/>
      <c r="I27" s="423"/>
      <c r="J27" s="424"/>
    </row>
    <row r="28" spans="1:10" ht="14.45" customHeight="1" x14ac:dyDescent="0.25">
      <c r="A28" s="408">
        <f t="shared" ref="A28" si="0">A26+1</f>
        <v>3</v>
      </c>
      <c r="B28" s="410" t="s">
        <v>38</v>
      </c>
      <c r="C28" s="411"/>
      <c r="D28" s="412"/>
      <c r="E28" s="413" t="str">
        <f>Данные!C16</f>
        <v>ХXI-В-28-1-250</v>
      </c>
      <c r="F28" s="414"/>
      <c r="G28" s="417">
        <f>Данные!B16</f>
        <v>32</v>
      </c>
      <c r="H28" s="419"/>
      <c r="I28" s="420"/>
      <c r="J28" s="421"/>
    </row>
    <row r="29" spans="1:10" ht="40.15" customHeight="1" x14ac:dyDescent="0.25">
      <c r="A29" s="409"/>
      <c r="B29" s="425" t="str">
        <f>Данные!$A$30</f>
        <v>(к серийному формокомплекту Бутылка ХXI-В-28-1-250)</v>
      </c>
      <c r="C29" s="426"/>
      <c r="D29" s="427"/>
      <c r="E29" s="428"/>
      <c r="F29" s="416"/>
      <c r="G29" s="418"/>
      <c r="H29" s="422"/>
      <c r="I29" s="423"/>
      <c r="J29" s="424"/>
    </row>
    <row r="30" spans="1:10" ht="14.45" customHeight="1" x14ac:dyDescent="0.25">
      <c r="A30" s="408">
        <f t="shared" ref="A30" si="1">A28+1</f>
        <v>4</v>
      </c>
      <c r="B30" s="410" t="s">
        <v>110</v>
      </c>
      <c r="C30" s="411"/>
      <c r="D30" s="412"/>
      <c r="E30" s="413" t="str">
        <f>Данные!C17</f>
        <v>ХXI-В-28-1-250</v>
      </c>
      <c r="F30" s="414"/>
      <c r="G30" s="417">
        <f>Данные!B17</f>
        <v>32</v>
      </c>
      <c r="H30" s="419"/>
      <c r="I30" s="420"/>
      <c r="J30" s="421"/>
    </row>
    <row r="31" spans="1:10" ht="40.15" customHeight="1" x14ac:dyDescent="0.25">
      <c r="A31" s="409"/>
      <c r="B31" s="425" t="str">
        <f>Данные!$A$30</f>
        <v>(к серийному формокомплекту Бутылка ХXI-В-28-1-250)</v>
      </c>
      <c r="C31" s="426"/>
      <c r="D31" s="427"/>
      <c r="E31" s="415"/>
      <c r="F31" s="416"/>
      <c r="G31" s="418"/>
      <c r="H31" s="422"/>
      <c r="I31" s="423"/>
      <c r="J31" s="424"/>
    </row>
    <row r="32" spans="1:10" ht="14.45" customHeight="1" x14ac:dyDescent="0.25">
      <c r="A32" s="408">
        <f t="shared" ref="A32" si="2">A30+1</f>
        <v>5</v>
      </c>
      <c r="B32" s="410" t="s">
        <v>47</v>
      </c>
      <c r="C32" s="411"/>
      <c r="D32" s="412"/>
      <c r="E32" s="413" t="str">
        <f>Данные!C18</f>
        <v>ХXI-В-28-1-250</v>
      </c>
      <c r="F32" s="414"/>
      <c r="G32" s="417">
        <f>Данные!B18</f>
        <v>50</v>
      </c>
      <c r="H32" s="419"/>
      <c r="I32" s="420"/>
      <c r="J32" s="421"/>
    </row>
    <row r="33" spans="1:10" ht="40.15" customHeight="1" x14ac:dyDescent="0.25">
      <c r="A33" s="409"/>
      <c r="B33" s="425" t="str">
        <f>Данные!$A$30</f>
        <v>(к серийному формокомплекту Бутылка ХXI-В-28-1-250)</v>
      </c>
      <c r="C33" s="426"/>
      <c r="D33" s="427"/>
      <c r="E33" s="415"/>
      <c r="F33" s="416"/>
      <c r="G33" s="418"/>
      <c r="H33" s="422"/>
      <c r="I33" s="423"/>
      <c r="J33" s="424"/>
    </row>
    <row r="34" spans="1:10" ht="14.45" customHeight="1" x14ac:dyDescent="0.25">
      <c r="A34" s="408">
        <f t="shared" ref="A34" si="3">A32+1</f>
        <v>6</v>
      </c>
      <c r="B34" s="410" t="s">
        <v>90</v>
      </c>
      <c r="C34" s="411"/>
      <c r="D34" s="412"/>
      <c r="E34" s="413" t="str">
        <f>Данные!C19</f>
        <v>ХXI-В-28-1-250</v>
      </c>
      <c r="F34" s="414"/>
      <c r="G34" s="417">
        <f>Данные!B19</f>
        <v>50</v>
      </c>
      <c r="H34" s="419"/>
      <c r="I34" s="420"/>
      <c r="J34" s="421"/>
    </row>
    <row r="35" spans="1:10" ht="40.15" customHeight="1" x14ac:dyDescent="0.25">
      <c r="A35" s="409"/>
      <c r="B35" s="425" t="str">
        <f>Данные!$A$30</f>
        <v>(к серийному формокомплекту Бутылка ХXI-В-28-1-250)</v>
      </c>
      <c r="C35" s="426"/>
      <c r="D35" s="427"/>
      <c r="E35" s="415"/>
      <c r="F35" s="416"/>
      <c r="G35" s="418"/>
      <c r="H35" s="422"/>
      <c r="I35" s="423"/>
      <c r="J35" s="424"/>
    </row>
    <row r="36" spans="1:10" ht="14.45" customHeight="1" x14ac:dyDescent="0.25">
      <c r="A36" s="408">
        <f t="shared" ref="A36" si="4">A34+1</f>
        <v>7</v>
      </c>
      <c r="B36" s="410" t="s">
        <v>51</v>
      </c>
      <c r="C36" s="411"/>
      <c r="D36" s="412"/>
      <c r="E36" s="413" t="str">
        <f>Данные!C20</f>
        <v>ХXI-В-28-1-250</v>
      </c>
      <c r="F36" s="414"/>
      <c r="G36" s="417">
        <f>Данные!B20</f>
        <v>40</v>
      </c>
      <c r="H36" s="419"/>
      <c r="I36" s="420"/>
      <c r="J36" s="421"/>
    </row>
    <row r="37" spans="1:10" ht="40.15" customHeight="1" x14ac:dyDescent="0.25">
      <c r="A37" s="409"/>
      <c r="B37" s="425" t="str">
        <f>Данные!$A$30</f>
        <v>(к серийному формокомплекту Бутылка ХXI-В-28-1-250)</v>
      </c>
      <c r="C37" s="426"/>
      <c r="D37" s="427"/>
      <c r="E37" s="415"/>
      <c r="F37" s="416"/>
      <c r="G37" s="418"/>
      <c r="H37" s="422"/>
      <c r="I37" s="423"/>
      <c r="J37" s="424"/>
    </row>
    <row r="38" spans="1:10" ht="14.45" customHeight="1" x14ac:dyDescent="0.25">
      <c r="A38" s="408">
        <f t="shared" ref="A38" si="5">A36+1</f>
        <v>8</v>
      </c>
      <c r="B38" s="410" t="s">
        <v>53</v>
      </c>
      <c r="C38" s="411"/>
      <c r="D38" s="412"/>
      <c r="E38" s="413" t="str">
        <f>Данные!C21</f>
        <v>ХXI-В-28-1-250</v>
      </c>
      <c r="F38" s="414"/>
      <c r="G38" s="417">
        <f>Данные!B21</f>
        <v>20</v>
      </c>
      <c r="H38" s="419"/>
      <c r="I38" s="420"/>
      <c r="J38" s="421"/>
    </row>
    <row r="39" spans="1:10" ht="40.15" customHeight="1" x14ac:dyDescent="0.25">
      <c r="A39" s="409"/>
      <c r="B39" s="425" t="str">
        <f>Данные!$A$30</f>
        <v>(к серийному формокомплекту Бутылка ХXI-В-28-1-250)</v>
      </c>
      <c r="C39" s="426"/>
      <c r="D39" s="427"/>
      <c r="E39" s="415"/>
      <c r="F39" s="416"/>
      <c r="G39" s="418"/>
      <c r="H39" s="422"/>
      <c r="I39" s="423"/>
      <c r="J39" s="424"/>
    </row>
    <row r="40" spans="1:10" ht="14.45" customHeight="1" x14ac:dyDescent="0.25">
      <c r="A40" s="408">
        <f t="shared" ref="A40" si="6">A38+1</f>
        <v>9</v>
      </c>
      <c r="B40" s="410" t="s">
        <v>56</v>
      </c>
      <c r="C40" s="411"/>
      <c r="D40" s="412"/>
      <c r="E40" s="413" t="str">
        <f>Данные!C23</f>
        <v>ХXI-В-28-1-250</v>
      </c>
      <c r="F40" s="414"/>
      <c r="G40" s="417">
        <f>Данные!B23</f>
        <v>18</v>
      </c>
      <c r="H40" s="419"/>
      <c r="I40" s="420"/>
      <c r="J40" s="421"/>
    </row>
    <row r="41" spans="1:10" ht="40.15" customHeight="1" x14ac:dyDescent="0.25">
      <c r="A41" s="409"/>
      <c r="B41" s="425" t="str">
        <f>Данные!$A$30</f>
        <v>(к серийному формокомплекту Бутылка ХXI-В-28-1-250)</v>
      </c>
      <c r="C41" s="426"/>
      <c r="D41" s="427"/>
      <c r="E41" s="415"/>
      <c r="F41" s="416"/>
      <c r="G41" s="418"/>
      <c r="H41" s="422"/>
      <c r="I41" s="423"/>
      <c r="J41" s="424"/>
    </row>
    <row r="42" spans="1:10" ht="14.45" customHeight="1" x14ac:dyDescent="0.25">
      <c r="A42" s="408">
        <f t="shared" ref="A42" si="7">A40+1</f>
        <v>10</v>
      </c>
      <c r="B42" s="410" t="s">
        <v>55</v>
      </c>
      <c r="C42" s="411"/>
      <c r="D42" s="412"/>
      <c r="E42" s="413" t="str">
        <f>Данные!C26</f>
        <v>ХXI-В-28-1-250</v>
      </c>
      <c r="F42" s="414"/>
      <c r="G42" s="417">
        <f>Данные!B26</f>
        <v>18</v>
      </c>
      <c r="H42" s="419"/>
      <c r="I42" s="420"/>
      <c r="J42" s="421"/>
    </row>
    <row r="43" spans="1:10" ht="40.15" customHeight="1" x14ac:dyDescent="0.25">
      <c r="A43" s="409"/>
      <c r="B43" s="425" t="str">
        <f>Данные!$A$30</f>
        <v>(к серийному формокомплекту Бутылка ХXI-В-28-1-250)</v>
      </c>
      <c r="C43" s="426"/>
      <c r="D43" s="427"/>
      <c r="E43" s="415"/>
      <c r="F43" s="416"/>
      <c r="G43" s="418"/>
      <c r="H43" s="422"/>
      <c r="I43" s="423"/>
      <c r="J43" s="424"/>
    </row>
    <row r="44" spans="1:10" ht="14.45" customHeight="1" x14ac:dyDescent="0.25">
      <c r="A44" s="408">
        <f t="shared" ref="A44" si="8">A42+1</f>
        <v>11</v>
      </c>
      <c r="B44" s="410" t="s">
        <v>106</v>
      </c>
      <c r="C44" s="411"/>
      <c r="D44" s="412"/>
      <c r="E44" s="413">
        <f>Данные!C27</f>
        <v>0</v>
      </c>
      <c r="F44" s="414"/>
      <c r="G44" s="417">
        <f>Данные!B27</f>
        <v>18</v>
      </c>
      <c r="H44" s="419"/>
      <c r="I44" s="420"/>
      <c r="J44" s="421"/>
    </row>
    <row r="45" spans="1:10" ht="40.15" customHeight="1" x14ac:dyDescent="0.25">
      <c r="A45" s="409"/>
      <c r="B45" s="425" t="str">
        <f>Данные!$A$30</f>
        <v>(к серийному формокомплекту Бутылка ХXI-В-28-1-250)</v>
      </c>
      <c r="C45" s="426"/>
      <c r="D45" s="427"/>
      <c r="E45" s="415"/>
      <c r="F45" s="416"/>
      <c r="G45" s="418"/>
      <c r="H45" s="422"/>
      <c r="I45" s="423"/>
      <c r="J45" s="424"/>
    </row>
    <row r="46" spans="1:10" ht="14.45" customHeight="1" x14ac:dyDescent="0.25">
      <c r="A46" s="408">
        <f t="shared" ref="A46" si="9">A44+1</f>
        <v>12</v>
      </c>
      <c r="B46" s="410" t="s">
        <v>70</v>
      </c>
      <c r="C46" s="411"/>
      <c r="D46" s="412"/>
      <c r="E46" s="413" t="str">
        <f>Данные!C24</f>
        <v>ХXI-В-28-1-250</v>
      </c>
      <c r="F46" s="414"/>
      <c r="G46" s="417">
        <f>Данные!B24</f>
        <v>8</v>
      </c>
      <c r="H46" s="419"/>
      <c r="I46" s="420"/>
      <c r="J46" s="421"/>
    </row>
    <row r="47" spans="1:10" ht="40.15" customHeight="1" x14ac:dyDescent="0.25">
      <c r="A47" s="409"/>
      <c r="B47" s="425" t="str">
        <f>Данные!$A$30</f>
        <v>(к серийному формокомплекту Бутылка ХXI-В-28-1-250)</v>
      </c>
      <c r="C47" s="426"/>
      <c r="D47" s="427"/>
      <c r="E47" s="415"/>
      <c r="F47" s="416"/>
      <c r="G47" s="418"/>
      <c r="H47" s="422"/>
      <c r="I47" s="423"/>
      <c r="J47" s="424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Данные!B14</f>
        <v>24</v>
      </c>
      <c r="L2" s="458"/>
      <c r="M2" s="66"/>
      <c r="N2" s="67"/>
      <c r="O2" s="68"/>
      <c r="P2" s="449"/>
      <c r="Q2" s="449"/>
      <c r="R2" s="69"/>
      <c r="S2" s="70"/>
    </row>
    <row r="3" spans="1:19" ht="24" thickBot="1" x14ac:dyDescent="0.25">
      <c r="A3" s="65"/>
      <c r="B3" s="440"/>
      <c r="C3" s="441"/>
      <c r="D3" s="442"/>
      <c r="E3" s="450" t="s">
        <v>43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464" t="s">
        <v>13</v>
      </c>
      <c r="C5" s="465"/>
      <c r="D5" s="402" t="str">
        <f>Данные!$A5</f>
        <v>PCI</v>
      </c>
      <c r="E5" s="403"/>
      <c r="F5" s="403"/>
      <c r="G5" s="403"/>
      <c r="H5" s="404"/>
      <c r="I5" s="466"/>
      <c r="J5" s="467"/>
      <c r="K5" s="403"/>
      <c r="L5" s="40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464" t="s">
        <v>12</v>
      </c>
      <c r="C6" s="468"/>
      <c r="D6" s="396" t="str">
        <f>Данные!$A2</f>
        <v>ХXI-В-28-1-250-6 (Крис1а 0.25 л.)</v>
      </c>
      <c r="E6" s="469"/>
      <c r="F6" s="469"/>
      <c r="G6" s="469"/>
      <c r="H6" s="470"/>
      <c r="I6" s="466"/>
      <c r="J6" s="467"/>
      <c r="K6" s="403"/>
      <c r="L6" s="4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471" t="s">
        <v>14</v>
      </c>
      <c r="C7" s="472"/>
      <c r="D7" s="405">
        <f>Данные!$A8</f>
        <v>0</v>
      </c>
      <c r="E7" s="473"/>
      <c r="F7" s="473"/>
      <c r="G7" s="473"/>
      <c r="H7" s="474"/>
      <c r="I7" s="471" t="s">
        <v>15</v>
      </c>
      <c r="J7" s="475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209.45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184.05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3.75" x14ac:dyDescent="0.2">
      <c r="A17" s="78"/>
      <c r="B17" s="104" t="s">
        <v>32</v>
      </c>
      <c r="C17" s="105">
        <v>52.95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 x14ac:dyDescent="0.2">
      <c r="A18" s="78"/>
      <c r="B18" s="104" t="s">
        <v>33</v>
      </c>
      <c r="C18" s="105">
        <v>25.7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35</v>
      </c>
      <c r="C19" s="105" t="s">
        <v>114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32.450000000000003" customHeight="1" x14ac:dyDescent="0.2">
      <c r="A20" s="78"/>
      <c r="B20" s="104" t="s">
        <v>40</v>
      </c>
      <c r="C20" s="323">
        <v>0.2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28.15" customHeight="1" x14ac:dyDescent="0.2">
      <c r="A21" s="78"/>
      <c r="B21" s="104" t="s">
        <v>41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5" x14ac:dyDescent="0.2">
      <c r="A22" s="78"/>
      <c r="B22" s="476" t="s">
        <v>57</v>
      </c>
      <c r="C22" s="477"/>
      <c r="D22" s="477"/>
      <c r="E22" s="478"/>
      <c r="F22" s="116" t="s">
        <v>16</v>
      </c>
      <c r="G22" s="306" t="s">
        <v>46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.75" thickBot="1" x14ac:dyDescent="0.25">
      <c r="A23" s="78"/>
      <c r="B23" s="461" t="s">
        <v>45</v>
      </c>
      <c r="C23" s="462"/>
      <c r="D23" s="462"/>
      <c r="E23" s="463"/>
      <c r="F23" s="116" t="s">
        <v>16</v>
      </c>
      <c r="G23" s="51" t="s">
        <v>46</v>
      </c>
      <c r="H23" s="107"/>
      <c r="I23" s="108"/>
      <c r="J23" s="108"/>
      <c r="K23" s="108"/>
      <c r="L23" s="332"/>
      <c r="M23" s="332"/>
      <c r="N23" s="332"/>
      <c r="O23" s="332"/>
      <c r="P23" s="332"/>
      <c r="Q23" s="332"/>
      <c r="R23" s="333"/>
      <c r="S23" s="86"/>
    </row>
    <row r="24" spans="1:19" ht="3.75" customHeight="1" thickBot="1" x14ac:dyDescent="0.25">
      <c r="A24" s="110"/>
      <c r="B24" s="111"/>
      <c r="C24" s="111"/>
      <c r="D24" s="111"/>
      <c r="E24" s="112"/>
      <c r="F24" s="112"/>
      <c r="G24" s="11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4"/>
    </row>
    <row r="25" spans="1:19" ht="13.5" customHeight="1" thickTop="1" x14ac:dyDescent="0.2"/>
  </sheetData>
  <mergeCells count="20">
    <mergeCell ref="B23:E23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2:E22"/>
    <mergeCell ref="B2:D4"/>
    <mergeCell ref="E2:H2"/>
    <mergeCell ref="P2:Q2"/>
    <mergeCell ref="E3:H3"/>
    <mergeCell ref="I2:J3"/>
    <mergeCell ref="K2:L3"/>
  </mergeCells>
  <conditionalFormatting sqref="H10:R23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479">
        <f>'Чист. форма'!B2:D4</f>
        <v>0</v>
      </c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Данные!B15</f>
        <v>24</v>
      </c>
      <c r="L2" s="499"/>
      <c r="M2" s="66"/>
      <c r="N2" s="67"/>
      <c r="O2" s="68"/>
      <c r="P2" s="449"/>
      <c r="Q2" s="449"/>
      <c r="R2" s="69"/>
      <c r="S2" s="70"/>
    </row>
    <row r="3" spans="1:19" ht="17.25" customHeight="1" thickBot="1" x14ac:dyDescent="0.25">
      <c r="A3" s="65"/>
      <c r="B3" s="482"/>
      <c r="C3" s="483"/>
      <c r="D3" s="484"/>
      <c r="E3" s="491" t="s">
        <v>44</v>
      </c>
      <c r="F3" s="492"/>
      <c r="G3" s="492"/>
      <c r="H3" s="493"/>
      <c r="I3" s="496"/>
      <c r="J3" s="497"/>
      <c r="K3" s="500"/>
      <c r="L3" s="5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52.85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476" t="s">
        <v>108</v>
      </c>
      <c r="C14" s="477"/>
      <c r="D14" s="477"/>
      <c r="E14" s="477"/>
      <c r="F14" s="50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461" t="s">
        <v>45</v>
      </c>
      <c r="C15" s="462"/>
      <c r="D15" s="462"/>
      <c r="E15" s="463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Данные!B16</f>
        <v>32</v>
      </c>
      <c r="L2" s="458"/>
      <c r="M2" s="66"/>
      <c r="N2" s="67"/>
      <c r="O2" s="68"/>
      <c r="P2" s="449"/>
      <c r="Q2" s="449"/>
      <c r="R2" s="69"/>
      <c r="S2" s="70"/>
    </row>
    <row r="3" spans="1:24" ht="17.25" customHeight="1" thickBot="1" x14ac:dyDescent="0.25">
      <c r="A3" s="65"/>
      <c r="B3" s="440"/>
      <c r="C3" s="441"/>
      <c r="D3" s="442"/>
      <c r="E3" s="450" t="s">
        <v>38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464" t="s">
        <v>13</v>
      </c>
      <c r="C5" s="465"/>
      <c r="D5" s="402" t="str">
        <f>Данные!$A5</f>
        <v>PCI</v>
      </c>
      <c r="E5" s="403"/>
      <c r="F5" s="403"/>
      <c r="G5" s="403"/>
      <c r="H5" s="404"/>
      <c r="I5" s="466"/>
      <c r="J5" s="467"/>
      <c r="K5" s="403"/>
      <c r="L5" s="4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464" t="s">
        <v>12</v>
      </c>
      <c r="C6" s="468"/>
      <c r="D6" s="396" t="str">
        <f>Данные!$A2</f>
        <v>ХXI-В-28-1-250-6 (Крис1а 0.25 л.)</v>
      </c>
      <c r="E6" s="469"/>
      <c r="F6" s="469"/>
      <c r="G6" s="469"/>
      <c r="H6" s="470"/>
      <c r="I6" s="466"/>
      <c r="J6" s="467"/>
      <c r="K6" s="403"/>
      <c r="L6" s="4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471" t="s">
        <v>14</v>
      </c>
      <c r="C7" s="472"/>
      <c r="D7" s="405">
        <f>Данные!$A8</f>
        <v>0</v>
      </c>
      <c r="E7" s="473"/>
      <c r="F7" s="473"/>
      <c r="G7" s="473"/>
      <c r="H7" s="474"/>
      <c r="I7" s="471" t="s">
        <v>15</v>
      </c>
      <c r="J7" s="475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199.45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109.1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172.5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35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65.2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0.15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Данные!B17</f>
        <v>32</v>
      </c>
      <c r="L2" s="458"/>
      <c r="M2" s="7"/>
      <c r="N2" s="8"/>
      <c r="O2" s="9"/>
      <c r="P2" s="509"/>
      <c r="Q2" s="509"/>
      <c r="R2" s="10"/>
      <c r="S2" s="11"/>
    </row>
    <row r="3" spans="1:19" ht="17.25" customHeight="1" thickBot="1" x14ac:dyDescent="0.25">
      <c r="A3" s="6"/>
      <c r="B3" s="440"/>
      <c r="C3" s="441"/>
      <c r="D3" s="442"/>
      <c r="E3" s="450" t="s">
        <v>23</v>
      </c>
      <c r="F3" s="451"/>
      <c r="G3" s="451"/>
      <c r="H3" s="452"/>
      <c r="I3" s="455"/>
      <c r="J3" s="456"/>
      <c r="K3" s="459"/>
      <c r="L3" s="46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464" t="s">
        <v>13</v>
      </c>
      <c r="C5" s="465"/>
      <c r="D5" s="402" t="str">
        <f>Данные!$A5</f>
        <v>PCI</v>
      </c>
      <c r="E5" s="403"/>
      <c r="F5" s="403"/>
      <c r="G5" s="403"/>
      <c r="H5" s="404"/>
      <c r="I5" s="466"/>
      <c r="J5" s="467"/>
      <c r="K5" s="403"/>
      <c r="L5" s="4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464" t="s">
        <v>12</v>
      </c>
      <c r="C6" s="468"/>
      <c r="D6" s="396" t="str">
        <f>Данные!$A2</f>
        <v>ХXI-В-28-1-250-6 (Крис1а 0.25 л.)</v>
      </c>
      <c r="E6" s="469"/>
      <c r="F6" s="469"/>
      <c r="G6" s="469"/>
      <c r="H6" s="470"/>
      <c r="I6" s="466"/>
      <c r="J6" s="467"/>
      <c r="K6" s="403"/>
      <c r="L6" s="4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471" t="s">
        <v>14</v>
      </c>
      <c r="C7" s="472"/>
      <c r="D7" s="405">
        <f>Данные!$A8</f>
        <v>0</v>
      </c>
      <c r="E7" s="473"/>
      <c r="F7" s="473"/>
      <c r="G7" s="473"/>
      <c r="H7" s="474"/>
      <c r="I7" s="471" t="s">
        <v>15</v>
      </c>
      <c r="J7" s="475"/>
      <c r="K7" s="393">
        <f>Данные!$A11</f>
        <v>0</v>
      </c>
      <c r="L7" s="39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34.93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F19" sqref="F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Данные!B18</f>
        <v>50</v>
      </c>
      <c r="L2" s="499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25">
      <c r="A3" s="65"/>
      <c r="B3" s="482"/>
      <c r="C3" s="483"/>
      <c r="D3" s="484"/>
      <c r="E3" s="491" t="s">
        <v>47</v>
      </c>
      <c r="F3" s="492"/>
      <c r="G3" s="492"/>
      <c r="H3" s="493"/>
      <c r="I3" s="496"/>
      <c r="J3" s="497"/>
      <c r="K3" s="500"/>
      <c r="L3" s="501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25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25">
      <c r="A5" s="65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25">
      <c r="A6" s="65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25">
      <c r="A7" s="65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25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41</v>
      </c>
      <c r="C19" s="386">
        <v>27.95</v>
      </c>
      <c r="D19" s="98">
        <v>0</v>
      </c>
      <c r="E19" s="98">
        <v>-0.05</v>
      </c>
      <c r="F19" s="389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35</v>
      </c>
      <c r="C20" s="98">
        <v>27.25</v>
      </c>
      <c r="D20" s="98">
        <v>0.05</v>
      </c>
      <c r="E20" s="103">
        <v>-0.05</v>
      </c>
      <c r="F20" s="51" t="s">
        <v>19</v>
      </c>
      <c r="G20" s="55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4.5" thickBot="1" x14ac:dyDescent="0.25">
      <c r="A21" s="78"/>
      <c r="B21" s="461" t="s">
        <v>48</v>
      </c>
      <c r="C21" s="462"/>
      <c r="D21" s="462"/>
      <c r="E21" s="463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25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">
      <c r="B23" s="123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Данные!B19</f>
        <v>50</v>
      </c>
      <c r="L2" s="499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25">
      <c r="A3" s="65"/>
      <c r="B3" s="482"/>
      <c r="C3" s="483"/>
      <c r="D3" s="484"/>
      <c r="E3" s="491" t="s">
        <v>90</v>
      </c>
      <c r="F3" s="492"/>
      <c r="G3" s="492"/>
      <c r="H3" s="493"/>
      <c r="I3" s="496"/>
      <c r="J3" s="497"/>
      <c r="K3" s="500"/>
      <c r="L3" s="5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461" t="s">
        <v>50</v>
      </c>
      <c r="C16" s="462"/>
      <c r="D16" s="462"/>
      <c r="E16" s="463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Данные!B20</f>
        <v>40</v>
      </c>
      <c r="L2" s="499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25">
      <c r="A3" s="170"/>
      <c r="B3" s="482"/>
      <c r="C3" s="483"/>
      <c r="D3" s="484"/>
      <c r="E3" s="491" t="s">
        <v>51</v>
      </c>
      <c r="F3" s="492"/>
      <c r="G3" s="492"/>
      <c r="H3" s="493"/>
      <c r="I3" s="496"/>
      <c r="J3" s="497"/>
      <c r="K3" s="500"/>
      <c r="L3" s="50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464" t="s">
        <v>13</v>
      </c>
      <c r="C5" s="502"/>
      <c r="D5" s="402" t="str">
        <f>Данные!$A5</f>
        <v>PCI</v>
      </c>
      <c r="E5" s="403"/>
      <c r="F5" s="403"/>
      <c r="G5" s="403"/>
      <c r="H5" s="404"/>
      <c r="I5" s="503"/>
      <c r="J5" s="504"/>
      <c r="K5" s="505"/>
      <c r="L5" s="40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464" t="s">
        <v>12</v>
      </c>
      <c r="C6" s="502"/>
      <c r="D6" s="396" t="str">
        <f>Данные!$A2</f>
        <v>ХXI-В-28-1-250-6 (Крис1а 0.25 л.)</v>
      </c>
      <c r="E6" s="469"/>
      <c r="F6" s="469"/>
      <c r="G6" s="469"/>
      <c r="H6" s="470"/>
      <c r="I6" s="503"/>
      <c r="J6" s="504"/>
      <c r="K6" s="505"/>
      <c r="L6" s="404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471" t="s">
        <v>14</v>
      </c>
      <c r="C7" s="506"/>
      <c r="D7" s="405">
        <f>Данные!$A8</f>
        <v>0</v>
      </c>
      <c r="E7" s="473"/>
      <c r="F7" s="473"/>
      <c r="G7" s="473"/>
      <c r="H7" s="474"/>
      <c r="I7" s="507" t="s">
        <v>15</v>
      </c>
      <c r="J7" s="506"/>
      <c r="K7" s="393">
        <f>Данные!$A11</f>
        <v>0</v>
      </c>
      <c r="L7" s="394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70.72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18.899999999999999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34.92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2019-10-24T12:03:43Z</cp:lastPrinted>
  <dcterms:created xsi:type="dcterms:W3CDTF">2004-01-21T15:24:02Z</dcterms:created>
  <dcterms:modified xsi:type="dcterms:W3CDTF">2020-06-29T05:22:42Z</dcterms:modified>
</cp:coreProperties>
</file>