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624561A6-D5E9-48F0-84CF-7B0C4ADC13B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I29" i="1"/>
  <c r="G29" i="1"/>
  <c r="H28" i="1" l="1"/>
  <c r="I28" i="1"/>
  <c r="G28" i="1"/>
  <c r="H27" i="1" l="1"/>
  <c r="I27" i="1"/>
  <c r="G27" i="1"/>
  <c r="G5" i="1" l="1"/>
  <c r="G6" i="1"/>
  <c r="G7" i="1"/>
  <c r="G8" i="1"/>
  <c r="G9" i="1"/>
  <c r="G10" i="1"/>
  <c r="G11" i="1"/>
  <c r="G12" i="1"/>
  <c r="G13" i="1"/>
  <c r="G14" i="1"/>
  <c r="G15" i="1"/>
  <c r="A20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E36" i="1"/>
  <c r="F36" i="1"/>
  <c r="G26" i="1" l="1"/>
  <c r="G25" i="1"/>
  <c r="G24" i="1"/>
  <c r="G23" i="1"/>
  <c r="G22" i="1"/>
  <c r="G21" i="1"/>
  <c r="G20" i="1"/>
  <c r="I20" i="1" s="1"/>
  <c r="A42" i="1"/>
  <c r="H20" i="1"/>
  <c r="H21" i="1" s="1"/>
  <c r="H22" i="1" s="1"/>
  <c r="H23" i="1" s="1"/>
  <c r="H24" i="1" s="1"/>
  <c r="H25" i="1" s="1"/>
  <c r="H26" i="1" s="1"/>
  <c r="H36" i="1"/>
  <c r="G36" i="1" l="1"/>
  <c r="C42" i="1" s="1"/>
  <c r="D42" i="1" s="1"/>
  <c r="I21" i="1"/>
  <c r="I22" i="1" s="1"/>
  <c r="I23" i="1" s="1"/>
  <c r="I24" i="1" s="1"/>
  <c r="I25" i="1" s="1"/>
  <c r="I26" i="1" s="1"/>
  <c r="I36" i="1" l="1"/>
</calcChain>
</file>

<file path=xl/sharedStrings.xml><?xml version="1.0" encoding="utf-8"?>
<sst xmlns="http://schemas.openxmlformats.org/spreadsheetml/2006/main" count="55" uniqueCount="41">
  <si>
    <t>№Поз</t>
  </si>
  <si>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</si>
  <si>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</si>
  <si>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</si>
  <si>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</si>
  <si>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</si>
  <si>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</si>
  <si>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</si>
  <si>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</si>
  <si>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</si>
  <si>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</si>
  <si>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</si>
  <si>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</si>
  <si>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</si>
  <si>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</si>
  <si>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</si>
  <si>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</si>
  <si>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</si>
  <si>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</si>
  <si>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</si>
  <si>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</si>
  <si>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</si>
  <si>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</si>
  <si>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</si>
  <si>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</si>
  <si>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</si>
  <si>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</si>
  <si>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</si>
  <si>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</si>
  <si>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Кол-во         непригодных,      шт</t>
  </si>
  <si>
    <t>Фактически пригодных деталей,    шт</t>
  </si>
  <si>
    <t>Кол-во по ТТН,  шт</t>
  </si>
  <si>
    <t>Втулка плунжера</t>
  </si>
  <si>
    <t>Фактическое количество деталей по акту приемки, шт.</t>
  </si>
  <si>
    <t>FS-870U</t>
  </si>
  <si>
    <t>Формокомплект бутылки «Калина 0,35»  тип XXI-В-28-2-350-1 (владелец ООО "ВЕДАТРАНЗИТ" Дог. аренды имущества №3 от 23.01.2019 г.)</t>
  </si>
  <si>
    <t>Дата поставки  30.06.19 (c остаточным ресурсом 100 %)</t>
  </si>
  <si>
    <t>Начальник УРФ                                             А.Д. Гавриленко</t>
  </si>
  <si>
    <t>стоит</t>
  </si>
  <si>
    <t>Вес, гр. (ном. 255 гр.)</t>
  </si>
  <si>
    <t>65 новых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</si>
</sst>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2" xfId="2" applyNumberFormat="1" applyFont="1" applyBorder="1" applyAlignment="1">
      <alignment horizontal="center" vertical="center"/>
    </xf>
    <xf numFmtId="1" fontId="0" fillId="0" borderId="4" xfId="2" applyNumberFormat="1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165" fontId="0" fillId="0" borderId="8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 wrapText="1"/>
    </xf>
    <xf numFmtId="0" fontId="13" fillId="0" borderId="0" xfId="0" applyFont="1"/>
    <xf numFmtId="167" fontId="0" fillId="0" borderId="8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 vertical="justify" wrapText="1"/>
    </xf>
    <xf numFmtId="0" fontId="4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0" fillId="0" borderId="2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6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5" xfId="0" applyNumberFormat="1" applyFill="1" applyBorder="1" applyAlignment="1">
      <alignment horizontal="center"/>
    </xf>
    <xf numFmtId="14" fontId="0" fillId="0" borderId="15" xfId="0" applyNumberFormat="1" applyFont="1" applyFill="1" applyBorder="1" applyAlignment="1">
      <alignment horizontal="center"/>
    </xf>
    <xf numFmtId="10" fontId="0" fillId="0" borderId="18" xfId="1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top" wrapText="1"/>
    </xf>
    <xf numFmtId="165" fontId="0" fillId="0" borderId="23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4" xfId="0" applyFont="1" applyBorder="1" applyAlignment="1">
      <alignment horizontal="center" vertical="top" wrapText="1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0" xfId="0" applyBorder="1" applyAlignment="1"/>
    <xf numFmtId="10" fontId="0" fillId="0" borderId="17" xfId="0" applyNumberFormat="1" applyBorder="1" applyAlignment="1">
      <alignment horizontal="center" vertical="center"/>
    </xf>
    <xf numFmtId="3" fontId="0" fillId="0" borderId="1" xfId="2" applyNumberFormat="1" applyFont="1" applyBorder="1" applyAlignment="1">
      <alignment horizontal="center" vertical="center"/>
    </xf>
    <xf numFmtId="3" fontId="0" fillId="0" borderId="15" xfId="2" applyNumberFormat="1" applyFont="1" applyBorder="1" applyAlignment="1">
      <alignment horizontal="center" vertical="center"/>
    </xf>
    <xf numFmtId="3" fontId="0" fillId="0" borderId="15" xfId="2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5" xfId="2" applyNumberFormat="1" applyFont="1" applyBorder="1" applyAlignment="1">
      <alignment horizontal="center" vertical="center"/>
    </xf>
    <xf numFmtId="3" fontId="12" fillId="4" borderId="7" xfId="0" applyNumberFormat="1" applyFont="1" applyFill="1" applyBorder="1" applyAlignment="1">
      <alignment horizontal="center" vertical="center"/>
    </xf>
    <xf numFmtId="3" fontId="12" fillId="3" borderId="7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3" fontId="0" fillId="0" borderId="14" xfId="2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" fontId="0" fillId="0" borderId="18" xfId="1" applyNumberFormat="1" applyFont="1" applyBorder="1" applyAlignment="1">
      <alignment horizontal="center" vertical="center" wrapText="1"/>
    </xf>
    <xf numFmtId="1" fontId="0" fillId="0" borderId="12" xfId="1" applyNumberFormat="1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8" xfId="1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1" xfId="2" applyNumberFormat="1" applyFont="1" applyFill="1" applyBorder="1" applyAlignment="1">
      <alignment horizontal="center" vertical="center"/>
    </xf>
    <xf numFmtId="168" fontId="0" fillId="3" borderId="3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2"/>
  <sheetViews>
    <sheetView tabSelected="1" view="pageBreakPreview" topLeftCell="A13" zoomScale="120" zoomScaleSheetLayoutView="120" workbookViewId="0">
      <selection activeCell="J30" sqref="J30"/>
    </sheetView>
  </sheetViews>
  <sheetFormatPr defaultRowHeight="12.75" x14ac:dyDescent="0.2"/>
  <cols>
    <col min="1" max="1" width="12.140625" customWidth="1"/>
    <col min="2" max="2" width="20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101" t="s">
        <v>35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 x14ac:dyDescent="0.2">
      <c r="A2" s="106" t="s">
        <v>36</v>
      </c>
      <c r="B2" s="106"/>
      <c r="C2" s="106"/>
      <c r="D2" s="106"/>
      <c r="E2" s="106"/>
      <c r="F2" s="25"/>
      <c r="G2" s="3"/>
      <c r="H2" s="4"/>
      <c r="K2" s="26"/>
      <c r="L2" s="26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6"/>
      <c r="K3" s="26"/>
      <c r="M3" s="12"/>
    </row>
    <row r="4" spans="1:13" ht="64.5" thickBot="1" x14ac:dyDescent="0.25">
      <c r="A4" s="27" t="s">
        <v>0</v>
      </c>
      <c r="B4" s="28" t="s">
        <v>1</v>
      </c>
      <c r="C4" s="28" t="s">
        <v>2</v>
      </c>
      <c r="D4" s="28" t="s">
        <v>31</v>
      </c>
      <c r="E4" s="28" t="s">
        <v>33</v>
      </c>
      <c r="F4" s="28" t="s">
        <v>29</v>
      </c>
      <c r="G4" s="28" t="s">
        <v>30</v>
      </c>
      <c r="H4" s="59"/>
      <c r="I4" s="64"/>
      <c r="J4" s="63"/>
      <c r="K4" s="63"/>
      <c r="L4" s="63"/>
    </row>
    <row r="5" spans="1:13" ht="15.75" x14ac:dyDescent="0.2">
      <c r="A5" s="35">
        <v>1</v>
      </c>
      <c r="B5" s="97" t="s">
        <v>12</v>
      </c>
      <c r="C5" s="87" t="s">
        <v>34</v>
      </c>
      <c r="D5" s="36">
        <v>24</v>
      </c>
      <c r="E5" s="36">
        <v>24</v>
      </c>
      <c r="F5" s="95"/>
      <c r="G5" s="36">
        <f>E5-F5</f>
        <v>24</v>
      </c>
      <c r="H5" s="60"/>
      <c r="I5" s="65"/>
      <c r="J5" s="1"/>
      <c r="K5" s="1"/>
      <c r="L5" s="58"/>
    </row>
    <row r="6" spans="1:13" ht="15.75" x14ac:dyDescent="0.2">
      <c r="A6" s="37">
        <f>A5+1</f>
        <v>2</v>
      </c>
      <c r="B6" s="98" t="s">
        <v>5</v>
      </c>
      <c r="C6" s="88" t="s">
        <v>34</v>
      </c>
      <c r="D6" s="8">
        <v>24</v>
      </c>
      <c r="E6" s="8">
        <v>24</v>
      </c>
      <c r="F6" s="96"/>
      <c r="G6" s="8">
        <f t="shared" ref="G6:G15" si="0">E6-F6</f>
        <v>24</v>
      </c>
      <c r="H6" s="61"/>
      <c r="I6" s="65"/>
      <c r="J6" s="1"/>
      <c r="K6" s="1"/>
      <c r="L6" s="58"/>
    </row>
    <row r="7" spans="1:13" ht="15.75" x14ac:dyDescent="0.2">
      <c r="A7" s="37">
        <f t="shared" ref="A7:A16" si="1">A6+1</f>
        <v>3</v>
      </c>
      <c r="B7" s="98" t="s">
        <v>3</v>
      </c>
      <c r="C7" s="88" t="s">
        <v>34</v>
      </c>
      <c r="D7" s="8">
        <v>32</v>
      </c>
      <c r="E7" s="8">
        <v>32</v>
      </c>
      <c r="F7" s="96"/>
      <c r="G7" s="8">
        <f t="shared" si="0"/>
        <v>32</v>
      </c>
      <c r="H7" s="62"/>
      <c r="I7" s="65"/>
      <c r="J7" s="1"/>
      <c r="K7" s="1"/>
      <c r="L7" s="58"/>
    </row>
    <row r="8" spans="1:13" ht="15.75" x14ac:dyDescent="0.2">
      <c r="A8" s="37">
        <f t="shared" si="1"/>
        <v>4</v>
      </c>
      <c r="B8" s="98" t="s">
        <v>4</v>
      </c>
      <c r="C8" s="88" t="s">
        <v>34</v>
      </c>
      <c r="D8" s="8">
        <v>32</v>
      </c>
      <c r="E8" s="8">
        <v>32</v>
      </c>
      <c r="F8" s="96"/>
      <c r="G8" s="8">
        <f t="shared" si="0"/>
        <v>32</v>
      </c>
      <c r="H8" s="62"/>
      <c r="I8" s="65"/>
      <c r="J8" s="42"/>
      <c r="K8" s="1"/>
      <c r="L8" s="58"/>
    </row>
    <row r="9" spans="1:13" ht="15.75" x14ac:dyDescent="0.2">
      <c r="A9" s="37">
        <f t="shared" si="1"/>
        <v>5</v>
      </c>
      <c r="B9" s="99" t="s">
        <v>28</v>
      </c>
      <c r="C9" s="88" t="s">
        <v>34</v>
      </c>
      <c r="D9" s="8">
        <v>0</v>
      </c>
      <c r="E9" s="8">
        <v>0</v>
      </c>
      <c r="F9" s="96"/>
      <c r="G9" s="8">
        <f t="shared" si="0"/>
        <v>0</v>
      </c>
      <c r="H9" s="62"/>
      <c r="I9" s="66"/>
      <c r="J9" s="42"/>
      <c r="K9" s="42"/>
      <c r="L9" s="58"/>
    </row>
    <row r="10" spans="1:13" ht="15.75" x14ac:dyDescent="0.2">
      <c r="A10" s="37">
        <f t="shared" si="1"/>
        <v>6</v>
      </c>
      <c r="B10" s="98" t="s">
        <v>32</v>
      </c>
      <c r="C10" s="88" t="s">
        <v>34</v>
      </c>
      <c r="D10" s="8">
        <v>0</v>
      </c>
      <c r="E10" s="8">
        <v>0</v>
      </c>
      <c r="F10" s="96"/>
      <c r="G10" s="8">
        <f t="shared" si="0"/>
        <v>0</v>
      </c>
      <c r="H10" s="62"/>
      <c r="I10" s="65"/>
      <c r="J10" s="42"/>
      <c r="K10" s="1"/>
      <c r="L10" s="58"/>
    </row>
    <row r="11" spans="1:13" ht="15.75" x14ac:dyDescent="0.2">
      <c r="A11" s="37">
        <f t="shared" si="1"/>
        <v>7</v>
      </c>
      <c r="B11" s="98" t="s">
        <v>7</v>
      </c>
      <c r="C11" s="88" t="s">
        <v>34</v>
      </c>
      <c r="D11" s="8">
        <v>120</v>
      </c>
      <c r="E11" s="8">
        <v>120</v>
      </c>
      <c r="F11" s="96">
        <v>31</v>
      </c>
      <c r="G11" s="8">
        <f t="shared" si="0"/>
        <v>89</v>
      </c>
      <c r="H11" s="62" t="s">
        <v>40</v>
      </c>
      <c r="I11" s="66"/>
      <c r="J11" s="42"/>
      <c r="K11" s="42"/>
      <c r="L11" s="58"/>
      <c r="M11" s="23"/>
    </row>
    <row r="12" spans="1:13" ht="17.25" customHeight="1" x14ac:dyDescent="0.2">
      <c r="A12" s="37">
        <f t="shared" si="1"/>
        <v>8</v>
      </c>
      <c r="B12" s="99" t="s">
        <v>10</v>
      </c>
      <c r="C12" s="88" t="s">
        <v>34</v>
      </c>
      <c r="D12" s="8">
        <v>0</v>
      </c>
      <c r="E12" s="8">
        <v>0</v>
      </c>
      <c r="F12" s="96"/>
      <c r="G12" s="8">
        <f t="shared" si="0"/>
        <v>0</v>
      </c>
      <c r="H12" s="62"/>
      <c r="I12" s="66"/>
      <c r="J12" s="42"/>
      <c r="K12" s="42"/>
      <c r="L12" s="58"/>
      <c r="M12" s="23"/>
    </row>
    <row r="13" spans="1:13" ht="15.75" x14ac:dyDescent="0.2">
      <c r="A13" s="37">
        <f t="shared" si="1"/>
        <v>9</v>
      </c>
      <c r="B13" s="99" t="s">
        <v>11</v>
      </c>
      <c r="C13" s="88" t="s">
        <v>34</v>
      </c>
      <c r="D13" s="8">
        <v>0</v>
      </c>
      <c r="E13" s="8">
        <v>0</v>
      </c>
      <c r="F13" s="96"/>
      <c r="G13" s="8">
        <f t="shared" si="0"/>
        <v>0</v>
      </c>
      <c r="H13" s="62" t="s">
        <v>25</v>
      </c>
      <c r="I13" s="66"/>
      <c r="J13" s="42"/>
      <c r="K13" s="42"/>
      <c r="L13" s="58"/>
    </row>
    <row r="14" spans="1:13" ht="15.75" x14ac:dyDescent="0.2">
      <c r="A14" s="37">
        <f t="shared" si="1"/>
        <v>10</v>
      </c>
      <c r="B14" s="98" t="s">
        <v>6</v>
      </c>
      <c r="C14" s="88" t="s">
        <v>34</v>
      </c>
      <c r="D14" s="8">
        <v>50</v>
      </c>
      <c r="E14" s="8">
        <v>50</v>
      </c>
      <c r="F14" s="96"/>
      <c r="G14" s="8">
        <f t="shared" si="0"/>
        <v>50</v>
      </c>
      <c r="H14" s="62"/>
      <c r="I14" s="66"/>
      <c r="J14" s="42"/>
      <c r="K14" s="42"/>
      <c r="L14" s="58"/>
    </row>
    <row r="15" spans="1:13" ht="15.75" x14ac:dyDescent="0.2">
      <c r="A15" s="37">
        <f t="shared" si="1"/>
        <v>11</v>
      </c>
      <c r="B15" s="98" t="s">
        <v>9</v>
      </c>
      <c r="C15" s="89" t="s">
        <v>34</v>
      </c>
      <c r="D15" s="8">
        <v>60</v>
      </c>
      <c r="E15" s="11">
        <v>60</v>
      </c>
      <c r="F15" s="96">
        <v>5</v>
      </c>
      <c r="G15" s="8">
        <f t="shared" si="0"/>
        <v>55</v>
      </c>
      <c r="H15" s="62"/>
      <c r="I15" s="66"/>
      <c r="J15" s="42"/>
      <c r="K15" s="42"/>
      <c r="L15" s="58"/>
    </row>
    <row r="16" spans="1:13" ht="16.5" customHeight="1" x14ac:dyDescent="0.2">
      <c r="A16" s="37">
        <f t="shared" si="1"/>
        <v>12</v>
      </c>
      <c r="B16" s="100"/>
      <c r="C16" s="8"/>
      <c r="D16" s="8"/>
      <c r="E16" s="11"/>
      <c r="F16" s="20"/>
      <c r="G16" s="8"/>
      <c r="H16" s="62"/>
      <c r="I16" s="66"/>
      <c r="J16" s="42"/>
      <c r="K16" s="42"/>
      <c r="L16" s="58"/>
    </row>
    <row r="17" spans="1:12" x14ac:dyDescent="0.2">
      <c r="A17" s="46"/>
      <c r="B17" s="45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47" t="s">
        <v>8</v>
      </c>
      <c r="C18" s="12"/>
      <c r="D18" s="12"/>
      <c r="E18" s="12"/>
      <c r="F18" s="12"/>
      <c r="G18" s="1"/>
      <c r="H18" s="1"/>
      <c r="I18" s="1"/>
      <c r="J18" s="48"/>
      <c r="K18" s="48"/>
      <c r="L18" s="48"/>
    </row>
    <row r="19" spans="1:12" ht="64.5" thickBot="1" x14ac:dyDescent="0.25">
      <c r="A19" s="29" t="s">
        <v>20</v>
      </c>
      <c r="B19" s="30" t="s">
        <v>17</v>
      </c>
      <c r="C19" s="30" t="s">
        <v>18</v>
      </c>
      <c r="D19" s="30" t="s">
        <v>19</v>
      </c>
      <c r="E19" s="30" t="s">
        <v>21</v>
      </c>
      <c r="F19" s="30" t="s">
        <v>26</v>
      </c>
      <c r="G19" s="31" t="s">
        <v>27</v>
      </c>
      <c r="H19" s="32" t="s">
        <v>22</v>
      </c>
      <c r="I19" s="33" t="s">
        <v>23</v>
      </c>
      <c r="J19" s="33" t="s">
        <v>39</v>
      </c>
      <c r="K19" s="49"/>
      <c r="L19" s="49"/>
    </row>
    <row r="20" spans="1:12" x14ac:dyDescent="0.2">
      <c r="A20" s="53">
        <f>E5*700000</f>
        <v>16800000</v>
      </c>
      <c r="B20" s="56">
        <v>43696</v>
      </c>
      <c r="C20" s="56">
        <v>43705</v>
      </c>
      <c r="D20" s="55">
        <v>43710</v>
      </c>
      <c r="E20" s="71">
        <v>1820497</v>
      </c>
      <c r="F20" s="71">
        <v>1923608</v>
      </c>
      <c r="G20" s="68">
        <f t="shared" ref="G20" si="2">F20/A$20</f>
        <v>0.11450047619047619</v>
      </c>
      <c r="H20" s="70">
        <f>A20-F20</f>
        <v>14876392</v>
      </c>
      <c r="I20" s="57">
        <f>1-G20</f>
        <v>0.88549952380952379</v>
      </c>
      <c r="J20" s="90"/>
      <c r="K20" s="42"/>
      <c r="L20" s="42"/>
    </row>
    <row r="21" spans="1:12" ht="12.75" customHeight="1" x14ac:dyDescent="0.2">
      <c r="A21" s="34"/>
      <c r="B21" s="55">
        <v>43731</v>
      </c>
      <c r="C21" s="56" t="s">
        <v>38</v>
      </c>
      <c r="D21" s="55">
        <v>43739</v>
      </c>
      <c r="E21" s="71">
        <v>1542618</v>
      </c>
      <c r="F21" s="71">
        <v>1630498</v>
      </c>
      <c r="G21" s="68">
        <f t="shared" ref="G21:G29" si="3">F21/A$20</f>
        <v>9.7053452380952379E-2</v>
      </c>
      <c r="H21" s="69">
        <f t="shared" ref="H21:I21" si="4">H20-F21</f>
        <v>13245894</v>
      </c>
      <c r="I21" s="22">
        <f t="shared" si="4"/>
        <v>0.78844607142857137</v>
      </c>
      <c r="J21" s="91"/>
      <c r="K21" s="1"/>
      <c r="L21" s="1"/>
    </row>
    <row r="22" spans="1:12" ht="12.75" customHeight="1" x14ac:dyDescent="0.2">
      <c r="A22" s="13"/>
      <c r="B22" s="9" t="s">
        <v>38</v>
      </c>
      <c r="C22" s="9">
        <v>43748</v>
      </c>
      <c r="D22" s="9">
        <v>43752</v>
      </c>
      <c r="E22" s="69">
        <v>1981511</v>
      </c>
      <c r="F22" s="69">
        <v>2047806</v>
      </c>
      <c r="G22" s="68">
        <f t="shared" si="3"/>
        <v>0.12189321428571429</v>
      </c>
      <c r="H22" s="69">
        <f t="shared" ref="H22" si="5">H21-F22</f>
        <v>11198088</v>
      </c>
      <c r="I22" s="22">
        <f t="shared" ref="I22" si="6">I21-G22</f>
        <v>0.66655285714285706</v>
      </c>
      <c r="J22" s="91"/>
      <c r="K22" s="42"/>
      <c r="L22" s="42"/>
    </row>
    <row r="23" spans="1:12" x14ac:dyDescent="0.2">
      <c r="A23" s="13"/>
      <c r="B23" s="77">
        <v>43794</v>
      </c>
      <c r="C23" s="77" t="s">
        <v>38</v>
      </c>
      <c r="D23" s="77">
        <v>43801</v>
      </c>
      <c r="E23" s="72">
        <v>1132292</v>
      </c>
      <c r="F23" s="72">
        <v>1222524</v>
      </c>
      <c r="G23" s="68">
        <f t="shared" si="3"/>
        <v>7.2769285714285717E-2</v>
      </c>
      <c r="H23" s="69">
        <f t="shared" ref="H23" si="7">H22-F23</f>
        <v>9975564</v>
      </c>
      <c r="I23" s="22">
        <f t="shared" ref="I23" si="8">I22-G23</f>
        <v>0.5937835714285713</v>
      </c>
      <c r="J23" s="91"/>
      <c r="K23" s="50"/>
      <c r="L23" s="1"/>
    </row>
    <row r="24" spans="1:12" x14ac:dyDescent="0.2">
      <c r="A24" s="13"/>
      <c r="B24" s="77" t="s">
        <v>38</v>
      </c>
      <c r="C24" s="77">
        <v>43808</v>
      </c>
      <c r="D24" s="77">
        <v>43816</v>
      </c>
      <c r="E24" s="69">
        <v>1804915</v>
      </c>
      <c r="F24" s="69">
        <v>1859301</v>
      </c>
      <c r="G24" s="78">
        <f t="shared" si="3"/>
        <v>0.11067267857142857</v>
      </c>
      <c r="H24" s="69">
        <f t="shared" ref="H24" si="9">H23-F24</f>
        <v>8116263</v>
      </c>
      <c r="I24" s="22">
        <f t="shared" ref="I24" si="10">I23-G24</f>
        <v>0.4831108928571427</v>
      </c>
      <c r="J24" s="91"/>
      <c r="K24" s="51"/>
      <c r="L24" s="1"/>
    </row>
    <row r="25" spans="1:12" x14ac:dyDescent="0.2">
      <c r="A25" s="13"/>
      <c r="B25" s="77">
        <v>43851</v>
      </c>
      <c r="C25" s="77">
        <v>43858</v>
      </c>
      <c r="D25" s="77">
        <v>43859</v>
      </c>
      <c r="E25" s="69">
        <v>1633513</v>
      </c>
      <c r="F25" s="69">
        <v>1685369</v>
      </c>
      <c r="G25" s="78">
        <f t="shared" si="3"/>
        <v>0.10031958333333334</v>
      </c>
      <c r="H25" s="69">
        <f t="shared" ref="H25" si="11">H24-F25</f>
        <v>6430894</v>
      </c>
      <c r="I25" s="22">
        <f t="shared" ref="I25" si="12">I24-G25</f>
        <v>0.38279130952380935</v>
      </c>
      <c r="J25" s="91">
        <v>249</v>
      </c>
      <c r="K25" s="50"/>
      <c r="L25" s="1"/>
    </row>
    <row r="26" spans="1:12" x14ac:dyDescent="0.2">
      <c r="A26" s="13"/>
      <c r="B26" s="77">
        <v>43896</v>
      </c>
      <c r="C26" s="77">
        <v>43905</v>
      </c>
      <c r="D26" s="77">
        <v>43906</v>
      </c>
      <c r="E26" s="69">
        <v>2064615</v>
      </c>
      <c r="F26" s="69">
        <v>2135526</v>
      </c>
      <c r="G26" s="78">
        <f t="shared" si="3"/>
        <v>0.12711464285714286</v>
      </c>
      <c r="H26" s="69">
        <f t="shared" ref="H26" si="13">H25-F26</f>
        <v>4295368</v>
      </c>
      <c r="I26" s="22">
        <f t="shared" ref="I26" si="14">I25-G26</f>
        <v>0.2556766666666665</v>
      </c>
      <c r="J26" s="90">
        <v>249</v>
      </c>
      <c r="K26" s="50"/>
      <c r="L26" s="1"/>
    </row>
    <row r="27" spans="1:12" x14ac:dyDescent="0.2">
      <c r="A27" s="13"/>
      <c r="B27" s="77">
        <v>43937</v>
      </c>
      <c r="C27" s="77">
        <v>43951</v>
      </c>
      <c r="D27" s="77">
        <v>43958</v>
      </c>
      <c r="E27" s="69">
        <v>3038490</v>
      </c>
      <c r="F27" s="69">
        <v>3195399</v>
      </c>
      <c r="G27" s="78">
        <f t="shared" si="3"/>
        <v>0.19020232142857144</v>
      </c>
      <c r="H27" s="69">
        <f t="shared" ref="H27" si="15">H26-F27</f>
        <v>1099969</v>
      </c>
      <c r="I27" s="22">
        <f t="shared" ref="I27" si="16">I26-G27</f>
        <v>6.5474345238095061E-2</v>
      </c>
      <c r="J27" s="91">
        <v>251</v>
      </c>
      <c r="K27" s="50"/>
      <c r="L27" s="1"/>
    </row>
    <row r="28" spans="1:12" x14ac:dyDescent="0.2">
      <c r="A28" s="13"/>
      <c r="B28" s="77">
        <v>43952</v>
      </c>
      <c r="C28" s="77">
        <v>43954</v>
      </c>
      <c r="D28" s="77">
        <v>43972</v>
      </c>
      <c r="E28" s="72">
        <v>628474</v>
      </c>
      <c r="F28" s="69">
        <v>644602</v>
      </c>
      <c r="G28" s="80">
        <f t="shared" si="3"/>
        <v>3.8369166666666669E-2</v>
      </c>
      <c r="H28" s="69">
        <f t="shared" ref="H28" si="17">H27-F28</f>
        <v>455367</v>
      </c>
      <c r="I28" s="22">
        <f t="shared" ref="I28" si="18">I27-G28</f>
        <v>2.7105178571428391E-2</v>
      </c>
      <c r="J28" s="92">
        <v>249</v>
      </c>
      <c r="K28" s="50"/>
      <c r="L28" s="1"/>
    </row>
    <row r="29" spans="1:12" x14ac:dyDescent="0.2">
      <c r="A29" s="13"/>
      <c r="B29" s="77">
        <v>43997</v>
      </c>
      <c r="C29" s="77">
        <v>44005</v>
      </c>
      <c r="D29" s="77">
        <v>44006</v>
      </c>
      <c r="E29" s="72">
        <v>1784139</v>
      </c>
      <c r="F29" s="69">
        <v>1877005</v>
      </c>
      <c r="G29" s="80">
        <f t="shared" si="3"/>
        <v>0.11172648809523809</v>
      </c>
      <c r="H29" s="69">
        <f t="shared" ref="H29" si="19">H28-F29</f>
        <v>-1421638</v>
      </c>
      <c r="I29" s="22">
        <f t="shared" ref="I29" si="20">I28-G29</f>
        <v>-8.4621309523809696E-2</v>
      </c>
      <c r="J29" s="92">
        <v>252</v>
      </c>
      <c r="K29" s="50"/>
      <c r="L29" s="1"/>
    </row>
    <row r="30" spans="1:12" x14ac:dyDescent="0.2">
      <c r="A30" s="13"/>
      <c r="B30" s="77"/>
      <c r="C30" s="77"/>
      <c r="D30" s="79"/>
      <c r="E30" s="72"/>
      <c r="F30" s="69"/>
      <c r="G30" s="80"/>
      <c r="H30" s="69"/>
      <c r="I30" s="81"/>
      <c r="J30" s="92"/>
      <c r="K30" s="50"/>
      <c r="L30" s="1"/>
    </row>
    <row r="31" spans="1:12" x14ac:dyDescent="0.2">
      <c r="A31" s="13"/>
      <c r="B31" s="77"/>
      <c r="C31" s="77"/>
      <c r="D31" s="79"/>
      <c r="E31" s="72"/>
      <c r="F31" s="69"/>
      <c r="G31" s="80"/>
      <c r="H31" s="69"/>
      <c r="I31" s="81"/>
      <c r="J31" s="92"/>
      <c r="K31" s="50"/>
      <c r="L31" s="1"/>
    </row>
    <row r="32" spans="1:12" x14ac:dyDescent="0.2">
      <c r="A32" s="13"/>
      <c r="B32" s="77"/>
      <c r="C32" s="77"/>
      <c r="D32" s="79"/>
      <c r="E32" s="72"/>
      <c r="F32" s="69"/>
      <c r="G32" s="80"/>
      <c r="H32" s="69"/>
      <c r="I32" s="81"/>
      <c r="J32" s="92"/>
      <c r="K32" s="50"/>
      <c r="L32" s="1"/>
    </row>
    <row r="33" spans="1:12" x14ac:dyDescent="0.2">
      <c r="A33" s="13"/>
      <c r="B33" s="77"/>
      <c r="C33" s="77"/>
      <c r="D33" s="79"/>
      <c r="E33" s="72"/>
      <c r="F33" s="69"/>
      <c r="G33" s="80"/>
      <c r="H33" s="69"/>
      <c r="I33" s="81"/>
      <c r="J33" s="92"/>
      <c r="K33" s="50"/>
      <c r="L33" s="1"/>
    </row>
    <row r="34" spans="1:12" x14ac:dyDescent="0.2">
      <c r="A34" s="13"/>
      <c r="B34" s="77"/>
      <c r="C34" s="77"/>
      <c r="D34" s="79"/>
      <c r="E34" s="72"/>
      <c r="F34" s="69"/>
      <c r="G34" s="78"/>
      <c r="H34" s="69"/>
      <c r="I34" s="81"/>
      <c r="J34" s="92"/>
      <c r="K34" s="50"/>
      <c r="L34" s="1"/>
    </row>
    <row r="35" spans="1:12" ht="13.5" thickBot="1" x14ac:dyDescent="0.25">
      <c r="A35" s="14"/>
      <c r="B35" s="82"/>
      <c r="C35" s="82"/>
      <c r="D35" s="83"/>
      <c r="E35" s="73"/>
      <c r="F35" s="74"/>
      <c r="G35" s="84"/>
      <c r="H35" s="85"/>
      <c r="I35" s="86"/>
      <c r="J35" s="93"/>
      <c r="K35" s="1"/>
      <c r="L35" s="1"/>
    </row>
    <row r="36" spans="1:12" ht="13.5" thickBot="1" x14ac:dyDescent="0.25">
      <c r="A36" s="15" t="s">
        <v>24</v>
      </c>
      <c r="B36" s="16"/>
      <c r="C36" s="16"/>
      <c r="D36" s="17"/>
      <c r="E36" s="75">
        <f>SUM(E20:E35)</f>
        <v>17431064</v>
      </c>
      <c r="F36" s="76">
        <f>SUM(F20:F35)</f>
        <v>18221638</v>
      </c>
      <c r="G36" s="21">
        <f>SUM(G20:G35)</f>
        <v>1.0846213095238093</v>
      </c>
      <c r="H36" s="18">
        <f>A20-F36</f>
        <v>-1421638</v>
      </c>
      <c r="I36" s="24">
        <f>1-G36</f>
        <v>-8.4621309523809307E-2</v>
      </c>
      <c r="J36" s="94"/>
      <c r="K36" s="52"/>
      <c r="L36" s="52"/>
    </row>
    <row r="39" spans="1:12" x14ac:dyDescent="0.2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2" ht="12.75" customHeight="1" x14ac:dyDescent="0.25">
      <c r="A40" s="102" t="s">
        <v>13</v>
      </c>
      <c r="B40" s="102"/>
      <c r="C40" s="102"/>
      <c r="D40" s="102"/>
      <c r="E40" s="1"/>
      <c r="F40" s="1"/>
      <c r="G40" s="1"/>
      <c r="H40" s="1"/>
      <c r="I40" s="1"/>
      <c r="J40" s="1"/>
    </row>
    <row r="41" spans="1:12" x14ac:dyDescent="0.2">
      <c r="A41" s="111" t="s">
        <v>14</v>
      </c>
      <c r="B41" s="111"/>
      <c r="C41" s="10" t="s">
        <v>15</v>
      </c>
      <c r="D41" s="10" t="s">
        <v>16</v>
      </c>
      <c r="E41" s="1"/>
      <c r="F41" s="1"/>
      <c r="G41" s="1"/>
      <c r="H41" s="1"/>
      <c r="I41" s="1"/>
      <c r="J41" s="1"/>
    </row>
    <row r="42" spans="1:12" x14ac:dyDescent="0.2">
      <c r="A42" s="109">
        <f>A20-F36</f>
        <v>-1421638</v>
      </c>
      <c r="B42" s="110"/>
      <c r="C42" s="54">
        <f>1-G36</f>
        <v>-8.4621309523809307E-2</v>
      </c>
      <c r="D42" s="19">
        <f>(C42/0.8)*100</f>
        <v>-10.577663690476163</v>
      </c>
      <c r="E42" s="67" t="s">
        <v>37</v>
      </c>
      <c r="F42" s="67"/>
      <c r="G42" s="67"/>
      <c r="H42" s="67"/>
      <c r="I42" s="67"/>
      <c r="J42" s="67"/>
    </row>
    <row r="43" spans="1:12" x14ac:dyDescent="0.2">
      <c r="A43" s="1"/>
      <c r="B43" s="1"/>
      <c r="C43" s="1"/>
      <c r="D43" s="1"/>
      <c r="E43" s="1"/>
      <c r="F43" s="1"/>
    </row>
    <row r="44" spans="1:12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t="s">
        <v>25</v>
      </c>
    </row>
    <row r="45" spans="1:12" ht="15.75" x14ac:dyDescent="0.25">
      <c r="A45" s="1"/>
      <c r="B45" s="7"/>
      <c r="C45" s="7"/>
      <c r="D45" s="1"/>
      <c r="E45" s="1"/>
      <c r="F45" s="1"/>
      <c r="G45" s="1"/>
      <c r="H45" s="1"/>
      <c r="I45" s="1"/>
      <c r="J45" s="1"/>
    </row>
    <row r="46" spans="1:12" x14ac:dyDescent="0.2">
      <c r="A46" s="38"/>
      <c r="B46" s="38"/>
      <c r="C46" s="38"/>
      <c r="D46" s="38"/>
      <c r="E46" s="38"/>
      <c r="F46" s="38"/>
      <c r="G46" s="38"/>
      <c r="H46" s="38"/>
      <c r="I46" s="107"/>
      <c r="J46" s="108"/>
    </row>
    <row r="47" spans="1:12" x14ac:dyDescent="0.2">
      <c r="A47" s="39"/>
      <c r="B47" s="40"/>
      <c r="C47" s="40"/>
      <c r="D47" s="1"/>
      <c r="E47" s="1"/>
      <c r="F47" s="40"/>
      <c r="G47" s="41"/>
      <c r="H47" s="40"/>
    </row>
    <row r="48" spans="1:12" x14ac:dyDescent="0.2">
      <c r="A48" s="39"/>
      <c r="B48" s="40"/>
      <c r="C48" s="40"/>
      <c r="D48" s="40"/>
      <c r="E48" s="40"/>
      <c r="F48" s="40"/>
      <c r="G48" s="41"/>
      <c r="H48" s="40"/>
    </row>
    <row r="49" spans="1:10" x14ac:dyDescent="0.2">
      <c r="A49" s="39"/>
      <c r="B49" s="40"/>
      <c r="C49" s="40"/>
      <c r="D49" s="1"/>
      <c r="E49" s="1"/>
      <c r="F49" s="40"/>
      <c r="G49" s="41"/>
      <c r="H49" s="40"/>
    </row>
    <row r="50" spans="1:10" x14ac:dyDescent="0.2">
      <c r="A50" s="39"/>
      <c r="B50" s="40"/>
      <c r="C50" s="40"/>
      <c r="D50" s="40"/>
      <c r="E50" s="40"/>
      <c r="F50" s="40"/>
      <c r="G50" s="41"/>
      <c r="H50" s="40"/>
    </row>
    <row r="51" spans="1:10" x14ac:dyDescent="0.2">
      <c r="A51" s="39"/>
      <c r="B51" s="40"/>
      <c r="C51" s="40"/>
      <c r="D51" s="1"/>
      <c r="E51" s="1"/>
      <c r="F51" s="40"/>
      <c r="G51" s="41"/>
      <c r="H51" s="40"/>
    </row>
    <row r="52" spans="1:10" x14ac:dyDescent="0.2">
      <c r="A52" s="39"/>
      <c r="B52" s="40"/>
      <c r="C52" s="42"/>
      <c r="D52" s="43"/>
      <c r="E52" s="43"/>
      <c r="F52" s="42"/>
      <c r="G52" s="42"/>
      <c r="H52" s="42"/>
    </row>
    <row r="53" spans="1:10" x14ac:dyDescent="0.2">
      <c r="A53" s="39"/>
      <c r="B53" s="40"/>
      <c r="C53" s="40"/>
      <c r="D53" s="40"/>
      <c r="E53" s="40"/>
      <c r="F53" s="40"/>
      <c r="G53" s="41"/>
      <c r="H53" s="40"/>
    </row>
    <row r="54" spans="1:10" x14ac:dyDescent="0.2">
      <c r="A54" s="39"/>
      <c r="B54" s="40"/>
      <c r="C54" s="40"/>
      <c r="D54" s="40"/>
      <c r="E54" s="40"/>
      <c r="F54" s="40"/>
      <c r="G54" s="41"/>
      <c r="H54" s="40"/>
    </row>
    <row r="55" spans="1:10" x14ac:dyDescent="0.2">
      <c r="A55" s="39"/>
      <c r="B55" s="40"/>
      <c r="C55" s="40"/>
      <c r="D55" s="1"/>
      <c r="E55" s="1"/>
      <c r="F55" s="40"/>
      <c r="G55" s="41"/>
      <c r="H55" s="40"/>
    </row>
    <row r="56" spans="1:10" ht="15.75" x14ac:dyDescent="0.25">
      <c r="A56" s="1"/>
      <c r="B56" s="104"/>
      <c r="C56" s="104"/>
      <c r="D56" s="105"/>
      <c r="E56" s="44"/>
      <c r="F56" s="1"/>
      <c r="G56" s="1"/>
      <c r="H56" s="1"/>
      <c r="I56" s="1"/>
      <c r="J56" s="1"/>
    </row>
    <row r="57" spans="1:10" x14ac:dyDescent="0.2">
      <c r="A57" s="38"/>
      <c r="B57" s="38"/>
      <c r="C57" s="38"/>
      <c r="D57" s="38"/>
      <c r="E57" s="38"/>
      <c r="F57" s="38"/>
      <c r="G57" s="38"/>
      <c r="H57" s="38"/>
      <c r="I57" s="107"/>
      <c r="J57" s="108"/>
    </row>
    <row r="58" spans="1:10" x14ac:dyDescent="0.2">
      <c r="A58" s="39"/>
      <c r="B58" s="1"/>
      <c r="C58" s="1"/>
      <c r="D58" s="1"/>
      <c r="E58" s="1"/>
      <c r="F58" s="41"/>
      <c r="G58" s="41"/>
      <c r="H58" s="40"/>
      <c r="I58" s="103"/>
      <c r="J58" s="103"/>
    </row>
    <row r="59" spans="1:10" x14ac:dyDescent="0.2">
      <c r="A59" s="39"/>
      <c r="B59" s="1"/>
      <c r="C59" s="1"/>
      <c r="D59" s="42"/>
      <c r="E59" s="42"/>
      <c r="F59" s="42"/>
      <c r="G59" s="42"/>
      <c r="H59" s="42"/>
      <c r="I59" s="103"/>
      <c r="J59" s="103"/>
    </row>
    <row r="60" spans="1:10" x14ac:dyDescent="0.2">
      <c r="A60" s="1"/>
      <c r="B60" s="1"/>
      <c r="C60" s="1"/>
      <c r="D60" s="1"/>
      <c r="E60" s="1"/>
      <c r="F60" s="1"/>
      <c r="G60" s="1"/>
      <c r="H60" s="1"/>
    </row>
    <row r="65" spans="2:3" x14ac:dyDescent="0.2">
      <c r="B65" s="107"/>
      <c r="C65" s="108"/>
    </row>
    <row r="72" spans="2:3" x14ac:dyDescent="0.2">
      <c r="B72" s="107"/>
      <c r="C72" s="108"/>
    </row>
  </sheetData>
  <sortState ref="B9:B16">
    <sortCondition ref="B9"/>
  </sortState>
  <mergeCells count="12">
    <mergeCell ref="B72:C72"/>
    <mergeCell ref="A42:B42"/>
    <mergeCell ref="A41:B41"/>
    <mergeCell ref="B65:C65"/>
    <mergeCell ref="I46:J46"/>
    <mergeCell ref="I57:J57"/>
    <mergeCell ref="I58:J58"/>
    <mergeCell ref="A1:L1"/>
    <mergeCell ref="A40:D40"/>
    <mergeCell ref="I59:J59"/>
    <mergeCell ref="B56:D56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3" orientation="landscape" horizontalDpi="300" verticalDpi="300" r:id="rId1"/>
  <headerFooter alignWithMargins="0"/>
  <rowBreaks count="1" manualBreakCount="1">
    <brk id="4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2020-06-16T07:06:21Z</cp:lastPrinted>
  <dcterms:created xsi:type="dcterms:W3CDTF">2004-08-05T11:03:05Z</dcterms:created>
  <dcterms:modified xsi:type="dcterms:W3CDTF">2020-06-24T06:22:29Z</dcterms:modified>
</cp:coreProperties>
</file>