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xr:revisionPtr revIDLastSave="0" documentId="13_ncr:1_{9BF2F687-3F32-4123-B654-8E24DA93FAD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1" l="1"/>
  <c r="G18" i="1" l="1"/>
  <c r="A22" i="1" l="1"/>
  <c r="G23" i="1" s="1"/>
  <c r="A7" i="1"/>
  <c r="G7" i="1"/>
  <c r="G9" i="1"/>
  <c r="G10" i="1"/>
  <c r="G11" i="1"/>
  <c r="G12" i="1"/>
  <c r="G13" i="1"/>
  <c r="G14" i="1"/>
  <c r="G15" i="1"/>
  <c r="G16" i="1"/>
  <c r="G17" i="1"/>
  <c r="G6" i="1"/>
  <c r="E33" i="1"/>
  <c r="F33" i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G22" i="1"/>
  <c r="I22" i="1" s="1"/>
  <c r="I23" i="1" s="1"/>
  <c r="A39" i="1"/>
  <c r="H22" i="1"/>
  <c r="H23" i="1" s="1"/>
  <c r="H33" i="1"/>
  <c r="G33" i="1" l="1"/>
  <c r="C39" i="1" s="1"/>
  <c r="D39" i="1" s="1"/>
  <c r="I33" i="1" l="1"/>
</calcChain>
</file>

<file path=xl/sharedStrings.xml><?xml version="1.0" encoding="utf-8"?>
<sst xmlns="http://schemas.openxmlformats.org/spreadsheetml/2006/main" count="58" uniqueCount="48">
  <si>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</si>
  <si>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</si>
  <si>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</si>
  <si>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</si>
  <si>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</si>
  <si>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</si>
  <si>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</si>
  <si>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</si>
  <si>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</si>
  <si>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</si>
  <si>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</si>
  <si>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</si>
  <si>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</si>
  <si>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</si>
  <si>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</si>
  <si>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</si>
  <si>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</si>
  <si>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</si>
  <si>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</si>
  <si>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</si>
  <si>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</si>
  <si>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</si>
  <si>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</si>
  <si>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</si>
  <si>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</si>
  <si>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</si>
  <si>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</si>
  <si>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</si>
  <si>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</si>
  <si>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</si>
  <si>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</si>
  <si>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</si>
  <si>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</si>
  <si>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</si>
  <si>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</si>
  <si>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</si>
  <si>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</si>
  <si>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</si>
  <si>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</si>
  <si>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Дата поставки  14.08.19 (c остаточным ресурсом 100 %)</t>
  </si>
  <si>
    <t>Формокомплект бутылки «Франкония 0,5»  тип X-А-26-1-500 (владелец Роудкул)</t>
  </si>
  <si>
    <t>тип Х-28МСА-500-1</t>
  </si>
  <si>
    <t>Ф-Х-28МСА-500-1</t>
  </si>
  <si>
    <t>Х-26-1</t>
  </si>
  <si>
    <t>Хватки</t>
  </si>
  <si>
    <t>BAVARIA</t>
  </si>
  <si>
    <t>Начальник УРФ                                            А.Д. Гавриленко</t>
  </si>
  <si>
    <t>Вес, гр. (ном. 385 гр.)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</si>
</sst>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20" x14ac:knownFonts="1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2"/>
      <name val="Times New Roman"/>
      <family val="1"/>
      <charset val="204"/>
    </font>
    <font>
      <b/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5" fontId="0" fillId="0" borderId="1" xfId="2" applyNumberFormat="1" applyFont="1" applyBorder="1" applyAlignment="1">
      <alignment horizontal="center"/>
    </xf>
    <xf numFmtId="165" fontId="0" fillId="0" borderId="17" xfId="2" applyNumberFormat="1" applyFont="1" applyBorder="1" applyAlignment="1">
      <alignment horizontal="center"/>
    </xf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65" fontId="0" fillId="0" borderId="18" xfId="2" applyNumberFormat="1" applyFont="1" applyFill="1" applyBorder="1"/>
    <xf numFmtId="14" fontId="0" fillId="0" borderId="18" xfId="0" applyNumberFormat="1" applyFont="1" applyFill="1" applyBorder="1" applyAlignment="1">
      <alignment horizontal="center"/>
    </xf>
    <xf numFmtId="165" fontId="0" fillId="0" borderId="18" xfId="2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8" fillId="0" borderId="27" xfId="0" applyFont="1" applyBorder="1" applyAlignment="1">
      <alignment horizontal="center" vertical="center" wrapText="1" shrinkToFit="1"/>
    </xf>
    <xf numFmtId="0" fontId="18" fillId="0" borderId="1" xfId="0" applyFont="1" applyBorder="1" applyAlignment="1">
      <alignment horizontal="center" vertical="center" wrapText="1" shrinkToFi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0" fillId="0" borderId="21" xfId="1" applyNumberFormat="1" applyFont="1" applyFill="1" applyBorder="1" applyAlignment="1">
      <alignment horizontal="center" vertical="center" wrapText="1"/>
    </xf>
    <xf numFmtId="1" fontId="0" fillId="0" borderId="15" xfId="1" applyNumberFormat="1" applyFont="1" applyFill="1" applyBorder="1" applyAlignment="1">
      <alignment horizontal="center" vertical="center" wrapText="1"/>
    </xf>
    <xf numFmtId="1" fontId="0" fillId="0" borderId="15" xfId="1" applyNumberFormat="1" applyFont="1" applyBorder="1" applyAlignment="1">
      <alignment horizontal="center" vertical="center" wrapText="1"/>
    </xf>
    <xf numFmtId="1" fontId="0" fillId="0" borderId="2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" fontId="0" fillId="0" borderId="10" xfId="1" applyNumberFormat="1" applyFont="1" applyBorder="1" applyAlignment="1">
      <alignment horizontal="center"/>
    </xf>
    <xf numFmtId="3" fontId="12" fillId="4" borderId="8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19" fillId="0" borderId="0" xfId="0" applyFont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view="pageBreakPreview" zoomScale="110" zoomScaleSheetLayoutView="110" workbookViewId="0">
      <selection activeCell="C14" sqref="C14"/>
    </sheetView>
  </sheetViews>
  <sheetFormatPr defaultRowHeight="12.75" x14ac:dyDescent="0.2"/>
  <cols>
    <col min="1" max="1" width="12.140625" customWidth="1"/>
    <col min="2" max="2" width="22.5703125" customWidth="1"/>
    <col min="3" max="3" width="21.5703125" customWidth="1"/>
    <col min="4" max="4" width="10.85546875" customWidth="1"/>
    <col min="5" max="5" width="13.7109375" customWidth="1"/>
    <col min="6" max="6" width="14.85546875" customWidth="1"/>
    <col min="7" max="7" width="12.5703125" customWidth="1"/>
    <col min="8" max="8" width="13.42578125" customWidth="1"/>
    <col min="9" max="9" width="12.5703125" customWidth="1"/>
    <col min="10" max="10" width="10.42578125" customWidth="1"/>
    <col min="11" max="11" width="11.7109375" customWidth="1"/>
    <col min="12" max="12" width="9.28515625" customWidth="1"/>
  </cols>
  <sheetData>
    <row r="1" spans="1:13" ht="15.75" x14ac:dyDescent="0.25">
      <c r="A1" s="106" t="s">
        <v>40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3" ht="15.75" x14ac:dyDescent="0.25">
      <c r="A2" s="77"/>
      <c r="B2" s="77"/>
      <c r="C2" s="77"/>
      <c r="D2" s="77"/>
      <c r="E2" s="77"/>
      <c r="F2" s="77"/>
      <c r="G2" s="77" t="s">
        <v>41</v>
      </c>
      <c r="H2" s="77"/>
      <c r="I2" s="77"/>
      <c r="J2" s="77"/>
      <c r="K2" s="77"/>
      <c r="L2" s="77"/>
    </row>
    <row r="3" spans="1:13" x14ac:dyDescent="0.2">
      <c r="A3" s="110" t="s">
        <v>39</v>
      </c>
      <c r="B3" s="110"/>
      <c r="C3" s="110"/>
      <c r="D3" s="110"/>
      <c r="E3" s="110"/>
      <c r="F3" s="34"/>
      <c r="G3" s="3"/>
      <c r="H3" s="4"/>
      <c r="K3" s="35"/>
      <c r="L3" s="35"/>
      <c r="M3" s="1"/>
    </row>
    <row r="4" spans="1:13" ht="16.5" thickBot="1" x14ac:dyDescent="0.3">
      <c r="A4" s="1"/>
      <c r="B4" s="2"/>
      <c r="C4" s="2"/>
      <c r="F4" s="5"/>
      <c r="G4" s="6"/>
      <c r="H4" s="5"/>
      <c r="I4" s="5"/>
      <c r="J4" s="35"/>
      <c r="K4" s="35"/>
      <c r="M4" s="13"/>
    </row>
    <row r="5" spans="1:13" ht="64.5" thickBot="1" x14ac:dyDescent="0.25">
      <c r="A5" s="36" t="s">
        <v>0</v>
      </c>
      <c r="B5" s="37" t="s">
        <v>1</v>
      </c>
      <c r="C5" s="37" t="s">
        <v>2</v>
      </c>
      <c r="D5" s="37" t="s">
        <v>35</v>
      </c>
      <c r="E5" s="37" t="s">
        <v>37</v>
      </c>
      <c r="F5" s="37" t="s">
        <v>32</v>
      </c>
      <c r="G5" s="37" t="s">
        <v>33</v>
      </c>
      <c r="H5" s="38" t="s">
        <v>34</v>
      </c>
      <c r="I5" s="39" t="s">
        <v>3</v>
      </c>
      <c r="J5" s="37" t="s">
        <v>25</v>
      </c>
      <c r="K5" s="37" t="s">
        <v>38</v>
      </c>
      <c r="L5" s="38" t="s">
        <v>4</v>
      </c>
    </row>
    <row r="6" spans="1:13" s="81" customFormat="1" ht="15.75" x14ac:dyDescent="0.2">
      <c r="A6" s="79">
        <v>1</v>
      </c>
      <c r="B6" s="80" t="s">
        <v>14</v>
      </c>
      <c r="C6" s="85" t="s">
        <v>42</v>
      </c>
      <c r="D6" s="47">
        <v>26</v>
      </c>
      <c r="E6" s="47">
        <v>26</v>
      </c>
      <c r="F6" s="47"/>
      <c r="G6" s="47">
        <f>E6-F6</f>
        <v>26</v>
      </c>
      <c r="H6" s="49"/>
      <c r="I6" s="87"/>
      <c r="J6" s="47"/>
      <c r="K6" s="47"/>
      <c r="L6" s="88"/>
    </row>
    <row r="7" spans="1:13" s="81" customFormat="1" ht="15.75" x14ac:dyDescent="0.2">
      <c r="A7" s="82">
        <f>A6+1</f>
        <v>2</v>
      </c>
      <c r="B7" s="75" t="s">
        <v>7</v>
      </c>
      <c r="C7" s="86" t="s">
        <v>42</v>
      </c>
      <c r="D7" s="9">
        <v>26</v>
      </c>
      <c r="E7" s="9">
        <v>26</v>
      </c>
      <c r="F7" s="9"/>
      <c r="G7" s="9">
        <f t="shared" ref="G7:G18" si="0">E7-F7</f>
        <v>26</v>
      </c>
      <c r="H7" s="50"/>
      <c r="I7" s="48"/>
      <c r="J7" s="9"/>
      <c r="K7" s="9"/>
      <c r="L7" s="51"/>
    </row>
    <row r="8" spans="1:13" s="81" customFormat="1" ht="15.75" x14ac:dyDescent="0.2">
      <c r="A8" s="82">
        <f t="shared" ref="A8:A9" si="1">A7+1</f>
        <v>3</v>
      </c>
      <c r="B8" s="75" t="s">
        <v>14</v>
      </c>
      <c r="C8" s="86" t="s">
        <v>45</v>
      </c>
      <c r="D8" s="9">
        <v>22</v>
      </c>
      <c r="E8" s="9">
        <v>22</v>
      </c>
      <c r="F8" s="9"/>
      <c r="G8" s="9">
        <f t="shared" si="0"/>
        <v>22</v>
      </c>
      <c r="H8" s="50"/>
      <c r="I8" s="48"/>
      <c r="J8" s="9"/>
      <c r="K8" s="9"/>
      <c r="L8" s="51"/>
    </row>
    <row r="9" spans="1:13" s="81" customFormat="1" ht="15.75" x14ac:dyDescent="0.2">
      <c r="A9" s="82">
        <f t="shared" si="1"/>
        <v>4</v>
      </c>
      <c r="B9" s="75" t="s">
        <v>5</v>
      </c>
      <c r="C9" s="86" t="s">
        <v>42</v>
      </c>
      <c r="D9" s="9">
        <v>26</v>
      </c>
      <c r="E9" s="9">
        <v>26</v>
      </c>
      <c r="F9" s="9"/>
      <c r="G9" s="9">
        <f t="shared" si="0"/>
        <v>26</v>
      </c>
      <c r="H9" s="51"/>
      <c r="I9" s="48"/>
      <c r="J9" s="9"/>
      <c r="K9" s="9"/>
      <c r="L9" s="51"/>
    </row>
    <row r="10" spans="1:13" s="81" customFormat="1" ht="15.75" x14ac:dyDescent="0.2">
      <c r="A10" s="82">
        <f t="shared" ref="A10:A18" si="2">A9+1</f>
        <v>5</v>
      </c>
      <c r="B10" s="75" t="s">
        <v>6</v>
      </c>
      <c r="C10" s="86" t="s">
        <v>42</v>
      </c>
      <c r="D10" s="9">
        <v>26</v>
      </c>
      <c r="E10" s="9">
        <v>26</v>
      </c>
      <c r="F10" s="9"/>
      <c r="G10" s="9">
        <f t="shared" si="0"/>
        <v>26</v>
      </c>
      <c r="H10" s="51"/>
      <c r="I10" s="48"/>
      <c r="J10" s="9"/>
      <c r="K10" s="9"/>
      <c r="L10" s="51"/>
    </row>
    <row r="11" spans="1:13" s="81" customFormat="1" ht="15.75" x14ac:dyDescent="0.2">
      <c r="A11" s="82">
        <f t="shared" si="2"/>
        <v>6</v>
      </c>
      <c r="B11" s="83" t="s">
        <v>31</v>
      </c>
      <c r="C11" s="86" t="s">
        <v>42</v>
      </c>
      <c r="D11" s="9">
        <v>28</v>
      </c>
      <c r="E11" s="9">
        <v>28</v>
      </c>
      <c r="F11" s="9"/>
      <c r="G11" s="9">
        <f t="shared" si="0"/>
        <v>28</v>
      </c>
      <c r="H11" s="51"/>
      <c r="I11" s="48"/>
      <c r="J11" s="9"/>
      <c r="K11" s="9"/>
      <c r="L11" s="51"/>
    </row>
    <row r="12" spans="1:13" s="81" customFormat="1" ht="15.75" x14ac:dyDescent="0.2">
      <c r="A12" s="82">
        <f t="shared" si="2"/>
        <v>7</v>
      </c>
      <c r="B12" s="75" t="s">
        <v>36</v>
      </c>
      <c r="C12" s="86" t="s">
        <v>42</v>
      </c>
      <c r="D12" s="9">
        <v>19</v>
      </c>
      <c r="E12" s="9">
        <v>19</v>
      </c>
      <c r="F12" s="9"/>
      <c r="G12" s="9">
        <f t="shared" si="0"/>
        <v>19</v>
      </c>
      <c r="H12" s="51"/>
      <c r="I12" s="48"/>
      <c r="J12" s="9"/>
      <c r="K12" s="9"/>
      <c r="L12" s="51"/>
    </row>
    <row r="13" spans="1:13" s="81" customFormat="1" ht="15.75" x14ac:dyDescent="0.2">
      <c r="A13" s="82">
        <f t="shared" si="2"/>
        <v>8</v>
      </c>
      <c r="B13" s="75" t="s">
        <v>9</v>
      </c>
      <c r="C13" s="86" t="s">
        <v>43</v>
      </c>
      <c r="D13" s="9">
        <v>40</v>
      </c>
      <c r="E13" s="9">
        <v>40</v>
      </c>
      <c r="F13" s="89"/>
      <c r="G13" s="9">
        <f t="shared" si="0"/>
        <v>40</v>
      </c>
      <c r="H13" s="51"/>
      <c r="I13" s="48"/>
      <c r="J13" s="9"/>
      <c r="K13" s="9"/>
      <c r="L13" s="51"/>
      <c r="M13" s="84"/>
    </row>
    <row r="14" spans="1:13" s="81" customFormat="1" ht="15.75" x14ac:dyDescent="0.2">
      <c r="A14" s="82">
        <f t="shared" si="2"/>
        <v>9</v>
      </c>
      <c r="B14" s="83" t="s">
        <v>12</v>
      </c>
      <c r="C14" s="86" t="s">
        <v>43</v>
      </c>
      <c r="D14" s="9">
        <v>17</v>
      </c>
      <c r="E14" s="9">
        <v>17</v>
      </c>
      <c r="F14" s="90"/>
      <c r="G14" s="9">
        <f t="shared" si="0"/>
        <v>17</v>
      </c>
      <c r="H14" s="51"/>
      <c r="I14" s="48"/>
      <c r="J14" s="9"/>
      <c r="K14" s="9"/>
      <c r="L14" s="51"/>
      <c r="M14" s="84"/>
    </row>
    <row r="15" spans="1:13" s="81" customFormat="1" ht="15.75" x14ac:dyDescent="0.2">
      <c r="A15" s="82">
        <f t="shared" si="2"/>
        <v>10</v>
      </c>
      <c r="B15" s="83" t="s">
        <v>13</v>
      </c>
      <c r="C15" s="86"/>
      <c r="D15" s="9"/>
      <c r="E15" s="9"/>
      <c r="F15" s="9"/>
      <c r="G15" s="9">
        <f t="shared" si="0"/>
        <v>0</v>
      </c>
      <c r="H15" s="51" t="s">
        <v>28</v>
      </c>
      <c r="I15" s="48"/>
      <c r="J15" s="9"/>
      <c r="K15" s="9"/>
      <c r="L15" s="51"/>
    </row>
    <row r="16" spans="1:13" s="81" customFormat="1" ht="15.75" x14ac:dyDescent="0.2">
      <c r="A16" s="82">
        <f t="shared" si="2"/>
        <v>11</v>
      </c>
      <c r="B16" s="75" t="s">
        <v>8</v>
      </c>
      <c r="C16" s="86" t="s">
        <v>43</v>
      </c>
      <c r="D16" s="9">
        <v>29</v>
      </c>
      <c r="E16" s="9">
        <v>29</v>
      </c>
      <c r="F16" s="89"/>
      <c r="G16" s="9">
        <f t="shared" si="0"/>
        <v>29</v>
      </c>
      <c r="H16" s="51"/>
      <c r="I16" s="48"/>
      <c r="J16" s="9"/>
      <c r="K16" s="9"/>
      <c r="L16" s="51"/>
    </row>
    <row r="17" spans="1:12" s="81" customFormat="1" ht="15.75" x14ac:dyDescent="0.2">
      <c r="A17" s="82">
        <f t="shared" si="2"/>
        <v>12</v>
      </c>
      <c r="B17" s="75" t="s">
        <v>11</v>
      </c>
      <c r="C17" s="86" t="s">
        <v>43</v>
      </c>
      <c r="D17" s="9">
        <v>40</v>
      </c>
      <c r="E17" s="9">
        <v>40</v>
      </c>
      <c r="F17" s="9"/>
      <c r="G17" s="9">
        <f t="shared" si="0"/>
        <v>40</v>
      </c>
      <c r="H17" s="51"/>
      <c r="I17" s="48"/>
      <c r="J17" s="9"/>
      <c r="K17" s="9"/>
      <c r="L17" s="51"/>
    </row>
    <row r="18" spans="1:12" s="81" customFormat="1" ht="15.75" x14ac:dyDescent="0.2">
      <c r="A18" s="82">
        <f t="shared" si="2"/>
        <v>13</v>
      </c>
      <c r="B18" s="75" t="s">
        <v>44</v>
      </c>
      <c r="C18" s="86"/>
      <c r="D18" s="9">
        <v>17</v>
      </c>
      <c r="E18" s="9">
        <v>17</v>
      </c>
      <c r="F18" s="9"/>
      <c r="G18" s="9">
        <f t="shared" si="0"/>
        <v>17</v>
      </c>
      <c r="H18" s="51"/>
      <c r="I18" s="74"/>
      <c r="J18" s="9"/>
      <c r="K18" s="9"/>
      <c r="L18" s="51"/>
    </row>
    <row r="19" spans="1:12" x14ac:dyDescent="0.2">
      <c r="A19" s="60"/>
      <c r="B19" s="59"/>
      <c r="C19" s="1"/>
      <c r="D19" s="1"/>
      <c r="E19" s="1"/>
      <c r="F19" s="1"/>
      <c r="G19" s="1"/>
      <c r="H19" s="1"/>
      <c r="I19" s="1"/>
      <c r="J19" s="1"/>
    </row>
    <row r="20" spans="1:12" ht="16.5" thickBot="1" x14ac:dyDescent="0.3">
      <c r="A20" s="1"/>
      <c r="B20" s="61" t="s">
        <v>10</v>
      </c>
      <c r="C20" s="13"/>
      <c r="D20" s="13"/>
      <c r="E20" s="13"/>
      <c r="F20" s="13"/>
      <c r="G20" s="1"/>
      <c r="H20" s="1"/>
      <c r="I20" s="1"/>
      <c r="J20" s="62"/>
      <c r="K20" s="62"/>
      <c r="L20" s="62"/>
    </row>
    <row r="21" spans="1:12" ht="64.5" thickBot="1" x14ac:dyDescent="0.25">
      <c r="A21" s="41" t="s">
        <v>22</v>
      </c>
      <c r="B21" s="42" t="s">
        <v>19</v>
      </c>
      <c r="C21" s="42" t="s">
        <v>20</v>
      </c>
      <c r="D21" s="42" t="s">
        <v>21</v>
      </c>
      <c r="E21" s="42" t="s">
        <v>23</v>
      </c>
      <c r="F21" s="42" t="s">
        <v>29</v>
      </c>
      <c r="G21" s="43" t="s">
        <v>30</v>
      </c>
      <c r="H21" s="44" t="s">
        <v>24</v>
      </c>
      <c r="I21" s="45" t="s">
        <v>26</v>
      </c>
      <c r="J21" s="45" t="s">
        <v>47</v>
      </c>
      <c r="K21" s="63"/>
      <c r="L21" s="63"/>
    </row>
    <row r="22" spans="1:12" x14ac:dyDescent="0.2">
      <c r="A22" s="67">
        <f>E6*700000</f>
        <v>18200000</v>
      </c>
      <c r="B22" s="69">
        <v>43689</v>
      </c>
      <c r="C22" s="71">
        <v>43693</v>
      </c>
      <c r="D22" s="69">
        <v>43712</v>
      </c>
      <c r="E22" s="70">
        <v>613088</v>
      </c>
      <c r="F22" s="70">
        <v>721402</v>
      </c>
      <c r="G22" s="40">
        <f t="shared" ref="G22" si="3">F22/A$22</f>
        <v>3.9637472527472531E-2</v>
      </c>
      <c r="H22" s="72">
        <f>A22-F22</f>
        <v>17478598</v>
      </c>
      <c r="I22" s="73">
        <f>1-G22</f>
        <v>0.96036252747252748</v>
      </c>
      <c r="J22" s="91"/>
      <c r="K22" s="56"/>
      <c r="L22" s="56"/>
    </row>
    <row r="23" spans="1:12" ht="12.75" customHeight="1" x14ac:dyDescent="0.2">
      <c r="A23" s="46"/>
      <c r="B23" s="69">
        <v>43880</v>
      </c>
      <c r="C23" s="71">
        <v>43887</v>
      </c>
      <c r="D23" s="69">
        <v>43892</v>
      </c>
      <c r="E23" s="70">
        <v>1333888</v>
      </c>
      <c r="F23" s="70">
        <v>1397616</v>
      </c>
      <c r="G23" s="40">
        <f t="shared" ref="G23" si="4">F23/A$22</f>
        <v>7.6792087912087914E-2</v>
      </c>
      <c r="H23" s="72">
        <f>H22-F23</f>
        <v>16080982</v>
      </c>
      <c r="I23" s="73">
        <f>I22-G23</f>
        <v>0.88357043956043957</v>
      </c>
      <c r="J23" s="92">
        <v>392</v>
      </c>
      <c r="K23" s="1"/>
      <c r="L23" s="1"/>
    </row>
    <row r="24" spans="1:12" ht="12.75" customHeight="1" x14ac:dyDescent="0.2">
      <c r="A24" s="14"/>
      <c r="B24" s="10"/>
      <c r="C24" s="10"/>
      <c r="D24" s="10"/>
      <c r="E24" s="11"/>
      <c r="F24" s="11"/>
      <c r="G24" s="40"/>
      <c r="H24" s="72"/>
      <c r="I24" s="73"/>
      <c r="J24" s="93"/>
      <c r="K24" s="56"/>
      <c r="L24" s="56"/>
    </row>
    <row r="25" spans="1:12" x14ac:dyDescent="0.2">
      <c r="A25" s="14"/>
      <c r="B25" s="76"/>
      <c r="C25" s="76"/>
      <c r="D25" s="76"/>
      <c r="E25" s="8"/>
      <c r="F25" s="8"/>
      <c r="G25" s="40"/>
      <c r="H25" s="72"/>
      <c r="I25" s="73"/>
      <c r="J25" s="94"/>
      <c r="K25" s="64"/>
      <c r="L25" s="1"/>
    </row>
    <row r="26" spans="1:12" x14ac:dyDescent="0.2">
      <c r="A26" s="14"/>
      <c r="B26" s="10"/>
      <c r="C26" s="10"/>
      <c r="D26" s="10"/>
      <c r="E26" s="11"/>
      <c r="F26" s="11"/>
      <c r="G26" s="26"/>
      <c r="H26" s="72"/>
      <c r="I26" s="73"/>
      <c r="J26" s="93"/>
      <c r="K26" s="65"/>
      <c r="L26" s="1"/>
    </row>
    <row r="27" spans="1:12" x14ac:dyDescent="0.2">
      <c r="A27" s="14"/>
      <c r="B27" s="10"/>
      <c r="C27" s="10"/>
      <c r="D27" s="10"/>
      <c r="E27" s="11"/>
      <c r="F27" s="11"/>
      <c r="G27" s="26"/>
      <c r="H27" s="72"/>
      <c r="I27" s="73"/>
      <c r="J27" s="93"/>
      <c r="K27" s="64"/>
      <c r="L27" s="1"/>
    </row>
    <row r="28" spans="1:12" x14ac:dyDescent="0.2">
      <c r="A28" s="14"/>
      <c r="B28" s="10"/>
      <c r="C28" s="10"/>
      <c r="D28" s="10"/>
      <c r="E28" s="31"/>
      <c r="F28" s="11"/>
      <c r="G28" s="26"/>
      <c r="H28" s="72"/>
      <c r="I28" s="73"/>
      <c r="J28" s="93"/>
      <c r="K28" s="64"/>
      <c r="L28" s="1"/>
    </row>
    <row r="29" spans="1:12" x14ac:dyDescent="0.2">
      <c r="A29" s="14"/>
      <c r="B29" s="10"/>
      <c r="C29" s="10"/>
      <c r="D29" s="10"/>
      <c r="E29" s="31"/>
      <c r="F29" s="11"/>
      <c r="G29" s="26"/>
      <c r="H29" s="31"/>
      <c r="I29" s="28"/>
      <c r="J29" s="93"/>
      <c r="K29" s="64"/>
      <c r="L29" s="1"/>
    </row>
    <row r="30" spans="1:12" x14ac:dyDescent="0.2">
      <c r="A30" s="14"/>
      <c r="B30" s="10"/>
      <c r="C30" s="10"/>
      <c r="D30" s="8"/>
      <c r="E30" s="8"/>
      <c r="F30" s="11"/>
      <c r="G30" s="27"/>
      <c r="H30" s="31"/>
      <c r="I30" s="29"/>
      <c r="J30" s="95"/>
      <c r="K30" s="64"/>
      <c r="L30" s="1"/>
    </row>
    <row r="31" spans="1:12" x14ac:dyDescent="0.2">
      <c r="A31" s="14"/>
      <c r="B31" s="10"/>
      <c r="C31" s="10"/>
      <c r="D31" s="8"/>
      <c r="E31" s="8"/>
      <c r="F31" s="11"/>
      <c r="G31" s="26"/>
      <c r="H31" s="31"/>
      <c r="I31" s="29"/>
      <c r="J31" s="95"/>
      <c r="K31" s="64"/>
      <c r="L31" s="1"/>
    </row>
    <row r="32" spans="1:12" ht="13.5" thickBot="1" x14ac:dyDescent="0.25">
      <c r="A32" s="15"/>
      <c r="B32" s="16"/>
      <c r="C32" s="16"/>
      <c r="D32" s="17"/>
      <c r="E32" s="17"/>
      <c r="F32" s="18"/>
      <c r="G32" s="24"/>
      <c r="H32" s="32"/>
      <c r="I32" s="30"/>
      <c r="J32" s="96"/>
      <c r="K32" s="1"/>
      <c r="L32" s="1"/>
    </row>
    <row r="33" spans="1:12" ht="13.5" thickBot="1" x14ac:dyDescent="0.25">
      <c r="A33" s="19" t="s">
        <v>27</v>
      </c>
      <c r="B33" s="20"/>
      <c r="C33" s="20"/>
      <c r="D33" s="21"/>
      <c r="E33" s="98">
        <f>SUM(E22:E32)</f>
        <v>1946976</v>
      </c>
      <c r="F33" s="99">
        <f>SUM(F22:F32)</f>
        <v>2119018</v>
      </c>
      <c r="G33" s="25">
        <f>SUM(G22:G32)</f>
        <v>0.11642956043956044</v>
      </c>
      <c r="H33" s="22">
        <f>A22-F33</f>
        <v>16080982</v>
      </c>
      <c r="I33" s="33">
        <f>1-G33</f>
        <v>0.88357043956043957</v>
      </c>
      <c r="J33" s="97"/>
      <c r="K33" s="66"/>
      <c r="L33" s="66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2" ht="12.75" customHeight="1" x14ac:dyDescent="0.25">
      <c r="A37" s="107" t="s">
        <v>15</v>
      </c>
      <c r="B37" s="107"/>
      <c r="C37" s="107"/>
      <c r="D37" s="107"/>
      <c r="E37" s="1"/>
      <c r="F37" s="1"/>
      <c r="G37" s="1"/>
      <c r="H37" s="1"/>
      <c r="I37" s="1"/>
      <c r="J37" s="1"/>
    </row>
    <row r="38" spans="1:12" x14ac:dyDescent="0.2">
      <c r="A38" s="104" t="s">
        <v>16</v>
      </c>
      <c r="B38" s="104"/>
      <c r="C38" s="12" t="s">
        <v>17</v>
      </c>
      <c r="D38" s="12" t="s">
        <v>18</v>
      </c>
      <c r="E38" s="1"/>
      <c r="F38" s="1"/>
      <c r="G38" s="1"/>
      <c r="H38" s="1"/>
      <c r="I38" s="1"/>
      <c r="J38" s="1"/>
    </row>
    <row r="39" spans="1:12" x14ac:dyDescent="0.2">
      <c r="A39" s="102">
        <f>A22-F33</f>
        <v>16080982</v>
      </c>
      <c r="B39" s="103"/>
      <c r="C39" s="68">
        <f>1-G33</f>
        <v>0.88357043956043957</v>
      </c>
      <c r="D39" s="23">
        <f>(C39/0.8)*100</f>
        <v>110.44630494505495</v>
      </c>
      <c r="E39" s="78" t="s">
        <v>46</v>
      </c>
      <c r="F39" s="78"/>
      <c r="G39" s="78"/>
      <c r="H39" s="78"/>
      <c r="I39" s="78"/>
      <c r="J39" s="78"/>
    </row>
    <row r="40" spans="1:12" x14ac:dyDescent="0.2">
      <c r="A40" s="1"/>
      <c r="B40" s="1"/>
      <c r="C40" s="1"/>
      <c r="D40" s="1"/>
      <c r="E40" s="1"/>
      <c r="F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t="s">
        <v>28</v>
      </c>
    </row>
    <row r="42" spans="1:12" ht="15.75" x14ac:dyDescent="0.25">
      <c r="A42" s="1"/>
      <c r="B42" s="7"/>
      <c r="C42" s="7"/>
      <c r="D42" s="1"/>
      <c r="E42" s="1"/>
      <c r="F42" s="1"/>
      <c r="G42" s="1"/>
      <c r="H42" s="1"/>
      <c r="I42" s="1"/>
      <c r="J42" s="1"/>
    </row>
    <row r="43" spans="1:12" x14ac:dyDescent="0.2">
      <c r="A43" s="52"/>
      <c r="B43" s="52"/>
      <c r="C43" s="52"/>
      <c r="D43" s="52"/>
      <c r="E43" s="52"/>
      <c r="F43" s="52"/>
      <c r="G43" s="52"/>
      <c r="H43" s="52"/>
      <c r="I43" s="100"/>
      <c r="J43" s="101"/>
    </row>
    <row r="44" spans="1:12" x14ac:dyDescent="0.2">
      <c r="A44" s="53"/>
      <c r="B44" s="54"/>
      <c r="C44" s="54"/>
      <c r="D44" s="1"/>
      <c r="E44" s="1"/>
      <c r="F44" s="54"/>
      <c r="G44" s="55"/>
      <c r="H44" s="54"/>
    </row>
    <row r="45" spans="1:12" x14ac:dyDescent="0.2">
      <c r="A45" s="53"/>
      <c r="B45" s="54"/>
      <c r="C45" s="54"/>
      <c r="D45" s="54"/>
      <c r="E45" s="54"/>
      <c r="F45" s="54"/>
      <c r="G45" s="55"/>
      <c r="H45" s="54"/>
    </row>
    <row r="46" spans="1:12" x14ac:dyDescent="0.2">
      <c r="A46" s="53"/>
      <c r="B46" s="54"/>
      <c r="C46" s="54"/>
      <c r="D46" s="1"/>
      <c r="E46" s="1"/>
      <c r="F46" s="54"/>
      <c r="G46" s="55"/>
      <c r="H46" s="54"/>
    </row>
    <row r="47" spans="1:12" x14ac:dyDescent="0.2">
      <c r="A47" s="53"/>
      <c r="B47" s="54"/>
      <c r="C47" s="54"/>
      <c r="D47" s="54"/>
      <c r="E47" s="54"/>
      <c r="F47" s="54"/>
      <c r="G47" s="55"/>
      <c r="H47" s="54"/>
    </row>
    <row r="48" spans="1:12" x14ac:dyDescent="0.2">
      <c r="A48" s="53"/>
      <c r="B48" s="54"/>
      <c r="C48" s="54"/>
      <c r="D48" s="1"/>
      <c r="E48" s="1"/>
      <c r="F48" s="54"/>
      <c r="G48" s="55"/>
      <c r="H48" s="54"/>
    </row>
    <row r="49" spans="1:10" x14ac:dyDescent="0.2">
      <c r="A49" s="53"/>
      <c r="B49" s="54"/>
      <c r="C49" s="56"/>
      <c r="D49" s="57"/>
      <c r="E49" s="57"/>
      <c r="F49" s="56"/>
      <c r="G49" s="56"/>
      <c r="H49" s="56"/>
    </row>
    <row r="50" spans="1:10" x14ac:dyDescent="0.2">
      <c r="A50" s="53"/>
      <c r="B50" s="54"/>
      <c r="C50" s="54"/>
      <c r="D50" s="54"/>
      <c r="E50" s="54"/>
      <c r="F50" s="54"/>
      <c r="G50" s="55"/>
      <c r="H50" s="54"/>
    </row>
    <row r="51" spans="1:10" x14ac:dyDescent="0.2">
      <c r="A51" s="53"/>
      <c r="B51" s="54"/>
      <c r="C51" s="54"/>
      <c r="D51" s="54"/>
      <c r="E51" s="54"/>
      <c r="F51" s="54"/>
      <c r="G51" s="55"/>
      <c r="H51" s="54"/>
    </row>
    <row r="52" spans="1:10" x14ac:dyDescent="0.2">
      <c r="A52" s="53"/>
      <c r="B52" s="54"/>
      <c r="C52" s="54"/>
      <c r="D52" s="1"/>
      <c r="E52" s="1"/>
      <c r="F52" s="54"/>
      <c r="G52" s="55"/>
      <c r="H52" s="54"/>
    </row>
    <row r="53" spans="1:10" ht="15.75" x14ac:dyDescent="0.25">
      <c r="A53" s="1"/>
      <c r="B53" s="108"/>
      <c r="C53" s="108"/>
      <c r="D53" s="109"/>
      <c r="E53" s="58"/>
      <c r="F53" s="1"/>
      <c r="G53" s="1"/>
      <c r="H53" s="1"/>
      <c r="I53" s="1"/>
      <c r="J53" s="1"/>
    </row>
    <row r="54" spans="1:10" x14ac:dyDescent="0.2">
      <c r="A54" s="52"/>
      <c r="B54" s="52"/>
      <c r="C54" s="52"/>
      <c r="D54" s="52"/>
      <c r="E54" s="52"/>
      <c r="F54" s="52"/>
      <c r="G54" s="52"/>
      <c r="H54" s="52"/>
      <c r="I54" s="100"/>
      <c r="J54" s="101"/>
    </row>
    <row r="55" spans="1:10" x14ac:dyDescent="0.2">
      <c r="A55" s="53"/>
      <c r="B55" s="1"/>
      <c r="C55" s="1"/>
      <c r="D55" s="1"/>
      <c r="E55" s="1"/>
      <c r="F55" s="55"/>
      <c r="G55" s="55"/>
      <c r="H55" s="54"/>
      <c r="I55" s="105"/>
      <c r="J55" s="105"/>
    </row>
    <row r="56" spans="1:10" x14ac:dyDescent="0.2">
      <c r="A56" s="53"/>
      <c r="B56" s="1"/>
      <c r="C56" s="1"/>
      <c r="D56" s="56"/>
      <c r="E56" s="56"/>
      <c r="F56" s="56"/>
      <c r="G56" s="56"/>
      <c r="H56" s="56"/>
      <c r="I56" s="105"/>
      <c r="J56" s="105"/>
    </row>
    <row r="57" spans="1:10" x14ac:dyDescent="0.2">
      <c r="A57" s="1"/>
      <c r="B57" s="1"/>
      <c r="C57" s="1"/>
      <c r="D57" s="1"/>
      <c r="E57" s="1"/>
      <c r="F57" s="1"/>
      <c r="G57" s="1"/>
      <c r="H57" s="1"/>
    </row>
    <row r="62" spans="1:10" x14ac:dyDescent="0.2">
      <c r="B62" s="100"/>
      <c r="C62" s="101"/>
    </row>
    <row r="69" spans="2:3" x14ac:dyDescent="0.2">
      <c r="B69" s="100"/>
      <c r="C69" s="101"/>
    </row>
  </sheetData>
  <sortState ref="B9:B16">
    <sortCondition ref="B9"/>
  </sortState>
  <mergeCells count="12">
    <mergeCell ref="A1:L1"/>
    <mergeCell ref="A37:D37"/>
    <mergeCell ref="I56:J56"/>
    <mergeCell ref="B53:D53"/>
    <mergeCell ref="A3:E3"/>
    <mergeCell ref="B69:C69"/>
    <mergeCell ref="A39:B39"/>
    <mergeCell ref="A38:B38"/>
    <mergeCell ref="B62:C62"/>
    <mergeCell ref="I43:J43"/>
    <mergeCell ref="I54:J54"/>
    <mergeCell ref="I55:J55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7" orientation="landscape" horizontalDpi="300" verticalDpi="300" r:id="rId1"/>
  <headerFooter alignWithMargins="0"/>
  <rowBreaks count="1" manualBreakCount="1">
    <brk id="3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J18"/>
    </sheetView>
  </sheetViews>
  <sheetFormatPr defaultRowHeight="12.75" x14ac:dyDescent="0.2"/>
  <cols>
    <col min="1" max="1" width="4.85546875" customWidth="1"/>
    <col min="2" max="2" width="22" customWidth="1"/>
    <col min="3" max="3" width="11.85546875" customWidth="1"/>
    <col min="4" max="4" width="10.42578125" customWidth="1"/>
    <col min="5" max="5" width="11.5703125" customWidth="1"/>
    <col min="6" max="6" width="11" customWidth="1"/>
    <col min="7" max="7" width="14" customWidth="1"/>
    <col min="8" max="8" width="11.42578125" customWidth="1"/>
    <col min="9" max="9" width="11.85546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i.yanuchkovskaya</cp:lastModifiedBy>
  <cp:lastPrinted>2019-09-05T06:25:18Z</cp:lastPrinted>
  <dcterms:created xsi:type="dcterms:W3CDTF">2004-08-05T11:03:05Z</dcterms:created>
  <dcterms:modified xsi:type="dcterms:W3CDTF">2020-06-30T09:53:46Z</dcterms:modified>
</cp:coreProperties>
</file>