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-28MCA-700 (Баден 0.7)\"/>
    </mc:Choice>
  </mc:AlternateContent>
  <bookViews>
    <workbookView xWindow="14400" yWindow="-12" windowWidth="14448" windowHeight="12432" firstSheet="7" activeTab="1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приемки'!$A$1:$J$43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форма'!$A$1:$S$23</definedName>
  </definedNames>
  <calcPr calcId="152511"/>
</workbook>
</file>

<file path=xl/calcChain.xml><?xml version="1.0" encoding="utf-8"?>
<calcChain xmlns="http://schemas.openxmlformats.org/spreadsheetml/2006/main">
  <c r="A32" i="14" l="1"/>
  <c r="A26" i="14"/>
  <c r="A28" i="14" s="1"/>
  <c r="A30" i="14" s="1"/>
  <c r="G32" i="14" l="1"/>
  <c r="B33" i="14"/>
  <c r="E32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3" i="14" l="1"/>
  <c r="I41" i="14"/>
  <c r="I39" i="14"/>
  <c r="I20" i="14"/>
</calcChain>
</file>

<file path=xl/sharedStrings.xml><?xml version="1.0" encoding="utf-8"?>
<sst xmlns="http://schemas.openxmlformats.org/spreadsheetml/2006/main" count="473" uniqueCount="113">
  <si>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</si>
  <si>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</si>
  <si>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</si>
  <si>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</si>
  <si>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</si>
  <si>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</si>
  <si>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</si>
  <si>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</si>
  <si>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</si>
  <si>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</si>
  <si>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</si>
  <si>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</si>
  <si>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</si>
  <si>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</si>
  <si>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</si>
  <si>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</si>
  <si>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</si>
  <si>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</si>
  <si>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</si>
  <si>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</si>
  <si>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</si>
  <si>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</si>
  <si>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</si>
  <si>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</si>
  <si>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</si>
  <si>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</si>
  <si>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</si>
  <si>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</si>
  <si>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</si>
  <si>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</si>
  <si>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</si>
  <si>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</si>
  <si>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</si>
  <si>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</si>
  <si>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</si>
  <si>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</si>
  <si>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</si>
  <si>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</si>
  <si>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</si>
  <si>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</si>
  <si>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</si>
  <si>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</si>
  <si>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</si>
  <si>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</si>
  <si>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</si>
  <si>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</si>
  <si>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</si>
  <si>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</si>
  <si>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</si>
  <si>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</si>
  <si>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</si>
  <si>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</si>
  <si>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</si>
  <si>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</si>
  <si>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</si>
  <si>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</si>
  <si>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</si>
  <si>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</si>
  <si>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</si>
  <si>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</si>
  <si>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</si>
  <si>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</si>
  <si>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</si>
  <si>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</si>
  <si>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</si>
  <si>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</si>
  <si>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</si>
  <si>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</si>
  <si>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</si>
  <si>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</si>
  <si>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</si>
  <si>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</si>
  <si>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</si>
  <si>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</si>
  <si>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</si>
  <si>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</si>
  <si>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</si>
  <si>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</si>
  <si>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</si>
  <si>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</si>
  <si>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</si>
  <si>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</si>
  <si>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</si>
  <si>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</si>
  <si>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</si>
  <si>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</si>
  <si>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</si>
  <si>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</si>
  <si>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</si>
  <si>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</si>
  <si>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</si>
  <si>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</si>
  <si>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</si>
  <si>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</si>
  <si>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</si>
  <si>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</si>
  <si>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</si>
  <si>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</si>
  <si>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</si>
  <si>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</si>
  <si>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</si>
  <si>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</si>
  <si>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</si>
  <si>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</si>
  <si>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</si>
  <si>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</si>
  <si>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</si>
  <si>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</si>
  <si>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</si>
  <si>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BADEN 700</t>
  </si>
  <si>
    <t>ХI-28MCA-700 (Баден 0.7 л.)</t>
  </si>
  <si>
    <t>(к серийному формокомплекту Бутылка ХI-28MCA-700 Баден 0.7)</t>
  </si>
  <si>
    <t>Полная высота 45,4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</si>
</sst>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21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22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1" t="s">
        <v>81</v>
      </c>
      <c r="B1" s="395"/>
      <c r="C1" s="395"/>
      <c r="D1" s="395"/>
      <c r="E1" s="395"/>
      <c r="G1" s="371" t="s">
        <v>80</v>
      </c>
    </row>
    <row r="2" spans="1:11" ht="17.399999999999999" thickTop="1" thickBot="1" x14ac:dyDescent="0.35">
      <c r="A2" s="392" t="s">
        <v>110</v>
      </c>
      <c r="B2" s="393"/>
      <c r="C2" s="393"/>
      <c r="D2" s="393"/>
      <c r="E2" s="394"/>
      <c r="G2" s="370" t="s">
        <v>78</v>
      </c>
    </row>
    <row r="3" spans="1:11" ht="16.8" thickTop="1" x14ac:dyDescent="0.3">
      <c r="G3" s="370" t="s">
        <v>79</v>
      </c>
    </row>
    <row r="4" spans="1:11" ht="13.8" thickBot="1" x14ac:dyDescent="0.3">
      <c r="A4" s="396" t="s">
        <v>82</v>
      </c>
      <c r="B4" s="397"/>
      <c r="C4" s="397"/>
      <c r="D4" s="397"/>
      <c r="E4" s="397"/>
    </row>
    <row r="5" spans="1:11" ht="16.8" thickTop="1" thickBot="1" x14ac:dyDescent="0.3">
      <c r="A5" s="398" t="s">
        <v>86</v>
      </c>
      <c r="B5" s="399"/>
      <c r="C5" s="399"/>
      <c r="D5" s="399"/>
      <c r="E5" s="400"/>
    </row>
    <row r="6" spans="1:11" ht="13.8" thickTop="1" x14ac:dyDescent="0.25"/>
    <row r="7" spans="1:11" ht="13.8" thickBot="1" x14ac:dyDescent="0.3">
      <c r="A7" s="391" t="s">
        <v>83</v>
      </c>
      <c r="B7" s="395"/>
      <c r="C7" s="395"/>
      <c r="D7" s="395"/>
      <c r="E7" s="395"/>
    </row>
    <row r="8" spans="1:11" ht="16.8" thickTop="1" thickBot="1" x14ac:dyDescent="0.3">
      <c r="A8" s="401"/>
      <c r="B8" s="402"/>
      <c r="C8" s="402"/>
      <c r="D8" s="402"/>
      <c r="E8" s="403"/>
    </row>
    <row r="10" spans="1:11" ht="13.8" thickBot="1" x14ac:dyDescent="0.3">
      <c r="A10" s="391" t="s">
        <v>84</v>
      </c>
      <c r="B10" s="391"/>
      <c r="C10" s="372"/>
      <c r="D10" s="379" t="s">
        <v>93</v>
      </c>
      <c r="E10" s="372"/>
      <c r="F10" t="s">
        <v>94</v>
      </c>
    </row>
    <row r="11" spans="1:11" ht="16.8" thickTop="1" thickBot="1" x14ac:dyDescent="0.3">
      <c r="A11" s="389"/>
      <c r="B11" s="390"/>
      <c r="D11" s="378">
        <v>43763</v>
      </c>
      <c r="F11" s="386" t="s">
        <v>96</v>
      </c>
      <c r="G11" s="386"/>
      <c r="H11" s="386"/>
      <c r="I11" s="386"/>
      <c r="J11" s="387" t="s">
        <v>98</v>
      </c>
      <c r="K11" s="387"/>
    </row>
    <row r="12" spans="1:11" x14ac:dyDescent="0.25">
      <c r="F12" s="386" t="s">
        <v>85</v>
      </c>
      <c r="G12" s="386"/>
      <c r="H12" s="386"/>
      <c r="I12" s="386"/>
      <c r="J12" s="387" t="s">
        <v>99</v>
      </c>
      <c r="K12" s="387"/>
    </row>
    <row r="13" spans="1:11" x14ac:dyDescent="0.25">
      <c r="A13" s="373" t="s">
        <v>87</v>
      </c>
      <c r="B13" s="374" t="s">
        <v>88</v>
      </c>
      <c r="C13" s="382" t="s">
        <v>103</v>
      </c>
      <c r="F13" s="386" t="s">
        <v>97</v>
      </c>
      <c r="G13" s="386"/>
      <c r="H13" s="386"/>
      <c r="I13" s="386"/>
      <c r="J13" s="387" t="s">
        <v>100</v>
      </c>
      <c r="K13" s="387"/>
    </row>
    <row r="14" spans="1:11" x14ac:dyDescent="0.25">
      <c r="A14" s="375" t="s">
        <v>42</v>
      </c>
      <c r="B14" s="376">
        <v>6</v>
      </c>
      <c r="C14" s="381" t="s">
        <v>109</v>
      </c>
    </row>
    <row r="15" spans="1:11" x14ac:dyDescent="0.25">
      <c r="A15" s="375" t="s">
        <v>43</v>
      </c>
      <c r="B15" s="376">
        <v>6</v>
      </c>
      <c r="C15" s="381" t="s">
        <v>109</v>
      </c>
    </row>
    <row r="16" spans="1:11" x14ac:dyDescent="0.25">
      <c r="A16" s="375" t="s">
        <v>38</v>
      </c>
      <c r="B16" s="376">
        <v>8</v>
      </c>
      <c r="C16" s="381" t="s">
        <v>109</v>
      </c>
    </row>
    <row r="17" spans="1:3" x14ac:dyDescent="0.25">
      <c r="A17" s="375" t="s">
        <v>23</v>
      </c>
      <c r="B17" s="376">
        <v>8</v>
      </c>
      <c r="C17" s="381" t="s">
        <v>109</v>
      </c>
    </row>
    <row r="18" spans="1:3" x14ac:dyDescent="0.25">
      <c r="A18" s="375" t="s">
        <v>46</v>
      </c>
      <c r="B18" s="381" t="s">
        <v>92</v>
      </c>
      <c r="C18" s="381" t="s">
        <v>109</v>
      </c>
    </row>
    <row r="19" spans="1:3" x14ac:dyDescent="0.25">
      <c r="A19" s="375" t="s">
        <v>89</v>
      </c>
      <c r="B19" s="381" t="s">
        <v>92</v>
      </c>
      <c r="C19" s="381" t="s">
        <v>109</v>
      </c>
    </row>
    <row r="20" spans="1:3" x14ac:dyDescent="0.25">
      <c r="A20" s="375" t="s">
        <v>50</v>
      </c>
      <c r="B20" s="381" t="s">
        <v>92</v>
      </c>
      <c r="C20" s="381" t="s">
        <v>109</v>
      </c>
    </row>
    <row r="21" spans="1:3" x14ac:dyDescent="0.25">
      <c r="A21" s="375" t="s">
        <v>52</v>
      </c>
      <c r="B21" s="381" t="s">
        <v>92</v>
      </c>
      <c r="C21" s="381" t="s">
        <v>109</v>
      </c>
    </row>
    <row r="22" spans="1:3" x14ac:dyDescent="0.25">
      <c r="A22" s="375" t="s">
        <v>90</v>
      </c>
      <c r="B22" s="381" t="s">
        <v>92</v>
      </c>
      <c r="C22" s="381" t="s">
        <v>109</v>
      </c>
    </row>
    <row r="23" spans="1:3" x14ac:dyDescent="0.25">
      <c r="A23" s="375" t="s">
        <v>55</v>
      </c>
      <c r="B23" s="376">
        <v>8</v>
      </c>
      <c r="C23" s="381" t="s">
        <v>109</v>
      </c>
    </row>
    <row r="24" spans="1:3" x14ac:dyDescent="0.25">
      <c r="A24" s="375" t="s">
        <v>69</v>
      </c>
      <c r="B24" s="381" t="s">
        <v>92</v>
      </c>
      <c r="C24" s="381" t="s">
        <v>109</v>
      </c>
    </row>
    <row r="25" spans="1:3" x14ac:dyDescent="0.25">
      <c r="A25" s="375" t="s">
        <v>91</v>
      </c>
      <c r="B25" s="381" t="s">
        <v>60</v>
      </c>
      <c r="C25" s="381" t="s">
        <v>109</v>
      </c>
    </row>
    <row r="26" spans="1:3" x14ac:dyDescent="0.25">
      <c r="A26" s="377" t="s">
        <v>54</v>
      </c>
      <c r="B26" s="381" t="s">
        <v>92</v>
      </c>
      <c r="C26" s="381" t="s">
        <v>109</v>
      </c>
    </row>
    <row r="27" spans="1:3" x14ac:dyDescent="0.25">
      <c r="A27" s="377" t="s">
        <v>105</v>
      </c>
      <c r="B27" s="381" t="s">
        <v>92</v>
      </c>
      <c r="C27" s="381" t="s">
        <v>109</v>
      </c>
    </row>
    <row r="28" spans="1:3" x14ac:dyDescent="0.25">
      <c r="A28" s="380"/>
    </row>
    <row r="29" spans="1:3" x14ac:dyDescent="0.25">
      <c r="A29" s="388" t="s">
        <v>106</v>
      </c>
      <c r="B29" s="388"/>
      <c r="C29" s="388"/>
    </row>
    <row r="30" spans="1:3" x14ac:dyDescent="0.25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 t="str">
        <f>Данные!B21</f>
        <v>нет</v>
      </c>
      <c r="L2" s="495"/>
      <c r="M2" s="210"/>
      <c r="N2" s="211"/>
      <c r="O2" s="212"/>
      <c r="P2" s="514"/>
      <c r="Q2" s="514"/>
      <c r="R2" s="213"/>
      <c r="S2" s="214"/>
    </row>
    <row r="3" spans="1:19" ht="17.25" customHeight="1" thickBot="1" x14ac:dyDescent="0.3">
      <c r="A3" s="209"/>
      <c r="B3" s="478"/>
      <c r="C3" s="479"/>
      <c r="D3" s="480"/>
      <c r="E3" s="487" t="s">
        <v>52</v>
      </c>
      <c r="F3" s="488"/>
      <c r="G3" s="488"/>
      <c r="H3" s="489"/>
      <c r="I3" s="492"/>
      <c r="J3" s="493"/>
      <c r="K3" s="496"/>
      <c r="L3" s="497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5" t="s">
        <v>53</v>
      </c>
      <c r="C18" s="516"/>
      <c r="D18" s="516"/>
      <c r="E18" s="517"/>
      <c r="F18" s="116" t="s">
        <v>16</v>
      </c>
      <c r="G18" s="260" t="s">
        <v>45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 t="str">
        <f>Данные!B26</f>
        <v>нет</v>
      </c>
      <c r="L2" s="495"/>
      <c r="M2" s="134"/>
      <c r="N2" s="135"/>
      <c r="O2" s="136"/>
      <c r="P2" s="518"/>
      <c r="Q2" s="518"/>
      <c r="R2" s="137"/>
      <c r="S2" s="138"/>
    </row>
    <row r="3" spans="1:19" ht="17.25" customHeight="1" thickBot="1" x14ac:dyDescent="0.3">
      <c r="A3" s="133"/>
      <c r="B3" s="478"/>
      <c r="C3" s="479"/>
      <c r="D3" s="480"/>
      <c r="E3" s="487" t="s">
        <v>54</v>
      </c>
      <c r="F3" s="488"/>
      <c r="G3" s="488"/>
      <c r="H3" s="489"/>
      <c r="I3" s="492"/>
      <c r="J3" s="493"/>
      <c r="K3" s="496"/>
      <c r="L3" s="497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519">
        <f>Данные!B23</f>
        <v>8</v>
      </c>
      <c r="L2" s="520"/>
      <c r="M2" s="267"/>
      <c r="N2" s="268"/>
      <c r="O2" s="269"/>
      <c r="P2" s="523"/>
      <c r="Q2" s="523"/>
      <c r="R2" s="270"/>
      <c r="S2" s="271"/>
    </row>
    <row r="3" spans="1:19" ht="17.25" customHeight="1" thickBot="1" x14ac:dyDescent="0.3">
      <c r="A3" s="266"/>
      <c r="B3" s="478"/>
      <c r="C3" s="479"/>
      <c r="D3" s="480"/>
      <c r="E3" s="487" t="s">
        <v>55</v>
      </c>
      <c r="F3" s="488"/>
      <c r="G3" s="488"/>
      <c r="H3" s="489"/>
      <c r="I3" s="492"/>
      <c r="J3" s="493"/>
      <c r="K3" s="521"/>
      <c r="L3" s="52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5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47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Zeros="0" view="pageBreakPreview" topLeftCell="A11" zoomScaleSheetLayoutView="100" workbookViewId="0">
      <selection activeCell="A30" sqref="A30:A33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57</v>
      </c>
      <c r="H2" s="317"/>
      <c r="I2" s="317"/>
      <c r="J2" s="317"/>
      <c r="K2" s="317"/>
    </row>
    <row r="3" spans="1:11" s="367" customFormat="1" ht="17.399999999999999" x14ac:dyDescent="0.35">
      <c r="G3" s="316" t="s">
        <v>101</v>
      </c>
      <c r="H3" s="317"/>
      <c r="I3" s="317"/>
      <c r="J3" s="317"/>
      <c r="K3" s="317"/>
    </row>
    <row r="4" spans="1:11" s="367" customFormat="1" ht="17.399999999999999" x14ac:dyDescent="0.35">
      <c r="G4" s="316" t="s">
        <v>104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102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58</v>
      </c>
      <c r="H8" s="368"/>
      <c r="I8" s="316" t="s">
        <v>77</v>
      </c>
      <c r="J8" s="317"/>
    </row>
    <row r="11" spans="1:11" ht="15" customHeight="1" x14ac:dyDescent="0.3">
      <c r="A11" s="431" t="s">
        <v>63</v>
      </c>
      <c r="B11" s="431"/>
      <c r="C11" s="431"/>
      <c r="D11" s="431"/>
      <c r="E11" s="431"/>
      <c r="F11" s="431"/>
      <c r="G11" s="431"/>
      <c r="H11" s="431"/>
      <c r="I11" s="431"/>
      <c r="J11" s="431"/>
    </row>
    <row r="12" spans="1:11" ht="15" customHeight="1" x14ac:dyDescent="0.3">
      <c r="A12" s="430" t="s">
        <v>73</v>
      </c>
      <c r="B12" s="430"/>
      <c r="C12" s="430"/>
      <c r="D12" s="430"/>
      <c r="E12" s="430"/>
      <c r="F12" s="430"/>
      <c r="G12" s="430"/>
      <c r="H12" s="430"/>
      <c r="I12" s="430"/>
      <c r="J12" s="430"/>
    </row>
    <row r="13" spans="1:11" ht="18" customHeight="1" x14ac:dyDescent="0.3">
      <c r="A13" s="432" t="str">
        <f>Данные!A2</f>
        <v>ХI-28MCA-700 (Баден 0.7 л.)</v>
      </c>
      <c r="B13" s="431"/>
      <c r="C13" s="431"/>
      <c r="D13" s="431"/>
      <c r="E13" s="431"/>
      <c r="F13" s="431"/>
      <c r="G13" s="431"/>
      <c r="H13" s="431"/>
      <c r="I13" s="431"/>
      <c r="J13" s="431"/>
    </row>
    <row r="15" spans="1:11" ht="15.6" x14ac:dyDescent="0.3">
      <c r="A15" s="311" t="s">
        <v>59</v>
      </c>
      <c r="B15" s="311"/>
      <c r="C15" s="311"/>
      <c r="D15" s="311"/>
      <c r="E15" s="311"/>
      <c r="F15" s="311"/>
      <c r="G15" s="312"/>
      <c r="H15" s="313">
        <f>Данные!D11</f>
        <v>43763</v>
      </c>
      <c r="I15" s="311"/>
      <c r="J15" s="312"/>
    </row>
    <row r="16" spans="1:11" ht="15.6" x14ac:dyDescent="0.3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60</v>
      </c>
      <c r="B17" s="320" t="s">
        <v>61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60</v>
      </c>
      <c r="B18" s="320" t="s">
        <v>62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74</v>
      </c>
      <c r="B20" s="311"/>
      <c r="C20" s="311"/>
      <c r="D20" s="311"/>
      <c r="E20" s="311"/>
      <c r="F20" s="311"/>
      <c r="G20" s="311"/>
      <c r="H20" s="311"/>
      <c r="I20" s="313">
        <f>H15</f>
        <v>43763</v>
      </c>
      <c r="J20" s="312"/>
    </row>
    <row r="21" spans="1:10" ht="15.6" x14ac:dyDescent="0.3">
      <c r="A21" s="311" t="s">
        <v>75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25" t="s">
        <v>64</v>
      </c>
      <c r="B22" s="425" t="s">
        <v>65</v>
      </c>
      <c r="C22" s="425"/>
      <c r="D22" s="425"/>
      <c r="E22" s="425" t="s">
        <v>66</v>
      </c>
      <c r="F22" s="425"/>
      <c r="G22" s="429" t="s">
        <v>67</v>
      </c>
      <c r="H22" s="425" t="s">
        <v>68</v>
      </c>
      <c r="I22" s="425"/>
      <c r="J22" s="425"/>
    </row>
    <row r="23" spans="1:10" x14ac:dyDescent="0.3">
      <c r="A23" s="425"/>
      <c r="B23" s="425"/>
      <c r="C23" s="425"/>
      <c r="D23" s="425"/>
      <c r="E23" s="425"/>
      <c r="F23" s="425"/>
      <c r="G23" s="429"/>
      <c r="H23" s="425"/>
      <c r="I23" s="425"/>
      <c r="J23" s="425"/>
    </row>
    <row r="24" spans="1:10" x14ac:dyDescent="0.3">
      <c r="A24" s="404">
        <v>1</v>
      </c>
      <c r="B24" s="426" t="s">
        <v>42</v>
      </c>
      <c r="C24" s="427"/>
      <c r="D24" s="428"/>
      <c r="E24" s="408" t="str">
        <f>Данные!C14</f>
        <v>BADEN 700</v>
      </c>
      <c r="F24" s="409"/>
      <c r="G24" s="412">
        <f>Данные!B14</f>
        <v>6</v>
      </c>
      <c r="H24" s="414"/>
      <c r="I24" s="415"/>
      <c r="J24" s="416"/>
    </row>
    <row r="25" spans="1:10" ht="40.049999999999997" customHeight="1" x14ac:dyDescent="0.3">
      <c r="A25" s="420"/>
      <c r="B25" s="422" t="str">
        <f>Данные!$A$30</f>
        <v>(к серийному формокомплекту Бутылка ХI-28MCA-700 Баден 0.7)</v>
      </c>
      <c r="C25" s="423"/>
      <c r="D25" s="424"/>
      <c r="E25" s="421"/>
      <c r="F25" s="411"/>
      <c r="G25" s="413"/>
      <c r="H25" s="417"/>
      <c r="I25" s="418"/>
      <c r="J25" s="419"/>
    </row>
    <row r="26" spans="1:10" x14ac:dyDescent="0.3">
      <c r="A26" s="404">
        <f>A24+1</f>
        <v>2</v>
      </c>
      <c r="B26" s="405" t="s">
        <v>107</v>
      </c>
      <c r="C26" s="406"/>
      <c r="D26" s="407"/>
      <c r="E26" s="408" t="str">
        <f>Данные!C15</f>
        <v>BADEN 700</v>
      </c>
      <c r="F26" s="409"/>
      <c r="G26" s="412">
        <f>Данные!B15</f>
        <v>6</v>
      </c>
      <c r="H26" s="414"/>
      <c r="I26" s="415"/>
      <c r="J26" s="416"/>
    </row>
    <row r="27" spans="1:10" ht="40.049999999999997" customHeight="1" x14ac:dyDescent="0.3">
      <c r="A27" s="420"/>
      <c r="B27" s="422" t="str">
        <f>Данные!$A$30</f>
        <v>(к серийному формокомплекту Бутылка ХI-28MCA-700 Баден 0.7)</v>
      </c>
      <c r="C27" s="423"/>
      <c r="D27" s="424"/>
      <c r="E27" s="421"/>
      <c r="F27" s="411"/>
      <c r="G27" s="413"/>
      <c r="H27" s="417"/>
      <c r="I27" s="418"/>
      <c r="J27" s="419"/>
    </row>
    <row r="28" spans="1:10" ht="14.4" customHeight="1" x14ac:dyDescent="0.3">
      <c r="A28" s="404">
        <f t="shared" ref="A28" si="0">A26+1</f>
        <v>3</v>
      </c>
      <c r="B28" s="405" t="s">
        <v>38</v>
      </c>
      <c r="C28" s="406"/>
      <c r="D28" s="407"/>
      <c r="E28" s="408" t="str">
        <f>Данные!C16</f>
        <v>BADEN 700</v>
      </c>
      <c r="F28" s="409"/>
      <c r="G28" s="412">
        <f>Данные!B16</f>
        <v>8</v>
      </c>
      <c r="H28" s="414"/>
      <c r="I28" s="415"/>
      <c r="J28" s="416"/>
    </row>
    <row r="29" spans="1:10" ht="40.049999999999997" customHeight="1" x14ac:dyDescent="0.3">
      <c r="A29" s="420"/>
      <c r="B29" s="422" t="str">
        <f>Данные!$A$30</f>
        <v>(к серийному формокомплекту Бутылка ХI-28MCA-700 Баден 0.7)</v>
      </c>
      <c r="C29" s="423"/>
      <c r="D29" s="424"/>
      <c r="E29" s="421"/>
      <c r="F29" s="411"/>
      <c r="G29" s="413"/>
      <c r="H29" s="417"/>
      <c r="I29" s="418"/>
      <c r="J29" s="419"/>
    </row>
    <row r="30" spans="1:10" ht="14.4" customHeight="1" x14ac:dyDescent="0.3">
      <c r="A30" s="404">
        <f t="shared" ref="A30:A32" si="1">A28+1</f>
        <v>4</v>
      </c>
      <c r="B30" s="405" t="s">
        <v>108</v>
      </c>
      <c r="C30" s="406"/>
      <c r="D30" s="407"/>
      <c r="E30" s="408" t="str">
        <f>Данные!C17</f>
        <v>BADEN 700</v>
      </c>
      <c r="F30" s="409"/>
      <c r="G30" s="412">
        <f>Данные!B17</f>
        <v>8</v>
      </c>
      <c r="H30" s="414"/>
      <c r="I30" s="415"/>
      <c r="J30" s="416"/>
    </row>
    <row r="31" spans="1:10" ht="40.049999999999997" customHeight="1" x14ac:dyDescent="0.3">
      <c r="A31" s="420"/>
      <c r="B31" s="422" t="str">
        <f>Данные!$A$30</f>
        <v>(к серийному формокомплекту Бутылка ХI-28MCA-700 Баден 0.7)</v>
      </c>
      <c r="C31" s="423"/>
      <c r="D31" s="424"/>
      <c r="E31" s="410"/>
      <c r="F31" s="411"/>
      <c r="G31" s="413"/>
      <c r="H31" s="417"/>
      <c r="I31" s="418"/>
      <c r="J31" s="419"/>
    </row>
    <row r="32" spans="1:10" ht="14.4" customHeight="1" x14ac:dyDescent="0.3">
      <c r="A32" s="404">
        <f t="shared" si="1"/>
        <v>5</v>
      </c>
      <c r="B32" s="405" t="s">
        <v>55</v>
      </c>
      <c r="C32" s="406"/>
      <c r="D32" s="407"/>
      <c r="E32" s="408" t="str">
        <f>Данные!C23</f>
        <v>BADEN 700</v>
      </c>
      <c r="F32" s="409"/>
      <c r="G32" s="412">
        <f>Данные!B23</f>
        <v>8</v>
      </c>
      <c r="H32" s="414"/>
      <c r="I32" s="415"/>
      <c r="J32" s="416"/>
    </row>
    <row r="33" spans="1:10" ht="40.049999999999997" customHeight="1" x14ac:dyDescent="0.3">
      <c r="A33" s="420"/>
      <c r="B33" s="422" t="str">
        <f>Данные!$A$30</f>
        <v>(к серийному формокомплекту Бутылка ХI-28MCA-700 Баден 0.7)</v>
      </c>
      <c r="C33" s="423"/>
      <c r="D33" s="424"/>
      <c r="E33" s="410"/>
      <c r="F33" s="411"/>
      <c r="G33" s="413"/>
      <c r="H33" s="417"/>
      <c r="I33" s="418"/>
      <c r="J33" s="419"/>
    </row>
    <row r="34" spans="1:10" ht="15.6" x14ac:dyDescent="0.3">
      <c r="A34" s="311"/>
      <c r="B34" s="311"/>
      <c r="C34" s="311"/>
      <c r="D34" s="311"/>
      <c r="E34" s="311"/>
      <c r="F34" s="311"/>
      <c r="G34" s="311"/>
      <c r="H34" s="311"/>
      <c r="I34" s="311"/>
      <c r="J34" s="312"/>
    </row>
    <row r="35" spans="1:10" ht="15.6" x14ac:dyDescent="0.3">
      <c r="A35" s="311" t="s">
        <v>70</v>
      </c>
      <c r="B35" s="311"/>
      <c r="C35" s="311"/>
      <c r="D35" s="311"/>
      <c r="E35" s="311"/>
      <c r="F35" s="311"/>
      <c r="G35" s="311"/>
      <c r="H35" s="311"/>
      <c r="I35" s="311"/>
      <c r="J35" s="312"/>
    </row>
    <row r="36" spans="1:10" ht="15.6" x14ac:dyDescent="0.3">
      <c r="A36" s="311"/>
      <c r="B36" s="311"/>
      <c r="C36" s="311"/>
      <c r="D36" s="318"/>
      <c r="E36" s="318"/>
      <c r="F36" s="318"/>
      <c r="G36" s="318"/>
      <c r="H36" s="318"/>
      <c r="I36" s="311"/>
      <c r="J36" s="312"/>
    </row>
    <row r="37" spans="1:10" ht="15.6" x14ac:dyDescent="0.3">
      <c r="A37" s="311"/>
      <c r="B37" s="314" t="s">
        <v>71</v>
      </c>
      <c r="C37" s="311" t="s">
        <v>72</v>
      </c>
      <c r="D37" s="311"/>
      <c r="E37" s="311"/>
      <c r="F37" s="311"/>
      <c r="G37" s="311"/>
      <c r="H37" s="311"/>
      <c r="I37" s="311"/>
      <c r="J37" s="312"/>
    </row>
    <row r="38" spans="1:10" ht="15.6" x14ac:dyDescent="0.3">
      <c r="A38" s="311"/>
      <c r="B38" s="311"/>
      <c r="C38" s="311"/>
      <c r="D38" s="311"/>
      <c r="E38" s="311"/>
      <c r="F38" s="311"/>
      <c r="G38" s="311"/>
      <c r="H38" s="311"/>
      <c r="I38" s="311"/>
      <c r="J38" s="312"/>
    </row>
    <row r="39" spans="1:10" ht="15.6" x14ac:dyDescent="0.3">
      <c r="A39" s="311"/>
      <c r="B39" s="311"/>
      <c r="C39" s="311"/>
      <c r="D39" s="311"/>
      <c r="E39" s="311"/>
      <c r="G39" s="315"/>
      <c r="H39" s="315"/>
      <c r="I39" s="311" t="str">
        <f>I17</f>
        <v>Я.В. Карчмит</v>
      </c>
      <c r="J39" s="311"/>
    </row>
    <row r="40" spans="1:10" ht="15.6" x14ac:dyDescent="0.3">
      <c r="A40" s="311"/>
      <c r="B40" s="311"/>
      <c r="C40" s="311"/>
      <c r="D40" s="311"/>
      <c r="E40" s="311"/>
      <c r="G40" s="311"/>
      <c r="H40" s="311"/>
      <c r="I40" s="311"/>
      <c r="J40" s="311"/>
    </row>
    <row r="41" spans="1:10" ht="15.6" x14ac:dyDescent="0.3">
      <c r="A41" s="311"/>
      <c r="B41" s="311"/>
      <c r="C41" s="311"/>
      <c r="D41" s="311"/>
      <c r="E41" s="311"/>
      <c r="G41" s="309"/>
      <c r="H41" s="309"/>
      <c r="I41" s="311" t="str">
        <f>I18</f>
        <v>Д.Е. Серков</v>
      </c>
    </row>
    <row r="42" spans="1:10" ht="17.399999999999999" x14ac:dyDescent="0.3">
      <c r="A42" s="308"/>
      <c r="B42" s="308"/>
      <c r="C42" s="308"/>
      <c r="D42" s="308"/>
      <c r="E42" s="308"/>
    </row>
    <row r="43" spans="1:10" ht="17.399999999999999" x14ac:dyDescent="0.3">
      <c r="A43" s="308"/>
      <c r="B43" s="308"/>
      <c r="C43" s="308"/>
      <c r="D43" s="308"/>
      <c r="E43" s="308"/>
      <c r="G43" s="315"/>
      <c r="H43" s="315"/>
      <c r="I43" s="311" t="str">
        <f>I19</f>
        <v>А.Д. Гавриленко</v>
      </c>
      <c r="J43" s="311"/>
    </row>
  </sheetData>
  <mergeCells count="38">
    <mergeCell ref="A12:J12"/>
    <mergeCell ref="A11:J11"/>
    <mergeCell ref="A13:J13"/>
    <mergeCell ref="B33:D33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A32:A33"/>
    <mergeCell ref="B32:D32"/>
    <mergeCell ref="E32:F33"/>
    <mergeCell ref="G32:G33"/>
    <mergeCell ref="H32:J3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33"/>
      <c r="C2" s="434"/>
      <c r="D2" s="435"/>
      <c r="E2" s="442" t="s">
        <v>10</v>
      </c>
      <c r="F2" s="443"/>
      <c r="G2" s="443"/>
      <c r="H2" s="444"/>
      <c r="I2" s="449" t="s">
        <v>11</v>
      </c>
      <c r="J2" s="450"/>
      <c r="K2" s="453">
        <f>Данные!B14</f>
        <v>6</v>
      </c>
      <c r="L2" s="454"/>
      <c r="M2" s="66"/>
      <c r="N2" s="67"/>
      <c r="O2" s="68"/>
      <c r="P2" s="445"/>
      <c r="Q2" s="445"/>
      <c r="R2" s="69"/>
      <c r="S2" s="70"/>
    </row>
    <row r="3" spans="1:19" ht="23.4" thickBot="1" x14ac:dyDescent="0.3">
      <c r="A3" s="65"/>
      <c r="B3" s="436"/>
      <c r="C3" s="437"/>
      <c r="D3" s="438"/>
      <c r="E3" s="446" t="s">
        <v>42</v>
      </c>
      <c r="F3" s="447"/>
      <c r="G3" s="447"/>
      <c r="H3" s="448"/>
      <c r="I3" s="451"/>
      <c r="J3" s="452"/>
      <c r="K3" s="455"/>
      <c r="L3" s="45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39"/>
      <c r="C4" s="440"/>
      <c r="D4" s="44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60" t="s">
        <v>13</v>
      </c>
      <c r="C5" s="461"/>
      <c r="D5" s="398" t="str">
        <f>Данные!$A5</f>
        <v>PCI</v>
      </c>
      <c r="E5" s="399"/>
      <c r="F5" s="399"/>
      <c r="G5" s="399"/>
      <c r="H5" s="400"/>
      <c r="I5" s="462"/>
      <c r="J5" s="463"/>
      <c r="K5" s="399"/>
      <c r="L5" s="400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60" t="s">
        <v>12</v>
      </c>
      <c r="C6" s="464"/>
      <c r="D6" s="392" t="str">
        <f>Данные!$A2</f>
        <v>ХI-28MCA-700 (Баден 0.7 л.)</v>
      </c>
      <c r="E6" s="465"/>
      <c r="F6" s="465"/>
      <c r="G6" s="465"/>
      <c r="H6" s="466"/>
      <c r="I6" s="462"/>
      <c r="J6" s="463"/>
      <c r="K6" s="399"/>
      <c r="L6" s="40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67" t="s">
        <v>14</v>
      </c>
      <c r="C7" s="468"/>
      <c r="D7" s="401">
        <f>Данные!$A8</f>
        <v>0</v>
      </c>
      <c r="E7" s="469"/>
      <c r="F7" s="469"/>
      <c r="G7" s="469"/>
      <c r="H7" s="470"/>
      <c r="I7" s="467" t="s">
        <v>15</v>
      </c>
      <c r="J7" s="471"/>
      <c r="K7" s="389">
        <f>Данные!$A11</f>
        <v>0</v>
      </c>
      <c r="L7" s="390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301.2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25.35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3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275.75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0.6" x14ac:dyDescent="0.25">
      <c r="A17" s="78"/>
      <c r="B17" s="104" t="s">
        <v>32</v>
      </c>
      <c r="C17" s="105">
        <v>73.59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 x14ac:dyDescent="0.25">
      <c r="A18" s="78"/>
      <c r="B18" s="104" t="s">
        <v>33</v>
      </c>
      <c r="C18" s="105">
        <v>25.2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35</v>
      </c>
      <c r="C19" s="105">
        <v>76.900000000000006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8.2" customHeight="1" x14ac:dyDescent="0.25">
      <c r="A20" s="78"/>
      <c r="B20" s="104" t="s">
        <v>40</v>
      </c>
      <c r="C20" s="323">
        <v>0.25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14.4" x14ac:dyDescent="0.25">
      <c r="A21" s="78"/>
      <c r="B21" s="472" t="s">
        <v>56</v>
      </c>
      <c r="C21" s="473"/>
      <c r="D21" s="473"/>
      <c r="E21" s="474"/>
      <c r="F21" s="116" t="s">
        <v>16</v>
      </c>
      <c r="G21" s="306" t="s">
        <v>45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5" thickBot="1" x14ac:dyDescent="0.3">
      <c r="A22" s="78"/>
      <c r="B22" s="457" t="s">
        <v>44</v>
      </c>
      <c r="C22" s="458"/>
      <c r="D22" s="458"/>
      <c r="E22" s="459"/>
      <c r="F22" s="116" t="s">
        <v>16</v>
      </c>
      <c r="G22" s="51" t="s">
        <v>45</v>
      </c>
      <c r="H22" s="107"/>
      <c r="I22" s="108"/>
      <c r="J22" s="108"/>
      <c r="K22" s="108"/>
      <c r="L22" s="332"/>
      <c r="M22" s="332"/>
      <c r="N22" s="332"/>
      <c r="O22" s="332"/>
      <c r="P22" s="332"/>
      <c r="Q22" s="332"/>
      <c r="R22" s="333"/>
      <c r="S22" s="86"/>
    </row>
    <row r="23" spans="1:19" ht="3.75" customHeight="1" thickBot="1" x14ac:dyDescent="0.3">
      <c r="A23" s="110"/>
      <c r="B23" s="111"/>
      <c r="C23" s="111"/>
      <c r="D23" s="111"/>
      <c r="E23" s="112"/>
      <c r="F23" s="112"/>
      <c r="G23" s="11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4"/>
    </row>
    <row r="24" spans="1:19" ht="13.5" customHeight="1" thickTop="1" x14ac:dyDescent="0.25"/>
  </sheetData>
  <mergeCells count="20">
    <mergeCell ref="B22:E22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1:E21"/>
    <mergeCell ref="B2:D4"/>
    <mergeCell ref="E2:H2"/>
    <mergeCell ref="P2:Q2"/>
    <mergeCell ref="E3:H3"/>
    <mergeCell ref="I2:J3"/>
    <mergeCell ref="K2:L3"/>
  </mergeCells>
  <conditionalFormatting sqref="H10:R22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5">
        <f>'Чист. форма'!B2:D4</f>
        <v>0</v>
      </c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>
        <f>Данные!B15</f>
        <v>6</v>
      </c>
      <c r="L2" s="495"/>
      <c r="M2" s="66"/>
      <c r="N2" s="67"/>
      <c r="O2" s="68"/>
      <c r="P2" s="445"/>
      <c r="Q2" s="445"/>
      <c r="R2" s="69"/>
      <c r="S2" s="70"/>
    </row>
    <row r="3" spans="1:19" ht="17.25" customHeight="1" thickBot="1" x14ac:dyDescent="0.3">
      <c r="A3" s="65"/>
      <c r="B3" s="478"/>
      <c r="C3" s="479"/>
      <c r="D3" s="480"/>
      <c r="E3" s="487" t="s">
        <v>43</v>
      </c>
      <c r="F3" s="488"/>
      <c r="G3" s="488"/>
      <c r="H3" s="489"/>
      <c r="I3" s="492"/>
      <c r="J3" s="493"/>
      <c r="K3" s="496"/>
      <c r="L3" s="49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73.459999999999994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3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72" t="s">
        <v>112</v>
      </c>
      <c r="C14" s="473"/>
      <c r="D14" s="473"/>
      <c r="E14" s="473"/>
      <c r="F14" s="504"/>
      <c r="G14" s="56" t="s">
        <v>76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57" t="s">
        <v>44</v>
      </c>
      <c r="C15" s="458"/>
      <c r="D15" s="458"/>
      <c r="E15" s="459"/>
      <c r="F15" s="116" t="s">
        <v>16</v>
      </c>
      <c r="G15" s="115" t="s">
        <v>45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33"/>
      <c r="C2" s="434"/>
      <c r="D2" s="435"/>
      <c r="E2" s="442" t="s">
        <v>10</v>
      </c>
      <c r="F2" s="443"/>
      <c r="G2" s="443"/>
      <c r="H2" s="444"/>
      <c r="I2" s="449" t="s">
        <v>11</v>
      </c>
      <c r="J2" s="450"/>
      <c r="K2" s="453">
        <f>Данные!B16</f>
        <v>8</v>
      </c>
      <c r="L2" s="454"/>
      <c r="M2" s="66"/>
      <c r="N2" s="67"/>
      <c r="O2" s="68"/>
      <c r="P2" s="445"/>
      <c r="Q2" s="445"/>
      <c r="R2" s="69"/>
      <c r="S2" s="70"/>
    </row>
    <row r="3" spans="1:24" ht="17.25" customHeight="1" thickBot="1" x14ac:dyDescent="0.3">
      <c r="A3" s="65"/>
      <c r="B3" s="436"/>
      <c r="C3" s="437"/>
      <c r="D3" s="438"/>
      <c r="E3" s="446" t="s">
        <v>38</v>
      </c>
      <c r="F3" s="447"/>
      <c r="G3" s="447"/>
      <c r="H3" s="448"/>
      <c r="I3" s="451"/>
      <c r="J3" s="452"/>
      <c r="K3" s="455"/>
      <c r="L3" s="45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39"/>
      <c r="C4" s="440"/>
      <c r="D4" s="44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60" t="s">
        <v>13</v>
      </c>
      <c r="C5" s="461"/>
      <c r="D5" s="398" t="str">
        <f>Данные!$A5</f>
        <v>PCI</v>
      </c>
      <c r="E5" s="399"/>
      <c r="F5" s="399"/>
      <c r="G5" s="399"/>
      <c r="H5" s="400"/>
      <c r="I5" s="462"/>
      <c r="J5" s="463"/>
      <c r="K5" s="399"/>
      <c r="L5" s="40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60" t="s">
        <v>12</v>
      </c>
      <c r="C6" s="464"/>
      <c r="D6" s="392" t="str">
        <f>Данные!$A2</f>
        <v>ХI-28MCA-700 (Баден 0.7 л.)</v>
      </c>
      <c r="E6" s="465"/>
      <c r="F6" s="465"/>
      <c r="G6" s="465"/>
      <c r="H6" s="466"/>
      <c r="I6" s="462"/>
      <c r="J6" s="463"/>
      <c r="K6" s="399"/>
      <c r="L6" s="40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67" t="s">
        <v>14</v>
      </c>
      <c r="C7" s="468"/>
      <c r="D7" s="401">
        <f>Данные!$A8</f>
        <v>0</v>
      </c>
      <c r="E7" s="469"/>
      <c r="F7" s="469"/>
      <c r="G7" s="469"/>
      <c r="H7" s="470"/>
      <c r="I7" s="467" t="s">
        <v>15</v>
      </c>
      <c r="J7" s="471"/>
      <c r="K7" s="389">
        <f>Данные!$A11</f>
        <v>0</v>
      </c>
      <c r="L7" s="390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281.95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3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255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136.30000000000001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24.9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47.48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33"/>
      <c r="C2" s="434"/>
      <c r="D2" s="435"/>
      <c r="E2" s="442" t="s">
        <v>10</v>
      </c>
      <c r="F2" s="443"/>
      <c r="G2" s="443"/>
      <c r="H2" s="444"/>
      <c r="I2" s="449" t="s">
        <v>11</v>
      </c>
      <c r="J2" s="450"/>
      <c r="K2" s="453">
        <f>Данные!B17</f>
        <v>8</v>
      </c>
      <c r="L2" s="454"/>
      <c r="M2" s="7"/>
      <c r="N2" s="8"/>
      <c r="O2" s="9"/>
      <c r="P2" s="505"/>
      <c r="Q2" s="505"/>
      <c r="R2" s="10"/>
      <c r="S2" s="11"/>
    </row>
    <row r="3" spans="1:19" ht="17.25" customHeight="1" thickBot="1" x14ac:dyDescent="0.3">
      <c r="A3" s="6"/>
      <c r="B3" s="436"/>
      <c r="C3" s="437"/>
      <c r="D3" s="438"/>
      <c r="E3" s="446" t="s">
        <v>23</v>
      </c>
      <c r="F3" s="447"/>
      <c r="G3" s="447"/>
      <c r="H3" s="448"/>
      <c r="I3" s="451"/>
      <c r="J3" s="452"/>
      <c r="K3" s="455"/>
      <c r="L3" s="45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39"/>
      <c r="C4" s="440"/>
      <c r="D4" s="44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60" t="s">
        <v>13</v>
      </c>
      <c r="C5" s="461"/>
      <c r="D5" s="398" t="str">
        <f>Данные!$A5</f>
        <v>PCI</v>
      </c>
      <c r="E5" s="399"/>
      <c r="F5" s="399"/>
      <c r="G5" s="399"/>
      <c r="H5" s="400"/>
      <c r="I5" s="462"/>
      <c r="J5" s="463"/>
      <c r="K5" s="399"/>
      <c r="L5" s="40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60" t="s">
        <v>12</v>
      </c>
      <c r="C6" s="464"/>
      <c r="D6" s="392" t="str">
        <f>Данные!$A2</f>
        <v>ХI-28MCA-700 (Баден 0.7 л.)</v>
      </c>
      <c r="E6" s="465"/>
      <c r="F6" s="465"/>
      <c r="G6" s="465"/>
      <c r="H6" s="466"/>
      <c r="I6" s="462"/>
      <c r="J6" s="463"/>
      <c r="K6" s="399"/>
      <c r="L6" s="40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67" t="s">
        <v>14</v>
      </c>
      <c r="C7" s="468"/>
      <c r="D7" s="401">
        <f>Данные!$A8</f>
        <v>0</v>
      </c>
      <c r="E7" s="469"/>
      <c r="F7" s="469"/>
      <c r="G7" s="469"/>
      <c r="H7" s="470"/>
      <c r="I7" s="467" t="s">
        <v>15</v>
      </c>
      <c r="J7" s="471"/>
      <c r="K7" s="389">
        <f>Данные!$A11</f>
        <v>0</v>
      </c>
      <c r="L7" s="390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4">
        <v>47.35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 t="str">
        <f>Данные!B18</f>
        <v>нет</v>
      </c>
      <c r="L2" s="495"/>
      <c r="M2" s="506"/>
      <c r="N2" s="507"/>
      <c r="O2" s="507"/>
      <c r="P2" s="507"/>
      <c r="Q2" s="507"/>
      <c r="R2" s="508"/>
      <c r="S2" s="70"/>
    </row>
    <row r="3" spans="1:19" ht="17.25" customHeight="1" thickBot="1" x14ac:dyDescent="0.3">
      <c r="A3" s="65"/>
      <c r="B3" s="478"/>
      <c r="C3" s="479"/>
      <c r="D3" s="480"/>
      <c r="E3" s="487" t="s">
        <v>46</v>
      </c>
      <c r="F3" s="488"/>
      <c r="G3" s="488"/>
      <c r="H3" s="489"/>
      <c r="I3" s="492"/>
      <c r="J3" s="493"/>
      <c r="K3" s="496"/>
      <c r="L3" s="497"/>
      <c r="M3" s="509"/>
      <c r="N3" s="510"/>
      <c r="O3" s="510"/>
      <c r="P3" s="510"/>
      <c r="Q3" s="510"/>
      <c r="R3" s="511"/>
      <c r="S3" s="70"/>
    </row>
    <row r="4" spans="1:19" ht="17.100000000000001" customHeight="1" thickBot="1" x14ac:dyDescent="0.3">
      <c r="A4" s="65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509"/>
      <c r="N4" s="510"/>
      <c r="O4" s="510"/>
      <c r="P4" s="510"/>
      <c r="Q4" s="510"/>
      <c r="R4" s="511"/>
      <c r="S4" s="70"/>
    </row>
    <row r="5" spans="1:19" ht="24.75" customHeight="1" thickTop="1" thickBot="1" x14ac:dyDescent="0.3">
      <c r="A5" s="65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509"/>
      <c r="N5" s="510"/>
      <c r="O5" s="510"/>
      <c r="P5" s="510"/>
      <c r="Q5" s="510"/>
      <c r="R5" s="511"/>
      <c r="S5" s="70"/>
    </row>
    <row r="6" spans="1:19" ht="17.100000000000001" customHeight="1" thickTop="1" thickBot="1" x14ac:dyDescent="0.3">
      <c r="A6" s="65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509"/>
      <c r="N6" s="510"/>
      <c r="O6" s="510"/>
      <c r="P6" s="510"/>
      <c r="Q6" s="510"/>
      <c r="R6" s="511"/>
      <c r="S6" s="70"/>
    </row>
    <row r="7" spans="1:19" ht="90.75" customHeight="1" thickTop="1" thickBot="1" x14ac:dyDescent="0.3">
      <c r="A7" s="65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509"/>
      <c r="N7" s="510"/>
      <c r="O7" s="510"/>
      <c r="P7" s="510"/>
      <c r="Q7" s="510"/>
      <c r="R7" s="511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57" t="s">
        <v>47</v>
      </c>
      <c r="C20" s="458"/>
      <c r="D20" s="458"/>
      <c r="E20" s="459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 t="str">
        <f>Данные!B19</f>
        <v>нет</v>
      </c>
      <c r="L2" s="495"/>
      <c r="M2" s="66"/>
      <c r="N2" s="67"/>
      <c r="O2" s="68"/>
      <c r="P2" s="512"/>
      <c r="Q2" s="512"/>
      <c r="R2" s="69"/>
      <c r="S2" s="70"/>
    </row>
    <row r="3" spans="1:19" ht="17.25" customHeight="1" thickBot="1" x14ac:dyDescent="0.3">
      <c r="A3" s="65"/>
      <c r="B3" s="478"/>
      <c r="C3" s="479"/>
      <c r="D3" s="480"/>
      <c r="E3" s="487" t="s">
        <v>89</v>
      </c>
      <c r="F3" s="488"/>
      <c r="G3" s="488"/>
      <c r="H3" s="489"/>
      <c r="I3" s="492"/>
      <c r="J3" s="493"/>
      <c r="K3" s="496"/>
      <c r="L3" s="49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57" t="s">
        <v>49</v>
      </c>
      <c r="C16" s="458"/>
      <c r="D16" s="458"/>
      <c r="E16" s="459"/>
      <c r="F16" s="259" t="s">
        <v>16</v>
      </c>
      <c r="G16" s="198" t="s">
        <v>45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75"/>
      <c r="C2" s="476"/>
      <c r="D2" s="477"/>
      <c r="E2" s="484" t="s">
        <v>10</v>
      </c>
      <c r="F2" s="485"/>
      <c r="G2" s="485"/>
      <c r="H2" s="486"/>
      <c r="I2" s="490" t="s">
        <v>11</v>
      </c>
      <c r="J2" s="491"/>
      <c r="K2" s="494" t="str">
        <f>Данные!B20</f>
        <v>нет</v>
      </c>
      <c r="L2" s="495"/>
      <c r="M2" s="171"/>
      <c r="N2" s="172"/>
      <c r="O2" s="173"/>
      <c r="P2" s="513"/>
      <c r="Q2" s="513"/>
      <c r="R2" s="174"/>
      <c r="S2" s="175"/>
    </row>
    <row r="3" spans="1:19" ht="17.25" customHeight="1" thickBot="1" x14ac:dyDescent="0.3">
      <c r="A3" s="170"/>
      <c r="B3" s="478"/>
      <c r="C3" s="479"/>
      <c r="D3" s="480"/>
      <c r="E3" s="487" t="s">
        <v>50</v>
      </c>
      <c r="F3" s="488"/>
      <c r="G3" s="488"/>
      <c r="H3" s="489"/>
      <c r="I3" s="492"/>
      <c r="J3" s="493"/>
      <c r="K3" s="496"/>
      <c r="L3" s="497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81"/>
      <c r="C4" s="482"/>
      <c r="D4" s="483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60" t="s">
        <v>13</v>
      </c>
      <c r="C5" s="498"/>
      <c r="D5" s="398" t="str">
        <f>Данные!$A5</f>
        <v>PCI</v>
      </c>
      <c r="E5" s="399"/>
      <c r="F5" s="399"/>
      <c r="G5" s="399"/>
      <c r="H5" s="400"/>
      <c r="I5" s="499"/>
      <c r="J5" s="500"/>
      <c r="K5" s="501"/>
      <c r="L5" s="400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60" t="s">
        <v>12</v>
      </c>
      <c r="C6" s="498"/>
      <c r="D6" s="392" t="str">
        <f>Данные!$A2</f>
        <v>ХI-28MCA-700 (Баден 0.7 л.)</v>
      </c>
      <c r="E6" s="465"/>
      <c r="F6" s="465"/>
      <c r="G6" s="465"/>
      <c r="H6" s="466"/>
      <c r="I6" s="499"/>
      <c r="J6" s="500"/>
      <c r="K6" s="501"/>
      <c r="L6" s="400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67" t="s">
        <v>14</v>
      </c>
      <c r="C7" s="502"/>
      <c r="D7" s="401">
        <f>Данные!$A8</f>
        <v>0</v>
      </c>
      <c r="E7" s="469"/>
      <c r="F7" s="469"/>
      <c r="G7" s="469"/>
      <c r="H7" s="470"/>
      <c r="I7" s="503" t="s">
        <v>15</v>
      </c>
      <c r="J7" s="502"/>
      <c r="K7" s="389">
        <f>Данные!$A11</f>
        <v>0</v>
      </c>
      <c r="L7" s="390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41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51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2019-10-25T11:35:02Z</cp:lastPrinted>
  <dcterms:created xsi:type="dcterms:W3CDTF">2004-01-21T15:24:02Z</dcterms:created>
  <dcterms:modified xsi:type="dcterms:W3CDTF">2019-10-25T11:35:58Z</dcterms:modified>
</cp:coreProperties>
</file>