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Паспорта\Бутылки\Водочные\"/>
    </mc:Choice>
  </mc:AlternateContent>
  <xr:revisionPtr revIDLastSave="0" documentId="13_ncr:1_{E98B410E-C670-4B04-8CD5-0069D0E3601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I30" i="1"/>
  <c r="G30" i="1"/>
  <c r="G16" i="1" l="1"/>
  <c r="G18" i="1"/>
  <c r="G13" i="1"/>
  <c r="G11" i="1"/>
  <c r="A2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G6" i="1"/>
  <c r="G7" i="1"/>
  <c r="G8" i="1"/>
  <c r="G9" i="1"/>
  <c r="G10" i="1"/>
  <c r="G12" i="1"/>
  <c r="G14" i="1"/>
  <c r="G15" i="1"/>
  <c r="G17" i="1"/>
  <c r="G19" i="1"/>
  <c r="G5" i="1"/>
  <c r="E35" i="1"/>
  <c r="F35" i="1"/>
  <c r="G29" i="1" l="1"/>
  <c r="G28" i="1"/>
  <c r="G27" i="1"/>
  <c r="G26" i="1"/>
  <c r="G24" i="1"/>
  <c r="I24" i="1" s="1"/>
  <c r="G25" i="1"/>
  <c r="A41" i="1"/>
  <c r="H24" i="1"/>
  <c r="H25" i="1" s="1"/>
  <c r="H26" i="1" s="1"/>
  <c r="H27" i="1" s="1"/>
  <c r="H28" i="1" s="1"/>
  <c r="H29" i="1" s="1"/>
  <c r="H35" i="1"/>
  <c r="G35" i="1" l="1"/>
  <c r="C41" i="1" s="1"/>
  <c r="D41" i="1" s="1"/>
  <c r="I25" i="1"/>
  <c r="I26" i="1" s="1"/>
  <c r="I27" i="1" s="1"/>
  <c r="I28" i="1" s="1"/>
  <c r="I29" i="1" s="1"/>
  <c r="I35" i="1" l="1"/>
</calcChain>
</file>

<file path=xl/sharedStrings.xml><?xml version="1.0" encoding="utf-8"?>
<sst xmlns="http://schemas.openxmlformats.org/spreadsheetml/2006/main" count="65" uniqueCount="52">
  <si>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</si>
  <si>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</si>
  <si>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</si>
  <si>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</si>
  <si>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</si>
  <si>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</si>
  <si>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</si>
  <si>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</si>
  <si>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Процесс эксплуатации формокомплекта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</si>
  <si>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</si>
  <si>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</si>
  <si>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</si>
  <si>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</si>
  <si>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</si>
  <si>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</si>
  <si>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</si>
  <si>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</si>
  <si>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</si>
  <si>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</si>
  <si>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</si>
  <si>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</si>
  <si>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</si>
  <si>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</si>
  <si>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</si>
  <si>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</si>
  <si>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</si>
  <si>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</si>
  <si>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</si>
  <si>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</si>
  <si>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</si>
  <si>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</si>
  <si>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</si>
  <si>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</si>
  <si>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</si>
  <si>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</si>
  <si>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</si>
  <si>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Дата поставки  30.01.19 (c остаточным ресурсом 81 %)</t>
  </si>
  <si>
    <t>стоит</t>
  </si>
  <si>
    <t>Формокомплект бутылки «Кепил 0,5»  тип XXI-В-28-2-500-29 (владелец ООО "ВЕДАТРАНЗИТ" Дог. аренды имущества №3 от 23.01.2019 г.)</t>
  </si>
  <si>
    <t>Начальник УРФ                                             А.Д. Гавриленко</t>
  </si>
  <si>
    <t>Вес, гр. (ном. 405 гр.)</t>
  </si>
  <si>
    <t xml:space="preserve">    KEPIL MOULD 500 JS</t>
  </si>
  <si>
    <t>Горловое кольцо XXI-В-28-2-500-29</t>
  </si>
  <si>
    <t>Горловое кольцо  XXI-П-25-Г-500-1</t>
  </si>
  <si>
    <t>KEPIL 500</t>
  </si>
  <si>
    <t xml:space="preserve">    KEPIL 500 P-29-G</t>
  </si>
  <si>
    <t>Дутьевая головка XXI-В-28-2-500-29</t>
  </si>
  <si>
    <t>Пресс-кольцо XXI-В-28-2-500-29</t>
  </si>
  <si>
    <t>Дутьевая головка XXI-П-25-Г-500-1</t>
  </si>
  <si>
    <t>Пресс-кольцо XXI-П-25-Г-500-1</t>
  </si>
  <si>
    <t>Плунжер XXI-В-28-2-500-29</t>
  </si>
  <si>
    <t>Плунжер XXI-П-25-Г-500-1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</si>
</sst>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165" fontId="0" fillId="0" borderId="1" xfId="2" applyNumberFormat="1" applyFont="1" applyBorder="1" applyAlignment="1">
      <alignment horizontal="center"/>
    </xf>
    <xf numFmtId="165" fontId="0" fillId="0" borderId="17" xfId="2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3" xfId="0" applyBorder="1"/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8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8" xfId="0" applyNumberFormat="1" applyFont="1" applyFill="1" applyBorder="1" applyAlignment="1">
      <alignment horizontal="center"/>
    </xf>
    <xf numFmtId="165" fontId="0" fillId="0" borderId="18" xfId="2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/>
    <xf numFmtId="3" fontId="0" fillId="0" borderId="1" xfId="0" applyNumberFormat="1" applyBorder="1" applyAlignment="1">
      <alignment horizontal="center"/>
    </xf>
    <xf numFmtId="3" fontId="0" fillId="0" borderId="18" xfId="2" applyNumberFormat="1" applyFont="1" applyFill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1" applyNumberFormat="1" applyFont="1" applyBorder="1" applyAlignment="1">
      <alignment horizontal="center" vertical="center" wrapText="1"/>
    </xf>
    <xf numFmtId="1" fontId="0" fillId="0" borderId="15" xfId="0" applyNumberFormat="1" applyBorder="1"/>
    <xf numFmtId="1" fontId="0" fillId="0" borderId="16" xfId="0" applyNumberFormat="1" applyBorder="1"/>
    <xf numFmtId="1" fontId="0" fillId="0" borderId="10" xfId="1" applyNumberFormat="1" applyFont="1" applyBorder="1" applyAlignment="1">
      <alignment horizontal="center"/>
    </xf>
    <xf numFmtId="0" fontId="0" fillId="0" borderId="2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"/>
  <sheetViews>
    <sheetView tabSelected="1" view="pageBreakPreview" topLeftCell="A13" zoomScale="120" zoomScaleSheetLayoutView="120" workbookViewId="0">
      <selection activeCell="J31" sqref="J31"/>
    </sheetView>
  </sheetViews>
  <sheetFormatPr defaultRowHeight="12.75" x14ac:dyDescent="0.2"/>
  <cols>
    <col min="1" max="1" width="12.140625" customWidth="1"/>
    <col min="2" max="2" width="20.140625" customWidth="1"/>
    <col min="3" max="3" width="21.140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14" t="s">
        <v>38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3" x14ac:dyDescent="0.2">
      <c r="A2" s="118" t="s">
        <v>36</v>
      </c>
      <c r="B2" s="118"/>
      <c r="C2" s="118"/>
      <c r="D2" s="118"/>
      <c r="E2" s="118"/>
      <c r="F2" s="36"/>
      <c r="G2" s="3"/>
      <c r="H2" s="4"/>
      <c r="K2" s="37"/>
      <c r="L2" s="37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37"/>
      <c r="K3" s="37"/>
      <c r="M3" s="14"/>
    </row>
    <row r="4" spans="1:13" ht="64.5" thickBot="1" x14ac:dyDescent="0.25">
      <c r="A4" s="38" t="s">
        <v>0</v>
      </c>
      <c r="B4" s="39" t="s">
        <v>1</v>
      </c>
      <c r="C4" s="39" t="s">
        <v>2</v>
      </c>
      <c r="D4" s="39" t="s">
        <v>32</v>
      </c>
      <c r="E4" s="39" t="s">
        <v>34</v>
      </c>
      <c r="F4" s="39" t="s">
        <v>29</v>
      </c>
      <c r="G4" s="39" t="s">
        <v>30</v>
      </c>
      <c r="H4" s="40" t="s">
        <v>31</v>
      </c>
      <c r="I4" s="41" t="s">
        <v>3</v>
      </c>
      <c r="J4" s="39" t="s">
        <v>22</v>
      </c>
      <c r="K4" s="39" t="s">
        <v>35</v>
      </c>
      <c r="L4" s="40" t="s">
        <v>4</v>
      </c>
    </row>
    <row r="5" spans="1:13" x14ac:dyDescent="0.2">
      <c r="A5" s="102">
        <v>1</v>
      </c>
      <c r="B5" s="97" t="s">
        <v>11</v>
      </c>
      <c r="C5" s="100" t="s">
        <v>41</v>
      </c>
      <c r="D5" s="50"/>
      <c r="E5" s="50">
        <v>20</v>
      </c>
      <c r="F5" s="104"/>
      <c r="G5" s="50">
        <f>E5-F5</f>
        <v>20</v>
      </c>
      <c r="H5" s="54"/>
      <c r="I5" s="51"/>
      <c r="J5" s="49"/>
      <c r="K5" s="49"/>
      <c r="L5" s="72"/>
    </row>
    <row r="6" spans="1:13" x14ac:dyDescent="0.2">
      <c r="A6" s="103">
        <f>A5+1</f>
        <v>2</v>
      </c>
      <c r="B6" s="98" t="s">
        <v>7</v>
      </c>
      <c r="C6" s="101" t="s">
        <v>41</v>
      </c>
      <c r="D6" s="9"/>
      <c r="E6" s="9">
        <v>20</v>
      </c>
      <c r="F6" s="105"/>
      <c r="G6" s="9">
        <f t="shared" ref="G6:G19" si="0">E6-F6</f>
        <v>20</v>
      </c>
      <c r="H6" s="55"/>
      <c r="I6" s="52"/>
      <c r="J6" s="8"/>
      <c r="K6" s="8"/>
      <c r="L6" s="73"/>
    </row>
    <row r="7" spans="1:13" x14ac:dyDescent="0.2">
      <c r="A7" s="103">
        <f t="shared" ref="A7:A20" si="1">A6+1</f>
        <v>3</v>
      </c>
      <c r="B7" s="98" t="s">
        <v>5</v>
      </c>
      <c r="C7" s="101" t="s">
        <v>41</v>
      </c>
      <c r="D7" s="9"/>
      <c r="E7" s="9">
        <v>26</v>
      </c>
      <c r="F7" s="105"/>
      <c r="G7" s="9">
        <f t="shared" si="0"/>
        <v>26</v>
      </c>
      <c r="H7" s="56"/>
      <c r="I7" s="52"/>
      <c r="J7" s="8"/>
      <c r="K7" s="8"/>
      <c r="L7" s="73"/>
    </row>
    <row r="8" spans="1:13" x14ac:dyDescent="0.2">
      <c r="A8" s="103">
        <f t="shared" si="1"/>
        <v>4</v>
      </c>
      <c r="B8" s="98" t="s">
        <v>6</v>
      </c>
      <c r="C8" s="101" t="s">
        <v>41</v>
      </c>
      <c r="D8" s="9"/>
      <c r="E8" s="9">
        <v>26</v>
      </c>
      <c r="F8" s="105"/>
      <c r="G8" s="9">
        <f t="shared" si="0"/>
        <v>26</v>
      </c>
      <c r="H8" s="56"/>
      <c r="I8" s="52"/>
      <c r="J8" s="9"/>
      <c r="K8" s="8"/>
      <c r="L8" s="73"/>
    </row>
    <row r="9" spans="1:13" x14ac:dyDescent="0.2">
      <c r="A9" s="103">
        <f t="shared" si="1"/>
        <v>5</v>
      </c>
      <c r="B9" s="99" t="s">
        <v>28</v>
      </c>
      <c r="C9" s="101" t="s">
        <v>41</v>
      </c>
      <c r="D9" s="9"/>
      <c r="E9" s="9">
        <v>18</v>
      </c>
      <c r="F9" s="105"/>
      <c r="G9" s="9">
        <f t="shared" si="0"/>
        <v>18</v>
      </c>
      <c r="H9" s="56"/>
      <c r="I9" s="53"/>
      <c r="J9" s="9"/>
      <c r="K9" s="9"/>
      <c r="L9" s="73"/>
    </row>
    <row r="10" spans="1:13" x14ac:dyDescent="0.2">
      <c r="A10" s="103">
        <f t="shared" si="1"/>
        <v>6</v>
      </c>
      <c r="B10" s="98" t="s">
        <v>33</v>
      </c>
      <c r="C10" s="101" t="s">
        <v>41</v>
      </c>
      <c r="D10" s="9"/>
      <c r="E10" s="9">
        <v>20</v>
      </c>
      <c r="F10" s="105"/>
      <c r="G10" s="9">
        <f t="shared" si="0"/>
        <v>20</v>
      </c>
      <c r="H10" s="56"/>
      <c r="I10" s="52"/>
      <c r="J10" s="9"/>
      <c r="K10" s="8"/>
      <c r="L10" s="73"/>
    </row>
    <row r="11" spans="1:13" ht="25.5" x14ac:dyDescent="0.2">
      <c r="A11" s="103">
        <f t="shared" si="1"/>
        <v>7</v>
      </c>
      <c r="B11" s="98" t="s">
        <v>42</v>
      </c>
      <c r="C11" s="101" t="s">
        <v>44</v>
      </c>
      <c r="D11" s="9"/>
      <c r="E11" s="9">
        <v>35</v>
      </c>
      <c r="F11" s="105">
        <v>1</v>
      </c>
      <c r="G11" s="9">
        <f t="shared" si="0"/>
        <v>34</v>
      </c>
      <c r="H11" s="56"/>
      <c r="I11" s="52"/>
      <c r="J11" s="9"/>
      <c r="K11" s="8"/>
      <c r="L11" s="73"/>
    </row>
    <row r="12" spans="1:13" ht="25.5" x14ac:dyDescent="0.2">
      <c r="A12" s="103">
        <f t="shared" si="1"/>
        <v>8</v>
      </c>
      <c r="B12" s="98" t="s">
        <v>43</v>
      </c>
      <c r="C12" s="101" t="s">
        <v>45</v>
      </c>
      <c r="D12" s="9"/>
      <c r="E12" s="9">
        <v>35</v>
      </c>
      <c r="F12" s="105"/>
      <c r="G12" s="9">
        <f t="shared" si="0"/>
        <v>35</v>
      </c>
      <c r="H12" s="56"/>
      <c r="I12" s="53"/>
      <c r="J12" s="9"/>
      <c r="K12" s="9"/>
      <c r="L12" s="73"/>
      <c r="M12" s="34"/>
    </row>
    <row r="13" spans="1:13" ht="25.5" x14ac:dyDescent="0.2">
      <c r="A13" s="103">
        <f t="shared" si="1"/>
        <v>9</v>
      </c>
      <c r="B13" s="99" t="s">
        <v>46</v>
      </c>
      <c r="C13" s="101" t="s">
        <v>44</v>
      </c>
      <c r="D13" s="9"/>
      <c r="E13" s="9">
        <v>25</v>
      </c>
      <c r="F13" s="105"/>
      <c r="G13" s="9">
        <f t="shared" si="0"/>
        <v>25</v>
      </c>
      <c r="H13" s="56"/>
      <c r="I13" s="53"/>
      <c r="J13" s="9"/>
      <c r="K13" s="9"/>
      <c r="L13" s="73"/>
      <c r="M13" s="34"/>
    </row>
    <row r="14" spans="1:13" ht="25.5" x14ac:dyDescent="0.2">
      <c r="A14" s="103">
        <f t="shared" si="1"/>
        <v>10</v>
      </c>
      <c r="B14" s="99" t="s">
        <v>48</v>
      </c>
      <c r="C14" s="101" t="s">
        <v>45</v>
      </c>
      <c r="D14" s="9"/>
      <c r="E14" s="9">
        <v>20</v>
      </c>
      <c r="F14" s="105"/>
      <c r="G14" s="9">
        <f t="shared" si="0"/>
        <v>20</v>
      </c>
      <c r="H14" s="56"/>
      <c r="I14" s="53"/>
      <c r="J14" s="9"/>
      <c r="K14" s="9"/>
      <c r="L14" s="73"/>
      <c r="M14" s="34"/>
    </row>
    <row r="15" spans="1:13" ht="18.75" customHeight="1" x14ac:dyDescent="0.2">
      <c r="A15" s="103">
        <f t="shared" si="1"/>
        <v>11</v>
      </c>
      <c r="B15" s="99" t="s">
        <v>10</v>
      </c>
      <c r="C15" s="101" t="s">
        <v>41</v>
      </c>
      <c r="D15" s="9"/>
      <c r="E15" s="9">
        <v>7</v>
      </c>
      <c r="F15" s="105"/>
      <c r="G15" s="9">
        <f t="shared" si="0"/>
        <v>7</v>
      </c>
      <c r="H15" s="56" t="s">
        <v>25</v>
      </c>
      <c r="I15" s="53"/>
      <c r="J15" s="9"/>
      <c r="K15" s="9"/>
      <c r="L15" s="73"/>
    </row>
    <row r="16" spans="1:13" ht="25.5" x14ac:dyDescent="0.2">
      <c r="A16" s="103">
        <f t="shared" si="1"/>
        <v>12</v>
      </c>
      <c r="B16" s="98" t="s">
        <v>50</v>
      </c>
      <c r="C16" s="101" t="s">
        <v>44</v>
      </c>
      <c r="D16" s="9"/>
      <c r="E16" s="9">
        <v>30</v>
      </c>
      <c r="F16" s="105"/>
      <c r="G16" s="9">
        <f t="shared" si="0"/>
        <v>30</v>
      </c>
      <c r="H16" s="56"/>
      <c r="I16" s="53"/>
      <c r="J16" s="9"/>
      <c r="K16" s="9"/>
      <c r="L16" s="73"/>
    </row>
    <row r="17" spans="1:12" ht="25.5" x14ac:dyDescent="0.2">
      <c r="A17" s="103">
        <f t="shared" si="1"/>
        <v>13</v>
      </c>
      <c r="B17" s="98" t="s">
        <v>51</v>
      </c>
      <c r="C17" s="101" t="s">
        <v>45</v>
      </c>
      <c r="D17" s="9"/>
      <c r="E17" s="9">
        <v>30</v>
      </c>
      <c r="F17" s="105"/>
      <c r="G17" s="9">
        <f t="shared" si="0"/>
        <v>30</v>
      </c>
      <c r="H17" s="56"/>
      <c r="I17" s="53"/>
      <c r="J17" s="9"/>
      <c r="K17" s="9"/>
      <c r="L17" s="73"/>
    </row>
    <row r="18" spans="1:12" ht="25.5" x14ac:dyDescent="0.2">
      <c r="A18" s="103">
        <f t="shared" si="1"/>
        <v>14</v>
      </c>
      <c r="B18" s="98" t="s">
        <v>47</v>
      </c>
      <c r="C18" s="101" t="s">
        <v>44</v>
      </c>
      <c r="D18" s="9"/>
      <c r="E18" s="9">
        <v>35</v>
      </c>
      <c r="F18" s="105">
        <v>5</v>
      </c>
      <c r="G18" s="9">
        <f t="shared" si="0"/>
        <v>30</v>
      </c>
      <c r="H18" s="56"/>
      <c r="I18" s="53"/>
      <c r="J18" s="9"/>
      <c r="K18" s="9"/>
      <c r="L18" s="73"/>
    </row>
    <row r="19" spans="1:12" ht="25.5" x14ac:dyDescent="0.2">
      <c r="A19" s="103">
        <f t="shared" si="1"/>
        <v>15</v>
      </c>
      <c r="B19" s="98" t="s">
        <v>49</v>
      </c>
      <c r="C19" s="101" t="s">
        <v>45</v>
      </c>
      <c r="D19" s="9"/>
      <c r="E19" s="13">
        <v>35</v>
      </c>
      <c r="F19" s="105"/>
      <c r="G19" s="9">
        <f t="shared" si="0"/>
        <v>35</v>
      </c>
      <c r="H19" s="56"/>
      <c r="I19" s="53"/>
      <c r="J19" s="9"/>
      <c r="K19" s="9"/>
      <c r="L19" s="73"/>
    </row>
    <row r="20" spans="1:12" ht="16.5" customHeight="1" x14ac:dyDescent="0.2">
      <c r="A20" s="103">
        <f t="shared" si="1"/>
        <v>16</v>
      </c>
      <c r="B20" s="98" t="s">
        <v>9</v>
      </c>
      <c r="C20" s="101"/>
      <c r="D20" s="9"/>
      <c r="E20" s="13"/>
      <c r="F20" s="105"/>
      <c r="G20" s="9"/>
      <c r="H20" s="56"/>
      <c r="I20" s="81"/>
      <c r="J20" s="9"/>
      <c r="K20" s="9"/>
      <c r="L20" s="73"/>
    </row>
    <row r="21" spans="1:12" x14ac:dyDescent="0.2">
      <c r="A21" s="65"/>
      <c r="B21" s="64"/>
      <c r="C21" s="1"/>
      <c r="D21" s="1"/>
      <c r="E21" s="1"/>
      <c r="F21" s="1"/>
      <c r="G21" s="1"/>
      <c r="H21" s="1"/>
      <c r="I21" s="1"/>
      <c r="J21" s="1"/>
    </row>
    <row r="22" spans="1:12" ht="16.5" thickBot="1" x14ac:dyDescent="0.3">
      <c r="A22" s="1"/>
      <c r="B22" s="66" t="s">
        <v>8</v>
      </c>
      <c r="C22" s="14"/>
      <c r="D22" s="14"/>
      <c r="E22" s="14"/>
      <c r="F22" s="14"/>
      <c r="G22" s="1"/>
      <c r="H22" s="1"/>
      <c r="I22" s="1"/>
      <c r="J22" s="67"/>
      <c r="K22" s="67"/>
      <c r="L22" s="67"/>
    </row>
    <row r="23" spans="1:12" ht="64.5" thickBot="1" x14ac:dyDescent="0.25">
      <c r="A23" s="43" t="s">
        <v>19</v>
      </c>
      <c r="B23" s="44" t="s">
        <v>16</v>
      </c>
      <c r="C23" s="44" t="s">
        <v>17</v>
      </c>
      <c r="D23" s="44" t="s">
        <v>18</v>
      </c>
      <c r="E23" s="44" t="s">
        <v>20</v>
      </c>
      <c r="F23" s="44" t="s">
        <v>26</v>
      </c>
      <c r="G23" s="45" t="s">
        <v>27</v>
      </c>
      <c r="H23" s="46" t="s">
        <v>21</v>
      </c>
      <c r="I23" s="47" t="s">
        <v>23</v>
      </c>
      <c r="J23" s="47" t="s">
        <v>40</v>
      </c>
      <c r="K23" s="68"/>
      <c r="L23" s="68"/>
    </row>
    <row r="24" spans="1:12" x14ac:dyDescent="0.2">
      <c r="A24" s="74">
        <f>E5*700000</f>
        <v>14000000</v>
      </c>
      <c r="B24" s="76"/>
      <c r="C24" s="78"/>
      <c r="D24" s="76"/>
      <c r="E24" s="87"/>
      <c r="F24" s="84">
        <v>3190000</v>
      </c>
      <c r="G24" s="42">
        <f t="shared" ref="G24:G30" si="2">F24/A$24</f>
        <v>0.22785714285714287</v>
      </c>
      <c r="H24" s="79">
        <f>A24-F24</f>
        <v>10810000</v>
      </c>
      <c r="I24" s="80">
        <f>1-G24</f>
        <v>0.77214285714285713</v>
      </c>
      <c r="J24" s="92"/>
      <c r="K24" s="61"/>
      <c r="L24" s="61"/>
    </row>
    <row r="25" spans="1:12" ht="12.75" customHeight="1" x14ac:dyDescent="0.2">
      <c r="A25" s="48"/>
      <c r="B25" s="77">
        <v>43523</v>
      </c>
      <c r="C25" s="77" t="s">
        <v>37</v>
      </c>
      <c r="D25" s="77">
        <v>43525</v>
      </c>
      <c r="E25" s="88">
        <v>177000</v>
      </c>
      <c r="F25" s="85">
        <v>294249</v>
      </c>
      <c r="G25" s="42">
        <f t="shared" si="2"/>
        <v>2.1017785714285715E-2</v>
      </c>
      <c r="H25" s="32">
        <f t="shared" ref="H25:I27" si="3">H24-F25</f>
        <v>10515751</v>
      </c>
      <c r="I25" s="80">
        <f t="shared" si="3"/>
        <v>0.75112507142857143</v>
      </c>
      <c r="J25" s="92"/>
      <c r="K25" s="1"/>
      <c r="L25" s="1"/>
    </row>
    <row r="26" spans="1:12" ht="12.75" customHeight="1" x14ac:dyDescent="0.2">
      <c r="A26" s="15"/>
      <c r="B26" s="10">
        <v>43525</v>
      </c>
      <c r="C26" s="10">
        <v>43530</v>
      </c>
      <c r="D26" s="10">
        <v>43535</v>
      </c>
      <c r="E26" s="89">
        <v>741630</v>
      </c>
      <c r="F26" s="86">
        <v>825556</v>
      </c>
      <c r="G26" s="42">
        <f t="shared" si="2"/>
        <v>5.8968285714285716E-2</v>
      </c>
      <c r="H26" s="32">
        <f t="shared" si="3"/>
        <v>9690195</v>
      </c>
      <c r="I26" s="80">
        <f t="shared" si="3"/>
        <v>0.69215678571428574</v>
      </c>
      <c r="J26" s="92"/>
      <c r="K26" s="61"/>
      <c r="L26" s="61"/>
    </row>
    <row r="27" spans="1:12" x14ac:dyDescent="0.2">
      <c r="A27" s="15"/>
      <c r="B27" s="10">
        <v>43601</v>
      </c>
      <c r="C27" s="10">
        <v>43608</v>
      </c>
      <c r="D27" s="10">
        <v>43610</v>
      </c>
      <c r="E27" s="90">
        <v>1212450</v>
      </c>
      <c r="F27" s="83">
        <v>1328689</v>
      </c>
      <c r="G27" s="42">
        <f t="shared" si="2"/>
        <v>9.490635714285714E-2</v>
      </c>
      <c r="H27" s="32">
        <f t="shared" si="3"/>
        <v>8361506</v>
      </c>
      <c r="I27" s="80">
        <f t="shared" si="3"/>
        <v>0.59725042857142863</v>
      </c>
      <c r="J27" s="92"/>
      <c r="K27" s="69"/>
      <c r="L27" s="1"/>
    </row>
    <row r="28" spans="1:12" x14ac:dyDescent="0.2">
      <c r="A28" s="15"/>
      <c r="B28" s="10">
        <v>43774</v>
      </c>
      <c r="C28" s="10">
        <v>43777</v>
      </c>
      <c r="D28" s="10">
        <v>43782</v>
      </c>
      <c r="E28" s="89">
        <v>591385</v>
      </c>
      <c r="F28" s="11">
        <v>658610</v>
      </c>
      <c r="G28" s="27">
        <f t="shared" si="2"/>
        <v>4.7043571428571428E-2</v>
      </c>
      <c r="H28" s="32">
        <f t="shared" ref="H28" si="4">H27-F28</f>
        <v>7702896</v>
      </c>
      <c r="I28" s="80">
        <f t="shared" ref="I28" si="5">I27-G28</f>
        <v>0.55020685714285722</v>
      </c>
      <c r="J28" s="92"/>
      <c r="K28" s="70"/>
      <c r="L28" s="1"/>
    </row>
    <row r="29" spans="1:12" x14ac:dyDescent="0.2">
      <c r="A29" s="15"/>
      <c r="B29" s="10">
        <v>43850</v>
      </c>
      <c r="C29" s="10">
        <v>43856</v>
      </c>
      <c r="D29" s="10">
        <v>43857</v>
      </c>
      <c r="E29" s="89">
        <v>1038990</v>
      </c>
      <c r="F29" s="11">
        <v>1141013</v>
      </c>
      <c r="G29" s="27">
        <f t="shared" si="2"/>
        <v>8.1500928571428571E-2</v>
      </c>
      <c r="H29" s="32">
        <f t="shared" ref="H29" si="6">H28-F29</f>
        <v>6561883</v>
      </c>
      <c r="I29" s="80">
        <f t="shared" ref="I29" si="7">I28-G29</f>
        <v>0.46870592857142868</v>
      </c>
      <c r="J29" s="93">
        <v>406</v>
      </c>
      <c r="K29" s="69"/>
      <c r="L29" s="1"/>
    </row>
    <row r="30" spans="1:12" x14ac:dyDescent="0.2">
      <c r="A30" s="15"/>
      <c r="B30" s="10">
        <v>43931</v>
      </c>
      <c r="C30" s="10">
        <v>43936</v>
      </c>
      <c r="D30" s="10">
        <v>43938</v>
      </c>
      <c r="E30" s="89">
        <v>883230</v>
      </c>
      <c r="F30" s="11">
        <v>947285</v>
      </c>
      <c r="G30" s="27">
        <f t="shared" si="2"/>
        <v>6.7663214285714285E-2</v>
      </c>
      <c r="H30" s="32">
        <f t="shared" ref="H30" si="8">H29-F30</f>
        <v>5614598</v>
      </c>
      <c r="I30" s="80">
        <f t="shared" ref="I30" si="9">I29-G30</f>
        <v>0.40104271428571436</v>
      </c>
      <c r="J30" s="93">
        <v>406</v>
      </c>
      <c r="K30" s="69"/>
      <c r="L30" s="1"/>
    </row>
    <row r="31" spans="1:12" x14ac:dyDescent="0.2">
      <c r="A31" s="15"/>
      <c r="B31" s="10"/>
      <c r="C31" s="10"/>
      <c r="D31" s="10"/>
      <c r="E31" s="89"/>
      <c r="F31" s="11"/>
      <c r="G31" s="27"/>
      <c r="H31" s="32"/>
      <c r="I31" s="29"/>
      <c r="J31" s="93"/>
      <c r="K31" s="69"/>
      <c r="L31" s="1"/>
    </row>
    <row r="32" spans="1:12" x14ac:dyDescent="0.2">
      <c r="A32" s="15"/>
      <c r="B32" s="10"/>
      <c r="C32" s="10"/>
      <c r="D32" s="8"/>
      <c r="E32" s="90"/>
      <c r="F32" s="11"/>
      <c r="G32" s="28"/>
      <c r="H32" s="32"/>
      <c r="I32" s="30"/>
      <c r="J32" s="94"/>
      <c r="K32" s="69"/>
      <c r="L32" s="1"/>
    </row>
    <row r="33" spans="1:12" x14ac:dyDescent="0.2">
      <c r="A33" s="15"/>
      <c r="B33" s="10"/>
      <c r="C33" s="10"/>
      <c r="D33" s="8"/>
      <c r="E33" s="90"/>
      <c r="F33" s="11"/>
      <c r="G33" s="27"/>
      <c r="H33" s="32"/>
      <c r="I33" s="30"/>
      <c r="J33" s="94"/>
      <c r="K33" s="69"/>
      <c r="L33" s="1"/>
    </row>
    <row r="34" spans="1:12" ht="13.5" thickBot="1" x14ac:dyDescent="0.25">
      <c r="A34" s="16"/>
      <c r="B34" s="17"/>
      <c r="C34" s="17"/>
      <c r="D34" s="18"/>
      <c r="E34" s="91"/>
      <c r="F34" s="19"/>
      <c r="G34" s="25"/>
      <c r="H34" s="33"/>
      <c r="I34" s="31"/>
      <c r="J34" s="95"/>
      <c r="K34" s="1"/>
      <c r="L34" s="1"/>
    </row>
    <row r="35" spans="1:12" ht="13.5" thickBot="1" x14ac:dyDescent="0.25">
      <c r="A35" s="20" t="s">
        <v>24</v>
      </c>
      <c r="B35" s="21"/>
      <c r="C35" s="21"/>
      <c r="D35" s="22"/>
      <c r="E35" s="106">
        <f>SUM(E24:E34)</f>
        <v>4644685</v>
      </c>
      <c r="F35" s="107">
        <f>SUM(F24:F34)</f>
        <v>8385402</v>
      </c>
      <c r="G35" s="26">
        <f>SUM(G24:G34)</f>
        <v>0.59895728571428575</v>
      </c>
      <c r="H35" s="23">
        <f>A24-F35</f>
        <v>5614598</v>
      </c>
      <c r="I35" s="35">
        <f>1-G35</f>
        <v>0.40104271428571425</v>
      </c>
      <c r="J35" s="96"/>
      <c r="K35" s="71"/>
      <c r="L35" s="71"/>
    </row>
    <row r="38" spans="1:12" x14ac:dyDescent="0.2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2" ht="12.75" customHeight="1" x14ac:dyDescent="0.25">
      <c r="A39" s="115" t="s">
        <v>12</v>
      </c>
      <c r="B39" s="115"/>
      <c r="C39" s="115"/>
      <c r="D39" s="115"/>
      <c r="E39" s="1"/>
      <c r="F39" s="1"/>
      <c r="G39" s="1"/>
      <c r="H39" s="1"/>
      <c r="I39" s="1"/>
      <c r="J39" s="1"/>
    </row>
    <row r="40" spans="1:12" x14ac:dyDescent="0.2">
      <c r="A40" s="112" t="s">
        <v>13</v>
      </c>
      <c r="B40" s="112"/>
      <c r="C40" s="12" t="s">
        <v>14</v>
      </c>
      <c r="D40" s="12" t="s">
        <v>15</v>
      </c>
      <c r="E40" s="1"/>
      <c r="F40" s="1"/>
      <c r="G40" s="1"/>
      <c r="H40" s="1"/>
      <c r="I40" s="1"/>
      <c r="J40" s="1"/>
    </row>
    <row r="41" spans="1:12" x14ac:dyDescent="0.2">
      <c r="A41" s="110">
        <f>A24-F35</f>
        <v>5614598</v>
      </c>
      <c r="B41" s="111"/>
      <c r="C41" s="75">
        <f>1-G35</f>
        <v>0.40104271428571425</v>
      </c>
      <c r="D41" s="24">
        <f>(C41/0.8)*100</f>
        <v>50.130339285714278</v>
      </c>
      <c r="E41" s="82" t="s">
        <v>39</v>
      </c>
      <c r="F41" s="82"/>
      <c r="G41" s="82"/>
      <c r="H41" s="82"/>
      <c r="I41" s="82"/>
      <c r="J41" s="82"/>
    </row>
    <row r="42" spans="1:12" x14ac:dyDescent="0.2">
      <c r="A42" s="1"/>
      <c r="B42" s="1"/>
      <c r="C42" s="1"/>
      <c r="D42" s="1"/>
      <c r="E42" s="1"/>
      <c r="F42" s="1"/>
    </row>
    <row r="43" spans="1:12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t="s">
        <v>25</v>
      </c>
    </row>
    <row r="44" spans="1:12" ht="15.75" x14ac:dyDescent="0.25">
      <c r="A44" s="1"/>
      <c r="B44" s="7"/>
      <c r="C44" s="7"/>
      <c r="D44" s="1"/>
      <c r="E44" s="1"/>
      <c r="F44" s="1"/>
      <c r="G44" s="1"/>
      <c r="H44" s="1"/>
      <c r="I44" s="1"/>
      <c r="J44" s="1"/>
    </row>
    <row r="45" spans="1:12" x14ac:dyDescent="0.2">
      <c r="A45" s="57"/>
      <c r="B45" s="57"/>
      <c r="C45" s="57"/>
      <c r="D45" s="57"/>
      <c r="E45" s="57"/>
      <c r="F45" s="57"/>
      <c r="G45" s="57"/>
      <c r="H45" s="57"/>
      <c r="I45" s="108"/>
      <c r="J45" s="109"/>
    </row>
    <row r="46" spans="1:12" x14ac:dyDescent="0.2">
      <c r="A46" s="58"/>
      <c r="B46" s="59"/>
      <c r="C46" s="59"/>
      <c r="D46" s="1"/>
      <c r="E46" s="1"/>
      <c r="F46" s="59"/>
      <c r="G46" s="60"/>
      <c r="H46" s="59"/>
    </row>
    <row r="47" spans="1:12" x14ac:dyDescent="0.2">
      <c r="A47" s="58"/>
      <c r="B47" s="59"/>
      <c r="C47" s="59"/>
      <c r="D47" s="59"/>
      <c r="E47" s="59"/>
      <c r="F47" s="59"/>
      <c r="G47" s="60"/>
      <c r="H47" s="59"/>
    </row>
    <row r="48" spans="1:12" x14ac:dyDescent="0.2">
      <c r="A48" s="58"/>
      <c r="B48" s="59"/>
      <c r="C48" s="59"/>
      <c r="D48" s="1"/>
      <c r="E48" s="1"/>
      <c r="F48" s="59"/>
      <c r="G48" s="60"/>
      <c r="H48" s="59"/>
    </row>
    <row r="49" spans="1:10" x14ac:dyDescent="0.2">
      <c r="A49" s="58"/>
      <c r="B49" s="59"/>
      <c r="C49" s="59"/>
      <c r="D49" s="59"/>
      <c r="E49" s="59"/>
      <c r="F49" s="59"/>
      <c r="G49" s="60"/>
      <c r="H49" s="59"/>
    </row>
    <row r="50" spans="1:10" x14ac:dyDescent="0.2">
      <c r="A50" s="58"/>
      <c r="B50" s="59"/>
      <c r="C50" s="59"/>
      <c r="D50" s="1"/>
      <c r="E50" s="1"/>
      <c r="F50" s="59"/>
      <c r="G50" s="60"/>
      <c r="H50" s="59"/>
    </row>
    <row r="51" spans="1:10" x14ac:dyDescent="0.2">
      <c r="A51" s="58"/>
      <c r="B51" s="59"/>
      <c r="C51" s="61"/>
      <c r="D51" s="62"/>
      <c r="E51" s="62"/>
      <c r="F51" s="61"/>
      <c r="G51" s="61"/>
      <c r="H51" s="61"/>
    </row>
    <row r="52" spans="1:10" x14ac:dyDescent="0.2">
      <c r="A52" s="58"/>
      <c r="B52" s="59"/>
      <c r="C52" s="59"/>
      <c r="D52" s="59"/>
      <c r="E52" s="59"/>
      <c r="F52" s="59"/>
      <c r="G52" s="60"/>
      <c r="H52" s="59"/>
    </row>
    <row r="53" spans="1:10" x14ac:dyDescent="0.2">
      <c r="A53" s="58"/>
      <c r="B53" s="59"/>
      <c r="C53" s="59"/>
      <c r="D53" s="59"/>
      <c r="E53" s="59"/>
      <c r="F53" s="59"/>
      <c r="G53" s="60"/>
      <c r="H53" s="59"/>
    </row>
    <row r="54" spans="1:10" x14ac:dyDescent="0.2">
      <c r="A54" s="58"/>
      <c r="B54" s="59"/>
      <c r="C54" s="59"/>
      <c r="D54" s="1"/>
      <c r="E54" s="1"/>
      <c r="F54" s="59"/>
      <c r="G54" s="60"/>
      <c r="H54" s="59"/>
    </row>
    <row r="55" spans="1:10" ht="15.75" x14ac:dyDescent="0.25">
      <c r="A55" s="1"/>
      <c r="B55" s="116"/>
      <c r="C55" s="116"/>
      <c r="D55" s="117"/>
      <c r="E55" s="63"/>
      <c r="F55" s="1"/>
      <c r="G55" s="1"/>
      <c r="H55" s="1"/>
      <c r="I55" s="1"/>
      <c r="J55" s="1"/>
    </row>
    <row r="56" spans="1:10" x14ac:dyDescent="0.2">
      <c r="A56" s="57"/>
      <c r="B56" s="57"/>
      <c r="C56" s="57"/>
      <c r="D56" s="57"/>
      <c r="E56" s="57"/>
      <c r="F56" s="57"/>
      <c r="G56" s="57"/>
      <c r="H56" s="57"/>
      <c r="I56" s="108"/>
      <c r="J56" s="109"/>
    </row>
    <row r="57" spans="1:10" x14ac:dyDescent="0.2">
      <c r="A57" s="58"/>
      <c r="B57" s="1"/>
      <c r="C57" s="1"/>
      <c r="D57" s="1"/>
      <c r="E57" s="1"/>
      <c r="F57" s="60"/>
      <c r="G57" s="60"/>
      <c r="H57" s="59"/>
      <c r="I57" s="113"/>
      <c r="J57" s="113"/>
    </row>
    <row r="58" spans="1:10" x14ac:dyDescent="0.2">
      <c r="A58" s="58"/>
      <c r="B58" s="1"/>
      <c r="C58" s="1"/>
      <c r="D58" s="61"/>
      <c r="E58" s="61"/>
      <c r="F58" s="61"/>
      <c r="G58" s="61"/>
      <c r="H58" s="61"/>
      <c r="I58" s="113"/>
      <c r="J58" s="113"/>
    </row>
    <row r="59" spans="1:10" x14ac:dyDescent="0.2">
      <c r="A59" s="1"/>
      <c r="B59" s="1"/>
      <c r="C59" s="1"/>
      <c r="D59" s="1"/>
      <c r="E59" s="1"/>
      <c r="F59" s="1"/>
      <c r="G59" s="1"/>
      <c r="H59" s="1"/>
    </row>
    <row r="64" spans="1:10" x14ac:dyDescent="0.2">
      <c r="B64" s="108"/>
      <c r="C64" s="109"/>
    </row>
    <row r="71" spans="2:3" x14ac:dyDescent="0.2">
      <c r="B71" s="108"/>
      <c r="C71" s="109"/>
    </row>
  </sheetData>
  <sortState ref="B9:B16">
    <sortCondition ref="B9"/>
  </sortState>
  <mergeCells count="12">
    <mergeCell ref="A1:L1"/>
    <mergeCell ref="A39:D39"/>
    <mergeCell ref="I58:J58"/>
    <mergeCell ref="B55:D55"/>
    <mergeCell ref="A2:E2"/>
    <mergeCell ref="B71:C71"/>
    <mergeCell ref="A41:B41"/>
    <mergeCell ref="A40:B40"/>
    <mergeCell ref="B64:C64"/>
    <mergeCell ref="I45:J45"/>
    <mergeCell ref="I56:J56"/>
    <mergeCell ref="I57:J57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75" orientation="landscape" horizontalDpi="300" verticalDpi="300" r:id="rId1"/>
  <headerFooter alignWithMargins="0"/>
  <rowBreaks count="1" manualBreakCount="1">
    <brk id="4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2020-01-28T10:12:15Z</cp:lastPrinted>
  <dcterms:created xsi:type="dcterms:W3CDTF">2004-08-05T11:03:05Z</dcterms:created>
  <dcterms:modified xsi:type="dcterms:W3CDTF">2020-04-17T07:28:20Z</dcterms:modified>
</cp:coreProperties>
</file>