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Формокомплекты\Паспорта\Бутылки\Водочные\"/>
    </mc:Choice>
  </mc:AlternateContent>
  <xr:revisionPtr revIDLastSave="0" documentId="13_ncr:1_{B30498DD-8932-45E8-A0F6-75A42EB41789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  <sheet name="Лист2" sheetId="2" r:id="rId2"/>
    <sheet name="Лист3" sheetId="3" r:id="rId3"/>
  </sheets>
  <definedNames>
    <definedName name="_xlnm.Print_Area" localSheetId="0">Лист1!$A$1:$L$37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24" i="1" l="1"/>
  <c r="I24" i="1"/>
  <c r="G24" i="1"/>
  <c r="G23" i="1" l="1"/>
  <c r="I23" i="1" s="1"/>
  <c r="H23" i="1"/>
  <c r="G22" i="1" l="1"/>
  <c r="I22" i="1" s="1"/>
  <c r="H22" i="1"/>
  <c r="G15" i="1"/>
  <c r="A20" i="1" l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G6" i="1"/>
  <c r="G7" i="1"/>
  <c r="G8" i="1"/>
  <c r="G9" i="1"/>
  <c r="G10" i="1"/>
  <c r="G11" i="1"/>
  <c r="G12" i="1"/>
  <c r="G13" i="1"/>
  <c r="G14" i="1"/>
  <c r="G5" i="1"/>
  <c r="E31" i="1"/>
  <c r="F31" i="1"/>
  <c r="G20" i="1" l="1"/>
  <c r="I20" i="1" s="1"/>
  <c r="G21" i="1"/>
  <c r="A37" i="1"/>
  <c r="H20" i="1"/>
  <c r="H21" i="1" s="1"/>
  <c r="H31" i="1"/>
  <c r="G31" i="1" l="1"/>
  <c r="C37" i="1" s="1"/>
  <c r="D37" i="1" s="1"/>
  <c r="I21" i="1"/>
  <c r="I31" i="1" l="1"/>
</calcChain>
</file>

<file path=xl/sharedStrings.xml><?xml version="1.0" encoding="utf-8"?>
<sst xmlns="http://schemas.openxmlformats.org/spreadsheetml/2006/main" count="58" uniqueCount="46">
  <si>
    <t>№Поз</t>
  </si>
  <si>
    <t>Наименование деталей</t>
  </si>
  <si>
    <t>Маркировка</t>
  </si>
  <si>
    <t>Кол-во,  шт</t>
  </si>
  <si>
    <t>Остаток, шт</t>
  </si>
  <si>
    <t>Черновая форма</t>
  </si>
  <si>
    <t>Черновые поддоны</t>
  </si>
  <si>
    <t>Чистовые поддоны</t>
  </si>
  <si>
    <t>Плунжер</t>
  </si>
  <si>
    <t>Горловое кольцо</t>
  </si>
  <si>
    <t>Процесс эксплуатации формокомплекта</t>
  </si>
  <si>
    <t>Пресс-кольцо</t>
  </si>
  <si>
    <t>Дутьевая головка</t>
  </si>
  <si>
    <t>Хватки</t>
  </si>
  <si>
    <t>Плита охлаждения</t>
  </si>
  <si>
    <t>Чистовые формы</t>
  </si>
  <si>
    <t>Остаточный ресурс формокомплекта</t>
  </si>
  <si>
    <t>шт</t>
  </si>
  <si>
    <t>%</t>
  </si>
  <si>
    <t>сутки</t>
  </si>
  <si>
    <t>Дата установки формо-комплекта</t>
  </si>
  <si>
    <t>Дата      снятия формо-комплекта</t>
  </si>
  <si>
    <t>Дата текущего контроля</t>
  </si>
  <si>
    <t>Начальный ресурс формо-комплекта, шт.</t>
  </si>
  <si>
    <t>Количество выпущеной продукции, шт.</t>
  </si>
  <si>
    <t>Остаточный ресурс формо-комплекта, шт.</t>
  </si>
  <si>
    <t>Марки-ровка</t>
  </si>
  <si>
    <t>Остаточный ресурс формо-комплекта, %.</t>
  </si>
  <si>
    <t>Итого:</t>
  </si>
  <si>
    <t xml:space="preserve"> </t>
  </si>
  <si>
    <t>Количество капель, прошедших через формы, шт.</t>
  </si>
  <si>
    <t xml:space="preserve">Выработка формо-комплекта            в ,% </t>
  </si>
  <si>
    <t>Воронка</t>
  </si>
  <si>
    <t>Кол-во         непригодных,      шт</t>
  </si>
  <si>
    <t>Фактически пригодных деталей,    шт</t>
  </si>
  <si>
    <t>Остаточный ресурс детали,              %</t>
  </si>
  <si>
    <t>Кол-во по ТТН,  шт</t>
  </si>
  <si>
    <t>Втулка плунжера</t>
  </si>
  <si>
    <t>Фактическое количество деталей по акту приемки, шт.</t>
  </si>
  <si>
    <t>Кол-во брака, шт</t>
  </si>
  <si>
    <t>Дата поставки  15.08.19 (c остаточным ресурсом 88 %)</t>
  </si>
  <si>
    <t xml:space="preserve">      КALASSI 500 ml</t>
  </si>
  <si>
    <t>стоит</t>
  </si>
  <si>
    <r>
      <t xml:space="preserve">Вес, гр. (ном. </t>
    </r>
    <r>
      <rPr>
        <b/>
        <sz val="10"/>
        <color rgb="FFFF0000"/>
        <rFont val="Arial Cyr"/>
        <charset val="204"/>
      </rPr>
      <t>195</t>
    </r>
    <r>
      <rPr>
        <b/>
        <sz val="10"/>
        <rFont val="Arial Cyr"/>
        <charset val="204"/>
      </rPr>
      <t xml:space="preserve"> гр.)</t>
    </r>
  </si>
  <si>
    <t>Формокомплект бутылки «Каласы 0,5»  тип XXI-КПМ-26-3-500 (владелец ООО "ВЕДАТРАНЗИТ" дог. №25/04 от 23.01.2019)</t>
  </si>
  <si>
    <t>Начальник УРФ                                            А.Д. Гавриленко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</si>
</sst>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_р_._-;\-* #,##0.00_р_._-;_-* &quot;-&quot;??_р_._-;_-@_-"/>
    <numFmt numFmtId="165" formatCode="_-* #,##0_р_._-;\-* #,##0_р_._-;_-* &quot;-&quot;??_р_._-;_-@_-"/>
    <numFmt numFmtId="166" formatCode="dd/mm/yy"/>
    <numFmt numFmtId="167" formatCode="0.0%"/>
    <numFmt numFmtId="168" formatCode="#,##0_ ;\-#,##0\ "/>
  </numFmts>
  <fonts count="19" x14ac:knownFonts="1">
    <font>
      <sz val="10"/>
      <name val="Arial Cyr"/>
      <charset val="204"/>
    </font>
    <font>
      <sz val="10"/>
      <name val="Arial Cyr"/>
      <charset val="204"/>
    </font>
    <font>
      <b/>
      <sz val="12"/>
      <color indexed="12"/>
      <name val="Arial"/>
      <family val="2"/>
    </font>
    <font>
      <b/>
      <sz val="10"/>
      <color indexed="8"/>
      <name val="Arial"/>
      <family val="2"/>
      <charset val="204"/>
    </font>
    <font>
      <b/>
      <sz val="10"/>
      <name val="Arial Cyr"/>
      <family val="2"/>
      <charset val="204"/>
    </font>
    <font>
      <b/>
      <sz val="10"/>
      <color indexed="61"/>
      <name val="Arial CYR"/>
      <family val="2"/>
      <charset val="204"/>
    </font>
    <font>
      <sz val="12"/>
      <name val="Times New Roman"/>
      <family val="1"/>
    </font>
    <font>
      <b/>
      <sz val="12"/>
      <color indexed="10"/>
      <name val="Arial Cyr"/>
      <family val="2"/>
      <charset val="204"/>
    </font>
    <font>
      <b/>
      <sz val="12"/>
      <color indexed="12"/>
      <name val="Arial CYR"/>
      <family val="2"/>
      <charset val="204"/>
    </font>
    <font>
      <b/>
      <sz val="10"/>
      <color indexed="14"/>
      <name val="Arial CYR"/>
      <family val="2"/>
      <charset val="204"/>
    </font>
    <font>
      <sz val="10"/>
      <name val="Arial Cyr"/>
      <family val="2"/>
      <charset val="204"/>
    </font>
    <font>
      <b/>
      <sz val="10"/>
      <color indexed="15"/>
      <name val="Arial Cyr"/>
      <family val="2"/>
      <charset val="204"/>
    </font>
    <font>
      <b/>
      <sz val="10"/>
      <name val="Arial Cyr"/>
      <charset val="204"/>
    </font>
    <font>
      <sz val="10"/>
      <color indexed="10"/>
      <name val="Arial Cyr"/>
      <charset val="204"/>
    </font>
    <font>
      <sz val="8"/>
      <name val="Arial Cyr"/>
      <charset val="204"/>
    </font>
    <font>
      <sz val="9"/>
      <name val="Arial Cyr"/>
      <charset val="204"/>
    </font>
    <font>
      <b/>
      <sz val="10"/>
      <color rgb="FFFF0000"/>
      <name val="Arial Cyr"/>
      <charset val="204"/>
    </font>
    <font>
      <b/>
      <sz val="12"/>
      <color theme="3"/>
      <name val="Arial Cyr"/>
      <family val="2"/>
      <charset val="204"/>
    </font>
    <font>
      <sz val="10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10">
    <xf numFmtId="0" fontId="0" fillId="0" borderId="0" xfId="0"/>
    <xf numFmtId="0" fontId="0" fillId="0" borderId="0" xfId="0" applyBorder="1"/>
    <xf numFmtId="0" fontId="3" fillId="0" borderId="0" xfId="0" applyFont="1" applyBorder="1"/>
    <xf numFmtId="0" fontId="3" fillId="0" borderId="0" xfId="0" applyFont="1" applyBorder="1" applyAlignment="1">
      <alignment wrapText="1"/>
    </xf>
    <xf numFmtId="0" fontId="4" fillId="0" borderId="0" xfId="0" applyFont="1" applyBorder="1"/>
    <xf numFmtId="14" fontId="0" fillId="0" borderId="0" xfId="0" applyNumberFormat="1" applyBorder="1"/>
    <xf numFmtId="0" fontId="6" fillId="0" borderId="0" xfId="0" applyFont="1"/>
    <xf numFmtId="0" fontId="8" fillId="0" borderId="0" xfId="0" applyFont="1" applyBorder="1"/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/>
    </xf>
    <xf numFmtId="165" fontId="0" fillId="0" borderId="1" xfId="2" applyNumberFormat="1" applyFont="1" applyBorder="1"/>
    <xf numFmtId="0" fontId="4" fillId="2" borderId="1" xfId="0" applyFont="1" applyFill="1" applyBorder="1" applyAlignment="1">
      <alignment horizontal="center"/>
    </xf>
    <xf numFmtId="0" fontId="0" fillId="0" borderId="1" xfId="0" quotePrefix="1" applyBorder="1" applyAlignment="1">
      <alignment horizontal="center" vertical="center" wrapText="1"/>
    </xf>
    <xf numFmtId="0" fontId="0" fillId="0" borderId="0" xfId="0" applyAlignment="1"/>
    <xf numFmtId="1" fontId="0" fillId="0" borderId="3" xfId="2" applyNumberFormat="1" applyFont="1" applyBorder="1" applyAlignment="1">
      <alignment horizontal="center" vertical="center"/>
    </xf>
    <xf numFmtId="1" fontId="0" fillId="0" borderId="5" xfId="2" applyNumberFormat="1" applyFont="1" applyBorder="1" applyAlignment="1">
      <alignment horizontal="center" vertical="center"/>
    </xf>
    <xf numFmtId="0" fontId="4" fillId="0" borderId="6" xfId="0" applyFont="1" applyBorder="1"/>
    <xf numFmtId="0" fontId="4" fillId="0" borderId="7" xfId="0" applyFont="1" applyBorder="1"/>
    <xf numFmtId="0" fontId="0" fillId="0" borderId="7" xfId="0" applyBorder="1"/>
    <xf numFmtId="165" fontId="0" fillId="0" borderId="9" xfId="2" applyNumberFormat="1" applyFont="1" applyBorder="1" applyAlignment="1">
      <alignment horizontal="center"/>
    </xf>
    <xf numFmtId="1" fontId="4" fillId="3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10" fontId="0" fillId="0" borderId="11" xfId="0" applyNumberFormat="1" applyBorder="1" applyAlignment="1">
      <alignment horizontal="center"/>
    </xf>
    <xf numFmtId="165" fontId="0" fillId="0" borderId="1" xfId="2" applyNumberFormat="1" applyFont="1" applyBorder="1" applyAlignment="1">
      <alignment horizontal="center"/>
    </xf>
    <xf numFmtId="0" fontId="13" fillId="0" borderId="0" xfId="0" applyFont="1"/>
    <xf numFmtId="167" fontId="0" fillId="0" borderId="9" xfId="1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12" fillId="0" borderId="6" xfId="0" applyFont="1" applyBorder="1" applyAlignment="1">
      <alignment horizontal="center" vertical="justify" wrapText="1"/>
    </xf>
    <xf numFmtId="0" fontId="4" fillId="0" borderId="7" xfId="0" applyFont="1" applyBorder="1" applyAlignment="1">
      <alignment horizontal="center" vertical="top" wrapText="1"/>
    </xf>
    <xf numFmtId="0" fontId="4" fillId="0" borderId="10" xfId="0" applyFont="1" applyBorder="1" applyAlignment="1">
      <alignment horizontal="center" vertical="top" wrapText="1"/>
    </xf>
    <xf numFmtId="0" fontId="4" fillId="0" borderId="8" xfId="0" applyFont="1" applyBorder="1" applyAlignment="1">
      <alignment horizontal="center" vertical="top" wrapText="1"/>
    </xf>
    <xf numFmtId="10" fontId="0" fillId="0" borderId="17" xfId="0" applyNumberFormat="1" applyBorder="1" applyAlignment="1">
      <alignment horizontal="center"/>
    </xf>
    <xf numFmtId="0" fontId="12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0" fontId="12" fillId="0" borderId="19" xfId="0" applyFont="1" applyBorder="1" applyAlignment="1">
      <alignment horizontal="center" vertical="center" wrapText="1"/>
    </xf>
    <xf numFmtId="0" fontId="0" fillId="0" borderId="3" xfId="0" applyBorder="1"/>
    <xf numFmtId="0" fontId="0" fillId="0" borderId="20" xfId="0" applyBorder="1" applyAlignment="1">
      <alignment horizontal="center"/>
    </xf>
    <xf numFmtId="0" fontId="0" fillId="0" borderId="21" xfId="0" applyBorder="1"/>
    <xf numFmtId="0" fontId="0" fillId="0" borderId="21" xfId="0" applyBorder="1" applyAlignment="1">
      <alignment horizontal="center"/>
    </xf>
    <xf numFmtId="0" fontId="0" fillId="0" borderId="21" xfId="0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center" vertical="center" wrapText="1"/>
    </xf>
    <xf numFmtId="165" fontId="0" fillId="0" borderId="22" xfId="0" applyNumberFormat="1" applyBorder="1" applyAlignment="1">
      <alignment horizontal="center" vertical="center" wrapText="1"/>
    </xf>
    <xf numFmtId="165" fontId="0" fillId="0" borderId="2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21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  <xf numFmtId="0" fontId="9" fillId="0" borderId="0" xfId="0" applyFont="1" applyBorder="1"/>
    <xf numFmtId="166" fontId="0" fillId="0" borderId="0" xfId="0" applyNumberFormat="1" applyBorder="1" applyAlignment="1">
      <alignment vertical="center"/>
    </xf>
    <xf numFmtId="0" fontId="10" fillId="0" borderId="0" xfId="0" applyFont="1" applyBorder="1" applyAlignment="1">
      <alignment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quotePrefix="1" applyBorder="1" applyAlignment="1">
      <alignment horizontal="center" vertical="center" wrapText="1"/>
    </xf>
    <xf numFmtId="0" fontId="0" fillId="0" borderId="0" xfId="0" applyBorder="1" applyAlignment="1"/>
    <xf numFmtId="0" fontId="0" fillId="0" borderId="0" xfId="0" applyFill="1" applyBorder="1"/>
    <xf numFmtId="0" fontId="16" fillId="0" borderId="0" xfId="0" applyFont="1" applyBorder="1"/>
    <xf numFmtId="0" fontId="17" fillId="0" borderId="0" xfId="0" applyFont="1" applyBorder="1" applyAlignment="1"/>
    <xf numFmtId="0" fontId="8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 vertical="center" wrapText="1"/>
    </xf>
    <xf numFmtId="165" fontId="0" fillId="0" borderId="0" xfId="2" applyNumberFormat="1" applyFont="1" applyBorder="1" applyAlignment="1">
      <alignment horizontal="center" vertical="center"/>
    </xf>
    <xf numFmtId="165" fontId="0" fillId="0" borderId="0" xfId="2" applyNumberFormat="1" applyFont="1" applyBorder="1" applyAlignment="1">
      <alignment vertical="center"/>
    </xf>
    <xf numFmtId="165" fontId="11" fillId="0" borderId="0" xfId="0" applyNumberFormat="1" applyFont="1" applyFill="1" applyBorder="1"/>
    <xf numFmtId="0" fontId="0" fillId="0" borderId="22" xfId="0" applyBorder="1" applyAlignment="1">
      <alignment horizontal="center"/>
    </xf>
    <xf numFmtId="0" fontId="0" fillId="0" borderId="2" xfId="0" applyBorder="1" applyAlignment="1">
      <alignment horizontal="center"/>
    </xf>
    <xf numFmtId="3" fontId="0" fillId="0" borderId="16" xfId="2" applyNumberFormat="1" applyFont="1" applyBorder="1" applyAlignment="1">
      <alignment horizontal="center" vertical="center"/>
    </xf>
    <xf numFmtId="10" fontId="4" fillId="3" borderId="1" xfId="0" applyNumberFormat="1" applyFont="1" applyFill="1" applyBorder="1" applyAlignment="1">
      <alignment horizontal="center" vertical="center" wrapText="1"/>
    </xf>
    <xf numFmtId="14" fontId="0" fillId="0" borderId="15" xfId="0" applyNumberFormat="1" applyFill="1" applyBorder="1" applyAlignment="1">
      <alignment horizontal="center"/>
    </xf>
    <xf numFmtId="165" fontId="0" fillId="0" borderId="15" xfId="2" applyNumberFormat="1" applyFont="1" applyFill="1" applyBorder="1"/>
    <xf numFmtId="14" fontId="0" fillId="0" borderId="1" xfId="0" applyNumberFormat="1" applyFill="1" applyBorder="1" applyAlignment="1">
      <alignment horizontal="center"/>
    </xf>
    <xf numFmtId="165" fontId="0" fillId="0" borderId="1" xfId="2" applyNumberFormat="1" applyFont="1" applyFill="1" applyBorder="1"/>
    <xf numFmtId="14" fontId="0" fillId="0" borderId="15" xfId="0" applyNumberFormat="1" applyFont="1" applyFill="1" applyBorder="1" applyAlignment="1">
      <alignment horizontal="center"/>
    </xf>
    <xf numFmtId="165" fontId="0" fillId="0" borderId="15" xfId="2" applyNumberFormat="1" applyFont="1" applyBorder="1" applyAlignment="1">
      <alignment horizontal="center"/>
    </xf>
    <xf numFmtId="10" fontId="0" fillId="0" borderId="18" xfId="1" applyNumberFormat="1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0" xfId="0" applyBorder="1" applyAlignment="1"/>
    <xf numFmtId="0" fontId="9" fillId="0" borderId="1" xfId="0" applyFont="1" applyBorder="1" applyAlignment="1">
      <alignment horizontal="center"/>
    </xf>
    <xf numFmtId="0" fontId="18" fillId="0" borderId="24" xfId="0" applyFont="1" applyBorder="1"/>
    <xf numFmtId="0" fontId="18" fillId="0" borderId="15" xfId="0" applyFont="1" applyBorder="1"/>
    <xf numFmtId="0" fontId="18" fillId="0" borderId="1" xfId="0" applyFont="1" applyBorder="1"/>
    <xf numFmtId="1" fontId="0" fillId="0" borderId="18" xfId="1" applyNumberFormat="1" applyFont="1" applyFill="1" applyBorder="1" applyAlignment="1">
      <alignment horizontal="center" vertical="center" wrapText="1"/>
    </xf>
    <xf numFmtId="1" fontId="0" fillId="0" borderId="13" xfId="1" applyNumberFormat="1" applyFont="1" applyFill="1" applyBorder="1" applyAlignment="1">
      <alignment horizontal="center" vertical="center" wrapText="1"/>
    </xf>
    <xf numFmtId="1" fontId="0" fillId="0" borderId="13" xfId="1" applyNumberFormat="1" applyFont="1" applyBorder="1" applyAlignment="1">
      <alignment horizontal="center" vertical="center" wrapText="1"/>
    </xf>
    <xf numFmtId="1" fontId="0" fillId="0" borderId="2" xfId="0" applyNumberFormat="1" applyBorder="1" applyAlignment="1">
      <alignment horizontal="center"/>
    </xf>
    <xf numFmtId="1" fontId="0" fillId="0" borderId="13" xfId="0" applyNumberFormat="1" applyBorder="1" applyAlignment="1">
      <alignment horizontal="center"/>
    </xf>
    <xf numFmtId="1" fontId="0" fillId="0" borderId="14" xfId="0" applyNumberFormat="1" applyBorder="1" applyAlignment="1">
      <alignment horizontal="center"/>
    </xf>
    <xf numFmtId="1" fontId="0" fillId="0" borderId="9" xfId="1" applyNumberFormat="1" applyFont="1" applyBorder="1" applyAlignment="1">
      <alignment horizontal="center"/>
    </xf>
    <xf numFmtId="3" fontId="12" fillId="4" borderId="7" xfId="0" applyNumberFormat="1" applyFont="1" applyFill="1" applyBorder="1" applyAlignment="1">
      <alignment horizontal="center"/>
    </xf>
    <xf numFmtId="3" fontId="12" fillId="3" borderId="7" xfId="0" applyNumberFormat="1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/>
    <xf numFmtId="0" fontId="0" fillId="0" borderId="0" xfId="0" applyBorder="1" applyAlignment="1"/>
    <xf numFmtId="0" fontId="3" fillId="0" borderId="0" xfId="0" applyFont="1" applyBorder="1" applyAlignment="1">
      <alignment horizontal="center"/>
    </xf>
    <xf numFmtId="0" fontId="9" fillId="0" borderId="0" xfId="0" applyFont="1" applyBorder="1" applyAlignment="1"/>
    <xf numFmtId="0" fontId="0" fillId="0" borderId="0" xfId="0" applyAlignment="1"/>
    <xf numFmtId="168" fontId="4" fillId="3" borderId="12" xfId="2" applyNumberFormat="1" applyFont="1" applyFill="1" applyBorder="1" applyAlignment="1">
      <alignment horizontal="center" vertical="center"/>
    </xf>
    <xf numFmtId="168" fontId="0" fillId="3" borderId="4" xfId="2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</cellXfs>
  <cellStyles count="3">
    <cellStyle name="Обычный" xfId="0" builtinId="0"/>
    <cellStyle name="Процентный" xfId="1" builtinId="5"/>
    <cellStyle name="Финансовый" xfId="2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7"/>
  <sheetViews>
    <sheetView tabSelected="1" view="pageBreakPreview" topLeftCell="A4" zoomScaleSheetLayoutView="100" workbookViewId="0">
      <selection activeCell="J25" sqref="J25"/>
    </sheetView>
  </sheetViews>
  <sheetFormatPr defaultRowHeight="12.75" x14ac:dyDescent="0.2"/>
  <cols>
    <col min="1" max="1" width="12.140625" customWidth="1"/>
    <col min="2" max="2" width="17.28515625" customWidth="1"/>
    <col min="3" max="3" width="17.7109375" customWidth="1"/>
    <col min="4" max="4" width="10.85546875" customWidth="1"/>
    <col min="5" max="5" width="13.7109375" customWidth="1"/>
    <col min="6" max="6" width="14.85546875" customWidth="1"/>
    <col min="7" max="7" width="12.5703125" customWidth="1"/>
    <col min="8" max="8" width="13.42578125" customWidth="1"/>
    <col min="9" max="9" width="12.5703125" customWidth="1"/>
    <col min="10" max="10" width="10.42578125" customWidth="1"/>
    <col min="11" max="11" width="11.7109375" customWidth="1"/>
    <col min="12" max="12" width="9.28515625" customWidth="1"/>
  </cols>
  <sheetData>
    <row r="1" spans="1:13" ht="15.75" x14ac:dyDescent="0.25">
      <c r="A1" s="98" t="s">
        <v>44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</row>
    <row r="2" spans="1:13" x14ac:dyDescent="0.2">
      <c r="A2" s="103" t="s">
        <v>40</v>
      </c>
      <c r="B2" s="103"/>
      <c r="C2" s="103"/>
      <c r="D2" s="103"/>
      <c r="E2" s="103"/>
      <c r="F2" s="29"/>
      <c r="G2" s="3"/>
      <c r="H2" s="4"/>
      <c r="K2" s="30"/>
      <c r="L2" s="30"/>
      <c r="M2" s="1"/>
    </row>
    <row r="3" spans="1:13" ht="16.5" thickBot="1" x14ac:dyDescent="0.3">
      <c r="A3" s="1"/>
      <c r="B3" s="2"/>
      <c r="C3" s="2"/>
      <c r="F3" s="5"/>
      <c r="G3" s="6"/>
      <c r="H3" s="5"/>
      <c r="I3" s="5"/>
      <c r="J3" s="30"/>
      <c r="K3" s="30"/>
      <c r="M3" s="14"/>
    </row>
    <row r="4" spans="1:13" ht="64.5" thickBot="1" x14ac:dyDescent="0.25">
      <c r="A4" s="31" t="s">
        <v>0</v>
      </c>
      <c r="B4" s="32" t="s">
        <v>1</v>
      </c>
      <c r="C4" s="32" t="s">
        <v>2</v>
      </c>
      <c r="D4" s="32" t="s">
        <v>36</v>
      </c>
      <c r="E4" s="32" t="s">
        <v>38</v>
      </c>
      <c r="F4" s="32" t="s">
        <v>33</v>
      </c>
      <c r="G4" s="32" t="s">
        <v>34</v>
      </c>
      <c r="H4" s="33" t="s">
        <v>35</v>
      </c>
      <c r="I4" s="34" t="s">
        <v>3</v>
      </c>
      <c r="J4" s="32" t="s">
        <v>26</v>
      </c>
      <c r="K4" s="32" t="s">
        <v>39</v>
      </c>
      <c r="L4" s="33" t="s">
        <v>4</v>
      </c>
    </row>
    <row r="5" spans="1:13" x14ac:dyDescent="0.2">
      <c r="A5" s="42">
        <v>1</v>
      </c>
      <c r="B5" s="53" t="s">
        <v>15</v>
      </c>
      <c r="C5" s="86" t="s">
        <v>41</v>
      </c>
      <c r="D5" s="45"/>
      <c r="E5" s="45">
        <v>24</v>
      </c>
      <c r="F5" s="44"/>
      <c r="G5" s="45">
        <f>E5-F5</f>
        <v>24</v>
      </c>
      <c r="H5" s="50"/>
      <c r="I5" s="47"/>
      <c r="J5" s="43"/>
      <c r="K5" s="43"/>
      <c r="L5" s="71"/>
    </row>
    <row r="6" spans="1:13" x14ac:dyDescent="0.2">
      <c r="A6" s="46">
        <f>A5+1</f>
        <v>2</v>
      </c>
      <c r="B6" s="54" t="s">
        <v>7</v>
      </c>
      <c r="C6" s="88" t="s">
        <v>41</v>
      </c>
      <c r="D6" s="9"/>
      <c r="E6" s="9">
        <v>24</v>
      </c>
      <c r="F6" s="22"/>
      <c r="G6" s="9">
        <f t="shared" ref="G6:G15" si="0">E6-F6</f>
        <v>24</v>
      </c>
      <c r="H6" s="51"/>
      <c r="I6" s="48"/>
      <c r="J6" s="8"/>
      <c r="K6" s="8"/>
      <c r="L6" s="72"/>
    </row>
    <row r="7" spans="1:13" x14ac:dyDescent="0.2">
      <c r="A7" s="46">
        <f t="shared" ref="A7:A16" si="1">A6+1</f>
        <v>3</v>
      </c>
      <c r="B7" s="54" t="s">
        <v>5</v>
      </c>
      <c r="C7" s="88" t="s">
        <v>41</v>
      </c>
      <c r="D7" s="9"/>
      <c r="E7" s="9">
        <v>32</v>
      </c>
      <c r="F7" s="22"/>
      <c r="G7" s="9">
        <f t="shared" si="0"/>
        <v>32</v>
      </c>
      <c r="H7" s="52"/>
      <c r="I7" s="48"/>
      <c r="J7" s="8"/>
      <c r="K7" s="8"/>
      <c r="L7" s="72"/>
    </row>
    <row r="8" spans="1:13" x14ac:dyDescent="0.2">
      <c r="A8" s="46">
        <f t="shared" si="1"/>
        <v>4</v>
      </c>
      <c r="B8" s="54" t="s">
        <v>6</v>
      </c>
      <c r="C8" s="88" t="s">
        <v>41</v>
      </c>
      <c r="D8" s="9"/>
      <c r="E8" s="9">
        <v>32</v>
      </c>
      <c r="F8" s="22"/>
      <c r="G8" s="9">
        <f t="shared" si="0"/>
        <v>32</v>
      </c>
      <c r="H8" s="52"/>
      <c r="I8" s="48"/>
      <c r="J8" s="9"/>
      <c r="K8" s="8"/>
      <c r="L8" s="72"/>
    </row>
    <row r="9" spans="1:13" x14ac:dyDescent="0.2">
      <c r="A9" s="46">
        <f t="shared" si="1"/>
        <v>5</v>
      </c>
      <c r="B9" s="55" t="s">
        <v>32</v>
      </c>
      <c r="C9" s="88" t="s">
        <v>41</v>
      </c>
      <c r="D9" s="9"/>
      <c r="E9" s="9">
        <v>20</v>
      </c>
      <c r="F9" s="22"/>
      <c r="G9" s="9">
        <f t="shared" si="0"/>
        <v>20</v>
      </c>
      <c r="H9" s="52"/>
      <c r="I9" s="49"/>
      <c r="J9" s="9"/>
      <c r="K9" s="9"/>
      <c r="L9" s="72"/>
    </row>
    <row r="10" spans="1:13" x14ac:dyDescent="0.2">
      <c r="A10" s="46">
        <f t="shared" si="1"/>
        <v>6</v>
      </c>
      <c r="B10" s="54" t="s">
        <v>37</v>
      </c>
      <c r="C10" s="88"/>
      <c r="D10" s="9"/>
      <c r="E10" s="9">
        <v>24</v>
      </c>
      <c r="F10" s="22"/>
      <c r="G10" s="9">
        <f t="shared" si="0"/>
        <v>24</v>
      </c>
      <c r="H10" s="52"/>
      <c r="I10" s="48"/>
      <c r="J10" s="9"/>
      <c r="K10" s="8"/>
      <c r="L10" s="72"/>
    </row>
    <row r="11" spans="1:13" x14ac:dyDescent="0.2">
      <c r="A11" s="46">
        <f t="shared" si="1"/>
        <v>7</v>
      </c>
      <c r="B11" s="54" t="s">
        <v>9</v>
      </c>
      <c r="C11" s="88" t="s">
        <v>41</v>
      </c>
      <c r="D11" s="9"/>
      <c r="E11" s="9">
        <v>60</v>
      </c>
      <c r="F11" s="27"/>
      <c r="G11" s="9">
        <f t="shared" si="0"/>
        <v>60</v>
      </c>
      <c r="H11" s="52"/>
      <c r="I11" s="49"/>
      <c r="J11" s="9"/>
      <c r="K11" s="9"/>
      <c r="L11" s="72"/>
      <c r="M11" s="25"/>
    </row>
    <row r="12" spans="1:13" ht="17.25" customHeight="1" x14ac:dyDescent="0.2">
      <c r="A12" s="46">
        <f t="shared" si="1"/>
        <v>8</v>
      </c>
      <c r="B12" s="55" t="s">
        <v>12</v>
      </c>
      <c r="C12" s="88" t="s">
        <v>41</v>
      </c>
      <c r="D12" s="9"/>
      <c r="E12" s="9">
        <v>21</v>
      </c>
      <c r="F12" s="28"/>
      <c r="G12" s="9">
        <f t="shared" si="0"/>
        <v>21</v>
      </c>
      <c r="H12" s="52"/>
      <c r="I12" s="49"/>
      <c r="J12" s="9"/>
      <c r="K12" s="9"/>
      <c r="L12" s="72"/>
      <c r="M12" s="25"/>
    </row>
    <row r="13" spans="1:13" ht="18.75" customHeight="1" x14ac:dyDescent="0.2">
      <c r="A13" s="46">
        <f t="shared" si="1"/>
        <v>9</v>
      </c>
      <c r="B13" s="55" t="s">
        <v>14</v>
      </c>
      <c r="C13" s="88" t="s">
        <v>41</v>
      </c>
      <c r="D13" s="9"/>
      <c r="E13" s="9">
        <v>8</v>
      </c>
      <c r="F13" s="22"/>
      <c r="G13" s="9">
        <f t="shared" si="0"/>
        <v>8</v>
      </c>
      <c r="H13" s="52" t="s">
        <v>29</v>
      </c>
      <c r="I13" s="49"/>
      <c r="J13" s="9"/>
      <c r="K13" s="9"/>
      <c r="L13" s="72"/>
    </row>
    <row r="14" spans="1:13" ht="18" customHeight="1" x14ac:dyDescent="0.2">
      <c r="A14" s="46">
        <f t="shared" si="1"/>
        <v>10</v>
      </c>
      <c r="B14" s="54" t="s">
        <v>8</v>
      </c>
      <c r="C14" s="88" t="s">
        <v>41</v>
      </c>
      <c r="D14" s="9"/>
      <c r="E14" s="9">
        <v>50</v>
      </c>
      <c r="F14" s="27"/>
      <c r="G14" s="9">
        <f t="shared" si="0"/>
        <v>50</v>
      </c>
      <c r="H14" s="52"/>
      <c r="I14" s="49"/>
      <c r="J14" s="9"/>
      <c r="K14" s="9"/>
      <c r="L14" s="72"/>
    </row>
    <row r="15" spans="1:13" ht="15" customHeight="1" x14ac:dyDescent="0.2">
      <c r="A15" s="46">
        <f t="shared" si="1"/>
        <v>11</v>
      </c>
      <c r="B15" s="54" t="s">
        <v>11</v>
      </c>
      <c r="C15" s="88" t="s">
        <v>41</v>
      </c>
      <c r="D15" s="9"/>
      <c r="E15" s="13">
        <v>60</v>
      </c>
      <c r="F15" s="85" t="s">
        <v>29</v>
      </c>
      <c r="G15" s="9" t="e">
        <f t="shared" si="0"/>
        <v>#VALUE!</v>
      </c>
      <c r="H15" s="52"/>
      <c r="I15" s="49"/>
      <c r="J15" s="9"/>
      <c r="K15" s="9"/>
      <c r="L15" s="72"/>
    </row>
    <row r="16" spans="1:13" ht="16.5" customHeight="1" x14ac:dyDescent="0.2">
      <c r="A16" s="46">
        <f t="shared" si="1"/>
        <v>12</v>
      </c>
      <c r="B16" s="83" t="s">
        <v>13</v>
      </c>
      <c r="C16" s="87"/>
      <c r="D16" s="9"/>
      <c r="E16" s="13"/>
      <c r="F16" s="22"/>
      <c r="G16" s="9"/>
      <c r="H16" s="52"/>
      <c r="I16" s="82"/>
      <c r="J16" s="9"/>
      <c r="K16" s="9"/>
      <c r="L16" s="72"/>
    </row>
    <row r="17" spans="1:12" x14ac:dyDescent="0.2">
      <c r="A17" s="64"/>
      <c r="B17" s="63"/>
      <c r="C17" s="1"/>
      <c r="D17" s="1"/>
      <c r="E17" s="1"/>
      <c r="F17" s="1"/>
      <c r="G17" s="1"/>
      <c r="H17" s="1"/>
      <c r="I17" s="1"/>
      <c r="J17" s="1"/>
    </row>
    <row r="18" spans="1:12" ht="16.5" thickBot="1" x14ac:dyDescent="0.3">
      <c r="A18" s="1"/>
      <c r="B18" s="65" t="s">
        <v>10</v>
      </c>
      <c r="C18" s="14"/>
      <c r="D18" s="14"/>
      <c r="E18" s="14"/>
      <c r="F18" s="14"/>
      <c r="G18" s="1"/>
      <c r="H18" s="1"/>
      <c r="I18" s="1"/>
      <c r="J18" s="66"/>
      <c r="K18" s="66"/>
      <c r="L18" s="66"/>
    </row>
    <row r="19" spans="1:12" ht="64.5" thickBot="1" x14ac:dyDescent="0.25">
      <c r="A19" s="36" t="s">
        <v>23</v>
      </c>
      <c r="B19" s="37" t="s">
        <v>20</v>
      </c>
      <c r="C19" s="37" t="s">
        <v>21</v>
      </c>
      <c r="D19" s="37" t="s">
        <v>22</v>
      </c>
      <c r="E19" s="37" t="s">
        <v>24</v>
      </c>
      <c r="F19" s="37" t="s">
        <v>30</v>
      </c>
      <c r="G19" s="38" t="s">
        <v>31</v>
      </c>
      <c r="H19" s="39" t="s">
        <v>25</v>
      </c>
      <c r="I19" s="40" t="s">
        <v>27</v>
      </c>
      <c r="J19" s="40" t="s">
        <v>43</v>
      </c>
      <c r="K19" s="67"/>
      <c r="L19" s="67"/>
    </row>
    <row r="20" spans="1:12" x14ac:dyDescent="0.2">
      <c r="A20" s="73">
        <f>E5*700000</f>
        <v>16800000</v>
      </c>
      <c r="B20" s="75"/>
      <c r="C20" s="79"/>
      <c r="D20" s="75"/>
      <c r="E20" s="76"/>
      <c r="F20" s="76">
        <v>3220000</v>
      </c>
      <c r="G20" s="35">
        <f>F20/A$20</f>
        <v>0.19166666666666668</v>
      </c>
      <c r="H20" s="80">
        <f>A20-F20</f>
        <v>13580000</v>
      </c>
      <c r="I20" s="81">
        <f>1-G20</f>
        <v>0.80833333333333335</v>
      </c>
      <c r="J20" s="89"/>
      <c r="K20" s="60"/>
      <c r="L20" s="60"/>
    </row>
    <row r="21" spans="1:12" ht="12.75" customHeight="1" x14ac:dyDescent="0.2">
      <c r="A21" s="41"/>
      <c r="B21" s="77">
        <v>43518</v>
      </c>
      <c r="C21" s="77">
        <v>43523</v>
      </c>
      <c r="D21" s="77">
        <v>43524</v>
      </c>
      <c r="E21" s="78">
        <v>653072</v>
      </c>
      <c r="F21" s="78">
        <v>835359</v>
      </c>
      <c r="G21" s="35">
        <f>F21/A$20</f>
        <v>4.9723749999999997E-2</v>
      </c>
      <c r="H21" s="24">
        <f t="shared" ref="H21:I23" si="2">H20-F21</f>
        <v>12744641</v>
      </c>
      <c r="I21" s="81">
        <f t="shared" si="2"/>
        <v>0.75860958333333339</v>
      </c>
      <c r="J21" s="90"/>
      <c r="K21" s="1"/>
      <c r="L21" s="1"/>
    </row>
    <row r="22" spans="1:12" ht="12.75" customHeight="1" x14ac:dyDescent="0.2">
      <c r="A22" s="15"/>
      <c r="B22" s="10">
        <v>44074</v>
      </c>
      <c r="C22" s="10" t="s">
        <v>42</v>
      </c>
      <c r="D22" s="10">
        <v>44075</v>
      </c>
      <c r="E22" s="11">
        <v>100912</v>
      </c>
      <c r="F22" s="11">
        <v>148893</v>
      </c>
      <c r="G22" s="35">
        <f>F22/A$20</f>
        <v>8.8626785714285717E-3</v>
      </c>
      <c r="H22" s="24">
        <f t="shared" si="2"/>
        <v>12595748</v>
      </c>
      <c r="I22" s="81">
        <f t="shared" si="2"/>
        <v>0.74974690476190486</v>
      </c>
      <c r="J22" s="91">
        <v>390</v>
      </c>
      <c r="K22" s="60"/>
      <c r="L22" s="60"/>
    </row>
    <row r="23" spans="1:12" x14ac:dyDescent="0.2">
      <c r="A23" s="15"/>
      <c r="B23" s="10" t="s">
        <v>42</v>
      </c>
      <c r="C23" s="10">
        <v>44075</v>
      </c>
      <c r="D23" s="10">
        <v>44105</v>
      </c>
      <c r="E23" s="11">
        <v>156128</v>
      </c>
      <c r="F23" s="11">
        <v>161287</v>
      </c>
      <c r="G23" s="35">
        <f>F23/A$20</f>
        <v>9.6004166666666668E-3</v>
      </c>
      <c r="H23" s="24">
        <f t="shared" si="2"/>
        <v>12434461</v>
      </c>
      <c r="I23" s="81">
        <f t="shared" si="2"/>
        <v>0.7401464880952382</v>
      </c>
      <c r="J23" s="92"/>
      <c r="K23" s="68"/>
      <c r="L23" s="1"/>
    </row>
    <row r="24" spans="1:12" x14ac:dyDescent="0.2">
      <c r="A24" s="15"/>
      <c r="B24" s="10">
        <v>44183</v>
      </c>
      <c r="C24" s="10">
        <v>44185</v>
      </c>
      <c r="D24" s="109">
        <v>44200</v>
      </c>
      <c r="E24" s="11">
        <v>451248</v>
      </c>
      <c r="F24" s="11">
        <v>480496</v>
      </c>
      <c r="G24" s="35">
        <f>F24/A$20</f>
        <v>2.860095238095238E-2</v>
      </c>
      <c r="H24" s="24">
        <f t="shared" ref="H24" si="3">H23-F24</f>
        <v>11953965</v>
      </c>
      <c r="I24" s="81">
        <f t="shared" ref="I24" si="4">I23-G24</f>
        <v>0.7115455357142858</v>
      </c>
      <c r="J24" s="91">
        <v>391</v>
      </c>
      <c r="K24" s="69"/>
      <c r="L24" s="1"/>
    </row>
    <row r="25" spans="1:12" x14ac:dyDescent="0.2">
      <c r="A25" s="15"/>
      <c r="B25" s="10"/>
      <c r="C25" s="10"/>
      <c r="D25" s="10"/>
      <c r="E25" s="11"/>
      <c r="F25" s="11"/>
      <c r="G25" s="35"/>
      <c r="H25" s="24"/>
      <c r="I25" s="81"/>
      <c r="J25" s="91"/>
      <c r="K25" s="68"/>
      <c r="L25" s="1"/>
    </row>
    <row r="26" spans="1:12" x14ac:dyDescent="0.2">
      <c r="A26" s="15"/>
      <c r="B26" s="10"/>
      <c r="C26" s="10"/>
      <c r="D26" s="10"/>
      <c r="E26" s="11"/>
      <c r="F26" s="11"/>
      <c r="G26" s="35"/>
      <c r="H26" s="24"/>
      <c r="I26" s="81"/>
      <c r="J26" s="91"/>
      <c r="K26" s="68"/>
      <c r="L26" s="1"/>
    </row>
    <row r="27" spans="1:12" x14ac:dyDescent="0.2">
      <c r="A27" s="15"/>
      <c r="B27" s="10"/>
      <c r="C27" s="10"/>
      <c r="D27" s="10"/>
      <c r="E27" s="11"/>
      <c r="F27" s="11"/>
      <c r="G27" s="35"/>
      <c r="H27" s="24"/>
      <c r="I27" s="81"/>
      <c r="J27" s="91"/>
      <c r="K27" s="68"/>
      <c r="L27" s="1"/>
    </row>
    <row r="28" spans="1:12" x14ac:dyDescent="0.2">
      <c r="A28" s="15"/>
      <c r="B28" s="10"/>
      <c r="C28" s="10"/>
      <c r="D28" s="10"/>
      <c r="E28" s="11"/>
      <c r="F28" s="11"/>
      <c r="G28" s="35"/>
      <c r="H28" s="24"/>
      <c r="I28" s="81"/>
      <c r="J28" s="93"/>
      <c r="K28" s="68"/>
      <c r="L28" s="1"/>
    </row>
    <row r="29" spans="1:12" x14ac:dyDescent="0.2">
      <c r="A29" s="15"/>
      <c r="B29" s="10"/>
      <c r="C29" s="10"/>
      <c r="D29" s="10"/>
      <c r="E29" s="11"/>
      <c r="F29" s="11"/>
      <c r="G29" s="35"/>
      <c r="H29" s="24"/>
      <c r="I29" s="81"/>
      <c r="J29" s="93"/>
      <c r="K29" s="68"/>
      <c r="L29" s="1"/>
    </row>
    <row r="30" spans="1:12" ht="13.5" thickBot="1" x14ac:dyDescent="0.25">
      <c r="A30" s="16"/>
      <c r="B30" s="10"/>
      <c r="C30" s="10"/>
      <c r="D30" s="10"/>
      <c r="E30" s="11"/>
      <c r="F30" s="11"/>
      <c r="G30" s="35"/>
      <c r="H30" s="24"/>
      <c r="I30" s="81"/>
      <c r="J30" s="94"/>
      <c r="K30" s="1"/>
      <c r="L30" s="1"/>
    </row>
    <row r="31" spans="1:12" ht="13.5" thickBot="1" x14ac:dyDescent="0.25">
      <c r="A31" s="17" t="s">
        <v>28</v>
      </c>
      <c r="B31" s="18"/>
      <c r="C31" s="18"/>
      <c r="D31" s="19"/>
      <c r="E31" s="96">
        <f>SUM(E20:E30)</f>
        <v>1361360</v>
      </c>
      <c r="F31" s="97">
        <f>SUM(F20:F30)</f>
        <v>4846035</v>
      </c>
      <c r="G31" s="23">
        <f>SUM(G20:G30)</f>
        <v>0.28845446428571431</v>
      </c>
      <c r="H31" s="20">
        <f>A20-F31</f>
        <v>11953965</v>
      </c>
      <c r="I31" s="26">
        <f>1-G31</f>
        <v>0.71154553571428569</v>
      </c>
      <c r="J31" s="95"/>
      <c r="K31" s="70"/>
      <c r="L31" s="70"/>
    </row>
    <row r="34" spans="1:1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</row>
    <row r="35" spans="1:11" ht="12.75" customHeight="1" x14ac:dyDescent="0.25">
      <c r="A35" s="99" t="s">
        <v>16</v>
      </c>
      <c r="B35" s="99"/>
      <c r="C35" s="99"/>
      <c r="D35" s="99"/>
      <c r="E35" s="1"/>
      <c r="F35" s="1"/>
      <c r="G35" s="1"/>
      <c r="H35" s="1"/>
      <c r="I35" s="1"/>
      <c r="J35" s="1"/>
    </row>
    <row r="36" spans="1:11" x14ac:dyDescent="0.2">
      <c r="A36" s="108" t="s">
        <v>17</v>
      </c>
      <c r="B36" s="108"/>
      <c r="C36" s="12" t="s">
        <v>18</v>
      </c>
      <c r="D36" s="12" t="s">
        <v>19</v>
      </c>
      <c r="E36" s="1"/>
      <c r="F36" s="1"/>
      <c r="G36" s="1"/>
      <c r="H36" s="1"/>
      <c r="I36" s="1"/>
      <c r="J36" s="1"/>
    </row>
    <row r="37" spans="1:11" x14ac:dyDescent="0.2">
      <c r="A37" s="106">
        <f>A20-F31</f>
        <v>11953965</v>
      </c>
      <c r="B37" s="107"/>
      <c r="C37" s="74">
        <f>1-G31</f>
        <v>0.71154553571428569</v>
      </c>
      <c r="D37" s="21">
        <f>(C37/0.8)*100</f>
        <v>88.943191964285703</v>
      </c>
      <c r="E37" s="84" t="s">
        <v>45</v>
      </c>
      <c r="F37" s="84"/>
      <c r="G37" s="84"/>
      <c r="H37" s="84"/>
      <c r="I37" s="84"/>
      <c r="J37" s="84"/>
    </row>
    <row r="38" spans="1:11" x14ac:dyDescent="0.2">
      <c r="A38" s="1"/>
      <c r="B38" s="1"/>
      <c r="C38" s="1"/>
      <c r="D38" s="1"/>
      <c r="E38" s="1"/>
      <c r="F38" s="1"/>
    </row>
    <row r="39" spans="1:1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t="s">
        <v>29</v>
      </c>
    </row>
    <row r="40" spans="1:11" ht="15.75" x14ac:dyDescent="0.25">
      <c r="A40" s="1"/>
      <c r="B40" s="7"/>
      <c r="C40" s="7"/>
      <c r="D40" s="1"/>
      <c r="E40" s="1"/>
      <c r="F40" s="1"/>
      <c r="G40" s="1"/>
      <c r="H40" s="1"/>
      <c r="I40" s="1"/>
      <c r="J40" s="1"/>
    </row>
    <row r="41" spans="1:11" x14ac:dyDescent="0.2">
      <c r="A41" s="56"/>
      <c r="B41" s="56"/>
      <c r="C41" s="56"/>
      <c r="D41" s="56"/>
      <c r="E41" s="56"/>
      <c r="F41" s="56"/>
      <c r="G41" s="56"/>
      <c r="H41" s="56"/>
      <c r="I41" s="104"/>
      <c r="J41" s="105"/>
    </row>
    <row r="42" spans="1:11" x14ac:dyDescent="0.2">
      <c r="A42" s="57"/>
      <c r="B42" s="58"/>
      <c r="C42" s="58"/>
      <c r="D42" s="1"/>
      <c r="E42" s="1"/>
      <c r="F42" s="58"/>
      <c r="G42" s="59"/>
      <c r="H42" s="58"/>
    </row>
    <row r="43" spans="1:11" x14ac:dyDescent="0.2">
      <c r="A43" s="57"/>
      <c r="B43" s="58"/>
      <c r="C43" s="58"/>
      <c r="D43" s="58"/>
      <c r="E43" s="58"/>
      <c r="F43" s="58"/>
      <c r="G43" s="59"/>
      <c r="H43" s="58"/>
    </row>
    <row r="44" spans="1:11" x14ac:dyDescent="0.2">
      <c r="A44" s="57"/>
      <c r="B44" s="58"/>
      <c r="C44" s="58"/>
      <c r="D44" s="1"/>
      <c r="E44" s="1"/>
      <c r="F44" s="58"/>
      <c r="G44" s="59"/>
      <c r="H44" s="58"/>
    </row>
    <row r="45" spans="1:11" x14ac:dyDescent="0.2">
      <c r="A45" s="57"/>
      <c r="B45" s="58"/>
      <c r="C45" s="58"/>
      <c r="D45" s="58"/>
      <c r="E45" s="58"/>
      <c r="F45" s="58"/>
      <c r="G45" s="59"/>
      <c r="H45" s="58"/>
    </row>
    <row r="46" spans="1:11" x14ac:dyDescent="0.2">
      <c r="A46" s="57"/>
      <c r="B46" s="58"/>
      <c r="C46" s="58"/>
      <c r="D46" s="1"/>
      <c r="E46" s="1"/>
      <c r="F46" s="58"/>
      <c r="G46" s="59"/>
      <c r="H46" s="58"/>
    </row>
    <row r="47" spans="1:11" x14ac:dyDescent="0.2">
      <c r="A47" s="57"/>
      <c r="B47" s="58"/>
      <c r="C47" s="60"/>
      <c r="D47" s="61"/>
      <c r="E47" s="61"/>
      <c r="F47" s="60"/>
      <c r="G47" s="60"/>
      <c r="H47" s="60"/>
    </row>
    <row r="48" spans="1:11" x14ac:dyDescent="0.2">
      <c r="A48" s="57"/>
      <c r="B48" s="58"/>
      <c r="C48" s="58"/>
      <c r="D48" s="58"/>
      <c r="E48" s="58"/>
      <c r="F48" s="58"/>
      <c r="G48" s="59"/>
      <c r="H48" s="58"/>
    </row>
    <row r="49" spans="1:10" x14ac:dyDescent="0.2">
      <c r="A49" s="57"/>
      <c r="B49" s="58"/>
      <c r="C49" s="58"/>
      <c r="D49" s="58"/>
      <c r="E49" s="58"/>
      <c r="F49" s="58"/>
      <c r="G49" s="59"/>
      <c r="H49" s="58"/>
    </row>
    <row r="50" spans="1:10" x14ac:dyDescent="0.2">
      <c r="A50" s="57"/>
      <c r="B50" s="58"/>
      <c r="C50" s="58"/>
      <c r="D50" s="1"/>
      <c r="E50" s="1"/>
      <c r="F50" s="58"/>
      <c r="G50" s="59"/>
      <c r="H50" s="58"/>
    </row>
    <row r="51" spans="1:10" ht="15.75" x14ac:dyDescent="0.25">
      <c r="A51" s="1"/>
      <c r="B51" s="101"/>
      <c r="C51" s="101"/>
      <c r="D51" s="102"/>
      <c r="E51" s="62"/>
      <c r="F51" s="1"/>
      <c r="G51" s="1"/>
      <c r="H51" s="1"/>
      <c r="I51" s="1"/>
      <c r="J51" s="1"/>
    </row>
    <row r="52" spans="1:10" x14ac:dyDescent="0.2">
      <c r="A52" s="56"/>
      <c r="B52" s="56"/>
      <c r="C52" s="56"/>
      <c r="D52" s="56"/>
      <c r="E52" s="56"/>
      <c r="F52" s="56"/>
      <c r="G52" s="56"/>
      <c r="H52" s="56"/>
      <c r="I52" s="104"/>
      <c r="J52" s="105"/>
    </row>
    <row r="53" spans="1:10" x14ac:dyDescent="0.2">
      <c r="A53" s="57"/>
      <c r="B53" s="1"/>
      <c r="C53" s="1"/>
      <c r="D53" s="1"/>
      <c r="E53" s="1"/>
      <c r="F53" s="59"/>
      <c r="G53" s="59"/>
      <c r="H53" s="58"/>
      <c r="I53" s="100"/>
      <c r="J53" s="100"/>
    </row>
    <row r="54" spans="1:10" x14ac:dyDescent="0.2">
      <c r="A54" s="57"/>
      <c r="B54" s="1"/>
      <c r="C54" s="1"/>
      <c r="D54" s="60"/>
      <c r="E54" s="60"/>
      <c r="F54" s="60"/>
      <c r="G54" s="60"/>
      <c r="H54" s="60"/>
      <c r="I54" s="100"/>
      <c r="J54" s="100"/>
    </row>
    <row r="55" spans="1:10" x14ac:dyDescent="0.2">
      <c r="A55" s="1"/>
      <c r="B55" s="1"/>
      <c r="C55" s="1"/>
      <c r="D55" s="1"/>
      <c r="E55" s="1"/>
      <c r="F55" s="1"/>
      <c r="G55" s="1"/>
      <c r="H55" s="1"/>
    </row>
    <row r="60" spans="1:10" x14ac:dyDescent="0.2">
      <c r="B60" s="104"/>
      <c r="C60" s="105"/>
    </row>
    <row r="67" spans="2:3" x14ac:dyDescent="0.2">
      <c r="B67" s="104"/>
      <c r="C67" s="105"/>
    </row>
  </sheetData>
  <sortState ref="B9:B16">
    <sortCondition ref="B9"/>
  </sortState>
  <mergeCells count="12">
    <mergeCell ref="B67:C67"/>
    <mergeCell ref="A37:B37"/>
    <mergeCell ref="A36:B36"/>
    <mergeCell ref="B60:C60"/>
    <mergeCell ref="I41:J41"/>
    <mergeCell ref="I52:J52"/>
    <mergeCell ref="I53:J53"/>
    <mergeCell ref="A1:L1"/>
    <mergeCell ref="A35:D35"/>
    <mergeCell ref="I54:J54"/>
    <mergeCell ref="B51:D51"/>
    <mergeCell ref="A2:E2"/>
  </mergeCells>
  <phoneticPr fontId="0" type="noConversion"/>
  <printOptions horizontalCentered="1" verticalCentered="1"/>
  <pageMargins left="0.19685039370078741" right="0.19685039370078741" top="0.19685039370078741" bottom="0.19685039370078741" header="0.51181102362204722" footer="0.51181102362204722"/>
  <pageSetup paperSize="9" scale="85" orientation="landscape" horizontalDpi="300" verticalDpi="300" r:id="rId1"/>
  <headerFooter alignWithMargins="0"/>
  <rowBreaks count="1" manualBreakCount="1">
    <brk id="37" max="12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sqref="A1:J18"/>
    </sheetView>
  </sheetViews>
  <sheetFormatPr defaultRowHeight="12.75" x14ac:dyDescent="0.2"/>
  <cols>
    <col min="1" max="1" width="4.85546875" customWidth="1"/>
    <col min="2" max="2" width="22" customWidth="1"/>
    <col min="3" max="3" width="11.85546875" customWidth="1"/>
    <col min="4" max="4" width="10.42578125" customWidth="1"/>
    <col min="5" max="5" width="11.5703125" customWidth="1"/>
    <col min="6" max="6" width="11" customWidth="1"/>
    <col min="7" max="7" width="14" customWidth="1"/>
    <col min="8" max="8" width="11.42578125" customWidth="1"/>
    <col min="9" max="9" width="11.85546875" customWidth="1"/>
  </cols>
  <sheetData/>
  <phoneticPr fontId="0" type="noConversion"/>
  <pageMargins left="0.75" right="0.75" top="1" bottom="1" header="0.5" footer="0.5"/>
  <pageSetup paperSize="9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Лист2</vt:lpstr>
      <vt:lpstr>Лист3</vt:lpstr>
      <vt:lpstr>Лист1!Область_печати</vt:lpstr>
    </vt:vector>
  </TitlesOfParts>
  <Company>Work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i.yanuchkovskaya</cp:lastModifiedBy>
  <cp:lastPrinted>2020-09-01T06:44:15Z</cp:lastPrinted>
  <dcterms:created xsi:type="dcterms:W3CDTF">2004-08-05T11:03:05Z</dcterms:created>
  <dcterms:modified xsi:type="dcterms:W3CDTF">2021-01-04T10:16:07Z</dcterms:modified>
</cp:coreProperties>
</file>