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8610B75D-DDD6-4001-9539-450CDE0244B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I30" i="1"/>
  <c r="G30" i="1"/>
  <c r="H29" i="1" l="1"/>
  <c r="I29" i="1"/>
  <c r="G29" i="1"/>
  <c r="H28" i="1" l="1"/>
  <c r="I28" i="1"/>
  <c r="G28" i="1"/>
  <c r="H27" i="1"/>
  <c r="I27" i="1"/>
  <c r="G27" i="1"/>
  <c r="H26" i="1" l="1"/>
  <c r="I26" i="1"/>
  <c r="G26" i="1"/>
  <c r="H25" i="1" l="1"/>
  <c r="I25" i="1"/>
  <c r="G25" i="1"/>
  <c r="G24" i="1" l="1"/>
  <c r="I24" i="1" s="1"/>
  <c r="H24" i="1"/>
  <c r="G23" i="1" l="1"/>
  <c r="I23" i="1" s="1"/>
  <c r="H23" i="1"/>
  <c r="G22" i="1" l="1"/>
  <c r="H21" i="1"/>
  <c r="H22" i="1" s="1"/>
  <c r="G21" i="1"/>
  <c r="I21" i="1" s="1"/>
  <c r="I22" i="1" l="1"/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6" i="1"/>
  <c r="E32" i="1"/>
  <c r="F32" i="1"/>
  <c r="A38" i="1" l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<sst xmlns="http://schemas.openxmlformats.org/spreadsheetml/2006/main" count="61" uniqueCount="42">
  <si>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</si>
  <si>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</si>
  <si>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</si>
  <si>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</si>
  <si>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</si>
  <si>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</si>
  <si>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</si>
  <si>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</si>
  <si>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</si>
  <si>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</si>
  <si>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</si>
  <si>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</si>
  <si>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</si>
  <si>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</si>
  <si>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</si>
  <si>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</si>
  <si>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</si>
  <si>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</si>
  <si>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</si>
  <si>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</si>
  <si>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</si>
  <si>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</si>
  <si>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</si>
  <si>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</si>
  <si>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</si>
  <si>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</si>
  <si>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</si>
  <si>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</si>
  <si>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</si>
  <si>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</si>
  <si>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</si>
  <si>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</si>
  <si>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</si>
  <si>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</si>
  <si>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</si>
  <si>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Дата поставки  23.01.19 (c остаточным ресурсом 100 %)</t>
  </si>
  <si>
    <t>Вес, гр. (ном. 255 гр.)</t>
  </si>
  <si>
    <t>стоит</t>
  </si>
  <si>
    <t>Начальник УРФ                                             А.Д. Гавриленко</t>
  </si>
  <si>
    <t>Формокомплект бутылки «Калина 0,35»  тип XXI-В-28-2-350-1</t>
  </si>
  <si>
    <t xml:space="preserve"> (владелец ООО "ВЕДАТРАНЗИТ" Дог. аренды имущества №3 от 23.01.2019 г.)</t>
  </si>
  <si>
    <t>Кол-во         непригодных,     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</si>
</sst>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3" fontId="0" fillId="0" borderId="15" xfId="2" applyNumberFormat="1" applyFont="1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2" xfId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3" fontId="12" fillId="3" borderId="7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16" fillId="0" borderId="2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168" fontId="0" fillId="0" borderId="14" xfId="2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view="pageBreakPreview" topLeftCell="A4" zoomScale="120" zoomScaleSheetLayoutView="120" workbookViewId="0">
      <selection activeCell="F13" sqref="F13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0" t="s">
        <v>39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 ht="15.75" x14ac:dyDescent="0.25">
      <c r="A2" s="100" t="s">
        <v>40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3" x14ac:dyDescent="0.2">
      <c r="A3" s="105" t="s">
        <v>35</v>
      </c>
      <c r="B3" s="105"/>
      <c r="C3" s="105"/>
      <c r="D3" s="105"/>
      <c r="E3" s="105"/>
      <c r="F3" s="25"/>
      <c r="G3" s="3"/>
      <c r="H3" s="4"/>
      <c r="K3" s="26"/>
      <c r="L3" s="26"/>
      <c r="M3" s="1"/>
    </row>
    <row r="4" spans="1:13" ht="16.5" thickBot="1" x14ac:dyDescent="0.3">
      <c r="A4" s="1"/>
      <c r="B4" s="2"/>
      <c r="C4" s="2"/>
      <c r="F4" s="5"/>
      <c r="G4" s="6"/>
      <c r="H4" s="5"/>
      <c r="I4" s="5"/>
      <c r="J4" s="26"/>
      <c r="K4" s="26"/>
      <c r="M4" s="13"/>
    </row>
    <row r="5" spans="1:13" ht="64.5" thickBot="1" x14ac:dyDescent="0.25">
      <c r="A5" s="27" t="s">
        <v>0</v>
      </c>
      <c r="B5" s="28" t="s">
        <v>1</v>
      </c>
      <c r="C5" s="28" t="s">
        <v>2</v>
      </c>
      <c r="D5" s="28" t="s">
        <v>31</v>
      </c>
      <c r="E5" s="28" t="s">
        <v>33</v>
      </c>
      <c r="F5" s="28" t="s">
        <v>41</v>
      </c>
      <c r="G5" s="28" t="s">
        <v>29</v>
      </c>
      <c r="H5" s="76" t="s">
        <v>30</v>
      </c>
      <c r="I5" s="81"/>
      <c r="J5" s="80"/>
      <c r="K5" s="80"/>
      <c r="L5" s="80"/>
    </row>
    <row r="6" spans="1:13" ht="15.75" x14ac:dyDescent="0.25">
      <c r="A6" s="35">
        <v>1</v>
      </c>
      <c r="B6" s="38" t="s">
        <v>12</v>
      </c>
      <c r="C6" s="84" t="s">
        <v>34</v>
      </c>
      <c r="D6" s="36">
        <v>24</v>
      </c>
      <c r="E6" s="36">
        <v>24</v>
      </c>
      <c r="F6" s="99">
        <v>1</v>
      </c>
      <c r="G6" s="36">
        <f>E6-F6</f>
        <v>23</v>
      </c>
      <c r="H6" s="77"/>
      <c r="I6" s="82"/>
      <c r="J6" s="1"/>
      <c r="K6" s="1"/>
      <c r="L6" s="63"/>
    </row>
    <row r="7" spans="1:13" ht="15.75" x14ac:dyDescent="0.25">
      <c r="A7" s="37">
        <f>A6+1</f>
        <v>2</v>
      </c>
      <c r="B7" s="39" t="s">
        <v>5</v>
      </c>
      <c r="C7" s="85" t="s">
        <v>34</v>
      </c>
      <c r="D7" s="8">
        <v>24</v>
      </c>
      <c r="E7" s="8">
        <v>24</v>
      </c>
      <c r="F7" s="98">
        <v>1</v>
      </c>
      <c r="G7" s="8">
        <f t="shared" ref="G7:G16" si="0">E7-F7</f>
        <v>23</v>
      </c>
      <c r="H7" s="78"/>
      <c r="I7" s="82"/>
      <c r="J7" s="1"/>
      <c r="K7" s="1"/>
      <c r="L7" s="63"/>
    </row>
    <row r="8" spans="1:13" ht="15.75" x14ac:dyDescent="0.25">
      <c r="A8" s="37">
        <f t="shared" ref="A8:A17" si="1">A7+1</f>
        <v>3</v>
      </c>
      <c r="B8" s="39" t="s">
        <v>3</v>
      </c>
      <c r="C8" s="85" t="s">
        <v>34</v>
      </c>
      <c r="D8" s="8">
        <v>32</v>
      </c>
      <c r="E8" s="8">
        <v>32</v>
      </c>
      <c r="F8" s="98"/>
      <c r="G8" s="8">
        <f t="shared" si="0"/>
        <v>32</v>
      </c>
      <c r="H8" s="79"/>
      <c r="I8" s="82"/>
      <c r="J8" s="1"/>
      <c r="K8" s="1"/>
      <c r="L8" s="63"/>
    </row>
    <row r="9" spans="1:13" ht="15.75" x14ac:dyDescent="0.25">
      <c r="A9" s="37">
        <f t="shared" si="1"/>
        <v>4</v>
      </c>
      <c r="B9" s="39" t="s">
        <v>4</v>
      </c>
      <c r="C9" s="85" t="s">
        <v>34</v>
      </c>
      <c r="D9" s="8">
        <v>32</v>
      </c>
      <c r="E9" s="8">
        <v>32</v>
      </c>
      <c r="F9" s="98"/>
      <c r="G9" s="8">
        <f t="shared" si="0"/>
        <v>32</v>
      </c>
      <c r="H9" s="79"/>
      <c r="I9" s="82"/>
      <c r="J9" s="45"/>
      <c r="K9" s="1"/>
      <c r="L9" s="63"/>
    </row>
    <row r="10" spans="1:13" ht="15.75" x14ac:dyDescent="0.25">
      <c r="A10" s="37">
        <f t="shared" si="1"/>
        <v>5</v>
      </c>
      <c r="B10" s="40" t="s">
        <v>28</v>
      </c>
      <c r="C10" s="85" t="s">
        <v>34</v>
      </c>
      <c r="D10" s="8">
        <v>0</v>
      </c>
      <c r="E10" s="8">
        <v>0</v>
      </c>
      <c r="F10" s="98"/>
      <c r="G10" s="8">
        <f t="shared" si="0"/>
        <v>0</v>
      </c>
      <c r="H10" s="79"/>
      <c r="I10" s="83"/>
      <c r="J10" s="45"/>
      <c r="K10" s="45"/>
      <c r="L10" s="63"/>
    </row>
    <row r="11" spans="1:13" ht="15.75" x14ac:dyDescent="0.25">
      <c r="A11" s="37">
        <f t="shared" si="1"/>
        <v>6</v>
      </c>
      <c r="B11" s="39" t="s">
        <v>32</v>
      </c>
      <c r="C11" s="85" t="s">
        <v>34</v>
      </c>
      <c r="D11" s="8">
        <v>0</v>
      </c>
      <c r="E11" s="8">
        <v>0</v>
      </c>
      <c r="F11" s="98"/>
      <c r="G11" s="8">
        <f t="shared" si="0"/>
        <v>0</v>
      </c>
      <c r="H11" s="79"/>
      <c r="I11" s="82"/>
      <c r="J11" s="45"/>
      <c r="K11" s="1"/>
      <c r="L11" s="63"/>
    </row>
    <row r="12" spans="1:13" ht="15.75" x14ac:dyDescent="0.25">
      <c r="A12" s="37">
        <f t="shared" si="1"/>
        <v>7</v>
      </c>
      <c r="B12" s="39" t="s">
        <v>7</v>
      </c>
      <c r="C12" s="85" t="s">
        <v>34</v>
      </c>
      <c r="D12" s="8">
        <v>60</v>
      </c>
      <c r="E12" s="8">
        <v>60</v>
      </c>
      <c r="F12" s="98">
        <v>60</v>
      </c>
      <c r="G12" s="8">
        <f t="shared" si="0"/>
        <v>0</v>
      </c>
      <c r="H12" s="79"/>
      <c r="I12" s="83"/>
      <c r="J12" s="45"/>
      <c r="K12" s="45"/>
      <c r="L12" s="63"/>
      <c r="M12" s="23"/>
    </row>
    <row r="13" spans="1:13" ht="17.25" customHeight="1" x14ac:dyDescent="0.25">
      <c r="A13" s="37">
        <f t="shared" si="1"/>
        <v>8</v>
      </c>
      <c r="B13" s="40" t="s">
        <v>10</v>
      </c>
      <c r="C13" s="85" t="s">
        <v>34</v>
      </c>
      <c r="D13" s="8">
        <v>0</v>
      </c>
      <c r="E13" s="8">
        <v>0</v>
      </c>
      <c r="F13" s="98"/>
      <c r="G13" s="8">
        <f t="shared" si="0"/>
        <v>0</v>
      </c>
      <c r="H13" s="79"/>
      <c r="I13" s="83"/>
      <c r="J13" s="45"/>
      <c r="K13" s="45"/>
      <c r="L13" s="63"/>
      <c r="M13" s="23"/>
    </row>
    <row r="14" spans="1:13" ht="18.75" customHeight="1" x14ac:dyDescent="0.25">
      <c r="A14" s="37">
        <f t="shared" si="1"/>
        <v>9</v>
      </c>
      <c r="B14" s="40" t="s">
        <v>11</v>
      </c>
      <c r="C14" s="85" t="s">
        <v>34</v>
      </c>
      <c r="D14" s="8">
        <v>0</v>
      </c>
      <c r="E14" s="8">
        <v>0</v>
      </c>
      <c r="F14" s="98"/>
      <c r="G14" s="8">
        <f t="shared" si="0"/>
        <v>0</v>
      </c>
      <c r="H14" s="79" t="s">
        <v>25</v>
      </c>
      <c r="I14" s="83"/>
      <c r="J14" s="45"/>
      <c r="K14" s="45"/>
      <c r="L14" s="63"/>
    </row>
    <row r="15" spans="1:13" ht="18" customHeight="1" x14ac:dyDescent="0.25">
      <c r="A15" s="37">
        <f t="shared" si="1"/>
        <v>10</v>
      </c>
      <c r="B15" s="39" t="s">
        <v>6</v>
      </c>
      <c r="C15" s="85" t="s">
        <v>34</v>
      </c>
      <c r="D15" s="8">
        <v>50</v>
      </c>
      <c r="E15" s="8">
        <v>50</v>
      </c>
      <c r="F15" s="98">
        <v>1</v>
      </c>
      <c r="G15" s="8">
        <f t="shared" si="0"/>
        <v>49</v>
      </c>
      <c r="H15" s="79"/>
      <c r="I15" s="83"/>
      <c r="J15" s="45"/>
      <c r="K15" s="45"/>
      <c r="L15" s="63"/>
    </row>
    <row r="16" spans="1:13" ht="15" customHeight="1" x14ac:dyDescent="0.25">
      <c r="A16" s="37">
        <f t="shared" si="1"/>
        <v>11</v>
      </c>
      <c r="B16" s="39" t="s">
        <v>9</v>
      </c>
      <c r="C16" s="86" t="s">
        <v>34</v>
      </c>
      <c r="D16" s="8">
        <v>60</v>
      </c>
      <c r="E16" s="12">
        <v>60</v>
      </c>
      <c r="F16" s="98">
        <v>60</v>
      </c>
      <c r="G16" s="8">
        <f t="shared" si="0"/>
        <v>0</v>
      </c>
      <c r="H16" s="79"/>
      <c r="I16" s="83"/>
      <c r="J16" s="45"/>
      <c r="K16" s="45"/>
      <c r="L16" s="63"/>
    </row>
    <row r="17" spans="1:12" ht="16.5" customHeight="1" x14ac:dyDescent="0.2">
      <c r="A17" s="37">
        <f t="shared" si="1"/>
        <v>12</v>
      </c>
      <c r="B17" s="61"/>
      <c r="C17" s="8"/>
      <c r="D17" s="8"/>
      <c r="E17" s="12"/>
      <c r="F17" s="98"/>
      <c r="G17" s="8"/>
      <c r="H17" s="79"/>
      <c r="I17" s="83"/>
      <c r="J17" s="45"/>
      <c r="K17" s="45"/>
      <c r="L17" s="63"/>
    </row>
    <row r="18" spans="1:12" x14ac:dyDescent="0.2">
      <c r="A18" s="49"/>
      <c r="B18" s="48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50" t="s">
        <v>8</v>
      </c>
      <c r="C19" s="13"/>
      <c r="D19" s="13"/>
      <c r="E19" s="13"/>
      <c r="F19" s="13"/>
      <c r="G19" s="1"/>
      <c r="H19" s="1"/>
      <c r="I19" s="1"/>
      <c r="J19" s="51"/>
      <c r="K19" s="51"/>
      <c r="L19" s="51"/>
    </row>
    <row r="20" spans="1:12" ht="64.5" thickBot="1" x14ac:dyDescent="0.25">
      <c r="A20" s="29" t="s">
        <v>20</v>
      </c>
      <c r="B20" s="30" t="s">
        <v>17</v>
      </c>
      <c r="C20" s="30" t="s">
        <v>18</v>
      </c>
      <c r="D20" s="30" t="s">
        <v>19</v>
      </c>
      <c r="E20" s="30" t="s">
        <v>21</v>
      </c>
      <c r="F20" s="30" t="s">
        <v>26</v>
      </c>
      <c r="G20" s="31" t="s">
        <v>27</v>
      </c>
      <c r="H20" s="32" t="s">
        <v>22</v>
      </c>
      <c r="I20" s="33" t="s">
        <v>23</v>
      </c>
      <c r="J20" s="33" t="s">
        <v>36</v>
      </c>
      <c r="K20" s="52"/>
      <c r="L20" s="52"/>
    </row>
    <row r="21" spans="1:12" x14ac:dyDescent="0.2">
      <c r="A21" s="56">
        <f>E6*700000</f>
        <v>16800000</v>
      </c>
      <c r="B21" s="58">
        <v>44104</v>
      </c>
      <c r="C21" s="59" t="s">
        <v>37</v>
      </c>
      <c r="D21" s="58">
        <v>44105</v>
      </c>
      <c r="E21" s="64">
        <v>170660</v>
      </c>
      <c r="F21" s="64">
        <v>206283</v>
      </c>
      <c r="G21" s="65">
        <f t="shared" ref="G21:G22" si="2">F21/A$21</f>
        <v>1.227875E-2</v>
      </c>
      <c r="H21" s="66">
        <f>A21-F21</f>
        <v>16593717</v>
      </c>
      <c r="I21" s="60">
        <f>1-G21</f>
        <v>0.98772125</v>
      </c>
      <c r="J21" s="68"/>
      <c r="K21" s="45"/>
      <c r="L21" s="45"/>
    </row>
    <row r="22" spans="1:12" ht="12.75" customHeight="1" x14ac:dyDescent="0.2">
      <c r="A22" s="34"/>
      <c r="B22" s="58" t="s">
        <v>37</v>
      </c>
      <c r="C22" s="59">
        <v>44111</v>
      </c>
      <c r="D22" s="58">
        <v>44137</v>
      </c>
      <c r="E22" s="64">
        <v>1469902</v>
      </c>
      <c r="F22" s="64">
        <v>1511322</v>
      </c>
      <c r="G22" s="65">
        <f t="shared" si="2"/>
        <v>8.9959642857142863E-2</v>
      </c>
      <c r="H22" s="67">
        <f t="shared" ref="H22:I22" si="3">H21-F22</f>
        <v>15082395</v>
      </c>
      <c r="I22" s="22">
        <f t="shared" si="3"/>
        <v>0.89776160714285713</v>
      </c>
      <c r="J22" s="69"/>
      <c r="K22" s="1"/>
      <c r="L22" s="1"/>
    </row>
    <row r="23" spans="1:12" ht="12.75" customHeight="1" x14ac:dyDescent="0.2">
      <c r="A23" s="14"/>
      <c r="B23" s="9">
        <v>44139</v>
      </c>
      <c r="C23" s="9">
        <v>44151</v>
      </c>
      <c r="D23" s="9">
        <v>44166</v>
      </c>
      <c r="E23" s="10">
        <v>2724253</v>
      </c>
      <c r="F23" s="10">
        <v>2819195</v>
      </c>
      <c r="G23" s="65">
        <f t="shared" ref="G23" si="4">F23/A$21</f>
        <v>0.1678092261904762</v>
      </c>
      <c r="H23" s="67">
        <f t="shared" ref="H23" si="5">H22-F23</f>
        <v>12263200</v>
      </c>
      <c r="I23" s="22">
        <f t="shared" ref="I23" si="6">I22-G23</f>
        <v>0.72995238095238091</v>
      </c>
      <c r="J23" s="69">
        <v>252</v>
      </c>
      <c r="K23" s="45"/>
      <c r="L23" s="45"/>
    </row>
    <row r="24" spans="1:12" x14ac:dyDescent="0.2">
      <c r="A24" s="14"/>
      <c r="B24" s="87">
        <v>44189</v>
      </c>
      <c r="C24" s="87" t="s">
        <v>37</v>
      </c>
      <c r="D24" s="87">
        <v>44200</v>
      </c>
      <c r="E24" s="94">
        <v>1698438</v>
      </c>
      <c r="F24" s="94">
        <v>1750795</v>
      </c>
      <c r="G24" s="65">
        <f t="shared" ref="G24:G30" si="7">F24/A$21</f>
        <v>0.10421398809523809</v>
      </c>
      <c r="H24" s="67">
        <f t="shared" ref="H24" si="8">H23-F24</f>
        <v>10512405</v>
      </c>
      <c r="I24" s="22">
        <f t="shared" ref="I24" si="9">I23-G24</f>
        <v>0.62573839285714283</v>
      </c>
      <c r="J24" s="69">
        <v>252</v>
      </c>
      <c r="K24" s="53"/>
      <c r="L24" s="1"/>
    </row>
    <row r="25" spans="1:12" x14ac:dyDescent="0.2">
      <c r="A25" s="14"/>
      <c r="B25" s="87" t="s">
        <v>37</v>
      </c>
      <c r="C25" s="87">
        <v>44204</v>
      </c>
      <c r="D25" s="87">
        <v>44228</v>
      </c>
      <c r="E25" s="67">
        <v>1732199</v>
      </c>
      <c r="F25" s="67">
        <v>1755785</v>
      </c>
      <c r="G25" s="88">
        <f t="shared" si="7"/>
        <v>0.10451101190476191</v>
      </c>
      <c r="H25" s="67">
        <f t="shared" ref="H25" si="10">H24-F25</f>
        <v>8756620</v>
      </c>
      <c r="I25" s="22">
        <f t="shared" ref="I25" si="11">I24-G25</f>
        <v>0.52122738095238097</v>
      </c>
      <c r="J25" s="69">
        <v>252</v>
      </c>
      <c r="K25" s="54"/>
      <c r="L25" s="1"/>
    </row>
    <row r="26" spans="1:12" x14ac:dyDescent="0.2">
      <c r="A26" s="14"/>
      <c r="B26" s="87">
        <v>44246</v>
      </c>
      <c r="C26" s="87" t="s">
        <v>37</v>
      </c>
      <c r="D26" s="87">
        <v>44256</v>
      </c>
      <c r="E26" s="67">
        <v>2111361</v>
      </c>
      <c r="F26" s="67">
        <v>2182673</v>
      </c>
      <c r="G26" s="88">
        <f t="shared" si="7"/>
        <v>0.12992101190476191</v>
      </c>
      <c r="H26" s="67">
        <f t="shared" ref="H26" si="12">H25-F26</f>
        <v>6573947</v>
      </c>
      <c r="I26" s="22">
        <f t="shared" ref="I26" si="13">I25-G26</f>
        <v>0.39130636904761906</v>
      </c>
      <c r="J26" s="69">
        <v>252</v>
      </c>
      <c r="K26" s="53"/>
      <c r="L26" s="1"/>
    </row>
    <row r="27" spans="1:12" x14ac:dyDescent="0.2">
      <c r="A27" s="14"/>
      <c r="B27" s="87" t="s">
        <v>37</v>
      </c>
      <c r="C27" s="87">
        <v>44259</v>
      </c>
      <c r="D27" s="87">
        <v>44287</v>
      </c>
      <c r="E27" s="67">
        <v>857010</v>
      </c>
      <c r="F27" s="67">
        <v>873402</v>
      </c>
      <c r="G27" s="88">
        <f t="shared" si="7"/>
        <v>5.1988214285714283E-2</v>
      </c>
      <c r="H27" s="67">
        <f t="shared" ref="H27" si="14">H26-F27</f>
        <v>5700545</v>
      </c>
      <c r="I27" s="22">
        <f t="shared" ref="I27" si="15">I26-G27</f>
        <v>0.3393181547619048</v>
      </c>
      <c r="J27" s="68">
        <v>253</v>
      </c>
      <c r="K27" s="53"/>
      <c r="L27" s="1"/>
    </row>
    <row r="28" spans="1:12" x14ac:dyDescent="0.2">
      <c r="A28" s="14"/>
      <c r="B28" s="87">
        <v>44280</v>
      </c>
      <c r="C28" s="87" t="s">
        <v>37</v>
      </c>
      <c r="D28" s="87">
        <v>44287</v>
      </c>
      <c r="E28" s="67">
        <v>1501066</v>
      </c>
      <c r="F28" s="67">
        <v>1538238</v>
      </c>
      <c r="G28" s="88">
        <f t="shared" si="7"/>
        <v>9.1561785714285721E-2</v>
      </c>
      <c r="H28" s="67">
        <f t="shared" ref="H28" si="16">H27-F28</f>
        <v>4162307</v>
      </c>
      <c r="I28" s="22">
        <f t="shared" ref="I28" si="17">I27-G28</f>
        <v>0.24775636904761908</v>
      </c>
      <c r="J28" s="69">
        <v>252</v>
      </c>
      <c r="K28" s="53"/>
      <c r="L28" s="1"/>
    </row>
    <row r="29" spans="1:12" x14ac:dyDescent="0.2">
      <c r="A29" s="14"/>
      <c r="B29" s="87" t="s">
        <v>37</v>
      </c>
      <c r="C29" s="87">
        <v>44290</v>
      </c>
      <c r="D29" s="87">
        <v>44319</v>
      </c>
      <c r="E29" s="94">
        <v>862204</v>
      </c>
      <c r="F29" s="67">
        <v>877726</v>
      </c>
      <c r="G29" s="89">
        <f t="shared" si="7"/>
        <v>5.2245595238095237E-2</v>
      </c>
      <c r="H29" s="67">
        <f t="shared" ref="H29" si="18">H28-F29</f>
        <v>3284581</v>
      </c>
      <c r="I29" s="22">
        <f t="shared" ref="I29" si="19">I28-G29</f>
        <v>0.19551077380952384</v>
      </c>
      <c r="J29" s="70">
        <v>253</v>
      </c>
      <c r="K29" s="53"/>
      <c r="L29" s="1"/>
    </row>
    <row r="30" spans="1:12" x14ac:dyDescent="0.2">
      <c r="A30" s="14"/>
      <c r="B30" s="87">
        <v>44337</v>
      </c>
      <c r="C30" s="87" t="s">
        <v>37</v>
      </c>
      <c r="D30" s="87">
        <v>44349</v>
      </c>
      <c r="E30" s="94">
        <v>2339897</v>
      </c>
      <c r="F30" s="67">
        <v>2400552</v>
      </c>
      <c r="G30" s="88">
        <f t="shared" si="7"/>
        <v>0.14288999999999999</v>
      </c>
      <c r="H30" s="67">
        <f t="shared" ref="H30" si="20">H29-F30</f>
        <v>884029</v>
      </c>
      <c r="I30" s="22">
        <f t="shared" ref="I30" si="21">I29-G30</f>
        <v>5.2620773809523846E-2</v>
      </c>
      <c r="J30" s="70">
        <v>253</v>
      </c>
      <c r="K30" s="53"/>
      <c r="L30" s="1"/>
    </row>
    <row r="31" spans="1:12" ht="13.5" thickBot="1" x14ac:dyDescent="0.25">
      <c r="A31" s="15"/>
      <c r="B31" s="90"/>
      <c r="C31" s="90"/>
      <c r="D31" s="92"/>
      <c r="E31" s="95"/>
      <c r="F31" s="96"/>
      <c r="G31" s="91"/>
      <c r="H31" s="97"/>
      <c r="I31" s="93"/>
      <c r="J31" s="70"/>
      <c r="K31" s="1"/>
      <c r="L31" s="1"/>
    </row>
    <row r="32" spans="1:12" ht="13.5" thickBot="1" x14ac:dyDescent="0.25">
      <c r="A32" s="16" t="s">
        <v>24</v>
      </c>
      <c r="B32" s="17"/>
      <c r="C32" s="17"/>
      <c r="D32" s="18"/>
      <c r="E32" s="74">
        <f>SUM(E21:E31)</f>
        <v>15466990</v>
      </c>
      <c r="F32" s="75">
        <f>SUM(F21:F31)</f>
        <v>15915971</v>
      </c>
      <c r="G32" s="21">
        <f>SUM(G21:G31)</f>
        <v>0.94737922619047621</v>
      </c>
      <c r="H32" s="19">
        <f>A21-F32</f>
        <v>884029</v>
      </c>
      <c r="I32" s="24">
        <f>1-G32</f>
        <v>5.2620773809523791E-2</v>
      </c>
      <c r="J32" s="71"/>
      <c r="K32" s="55"/>
      <c r="L32" s="55"/>
    </row>
    <row r="33" spans="1:11" x14ac:dyDescent="0.2">
      <c r="J33" s="73"/>
      <c r="K33" s="1"/>
    </row>
    <row r="34" spans="1:11" x14ac:dyDescent="0.2">
      <c r="J34" s="72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72"/>
    </row>
    <row r="36" spans="1:11" ht="12.75" customHeight="1" x14ac:dyDescent="0.25">
      <c r="A36" s="101" t="s">
        <v>13</v>
      </c>
      <c r="B36" s="101"/>
      <c r="C36" s="101"/>
      <c r="D36" s="101"/>
      <c r="E36" s="1"/>
      <c r="F36" s="1"/>
      <c r="G36" s="1"/>
      <c r="H36" s="1"/>
      <c r="I36" s="1"/>
      <c r="J36" s="72"/>
    </row>
    <row r="37" spans="1:11" x14ac:dyDescent="0.2">
      <c r="A37" s="110" t="s">
        <v>14</v>
      </c>
      <c r="B37" s="110"/>
      <c r="C37" s="11" t="s">
        <v>15</v>
      </c>
      <c r="D37" s="11" t="s">
        <v>16</v>
      </c>
      <c r="E37" s="1"/>
      <c r="F37" s="1"/>
      <c r="G37" s="1"/>
      <c r="H37" s="1"/>
      <c r="I37" s="1"/>
    </row>
    <row r="38" spans="1:11" x14ac:dyDescent="0.2">
      <c r="A38" s="108">
        <f>A21-F32</f>
        <v>884029</v>
      </c>
      <c r="B38" s="109"/>
      <c r="C38" s="57">
        <f>1-G32</f>
        <v>5.2620773809523791E-2</v>
      </c>
      <c r="D38" s="20">
        <f>(C38/0.8)*100</f>
        <v>6.5775967261904738</v>
      </c>
      <c r="E38" s="62" t="s">
        <v>38</v>
      </c>
      <c r="F38" s="62"/>
      <c r="G38" s="62"/>
      <c r="H38" s="62"/>
      <c r="I38" s="62"/>
      <c r="J38" s="62"/>
    </row>
    <row r="39" spans="1:11" x14ac:dyDescent="0.2">
      <c r="A39" s="1"/>
      <c r="B39" s="1"/>
      <c r="C39" s="1"/>
      <c r="D39" s="1"/>
      <c r="E39" s="1"/>
      <c r="F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25</v>
      </c>
    </row>
    <row r="41" spans="1:11" ht="15.75" x14ac:dyDescent="0.25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 x14ac:dyDescent="0.2">
      <c r="A42" s="41"/>
      <c r="B42" s="41"/>
      <c r="C42" s="41"/>
      <c r="D42" s="41"/>
      <c r="E42" s="41"/>
      <c r="F42" s="41"/>
      <c r="G42" s="41"/>
      <c r="H42" s="41"/>
      <c r="I42" s="106"/>
      <c r="J42" s="107"/>
    </row>
    <row r="43" spans="1:11" x14ac:dyDescent="0.2">
      <c r="A43" s="42"/>
      <c r="B43" s="43"/>
      <c r="C43" s="43"/>
      <c r="D43" s="1"/>
      <c r="E43" s="1"/>
      <c r="F43" s="43"/>
      <c r="G43" s="44"/>
      <c r="H43" s="43"/>
    </row>
    <row r="44" spans="1:11" x14ac:dyDescent="0.2">
      <c r="A44" s="42"/>
      <c r="B44" s="43"/>
      <c r="C44" s="43"/>
      <c r="D44" s="43"/>
      <c r="E44" s="43"/>
      <c r="F44" s="43"/>
      <c r="G44" s="44"/>
      <c r="H44" s="43"/>
    </row>
    <row r="45" spans="1:11" x14ac:dyDescent="0.2">
      <c r="A45" s="42"/>
      <c r="B45" s="43"/>
      <c r="C45" s="43"/>
      <c r="D45" s="1"/>
      <c r="E45" s="1"/>
      <c r="F45" s="43"/>
      <c r="G45" s="44"/>
      <c r="H45" s="43"/>
    </row>
    <row r="46" spans="1:11" x14ac:dyDescent="0.2">
      <c r="A46" s="42"/>
      <c r="B46" s="43"/>
      <c r="C46" s="43"/>
      <c r="D46" s="43"/>
      <c r="E46" s="43"/>
      <c r="F46" s="43"/>
      <c r="G46" s="44"/>
      <c r="H46" s="43"/>
    </row>
    <row r="47" spans="1:11" x14ac:dyDescent="0.2">
      <c r="A47" s="42"/>
      <c r="B47" s="43"/>
      <c r="C47" s="43"/>
      <c r="D47" s="1"/>
      <c r="E47" s="1"/>
      <c r="F47" s="43"/>
      <c r="G47" s="44"/>
      <c r="H47" s="43"/>
    </row>
    <row r="48" spans="1:11" x14ac:dyDescent="0.2">
      <c r="A48" s="42"/>
      <c r="B48" s="43"/>
      <c r="C48" s="45"/>
      <c r="D48" s="46"/>
      <c r="E48" s="46"/>
      <c r="F48" s="45"/>
      <c r="G48" s="45"/>
      <c r="H48" s="45"/>
    </row>
    <row r="49" spans="1:10" x14ac:dyDescent="0.2">
      <c r="A49" s="42"/>
      <c r="B49" s="43"/>
      <c r="C49" s="43"/>
      <c r="D49" s="43"/>
      <c r="E49" s="43"/>
      <c r="F49" s="43"/>
      <c r="G49" s="44"/>
      <c r="H49" s="43"/>
    </row>
    <row r="50" spans="1:10" x14ac:dyDescent="0.2">
      <c r="A50" s="42"/>
      <c r="B50" s="43"/>
      <c r="C50" s="43"/>
      <c r="D50" s="43"/>
      <c r="E50" s="43"/>
      <c r="F50" s="43"/>
      <c r="G50" s="44"/>
      <c r="H50" s="43"/>
    </row>
    <row r="51" spans="1:10" x14ac:dyDescent="0.2">
      <c r="A51" s="42"/>
      <c r="B51" s="43"/>
      <c r="C51" s="43"/>
      <c r="D51" s="1"/>
      <c r="E51" s="1"/>
      <c r="F51" s="43"/>
      <c r="G51" s="44"/>
      <c r="H51" s="43"/>
    </row>
    <row r="52" spans="1:10" ht="15.75" x14ac:dyDescent="0.25">
      <c r="A52" s="1"/>
      <c r="B52" s="103"/>
      <c r="C52" s="103"/>
      <c r="D52" s="104"/>
      <c r="E52" s="47"/>
      <c r="F52" s="1"/>
      <c r="G52" s="1"/>
      <c r="H52" s="1"/>
      <c r="I52" s="1"/>
      <c r="J52" s="1"/>
    </row>
    <row r="53" spans="1:10" x14ac:dyDescent="0.2">
      <c r="A53" s="41"/>
      <c r="B53" s="41"/>
      <c r="C53" s="41"/>
      <c r="D53" s="41"/>
      <c r="E53" s="41"/>
      <c r="F53" s="41"/>
      <c r="G53" s="41"/>
      <c r="H53" s="41"/>
      <c r="I53" s="106"/>
      <c r="J53" s="107"/>
    </row>
    <row r="54" spans="1:10" x14ac:dyDescent="0.2">
      <c r="A54" s="42"/>
      <c r="B54" s="1"/>
      <c r="C54" s="1"/>
      <c r="D54" s="1"/>
      <c r="E54" s="1"/>
      <c r="F54" s="44"/>
      <c r="G54" s="44"/>
      <c r="H54" s="43"/>
      <c r="I54" s="102"/>
      <c r="J54" s="102"/>
    </row>
    <row r="55" spans="1:10" x14ac:dyDescent="0.2">
      <c r="A55" s="42"/>
      <c r="B55" s="1"/>
      <c r="C55" s="1"/>
      <c r="D55" s="45"/>
      <c r="E55" s="45"/>
      <c r="F55" s="45"/>
      <c r="G55" s="45"/>
      <c r="H55" s="45"/>
      <c r="I55" s="102"/>
      <c r="J55" s="102"/>
    </row>
    <row r="56" spans="1:10" x14ac:dyDescent="0.2">
      <c r="A56" s="1"/>
      <c r="B56" s="1"/>
      <c r="C56" s="1"/>
      <c r="D56" s="1"/>
      <c r="E56" s="1"/>
      <c r="F56" s="1"/>
      <c r="G56" s="1"/>
      <c r="H56" s="1"/>
    </row>
    <row r="61" spans="1:10" x14ac:dyDescent="0.2">
      <c r="B61" s="106"/>
      <c r="C61" s="107"/>
    </row>
    <row r="68" spans="2:3" x14ac:dyDescent="0.2">
      <c r="B68" s="106"/>
      <c r="C68" s="107"/>
    </row>
  </sheetData>
  <sortState ref="B10:B17">
    <sortCondition ref="B10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1:L1"/>
    <mergeCell ref="A36:D36"/>
    <mergeCell ref="I55:J55"/>
    <mergeCell ref="B52:D52"/>
    <mergeCell ref="A3:E3"/>
    <mergeCell ref="A2:L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2021-02-01T09:48:46Z</cp:lastPrinted>
  <dcterms:created xsi:type="dcterms:W3CDTF">2004-08-05T11:03:05Z</dcterms:created>
  <dcterms:modified xsi:type="dcterms:W3CDTF">2021-06-04T12:20:36Z</dcterms:modified>
</cp:coreProperties>
</file>