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0B2F80F6-B671-4CAA-BA76-3A4A179CFF0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I32" i="1"/>
  <c r="G32" i="1"/>
  <c r="H31" i="1" l="1"/>
  <c r="I31" i="1"/>
  <c r="G31" i="1"/>
  <c r="H30" i="1" l="1"/>
  <c r="I30" i="1"/>
  <c r="G30" i="1"/>
  <c r="A2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5" i="1"/>
  <c r="E37" i="1"/>
  <c r="F37" i="1"/>
  <c r="G21" i="1" l="1"/>
  <c r="I21" i="1" s="1"/>
  <c r="G29" i="1"/>
  <c r="G28" i="1"/>
  <c r="G27" i="1"/>
  <c r="G26" i="1"/>
  <c r="G25" i="1"/>
  <c r="G24" i="1"/>
  <c r="G23" i="1"/>
  <c r="G37" i="1" s="1"/>
  <c r="C43" i="1" s="1"/>
  <c r="D43" i="1" s="1"/>
  <c r="G22" i="1"/>
  <c r="A43" i="1"/>
  <c r="H21" i="1"/>
  <c r="H22" i="1" s="1"/>
  <c r="H23" i="1" s="1"/>
  <c r="H24" i="1" s="1"/>
  <c r="H25" i="1" s="1"/>
  <c r="H26" i="1" s="1"/>
  <c r="H27" i="1" s="1"/>
  <c r="H28" i="1" s="1"/>
  <c r="H29" i="1" s="1"/>
  <c r="H37" i="1"/>
  <c r="I22" i="1" l="1"/>
  <c r="I23" i="1" s="1"/>
  <c r="I24" i="1" s="1"/>
  <c r="I25" i="1" s="1"/>
  <c r="I26" i="1" s="1"/>
  <c r="I27" i="1" s="1"/>
  <c r="I28" i="1" s="1"/>
  <c r="I29" i="1" s="1"/>
  <c r="I37" i="1"/>
</calcChain>
</file>

<file path=xl/sharedStrings.xml><?xml version="1.0" encoding="utf-8"?>
<sst xmlns="http://schemas.openxmlformats.org/spreadsheetml/2006/main" count="60" uniqueCount="48">
  <si>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</si>
  <si>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</si>
  <si>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</si>
  <si>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</si>
  <si>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</si>
  <si>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</si>
  <si>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</si>
  <si>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</si>
  <si>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</si>
  <si>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</si>
  <si>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</si>
  <si>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</si>
  <si>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</si>
  <si>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</si>
  <si>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</si>
  <si>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</si>
  <si>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</si>
  <si>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</si>
  <si>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</si>
  <si>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</si>
  <si>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</si>
  <si>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</si>
  <si>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</si>
  <si>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</si>
  <si>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</si>
  <si>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</si>
  <si>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</si>
  <si>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</si>
  <si>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</si>
  <si>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</si>
  <si>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</si>
  <si>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</si>
  <si>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</si>
  <si>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</si>
  <si>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</si>
  <si>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</si>
  <si>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</si>
  <si>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</si>
  <si>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</si>
  <si>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</si>
  <si>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62 %)</t>
  </si>
  <si>
    <t>FS-872 U</t>
  </si>
  <si>
    <t>Начальник УРФ                                            А.Д. Гавриленко</t>
  </si>
  <si>
    <t>Формокомплект бутылки «Евроторг 0,5»  тип XXI-В-28-2-500-27 (владелец ООО "ВЕДАТРАНЗИТ" Договор аренды имущества №3 от 23.01.2019 г.)</t>
  </si>
  <si>
    <t>стоит</t>
  </si>
  <si>
    <t>Черновые формы испльзуес с Кристалл 0,5 л. (Фирменная 0,5 л.)</t>
  </si>
  <si>
    <t>Вес, г. ( ном. вес 363 г.)</t>
  </si>
  <si>
    <t>Горловые кольца используем с  Калина 0,45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</si>
</sst>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0" fillId="0" borderId="17" xfId="0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7" xfId="2" applyNumberFormat="1" applyFont="1" applyBorder="1" applyAlignment="1">
      <alignment horizont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3"/>
  <sheetViews>
    <sheetView tabSelected="1" view="pageBreakPreview" topLeftCell="A16" zoomScale="120" zoomScaleSheetLayoutView="120" workbookViewId="0">
      <selection activeCell="J33" sqref="J33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7109375" customWidth="1"/>
    <col min="11" max="11" width="11.7109375" customWidth="1"/>
    <col min="12" max="12" width="9.28515625" customWidth="1"/>
  </cols>
  <sheetData>
    <row r="1" spans="1:13" ht="15.75" x14ac:dyDescent="0.25">
      <c r="A1" s="113" t="s">
        <v>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2">
      <c r="A2" s="117" t="s">
        <v>40</v>
      </c>
      <c r="B2" s="117"/>
      <c r="C2" s="117"/>
      <c r="D2" s="117"/>
      <c r="E2" s="117"/>
      <c r="F2" s="30"/>
      <c r="G2" s="3"/>
      <c r="H2" s="4"/>
      <c r="K2" s="31"/>
      <c r="L2" s="31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1"/>
      <c r="K3" s="31"/>
      <c r="M3" s="13"/>
    </row>
    <row r="4" spans="1:13" ht="64.5" thickBot="1" x14ac:dyDescent="0.25">
      <c r="A4" s="32" t="s">
        <v>0</v>
      </c>
      <c r="B4" s="33" t="s">
        <v>1</v>
      </c>
      <c r="C4" s="33" t="s">
        <v>2</v>
      </c>
      <c r="D4" s="33" t="s">
        <v>36</v>
      </c>
      <c r="E4" s="33" t="s">
        <v>38</v>
      </c>
      <c r="F4" s="33" t="s">
        <v>33</v>
      </c>
      <c r="G4" s="33" t="s">
        <v>34</v>
      </c>
      <c r="H4" s="34" t="s">
        <v>35</v>
      </c>
      <c r="I4" s="35" t="s">
        <v>3</v>
      </c>
      <c r="J4" s="33" t="s">
        <v>26</v>
      </c>
      <c r="K4" s="33" t="s">
        <v>39</v>
      </c>
      <c r="L4" s="34" t="s">
        <v>4</v>
      </c>
    </row>
    <row r="5" spans="1:13" x14ac:dyDescent="0.2">
      <c r="A5" s="42">
        <v>1</v>
      </c>
      <c r="B5" s="56" t="s">
        <v>15</v>
      </c>
      <c r="C5" s="9" t="s">
        <v>41</v>
      </c>
      <c r="D5" s="44">
        <v>24</v>
      </c>
      <c r="E5" s="44">
        <v>24</v>
      </c>
      <c r="F5" s="97"/>
      <c r="G5" s="44">
        <f>E5-F5</f>
        <v>24</v>
      </c>
      <c r="H5" s="52"/>
      <c r="I5" s="48"/>
      <c r="J5" s="43"/>
      <c r="K5" s="43"/>
      <c r="L5" s="76"/>
    </row>
    <row r="6" spans="1:13" x14ac:dyDescent="0.2">
      <c r="A6" s="45">
        <f>A5+1</f>
        <v>2</v>
      </c>
      <c r="B6" s="57" t="s">
        <v>7</v>
      </c>
      <c r="C6" s="9" t="s">
        <v>41</v>
      </c>
      <c r="D6" s="9">
        <v>24</v>
      </c>
      <c r="E6" s="9">
        <v>24</v>
      </c>
      <c r="F6" s="98"/>
      <c r="G6" s="9">
        <f t="shared" ref="G6:G15" si="0">E6-F6</f>
        <v>24</v>
      </c>
      <c r="H6" s="53"/>
      <c r="I6" s="49"/>
      <c r="J6" s="8"/>
      <c r="K6" s="8"/>
      <c r="L6" s="77"/>
    </row>
    <row r="7" spans="1:13" x14ac:dyDescent="0.2">
      <c r="A7" s="45">
        <f t="shared" ref="A7:A16" si="1">A6+1</f>
        <v>3</v>
      </c>
      <c r="B7" s="57" t="s">
        <v>5</v>
      </c>
      <c r="C7" s="9" t="s">
        <v>41</v>
      </c>
      <c r="D7" s="9">
        <v>28</v>
      </c>
      <c r="E7" s="9">
        <v>28</v>
      </c>
      <c r="F7" s="98"/>
      <c r="G7" s="9">
        <f t="shared" si="0"/>
        <v>28</v>
      </c>
      <c r="H7" s="54"/>
      <c r="I7" s="49"/>
      <c r="J7" s="8"/>
      <c r="K7" s="8"/>
      <c r="L7" s="77"/>
    </row>
    <row r="8" spans="1:13" x14ac:dyDescent="0.2">
      <c r="A8" s="45">
        <f t="shared" si="1"/>
        <v>4</v>
      </c>
      <c r="B8" s="57" t="s">
        <v>6</v>
      </c>
      <c r="C8" s="9" t="s">
        <v>41</v>
      </c>
      <c r="D8" s="9">
        <v>28</v>
      </c>
      <c r="E8" s="9">
        <v>28</v>
      </c>
      <c r="F8" s="98"/>
      <c r="G8" s="9">
        <f t="shared" si="0"/>
        <v>28</v>
      </c>
      <c r="H8" s="54"/>
      <c r="I8" s="49"/>
      <c r="J8" s="9"/>
      <c r="K8" s="8"/>
      <c r="L8" s="77"/>
    </row>
    <row r="9" spans="1:13" x14ac:dyDescent="0.2">
      <c r="A9" s="45">
        <f t="shared" si="1"/>
        <v>5</v>
      </c>
      <c r="B9" s="58" t="s">
        <v>32</v>
      </c>
      <c r="C9" s="9" t="s">
        <v>41</v>
      </c>
      <c r="D9" s="9">
        <v>22</v>
      </c>
      <c r="E9" s="9">
        <v>22</v>
      </c>
      <c r="F9" s="98"/>
      <c r="G9" s="9">
        <f t="shared" si="0"/>
        <v>22</v>
      </c>
      <c r="H9" s="54"/>
      <c r="I9" s="50"/>
      <c r="J9" s="9"/>
      <c r="K9" s="9"/>
      <c r="L9" s="77"/>
    </row>
    <row r="10" spans="1:13" x14ac:dyDescent="0.2">
      <c r="A10" s="45">
        <f t="shared" si="1"/>
        <v>6</v>
      </c>
      <c r="B10" s="57" t="s">
        <v>37</v>
      </c>
      <c r="C10" s="9" t="s">
        <v>41</v>
      </c>
      <c r="D10" s="9">
        <v>20</v>
      </c>
      <c r="E10" s="9">
        <v>19</v>
      </c>
      <c r="F10" s="98"/>
      <c r="G10" s="9">
        <f t="shared" si="0"/>
        <v>19</v>
      </c>
      <c r="H10" s="54"/>
      <c r="I10" s="49"/>
      <c r="J10" s="9"/>
      <c r="K10" s="8"/>
      <c r="L10" s="77"/>
    </row>
    <row r="11" spans="1:13" x14ac:dyDescent="0.2">
      <c r="A11" s="45">
        <f t="shared" si="1"/>
        <v>7</v>
      </c>
      <c r="B11" s="57" t="s">
        <v>9</v>
      </c>
      <c r="C11" s="9" t="s">
        <v>41</v>
      </c>
      <c r="D11" s="9">
        <v>60</v>
      </c>
      <c r="E11" s="9">
        <v>60</v>
      </c>
      <c r="F11" s="98">
        <v>4</v>
      </c>
      <c r="G11" s="9">
        <f t="shared" si="0"/>
        <v>56</v>
      </c>
      <c r="H11" s="54"/>
      <c r="I11" s="50"/>
      <c r="J11" s="9"/>
      <c r="K11" s="9"/>
      <c r="L11" s="77"/>
      <c r="M11" s="28"/>
    </row>
    <row r="12" spans="1:13" x14ac:dyDescent="0.2">
      <c r="A12" s="45">
        <f t="shared" si="1"/>
        <v>8</v>
      </c>
      <c r="B12" s="58" t="s">
        <v>12</v>
      </c>
      <c r="C12" s="9" t="s">
        <v>41</v>
      </c>
      <c r="D12" s="9">
        <v>21</v>
      </c>
      <c r="E12" s="9">
        <v>17</v>
      </c>
      <c r="F12" s="98"/>
      <c r="G12" s="9">
        <f t="shared" si="0"/>
        <v>17</v>
      </c>
      <c r="H12" s="54"/>
      <c r="I12" s="50"/>
      <c r="J12" s="9"/>
      <c r="K12" s="9"/>
      <c r="L12" s="77"/>
      <c r="M12" s="28"/>
    </row>
    <row r="13" spans="1:13" x14ac:dyDescent="0.2">
      <c r="A13" s="45">
        <f t="shared" si="1"/>
        <v>9</v>
      </c>
      <c r="B13" s="58" t="s">
        <v>14</v>
      </c>
      <c r="C13" s="9" t="s">
        <v>41</v>
      </c>
      <c r="D13" s="9">
        <v>7</v>
      </c>
      <c r="E13" s="9">
        <v>7</v>
      </c>
      <c r="F13" s="98"/>
      <c r="G13" s="9">
        <f t="shared" si="0"/>
        <v>7</v>
      </c>
      <c r="H13" s="54" t="s">
        <v>29</v>
      </c>
      <c r="I13" s="50"/>
      <c r="J13" s="9"/>
      <c r="K13" s="9"/>
      <c r="L13" s="77"/>
    </row>
    <row r="14" spans="1:13" x14ac:dyDescent="0.2">
      <c r="A14" s="45">
        <f t="shared" si="1"/>
        <v>10</v>
      </c>
      <c r="B14" s="57" t="s">
        <v>8</v>
      </c>
      <c r="C14" s="9" t="s">
        <v>41</v>
      </c>
      <c r="D14" s="9">
        <v>50</v>
      </c>
      <c r="E14" s="9">
        <v>50</v>
      </c>
      <c r="F14" s="98">
        <v>4</v>
      </c>
      <c r="G14" s="9">
        <f t="shared" si="0"/>
        <v>46</v>
      </c>
      <c r="H14" s="54"/>
      <c r="I14" s="50"/>
      <c r="J14" s="9"/>
      <c r="K14" s="9"/>
      <c r="L14" s="77"/>
    </row>
    <row r="15" spans="1:13" x14ac:dyDescent="0.2">
      <c r="A15" s="45">
        <f t="shared" si="1"/>
        <v>11</v>
      </c>
      <c r="B15" s="57" t="s">
        <v>11</v>
      </c>
      <c r="C15" s="9" t="s">
        <v>41</v>
      </c>
      <c r="D15" s="9">
        <v>60</v>
      </c>
      <c r="E15" s="12">
        <v>60</v>
      </c>
      <c r="F15" s="98">
        <v>15</v>
      </c>
      <c r="G15" s="9">
        <f t="shared" si="0"/>
        <v>45</v>
      </c>
      <c r="H15" s="54"/>
      <c r="I15" s="50"/>
      <c r="J15" s="9"/>
      <c r="K15" s="9"/>
      <c r="L15" s="77"/>
    </row>
    <row r="16" spans="1:13" ht="13.5" thickBot="1" x14ac:dyDescent="0.25">
      <c r="A16" s="46">
        <f t="shared" si="1"/>
        <v>12</v>
      </c>
      <c r="B16" s="59" t="s">
        <v>13</v>
      </c>
      <c r="C16" s="9"/>
      <c r="D16" s="47"/>
      <c r="E16" s="47"/>
      <c r="F16" s="99"/>
      <c r="G16" s="47"/>
      <c r="H16" s="55"/>
      <c r="I16" s="51"/>
      <c r="J16" s="70"/>
      <c r="K16" s="47"/>
      <c r="L16" s="77"/>
    </row>
    <row r="17" spans="1:12" x14ac:dyDescent="0.2">
      <c r="A17" s="118" t="s">
        <v>47</v>
      </c>
      <c r="B17" s="118"/>
      <c r="C17" s="118"/>
      <c r="D17" s="118"/>
      <c r="E17" s="118"/>
      <c r="F17" s="106"/>
      <c r="G17" s="64"/>
      <c r="H17" s="64"/>
      <c r="I17" s="64"/>
      <c r="J17" s="63"/>
      <c r="K17" s="64"/>
      <c r="L17" s="105"/>
    </row>
    <row r="18" spans="1:12" x14ac:dyDescent="0.2">
      <c r="A18" s="68" t="s">
        <v>45</v>
      </c>
      <c r="B18" s="67"/>
      <c r="C18" s="1"/>
      <c r="D18" s="1"/>
      <c r="E18" s="1"/>
      <c r="F18" s="1"/>
      <c r="G18" s="1"/>
      <c r="H18" s="1"/>
      <c r="I18" s="1"/>
      <c r="J18" s="1"/>
    </row>
    <row r="19" spans="1:12" ht="16.5" thickBot="1" x14ac:dyDescent="0.3">
      <c r="A19" s="1"/>
      <c r="B19" s="69" t="s">
        <v>10</v>
      </c>
      <c r="C19" s="13"/>
      <c r="D19" s="13"/>
      <c r="E19" s="13"/>
      <c r="F19" s="13"/>
      <c r="G19" s="1"/>
      <c r="H19" s="1"/>
      <c r="I19" s="1"/>
      <c r="J19" s="71"/>
      <c r="K19" s="71"/>
      <c r="L19" s="71"/>
    </row>
    <row r="20" spans="1:12" ht="64.5" thickBot="1" x14ac:dyDescent="0.25">
      <c r="A20" s="37" t="s">
        <v>23</v>
      </c>
      <c r="B20" s="38" t="s">
        <v>20</v>
      </c>
      <c r="C20" s="38" t="s">
        <v>21</v>
      </c>
      <c r="D20" s="38" t="s">
        <v>22</v>
      </c>
      <c r="E20" s="38" t="s">
        <v>24</v>
      </c>
      <c r="F20" s="38" t="s">
        <v>30</v>
      </c>
      <c r="G20" s="39" t="s">
        <v>31</v>
      </c>
      <c r="H20" s="40" t="s">
        <v>25</v>
      </c>
      <c r="I20" s="41" t="s">
        <v>27</v>
      </c>
      <c r="J20" s="41" t="s">
        <v>46</v>
      </c>
      <c r="K20" s="72"/>
      <c r="L20" s="72"/>
    </row>
    <row r="21" spans="1:12" x14ac:dyDescent="0.2">
      <c r="A21" s="78">
        <f>E5*700000</f>
        <v>16800000</v>
      </c>
      <c r="B21" s="80"/>
      <c r="C21" s="82"/>
      <c r="D21" s="80"/>
      <c r="E21" s="86">
        <v>6000000</v>
      </c>
      <c r="F21" s="86">
        <v>6381000</v>
      </c>
      <c r="G21" s="36">
        <f>F21/A$21</f>
        <v>0.37982142857142859</v>
      </c>
      <c r="H21" s="92">
        <f>A21-F21</f>
        <v>10419000</v>
      </c>
      <c r="I21" s="83">
        <f>1-G21</f>
        <v>0.62017857142857147</v>
      </c>
      <c r="J21" s="100"/>
      <c r="K21" s="64"/>
      <c r="L21" s="64"/>
    </row>
    <row r="22" spans="1:12" ht="12.75" customHeight="1" x14ac:dyDescent="0.2">
      <c r="A22" s="45"/>
      <c r="B22" s="81">
        <v>43530</v>
      </c>
      <c r="C22" s="81">
        <v>43535</v>
      </c>
      <c r="D22" s="81">
        <v>43538</v>
      </c>
      <c r="E22" s="87">
        <v>525474</v>
      </c>
      <c r="F22" s="87">
        <v>856087</v>
      </c>
      <c r="G22" s="36">
        <f>F22/A21</f>
        <v>5.0957559523809523E-2</v>
      </c>
      <c r="H22" s="88">
        <f t="shared" ref="H22:I24" si="2">H21-F22</f>
        <v>9562913</v>
      </c>
      <c r="I22" s="27">
        <f t="shared" si="2"/>
        <v>0.56922101190476193</v>
      </c>
      <c r="J22" s="101"/>
      <c r="K22" s="1"/>
      <c r="L22" s="1"/>
    </row>
    <row r="23" spans="1:12" ht="12.75" customHeight="1" x14ac:dyDescent="0.2">
      <c r="A23" s="14"/>
      <c r="B23" s="10">
        <v>43558</v>
      </c>
      <c r="C23" s="10">
        <v>43566</v>
      </c>
      <c r="D23" s="10">
        <v>76442</v>
      </c>
      <c r="E23" s="88">
        <v>1188810</v>
      </c>
      <c r="F23" s="88">
        <v>1358486</v>
      </c>
      <c r="G23" s="36">
        <f>F23/A21</f>
        <v>8.0862261904761909E-2</v>
      </c>
      <c r="H23" s="88">
        <f t="shared" si="2"/>
        <v>8204427</v>
      </c>
      <c r="I23" s="27">
        <f t="shared" si="2"/>
        <v>0.48835875000000001</v>
      </c>
      <c r="J23" s="101"/>
      <c r="K23" s="64"/>
      <c r="L23" s="64"/>
    </row>
    <row r="24" spans="1:12" x14ac:dyDescent="0.2">
      <c r="A24" s="14"/>
      <c r="B24" s="10">
        <v>43648</v>
      </c>
      <c r="C24" s="10">
        <v>43652</v>
      </c>
      <c r="D24" s="22"/>
      <c r="E24" s="89">
        <v>629370</v>
      </c>
      <c r="F24" s="89">
        <v>661738</v>
      </c>
      <c r="G24" s="36">
        <f t="shared" ref="G24:G32" si="3">F24/A$21</f>
        <v>3.938916666666667E-2</v>
      </c>
      <c r="H24" s="88">
        <f t="shared" si="2"/>
        <v>7542689</v>
      </c>
      <c r="I24" s="27">
        <f t="shared" si="2"/>
        <v>0.44896958333333337</v>
      </c>
      <c r="J24" s="101"/>
      <c r="K24" s="73"/>
      <c r="L24" s="1"/>
    </row>
    <row r="25" spans="1:12" x14ac:dyDescent="0.2">
      <c r="A25" s="14"/>
      <c r="B25" s="10">
        <v>43726</v>
      </c>
      <c r="C25" s="10">
        <v>43731</v>
      </c>
      <c r="D25" s="10">
        <v>43735</v>
      </c>
      <c r="E25" s="88">
        <v>927072</v>
      </c>
      <c r="F25" s="88">
        <v>1010437</v>
      </c>
      <c r="G25" s="36">
        <f t="shared" si="3"/>
        <v>6.0145059523809524E-2</v>
      </c>
      <c r="H25" s="88">
        <f t="shared" ref="H25" si="4">H24-F25</f>
        <v>6532252</v>
      </c>
      <c r="I25" s="27">
        <f t="shared" ref="I25" si="5">I24-G25</f>
        <v>0.38882452380952381</v>
      </c>
      <c r="J25" s="101"/>
      <c r="K25" s="74"/>
      <c r="L25" s="1"/>
    </row>
    <row r="26" spans="1:12" x14ac:dyDescent="0.2">
      <c r="A26" s="14"/>
      <c r="B26" s="10">
        <v>43783</v>
      </c>
      <c r="C26" s="10">
        <v>43786</v>
      </c>
      <c r="D26" s="10">
        <v>43789</v>
      </c>
      <c r="E26" s="88">
        <v>616712</v>
      </c>
      <c r="F26" s="88">
        <v>679277</v>
      </c>
      <c r="G26" s="36">
        <f t="shared" si="3"/>
        <v>4.043315476190476E-2</v>
      </c>
      <c r="H26" s="88">
        <f t="shared" ref="H26" si="6">H25-F26</f>
        <v>5852975</v>
      </c>
      <c r="I26" s="27">
        <f t="shared" ref="I26" si="7">I25-G26</f>
        <v>0.34839136904761903</v>
      </c>
      <c r="J26" s="101"/>
      <c r="K26" s="73"/>
      <c r="L26" s="1"/>
    </row>
    <row r="27" spans="1:12" x14ac:dyDescent="0.2">
      <c r="A27" s="14"/>
      <c r="B27" s="10">
        <v>43795</v>
      </c>
      <c r="C27" s="10" t="s">
        <v>44</v>
      </c>
      <c r="D27" s="10">
        <v>43801</v>
      </c>
      <c r="E27" s="88">
        <v>787212</v>
      </c>
      <c r="F27" s="88">
        <v>839549</v>
      </c>
      <c r="G27" s="36">
        <f t="shared" si="3"/>
        <v>4.997315476190476E-2</v>
      </c>
      <c r="H27" s="88">
        <f t="shared" ref="H27" si="8">H26-F27</f>
        <v>5013426</v>
      </c>
      <c r="I27" s="27">
        <f t="shared" ref="I27" si="9">I26-G27</f>
        <v>0.29841821428571425</v>
      </c>
      <c r="J27" s="101"/>
      <c r="K27" s="73"/>
      <c r="L27" s="1"/>
    </row>
    <row r="28" spans="1:12" x14ac:dyDescent="0.2">
      <c r="A28" s="14"/>
      <c r="B28" s="10" t="s">
        <v>44</v>
      </c>
      <c r="C28" s="10">
        <v>43801</v>
      </c>
      <c r="D28" s="10">
        <v>43803</v>
      </c>
      <c r="E28" s="88">
        <v>339660</v>
      </c>
      <c r="F28" s="88">
        <v>342403</v>
      </c>
      <c r="G28" s="25">
        <f t="shared" si="3"/>
        <v>2.0381130952380953E-2</v>
      </c>
      <c r="H28" s="88">
        <f t="shared" ref="H28" si="10">H27-F28</f>
        <v>4671023</v>
      </c>
      <c r="I28" s="27">
        <f t="shared" ref="I28" si="11">I27-G28</f>
        <v>0.27803708333333327</v>
      </c>
      <c r="J28" s="101"/>
      <c r="K28" s="73"/>
      <c r="L28" s="1"/>
    </row>
    <row r="29" spans="1:12" x14ac:dyDescent="0.2">
      <c r="A29" s="14"/>
      <c r="B29" s="10">
        <v>43894</v>
      </c>
      <c r="C29" s="10">
        <v>43899</v>
      </c>
      <c r="D29" s="10">
        <v>43900</v>
      </c>
      <c r="E29" s="89">
        <v>937062</v>
      </c>
      <c r="F29" s="88">
        <v>1009377</v>
      </c>
      <c r="G29" s="26">
        <f t="shared" si="3"/>
        <v>6.0081964285714287E-2</v>
      </c>
      <c r="H29" s="88">
        <f t="shared" ref="H29" si="12">H28-F29</f>
        <v>3661646</v>
      </c>
      <c r="I29" s="27">
        <f t="shared" ref="I29" si="13">I28-G29</f>
        <v>0.21795511904761899</v>
      </c>
      <c r="J29" s="101">
        <v>370</v>
      </c>
      <c r="K29" s="73"/>
      <c r="L29" s="1"/>
    </row>
    <row r="30" spans="1:12" x14ac:dyDescent="0.2">
      <c r="A30" s="14"/>
      <c r="B30" s="10">
        <v>43962</v>
      </c>
      <c r="C30" s="10">
        <v>43967</v>
      </c>
      <c r="D30" s="10">
        <v>43972</v>
      </c>
      <c r="E30" s="89">
        <v>957042</v>
      </c>
      <c r="F30" s="88">
        <v>1017446</v>
      </c>
      <c r="G30" s="25">
        <f t="shared" si="3"/>
        <v>6.0562261904761903E-2</v>
      </c>
      <c r="H30" s="88">
        <f t="shared" ref="H30" si="14">H29-F30</f>
        <v>2644200</v>
      </c>
      <c r="I30" s="27">
        <f t="shared" ref="I30" si="15">I29-G30</f>
        <v>0.15739285714285708</v>
      </c>
      <c r="J30" s="102">
        <v>372</v>
      </c>
      <c r="K30" s="73"/>
      <c r="L30" s="1"/>
    </row>
    <row r="31" spans="1:12" x14ac:dyDescent="0.2">
      <c r="A31" s="15"/>
      <c r="B31" s="16">
        <v>44020</v>
      </c>
      <c r="C31" s="16">
        <v>44025</v>
      </c>
      <c r="D31" s="16">
        <v>44029</v>
      </c>
      <c r="E31" s="90">
        <v>911088</v>
      </c>
      <c r="F31" s="91">
        <v>990230</v>
      </c>
      <c r="G31" s="23">
        <f t="shared" si="3"/>
        <v>5.8942261904761907E-2</v>
      </c>
      <c r="H31" s="88">
        <f t="shared" ref="H31" si="16">H30-F31</f>
        <v>1653970</v>
      </c>
      <c r="I31" s="27">
        <f t="shared" ref="I31" si="17">I30-G31</f>
        <v>9.8450595238095184E-2</v>
      </c>
      <c r="J31" s="103">
        <v>372</v>
      </c>
      <c r="K31" s="73"/>
      <c r="L31" s="1"/>
    </row>
    <row r="32" spans="1:12" x14ac:dyDescent="0.2">
      <c r="A32" s="15"/>
      <c r="B32" s="16">
        <v>44089</v>
      </c>
      <c r="C32" s="16">
        <v>44094</v>
      </c>
      <c r="D32" s="16">
        <v>44105</v>
      </c>
      <c r="E32" s="90">
        <v>983016</v>
      </c>
      <c r="F32" s="91">
        <v>1020816</v>
      </c>
      <c r="G32" s="23">
        <f t="shared" si="3"/>
        <v>6.0762857142857146E-2</v>
      </c>
      <c r="H32" s="88">
        <f t="shared" ref="H32" si="18">H31-F32</f>
        <v>633154</v>
      </c>
      <c r="I32" s="27">
        <f t="shared" ref="I32" si="19">I31-G32</f>
        <v>3.7687738095238038E-2</v>
      </c>
      <c r="J32" s="103">
        <v>372</v>
      </c>
      <c r="K32" s="73"/>
      <c r="L32" s="1"/>
    </row>
    <row r="33" spans="1:12" x14ac:dyDescent="0.2">
      <c r="A33" s="15"/>
      <c r="B33" s="16"/>
      <c r="C33" s="16"/>
      <c r="D33" s="84"/>
      <c r="E33" s="90"/>
      <c r="F33" s="91"/>
      <c r="G33" s="23"/>
      <c r="H33" s="91"/>
      <c r="I33" s="85"/>
      <c r="J33" s="103"/>
      <c r="K33" s="73"/>
      <c r="L33" s="1"/>
    </row>
    <row r="34" spans="1:12" x14ac:dyDescent="0.2">
      <c r="A34" s="15"/>
      <c r="B34" s="16"/>
      <c r="C34" s="16"/>
      <c r="D34" s="84"/>
      <c r="E34" s="90"/>
      <c r="F34" s="91"/>
      <c r="G34" s="23"/>
      <c r="H34" s="91"/>
      <c r="I34" s="85"/>
      <c r="J34" s="103"/>
      <c r="K34" s="73"/>
      <c r="L34" s="1"/>
    </row>
    <row r="35" spans="1:12" x14ac:dyDescent="0.2">
      <c r="A35" s="15"/>
      <c r="B35" s="16"/>
      <c r="C35" s="16"/>
      <c r="D35" s="84"/>
      <c r="E35" s="90"/>
      <c r="F35" s="91"/>
      <c r="G35" s="23"/>
      <c r="H35" s="91"/>
      <c r="I35" s="85"/>
      <c r="J35" s="103"/>
      <c r="K35" s="73"/>
      <c r="L35" s="1"/>
    </row>
    <row r="36" spans="1:12" ht="13.5" thickBot="1" x14ac:dyDescent="0.25">
      <c r="A36" s="15"/>
      <c r="B36" s="16"/>
      <c r="C36" s="16"/>
      <c r="D36" s="84"/>
      <c r="E36" s="90"/>
      <c r="F36" s="91"/>
      <c r="G36" s="23"/>
      <c r="H36" s="93"/>
      <c r="I36" s="85"/>
      <c r="J36" s="103"/>
      <c r="K36" s="1"/>
      <c r="L36" s="1"/>
    </row>
    <row r="37" spans="1:12" ht="13.5" thickBot="1" x14ac:dyDescent="0.25">
      <c r="A37" s="17" t="s">
        <v>28</v>
      </c>
      <c r="B37" s="18"/>
      <c r="C37" s="18"/>
      <c r="D37" s="19"/>
      <c r="E37" s="95">
        <f>SUM(E21:E36)</f>
        <v>14802518</v>
      </c>
      <c r="F37" s="96">
        <f>SUM(F21:F36)</f>
        <v>16166846</v>
      </c>
      <c r="G37" s="24">
        <f>SUM(G21:G36)</f>
        <v>0.96231226190476205</v>
      </c>
      <c r="H37" s="20">
        <f>A21-F37</f>
        <v>633154</v>
      </c>
      <c r="I37" s="29">
        <f>1-G37</f>
        <v>3.7687738095237955E-2</v>
      </c>
      <c r="J37" s="104"/>
      <c r="K37" s="75"/>
      <c r="L37" s="75"/>
    </row>
    <row r="40" spans="1:12" x14ac:dyDescent="0.2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2" ht="12.75" customHeight="1" x14ac:dyDescent="0.25">
      <c r="A41" s="114" t="s">
        <v>16</v>
      </c>
      <c r="B41" s="114"/>
      <c r="C41" s="114"/>
      <c r="D41" s="114"/>
      <c r="E41" s="1"/>
      <c r="F41" s="1"/>
      <c r="G41" s="1"/>
      <c r="H41" s="1"/>
      <c r="I41" s="1"/>
      <c r="J41" s="1"/>
    </row>
    <row r="42" spans="1:12" x14ac:dyDescent="0.2">
      <c r="A42" s="111" t="s">
        <v>17</v>
      </c>
      <c r="B42" s="111"/>
      <c r="C42" s="11" t="s">
        <v>18</v>
      </c>
      <c r="D42" s="11" t="s">
        <v>19</v>
      </c>
      <c r="E42" s="1"/>
      <c r="F42" s="1"/>
      <c r="G42" s="1"/>
      <c r="H42" s="1"/>
      <c r="I42" s="1"/>
      <c r="J42" s="1"/>
    </row>
    <row r="43" spans="1:12" x14ac:dyDescent="0.2">
      <c r="A43" s="109">
        <f>A21-F37</f>
        <v>633154</v>
      </c>
      <c r="B43" s="110"/>
      <c r="C43" s="79">
        <f>1-G37</f>
        <v>3.7687738095237955E-2</v>
      </c>
      <c r="D43" s="21">
        <f>(C43/0.8)*100</f>
        <v>4.7109672619047442</v>
      </c>
      <c r="E43" s="94" t="s">
        <v>42</v>
      </c>
      <c r="F43" s="94"/>
      <c r="G43" s="94"/>
      <c r="H43" s="94"/>
      <c r="I43" s="94"/>
      <c r="J43" s="94"/>
    </row>
    <row r="44" spans="1:12" x14ac:dyDescent="0.2">
      <c r="A44" s="1"/>
      <c r="B44" s="1"/>
      <c r="C44" s="1"/>
      <c r="D44" s="1"/>
      <c r="E44" s="1"/>
      <c r="F44" s="1"/>
    </row>
    <row r="45" spans="1:12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t="s">
        <v>29</v>
      </c>
    </row>
    <row r="46" spans="1:12" ht="15.75" x14ac:dyDescent="0.25">
      <c r="A46" s="1"/>
      <c r="B46" s="7"/>
      <c r="C46" s="7"/>
      <c r="D46" s="1"/>
      <c r="E46" s="1"/>
      <c r="F46" s="1"/>
      <c r="G46" s="1"/>
      <c r="H46" s="1"/>
      <c r="I46" s="1"/>
      <c r="J46" s="1"/>
    </row>
    <row r="47" spans="1:12" x14ac:dyDescent="0.2">
      <c r="A47" s="60"/>
      <c r="B47" s="60"/>
      <c r="C47" s="60"/>
      <c r="D47" s="60"/>
      <c r="E47" s="60"/>
      <c r="F47" s="60"/>
      <c r="G47" s="60"/>
      <c r="H47" s="60"/>
      <c r="I47" s="107"/>
      <c r="J47" s="108"/>
    </row>
    <row r="48" spans="1:12" x14ac:dyDescent="0.2">
      <c r="A48" s="61"/>
      <c r="B48" s="62"/>
      <c r="C48" s="62"/>
      <c r="D48" s="1"/>
      <c r="E48" s="1"/>
      <c r="F48" s="62"/>
      <c r="G48" s="63"/>
      <c r="H48" s="62"/>
    </row>
    <row r="49" spans="1:10" x14ac:dyDescent="0.2">
      <c r="A49" s="61"/>
      <c r="B49" s="62"/>
      <c r="C49" s="62"/>
      <c r="D49" s="62"/>
      <c r="E49" s="62"/>
      <c r="F49" s="62"/>
      <c r="G49" s="63"/>
      <c r="H49" s="62"/>
    </row>
    <row r="50" spans="1:10" x14ac:dyDescent="0.2">
      <c r="A50" s="61"/>
      <c r="B50" s="62"/>
      <c r="C50" s="62"/>
      <c r="D50" s="1"/>
      <c r="E50" s="1"/>
      <c r="F50" s="62"/>
      <c r="G50" s="63"/>
      <c r="H50" s="62"/>
    </row>
    <row r="51" spans="1:10" x14ac:dyDescent="0.2">
      <c r="A51" s="61"/>
      <c r="B51" s="62"/>
      <c r="C51" s="62"/>
      <c r="D51" s="62"/>
      <c r="E51" s="62"/>
      <c r="F51" s="62"/>
      <c r="G51" s="63"/>
      <c r="H51" s="62"/>
    </row>
    <row r="52" spans="1:10" x14ac:dyDescent="0.2">
      <c r="A52" s="61"/>
      <c r="B52" s="62"/>
      <c r="C52" s="62"/>
      <c r="D52" s="1"/>
      <c r="E52" s="1"/>
      <c r="F52" s="62"/>
      <c r="G52" s="63"/>
      <c r="H52" s="62"/>
    </row>
    <row r="53" spans="1:10" x14ac:dyDescent="0.2">
      <c r="A53" s="61"/>
      <c r="B53" s="62"/>
      <c r="C53" s="64"/>
      <c r="D53" s="65"/>
      <c r="E53" s="65"/>
      <c r="F53" s="64"/>
      <c r="G53" s="64"/>
      <c r="H53" s="64"/>
    </row>
    <row r="54" spans="1:10" x14ac:dyDescent="0.2">
      <c r="A54" s="61"/>
      <c r="B54" s="62"/>
      <c r="C54" s="62"/>
      <c r="D54" s="62"/>
      <c r="E54" s="62"/>
      <c r="F54" s="62"/>
      <c r="G54" s="63"/>
      <c r="H54" s="62"/>
    </row>
    <row r="55" spans="1:10" x14ac:dyDescent="0.2">
      <c r="A55" s="61"/>
      <c r="B55" s="62"/>
      <c r="C55" s="62"/>
      <c r="D55" s="62"/>
      <c r="E55" s="62"/>
      <c r="F55" s="62"/>
      <c r="G55" s="63"/>
      <c r="H55" s="62"/>
    </row>
    <row r="56" spans="1:10" x14ac:dyDescent="0.2">
      <c r="A56" s="61"/>
      <c r="B56" s="62"/>
      <c r="C56" s="62"/>
      <c r="D56" s="1"/>
      <c r="E56" s="1"/>
      <c r="F56" s="62"/>
      <c r="G56" s="63"/>
      <c r="H56" s="62"/>
    </row>
    <row r="57" spans="1:10" ht="15.75" x14ac:dyDescent="0.25">
      <c r="A57" s="1"/>
      <c r="B57" s="115"/>
      <c r="C57" s="115"/>
      <c r="D57" s="116"/>
      <c r="E57" s="66"/>
      <c r="F57" s="1"/>
      <c r="G57" s="1"/>
      <c r="H57" s="1"/>
      <c r="I57" s="1"/>
      <c r="J57" s="1"/>
    </row>
    <row r="58" spans="1:10" x14ac:dyDescent="0.2">
      <c r="A58" s="60"/>
      <c r="B58" s="60"/>
      <c r="C58" s="60"/>
      <c r="D58" s="60"/>
      <c r="E58" s="60"/>
      <c r="F58" s="60"/>
      <c r="G58" s="60"/>
      <c r="H58" s="60"/>
      <c r="I58" s="107"/>
      <c r="J58" s="108"/>
    </row>
    <row r="59" spans="1:10" x14ac:dyDescent="0.2">
      <c r="A59" s="61"/>
      <c r="B59" s="1"/>
      <c r="C59" s="1"/>
      <c r="D59" s="1"/>
      <c r="E59" s="1"/>
      <c r="F59" s="63"/>
      <c r="G59" s="63"/>
      <c r="H59" s="62"/>
      <c r="I59" s="112"/>
      <c r="J59" s="112"/>
    </row>
    <row r="60" spans="1:10" x14ac:dyDescent="0.2">
      <c r="A60" s="61"/>
      <c r="B60" s="1"/>
      <c r="C60" s="1"/>
      <c r="D60" s="64"/>
      <c r="E60" s="64"/>
      <c r="F60" s="64"/>
      <c r="G60" s="64"/>
      <c r="H60" s="64"/>
      <c r="I60" s="112"/>
      <c r="J60" s="112"/>
    </row>
    <row r="61" spans="1:10" x14ac:dyDescent="0.2">
      <c r="A61" s="1"/>
      <c r="B61" s="1"/>
      <c r="C61" s="1"/>
      <c r="D61" s="1"/>
      <c r="E61" s="1"/>
      <c r="F61" s="1"/>
      <c r="G61" s="1"/>
      <c r="H61" s="1"/>
    </row>
    <row r="66" spans="2:3" x14ac:dyDescent="0.2">
      <c r="B66" s="107"/>
      <c r="C66" s="108"/>
    </row>
    <row r="73" spans="2:3" x14ac:dyDescent="0.2">
      <c r="B73" s="107"/>
      <c r="C73" s="108"/>
    </row>
  </sheetData>
  <sortState ref="B9:B16">
    <sortCondition ref="B9"/>
  </sortState>
  <mergeCells count="13">
    <mergeCell ref="A1:L1"/>
    <mergeCell ref="A41:D41"/>
    <mergeCell ref="I60:J60"/>
    <mergeCell ref="B57:D57"/>
    <mergeCell ref="A2:E2"/>
    <mergeCell ref="A17:E17"/>
    <mergeCell ref="B73:C73"/>
    <mergeCell ref="A43:B43"/>
    <mergeCell ref="A42:B42"/>
    <mergeCell ref="B66:C66"/>
    <mergeCell ref="I47:J47"/>
    <mergeCell ref="I58:J58"/>
    <mergeCell ref="I59:J59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7" orientation="landscape" horizontalDpi="300" verticalDpi="300" r:id="rId1"/>
  <headerFooter alignWithMargins="0"/>
  <rowBreaks count="1" manualBreakCount="1">
    <brk id="4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2020-07-09T12:20:20Z</cp:lastPrinted>
  <dcterms:created xsi:type="dcterms:W3CDTF">2004-08-05T11:03:05Z</dcterms:created>
  <dcterms:modified xsi:type="dcterms:W3CDTF">2020-10-01T12:52:14Z</dcterms:modified>
</cp:coreProperties>
</file>