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xr:revisionPtr revIDLastSave="0" documentId="13_ncr:1_{998F180B-1B13-4B0F-B199-CD92F8DDEC1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5" i="1" l="1"/>
  <c r="I35" i="1"/>
  <c r="G35" i="1"/>
  <c r="H34" i="1" l="1"/>
  <c r="I34" i="1"/>
  <c r="G34" i="1"/>
  <c r="H33" i="1" l="1"/>
  <c r="I33" i="1"/>
  <c r="G33" i="1"/>
  <c r="H32" i="1" l="1"/>
  <c r="I32" i="1"/>
  <c r="G32" i="1"/>
  <c r="H31" i="1" l="1"/>
  <c r="I31" i="1"/>
  <c r="G31" i="1"/>
  <c r="H30" i="1" l="1"/>
  <c r="I30" i="1"/>
  <c r="G30" i="1"/>
  <c r="H29" i="1" l="1"/>
  <c r="I29" i="1"/>
  <c r="G29" i="1"/>
  <c r="A19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G6" i="1"/>
  <c r="G7" i="1"/>
  <c r="G8" i="1"/>
  <c r="G9" i="1"/>
  <c r="G10" i="1"/>
  <c r="G11" i="1"/>
  <c r="G12" i="1"/>
  <c r="G13" i="1"/>
  <c r="G14" i="1"/>
  <c r="G15" i="1"/>
  <c r="G5" i="1"/>
  <c r="E36" i="1"/>
  <c r="F36" i="1"/>
  <c r="G28" i="1" l="1"/>
  <c r="G27" i="1"/>
  <c r="G26" i="1"/>
  <c r="G25" i="1"/>
  <c r="G19" i="1"/>
  <c r="I19" i="1" s="1"/>
  <c r="G24" i="1"/>
  <c r="G23" i="1"/>
  <c r="G22" i="1"/>
  <c r="G21" i="1"/>
  <c r="G20" i="1"/>
  <c r="A42" i="1"/>
  <c r="H19" i="1"/>
  <c r="H20" i="1" s="1"/>
  <c r="H21" i="1" s="1"/>
  <c r="H22" i="1" s="1"/>
  <c r="H23" i="1" s="1"/>
  <c r="H24" i="1" s="1"/>
  <c r="H25" i="1" s="1"/>
  <c r="H26" i="1" s="1"/>
  <c r="H27" i="1" s="1"/>
  <c r="H28" i="1" s="1"/>
  <c r="H36" i="1"/>
  <c r="G36" i="1" l="1"/>
  <c r="C42" i="1" s="1"/>
  <c r="D42" i="1" s="1"/>
  <c r="I20" i="1"/>
  <c r="I21" i="1" s="1"/>
  <c r="I22" i="1" s="1"/>
  <c r="I23" i="1" s="1"/>
  <c r="I24" i="1" s="1"/>
  <c r="I25" i="1" s="1"/>
  <c r="I26" i="1" s="1"/>
  <c r="I27" i="1" s="1"/>
  <c r="I28" i="1" s="1"/>
  <c r="I36" i="1" l="1"/>
</calcChain>
</file>

<file path=xl/sharedStrings.xml><?xml version="1.0" encoding="utf-8"?>
<sst xmlns="http://schemas.openxmlformats.org/spreadsheetml/2006/main" count="57" uniqueCount="45">
  <si>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</si>
  <si>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</si>
  <si>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</si>
  <si>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</si>
  <si>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</si>
  <si>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</si>
  <si>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</si>
  <si>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</si>
  <si>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</si>
  <si>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</si>
  <si>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</si>
  <si>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</si>
  <si>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</si>
  <si>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</si>
  <si>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</si>
  <si>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</si>
  <si>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</si>
  <si>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</si>
  <si>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</si>
  <si>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</si>
  <si>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</si>
  <si>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</si>
  <si>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</si>
  <si>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</si>
  <si>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</si>
  <si>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</si>
  <si>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</si>
  <si>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</si>
  <si>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</si>
  <si>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</si>
  <si>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</si>
  <si>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</si>
  <si>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</si>
  <si>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</si>
  <si>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</si>
  <si>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</si>
  <si>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</si>
  <si>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</si>
  <si>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</si>
  <si>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Формокомплект бутылки «Кристалл 0,7»  тип XXI-B-28-2.1в-700 (владелец ООО "ВЕДАТРАНЗИТ" дог. №25/04 от 25.04.2014)</t>
  </si>
  <si>
    <t>Дата поставки  30.01.19 (c остаточным ресурсом 87 %)</t>
  </si>
  <si>
    <t>XXI-B-28-2.1б-700</t>
  </si>
  <si>
    <t>Начальник УРФ                                            А.Д. Гавриленко</t>
  </si>
  <si>
    <t>Вес, гр. (ном. 435 гр.)</t>
  </si>
  <si>
    <t>стоит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</si>
</sst>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24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3" fontId="0" fillId="0" borderId="18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0" fontId="0" fillId="0" borderId="20" xfId="1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16" fillId="0" borderId="26" xfId="0" applyFon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7" xfId="0" applyNumberFormat="1" applyFill="1" applyBorder="1" applyAlignment="1">
      <alignment horizontal="center" vertical="center"/>
    </xf>
    <xf numFmtId="14" fontId="0" fillId="0" borderId="17" xfId="0" applyNumberFormat="1" applyFont="1" applyFill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65" fontId="0" fillId="0" borderId="17" xfId="2" applyNumberFormat="1" applyFont="1" applyFill="1" applyBorder="1" applyAlignment="1">
      <alignment horizontal="center" vertical="center"/>
    </xf>
    <xf numFmtId="165" fontId="0" fillId="0" borderId="1" xfId="2" applyNumberFormat="1" applyFont="1" applyFill="1" applyBorder="1" applyAlignment="1">
      <alignment horizontal="center" vertical="center"/>
    </xf>
    <xf numFmtId="165" fontId="0" fillId="0" borderId="6" xfId="2" applyNumberFormat="1" applyFont="1" applyBorder="1" applyAlignment="1">
      <alignment horizontal="center" vertical="center"/>
    </xf>
    <xf numFmtId="3" fontId="0" fillId="0" borderId="17" xfId="2" applyNumberFormat="1" applyFont="1" applyFill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68" fontId="0" fillId="0" borderId="17" xfId="2" applyNumberFormat="1" applyFont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0" fontId="0" fillId="0" borderId="0" xfId="0" applyBorder="1" applyAlignment="1"/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1" fontId="0" fillId="0" borderId="20" xfId="1" applyNumberFormat="1" applyFon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0" xfId="1" applyNumberFormat="1" applyFont="1" applyBorder="1" applyAlignment="1">
      <alignment horizontal="center"/>
    </xf>
    <xf numFmtId="0" fontId="0" fillId="0" borderId="2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2"/>
  <sheetViews>
    <sheetView tabSelected="1" view="pageBreakPreview" topLeftCell="A13" zoomScale="130" zoomScaleSheetLayoutView="130" workbookViewId="0">
      <selection activeCell="J36" sqref="J36"/>
    </sheetView>
  </sheetViews>
  <sheetFormatPr defaultRowHeight="12.75" x14ac:dyDescent="0.2"/>
  <cols>
    <col min="1" max="1" width="12.140625" customWidth="1"/>
    <col min="2" max="2" width="17.28515625" customWidth="1"/>
    <col min="3" max="3" width="16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0.42578125" customWidth="1"/>
    <col min="11" max="11" width="11.7109375" customWidth="1"/>
    <col min="12" max="12" width="9.28515625" customWidth="1"/>
  </cols>
  <sheetData>
    <row r="1" spans="1:13" ht="15.75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3" x14ac:dyDescent="0.2">
      <c r="A2" s="108" t="s">
        <v>40</v>
      </c>
      <c r="B2" s="108"/>
      <c r="C2" s="108"/>
      <c r="D2" s="108"/>
      <c r="E2" s="108"/>
      <c r="F2" s="22"/>
      <c r="G2" s="3"/>
      <c r="H2" s="4"/>
      <c r="K2" s="23"/>
      <c r="L2" s="23"/>
      <c r="M2" s="1"/>
    </row>
    <row r="3" spans="1:13" ht="16.5" thickBot="1" x14ac:dyDescent="0.3">
      <c r="A3" s="1"/>
      <c r="B3" s="2"/>
      <c r="C3" s="2"/>
      <c r="F3" s="5"/>
      <c r="G3" s="6"/>
      <c r="H3" s="5"/>
      <c r="I3" s="5"/>
      <c r="J3" s="23"/>
      <c r="K3" s="23"/>
      <c r="M3" s="11"/>
    </row>
    <row r="4" spans="1:13" ht="64.5" thickBot="1" x14ac:dyDescent="0.25">
      <c r="A4" s="24" t="s">
        <v>0</v>
      </c>
      <c r="B4" s="25" t="s">
        <v>1</v>
      </c>
      <c r="C4" s="25" t="s">
        <v>2</v>
      </c>
      <c r="D4" s="25" t="s">
        <v>35</v>
      </c>
      <c r="E4" s="25" t="s">
        <v>37</v>
      </c>
      <c r="F4" s="25" t="s">
        <v>32</v>
      </c>
      <c r="G4" s="25" t="s">
        <v>33</v>
      </c>
      <c r="H4" s="26" t="s">
        <v>34</v>
      </c>
      <c r="I4" s="27" t="s">
        <v>3</v>
      </c>
      <c r="J4" s="25" t="s">
        <v>25</v>
      </c>
      <c r="K4" s="25" t="s">
        <v>38</v>
      </c>
      <c r="L4" s="26" t="s">
        <v>4</v>
      </c>
    </row>
    <row r="5" spans="1:13" x14ac:dyDescent="0.2">
      <c r="A5" s="60">
        <v>1</v>
      </c>
      <c r="B5" s="38" t="s">
        <v>14</v>
      </c>
      <c r="C5" s="61" t="s">
        <v>41</v>
      </c>
      <c r="D5" s="33"/>
      <c r="E5" s="33">
        <v>24</v>
      </c>
      <c r="F5" s="96"/>
      <c r="G5" s="33">
        <f>E5-F5</f>
        <v>24</v>
      </c>
      <c r="H5" s="35"/>
      <c r="I5" s="62"/>
      <c r="J5" s="38"/>
      <c r="K5" s="38"/>
      <c r="L5" s="63"/>
    </row>
    <row r="6" spans="1:13" x14ac:dyDescent="0.2">
      <c r="A6" s="64">
        <f>A5+1</f>
        <v>2</v>
      </c>
      <c r="B6" s="58" t="s">
        <v>7</v>
      </c>
      <c r="C6" s="65" t="s">
        <v>41</v>
      </c>
      <c r="D6" s="34"/>
      <c r="E6" s="8">
        <v>24</v>
      </c>
      <c r="F6" s="97"/>
      <c r="G6" s="8">
        <f t="shared" ref="G6:G15" si="0">E6-F6</f>
        <v>24</v>
      </c>
      <c r="H6" s="36"/>
      <c r="I6" s="67"/>
      <c r="J6" s="39"/>
      <c r="K6" s="39"/>
      <c r="L6" s="68"/>
    </row>
    <row r="7" spans="1:13" x14ac:dyDescent="0.2">
      <c r="A7" s="64">
        <f t="shared" ref="A7:A15" si="1">A6+1</f>
        <v>3</v>
      </c>
      <c r="B7" s="58" t="s">
        <v>5</v>
      </c>
      <c r="C7" s="65" t="s">
        <v>41</v>
      </c>
      <c r="D7" s="34"/>
      <c r="E7" s="8">
        <v>32</v>
      </c>
      <c r="F7" s="97"/>
      <c r="G7" s="8">
        <f t="shared" si="0"/>
        <v>32</v>
      </c>
      <c r="H7" s="37"/>
      <c r="I7" s="67"/>
      <c r="J7" s="39"/>
      <c r="K7" s="39"/>
      <c r="L7" s="68"/>
    </row>
    <row r="8" spans="1:13" x14ac:dyDescent="0.2">
      <c r="A8" s="64">
        <f t="shared" si="1"/>
        <v>4</v>
      </c>
      <c r="B8" s="58" t="s">
        <v>6</v>
      </c>
      <c r="C8" s="65" t="s">
        <v>41</v>
      </c>
      <c r="D8" s="34"/>
      <c r="E8" s="8">
        <v>32</v>
      </c>
      <c r="F8" s="97"/>
      <c r="G8" s="8">
        <f t="shared" si="0"/>
        <v>32</v>
      </c>
      <c r="H8" s="37"/>
      <c r="I8" s="67"/>
      <c r="J8" s="8"/>
      <c r="K8" s="39"/>
      <c r="L8" s="68"/>
    </row>
    <row r="9" spans="1:13" x14ac:dyDescent="0.2">
      <c r="A9" s="64">
        <f t="shared" si="1"/>
        <v>5</v>
      </c>
      <c r="B9" s="59" t="s">
        <v>31</v>
      </c>
      <c r="C9" s="65" t="s">
        <v>41</v>
      </c>
      <c r="D9" s="34"/>
      <c r="E9" s="8">
        <v>20</v>
      </c>
      <c r="F9" s="97"/>
      <c r="G9" s="8">
        <f t="shared" si="0"/>
        <v>20</v>
      </c>
      <c r="H9" s="37"/>
      <c r="I9" s="34"/>
      <c r="J9" s="8"/>
      <c r="K9" s="8"/>
      <c r="L9" s="68"/>
    </row>
    <row r="10" spans="1:13" x14ac:dyDescent="0.2">
      <c r="A10" s="64">
        <f t="shared" si="1"/>
        <v>6</v>
      </c>
      <c r="B10" s="58" t="s">
        <v>36</v>
      </c>
      <c r="C10" s="65" t="s">
        <v>41</v>
      </c>
      <c r="D10" s="34"/>
      <c r="E10" s="8">
        <v>24</v>
      </c>
      <c r="F10" s="97"/>
      <c r="G10" s="8">
        <f t="shared" si="0"/>
        <v>24</v>
      </c>
      <c r="H10" s="37"/>
      <c r="I10" s="67"/>
      <c r="J10" s="8"/>
      <c r="K10" s="39"/>
      <c r="L10" s="68"/>
    </row>
    <row r="11" spans="1:13" x14ac:dyDescent="0.2">
      <c r="A11" s="64">
        <f t="shared" si="1"/>
        <v>7</v>
      </c>
      <c r="B11" s="58" t="s">
        <v>9</v>
      </c>
      <c r="C11" s="65" t="s">
        <v>41</v>
      </c>
      <c r="D11" s="34"/>
      <c r="E11" s="8">
        <v>57</v>
      </c>
      <c r="F11" s="97">
        <v>23</v>
      </c>
      <c r="G11" s="8">
        <f t="shared" si="0"/>
        <v>34</v>
      </c>
      <c r="H11" s="37"/>
      <c r="I11" s="34"/>
      <c r="J11" s="8"/>
      <c r="K11" s="8"/>
      <c r="L11" s="68"/>
      <c r="M11" s="20"/>
    </row>
    <row r="12" spans="1:13" x14ac:dyDescent="0.2">
      <c r="A12" s="64">
        <f t="shared" si="1"/>
        <v>8</v>
      </c>
      <c r="B12" s="59" t="s">
        <v>12</v>
      </c>
      <c r="C12" s="65" t="s">
        <v>41</v>
      </c>
      <c r="D12" s="34"/>
      <c r="E12" s="8">
        <v>21</v>
      </c>
      <c r="F12" s="97"/>
      <c r="G12" s="8">
        <f t="shared" si="0"/>
        <v>21</v>
      </c>
      <c r="H12" s="37"/>
      <c r="I12" s="34"/>
      <c r="J12" s="8"/>
      <c r="K12" s="8"/>
      <c r="L12" s="68"/>
      <c r="M12" s="20"/>
    </row>
    <row r="13" spans="1:13" x14ac:dyDescent="0.2">
      <c r="A13" s="64">
        <f t="shared" si="1"/>
        <v>9</v>
      </c>
      <c r="B13" s="59" t="s">
        <v>13</v>
      </c>
      <c r="C13" s="65" t="s">
        <v>41</v>
      </c>
      <c r="D13" s="34"/>
      <c r="E13" s="8">
        <v>8</v>
      </c>
      <c r="F13" s="97"/>
      <c r="G13" s="8">
        <f t="shared" si="0"/>
        <v>8</v>
      </c>
      <c r="H13" s="37" t="s">
        <v>28</v>
      </c>
      <c r="I13" s="34"/>
      <c r="J13" s="8"/>
      <c r="K13" s="8"/>
      <c r="L13" s="68"/>
    </row>
    <row r="14" spans="1:13" x14ac:dyDescent="0.2">
      <c r="A14" s="64">
        <f t="shared" si="1"/>
        <v>10</v>
      </c>
      <c r="B14" s="58" t="s">
        <v>8</v>
      </c>
      <c r="C14" s="65" t="s">
        <v>41</v>
      </c>
      <c r="D14" s="34"/>
      <c r="E14" s="8">
        <v>50</v>
      </c>
      <c r="F14" s="97">
        <v>11</v>
      </c>
      <c r="G14" s="8">
        <f t="shared" si="0"/>
        <v>39</v>
      </c>
      <c r="H14" s="37"/>
      <c r="I14" s="34"/>
      <c r="J14" s="8"/>
      <c r="K14" s="8"/>
      <c r="L14" s="68"/>
    </row>
    <row r="15" spans="1:13" x14ac:dyDescent="0.2">
      <c r="A15" s="64">
        <f t="shared" si="1"/>
        <v>11</v>
      </c>
      <c r="B15" s="58" t="s">
        <v>11</v>
      </c>
      <c r="C15" s="65" t="s">
        <v>41</v>
      </c>
      <c r="D15" s="34"/>
      <c r="E15" s="10">
        <v>60</v>
      </c>
      <c r="F15" s="97">
        <v>2</v>
      </c>
      <c r="G15" s="8">
        <f t="shared" si="0"/>
        <v>58</v>
      </c>
      <c r="H15" s="37"/>
      <c r="I15" s="34"/>
      <c r="J15" s="8"/>
      <c r="K15" s="8"/>
      <c r="L15" s="68"/>
    </row>
    <row r="16" spans="1:13" x14ac:dyDescent="0.2">
      <c r="A16" s="48"/>
      <c r="B16" s="47"/>
      <c r="C16" s="1"/>
      <c r="D16" s="1"/>
      <c r="E16" s="1"/>
      <c r="F16" s="1"/>
      <c r="G16" s="1"/>
      <c r="H16" s="1"/>
      <c r="I16" s="1"/>
      <c r="J16" s="1"/>
    </row>
    <row r="17" spans="1:12" ht="16.5" thickBot="1" x14ac:dyDescent="0.3">
      <c r="A17" s="1"/>
      <c r="B17" s="49" t="s">
        <v>10</v>
      </c>
      <c r="C17" s="11"/>
      <c r="D17" s="11"/>
      <c r="E17" s="11"/>
      <c r="F17" s="11"/>
      <c r="G17" s="1"/>
      <c r="H17" s="1"/>
      <c r="I17" s="1"/>
      <c r="J17" s="50"/>
      <c r="K17" s="50"/>
      <c r="L17" s="50"/>
    </row>
    <row r="18" spans="1:12" ht="64.5" thickBot="1" x14ac:dyDescent="0.25">
      <c r="A18" s="28" t="s">
        <v>22</v>
      </c>
      <c r="B18" s="29" t="s">
        <v>19</v>
      </c>
      <c r="C18" s="29" t="s">
        <v>20</v>
      </c>
      <c r="D18" s="29" t="s">
        <v>21</v>
      </c>
      <c r="E18" s="29" t="s">
        <v>23</v>
      </c>
      <c r="F18" s="29" t="s">
        <v>29</v>
      </c>
      <c r="G18" s="30" t="s">
        <v>30</v>
      </c>
      <c r="H18" s="31" t="s">
        <v>24</v>
      </c>
      <c r="I18" s="32" t="s">
        <v>26</v>
      </c>
      <c r="J18" s="32" t="s">
        <v>43</v>
      </c>
      <c r="K18" s="51"/>
      <c r="L18" s="51"/>
    </row>
    <row r="19" spans="1:12" x14ac:dyDescent="0.2">
      <c r="A19" s="55">
        <f>E5*700000</f>
        <v>16800000</v>
      </c>
      <c r="B19" s="69"/>
      <c r="C19" s="70"/>
      <c r="D19" s="69"/>
      <c r="E19" s="82"/>
      <c r="F19" s="79">
        <v>2180000</v>
      </c>
      <c r="G19" s="71">
        <f t="shared" ref="G19:G35" si="2">F19/A$19</f>
        <v>0.12976190476190477</v>
      </c>
      <c r="H19" s="87">
        <f>A19-F19</f>
        <v>14620000</v>
      </c>
      <c r="I19" s="57">
        <f>1-G19</f>
        <v>0.87023809523809526</v>
      </c>
      <c r="J19" s="92"/>
      <c r="K19" s="44"/>
      <c r="L19" s="44"/>
    </row>
    <row r="20" spans="1:12" ht="12.75" customHeight="1" x14ac:dyDescent="0.2">
      <c r="A20" s="64"/>
      <c r="B20" s="72">
        <v>43514</v>
      </c>
      <c r="C20" s="72">
        <v>43518</v>
      </c>
      <c r="D20" s="72">
        <v>43520</v>
      </c>
      <c r="E20" s="83">
        <v>476718</v>
      </c>
      <c r="F20" s="80">
        <v>517528</v>
      </c>
      <c r="G20" s="71">
        <f t="shared" si="2"/>
        <v>3.0805238095238094E-2</v>
      </c>
      <c r="H20" s="88">
        <f t="shared" ref="H20:I24" si="3">H19-F20</f>
        <v>14102472</v>
      </c>
      <c r="I20" s="57">
        <f t="shared" si="3"/>
        <v>0.8394328571428572</v>
      </c>
      <c r="J20" s="92">
        <v>435</v>
      </c>
      <c r="K20" s="1"/>
      <c r="L20" s="1"/>
    </row>
    <row r="21" spans="1:12" ht="12.75" customHeight="1" x14ac:dyDescent="0.2">
      <c r="A21" s="12"/>
      <c r="B21" s="74">
        <v>43579</v>
      </c>
      <c r="C21" s="74">
        <v>43585</v>
      </c>
      <c r="D21" s="74">
        <v>43586</v>
      </c>
      <c r="E21" s="84">
        <v>935262</v>
      </c>
      <c r="F21" s="73">
        <v>1003724</v>
      </c>
      <c r="G21" s="71">
        <f t="shared" si="2"/>
        <v>5.9745476190476189E-2</v>
      </c>
      <c r="H21" s="88">
        <f t="shared" si="3"/>
        <v>13098748</v>
      </c>
      <c r="I21" s="57">
        <f t="shared" si="3"/>
        <v>0.77968738095238099</v>
      </c>
      <c r="J21" s="92"/>
      <c r="K21" s="44"/>
      <c r="L21" s="44"/>
    </row>
    <row r="22" spans="1:12" x14ac:dyDescent="0.2">
      <c r="A22" s="12"/>
      <c r="B22" s="74">
        <v>43586</v>
      </c>
      <c r="C22" s="74">
        <v>43588</v>
      </c>
      <c r="D22" s="74">
        <v>43595</v>
      </c>
      <c r="E22" s="85">
        <v>279600</v>
      </c>
      <c r="F22" s="66">
        <v>300497</v>
      </c>
      <c r="G22" s="71">
        <f t="shared" si="2"/>
        <v>1.7886726190476189E-2</v>
      </c>
      <c r="H22" s="88">
        <f t="shared" si="3"/>
        <v>12798251</v>
      </c>
      <c r="I22" s="57">
        <f t="shared" si="3"/>
        <v>0.76180065476190484</v>
      </c>
      <c r="J22" s="92"/>
      <c r="K22" s="52"/>
      <c r="L22" s="1"/>
    </row>
    <row r="23" spans="1:12" x14ac:dyDescent="0.2">
      <c r="A23" s="12"/>
      <c r="B23" s="74">
        <v>43627</v>
      </c>
      <c r="C23" s="74">
        <v>43632</v>
      </c>
      <c r="D23" s="74">
        <v>43636</v>
      </c>
      <c r="E23" s="84">
        <v>759114</v>
      </c>
      <c r="F23" s="73">
        <v>812056</v>
      </c>
      <c r="G23" s="75">
        <f t="shared" si="2"/>
        <v>4.8336666666666667E-2</v>
      </c>
      <c r="H23" s="88">
        <f t="shared" si="3"/>
        <v>11986195</v>
      </c>
      <c r="I23" s="57">
        <f t="shared" si="3"/>
        <v>0.71346398809523814</v>
      </c>
      <c r="J23" s="92">
        <v>437</v>
      </c>
      <c r="K23" s="53"/>
      <c r="L23" s="1"/>
    </row>
    <row r="24" spans="1:12" x14ac:dyDescent="0.2">
      <c r="A24" s="12"/>
      <c r="B24" s="74">
        <v>43660</v>
      </c>
      <c r="C24" s="74">
        <v>43670</v>
      </c>
      <c r="D24" s="74"/>
      <c r="E24" s="84">
        <v>1430154</v>
      </c>
      <c r="F24" s="73">
        <v>1522793</v>
      </c>
      <c r="G24" s="75">
        <f t="shared" si="2"/>
        <v>9.0642440476190481E-2</v>
      </c>
      <c r="H24" s="88">
        <f t="shared" si="3"/>
        <v>10463402</v>
      </c>
      <c r="I24" s="57">
        <f t="shared" si="3"/>
        <v>0.62282154761904762</v>
      </c>
      <c r="J24" s="92"/>
      <c r="K24" s="52"/>
      <c r="L24" s="1"/>
    </row>
    <row r="25" spans="1:12" x14ac:dyDescent="0.2">
      <c r="A25" s="12"/>
      <c r="B25" s="74">
        <v>43720</v>
      </c>
      <c r="C25" s="74">
        <v>43725</v>
      </c>
      <c r="D25" s="74">
        <v>43727</v>
      </c>
      <c r="E25" s="84">
        <v>777288</v>
      </c>
      <c r="F25" s="73">
        <v>825840</v>
      </c>
      <c r="G25" s="75">
        <f t="shared" si="2"/>
        <v>4.9157142857142858E-2</v>
      </c>
      <c r="H25" s="88">
        <f t="shared" ref="H25" si="4">H24-F25</f>
        <v>9637562</v>
      </c>
      <c r="I25" s="57">
        <f t="shared" ref="I25" si="5">I24-G25</f>
        <v>0.57366440476190472</v>
      </c>
      <c r="J25" s="92"/>
      <c r="K25" s="52"/>
      <c r="L25" s="1"/>
    </row>
    <row r="26" spans="1:12" x14ac:dyDescent="0.2">
      <c r="A26" s="12"/>
      <c r="B26" s="74">
        <v>43756</v>
      </c>
      <c r="C26" s="74">
        <v>43767</v>
      </c>
      <c r="D26" s="74">
        <v>43769</v>
      </c>
      <c r="E26" s="84">
        <v>1662780</v>
      </c>
      <c r="F26" s="73">
        <v>1724962</v>
      </c>
      <c r="G26" s="75">
        <f t="shared" si="2"/>
        <v>0.10267630952380952</v>
      </c>
      <c r="H26" s="88">
        <f t="shared" ref="H26" si="6">H25-F26</f>
        <v>7912600</v>
      </c>
      <c r="I26" s="57">
        <f t="shared" ref="I26" si="7">I25-G26</f>
        <v>0.47098809523809521</v>
      </c>
      <c r="J26" s="92">
        <v>438</v>
      </c>
      <c r="K26" s="52"/>
      <c r="L26" s="1"/>
    </row>
    <row r="27" spans="1:12" x14ac:dyDescent="0.2">
      <c r="A27" s="12"/>
      <c r="B27" s="74">
        <v>43873</v>
      </c>
      <c r="C27" s="74">
        <v>43879</v>
      </c>
      <c r="D27" s="74">
        <v>43881</v>
      </c>
      <c r="E27" s="85">
        <v>1027530</v>
      </c>
      <c r="F27" s="73">
        <v>1074025</v>
      </c>
      <c r="G27" s="76">
        <f t="shared" si="2"/>
        <v>6.3930059523809521E-2</v>
      </c>
      <c r="H27" s="88">
        <f t="shared" ref="H27" si="8">H26-F27</f>
        <v>6838575</v>
      </c>
      <c r="I27" s="57">
        <f t="shared" ref="I27" si="9">I26-G27</f>
        <v>0.40705803571428567</v>
      </c>
      <c r="J27" s="93">
        <v>437</v>
      </c>
      <c r="K27" s="52"/>
      <c r="L27" s="1"/>
    </row>
    <row r="28" spans="1:12" x14ac:dyDescent="0.2">
      <c r="A28" s="12"/>
      <c r="B28" s="74">
        <v>43906</v>
      </c>
      <c r="C28" s="74">
        <v>43913</v>
      </c>
      <c r="D28" s="74">
        <v>43920</v>
      </c>
      <c r="E28" s="85">
        <v>1186902</v>
      </c>
      <c r="F28" s="73">
        <v>1234411</v>
      </c>
      <c r="G28" s="75">
        <f t="shared" si="2"/>
        <v>7.3476845238095237E-2</v>
      </c>
      <c r="H28" s="88">
        <f t="shared" ref="H28" si="10">H27-F28</f>
        <v>5604164</v>
      </c>
      <c r="I28" s="57">
        <f t="shared" ref="I28" si="11">I27-G28</f>
        <v>0.33358119047619045</v>
      </c>
      <c r="J28" s="93">
        <v>437</v>
      </c>
      <c r="K28" s="52"/>
      <c r="L28" s="1"/>
    </row>
    <row r="29" spans="1:12" x14ac:dyDescent="0.2">
      <c r="A29" s="13"/>
      <c r="B29" s="77">
        <v>43924</v>
      </c>
      <c r="C29" s="77">
        <v>43930</v>
      </c>
      <c r="D29" s="77">
        <v>43938</v>
      </c>
      <c r="E29" s="86">
        <v>1021938</v>
      </c>
      <c r="F29" s="81">
        <v>1070887</v>
      </c>
      <c r="G29" s="78">
        <f t="shared" si="2"/>
        <v>6.3743273809523812E-2</v>
      </c>
      <c r="H29" s="88">
        <f t="shared" ref="H29" si="12">H28-F29</f>
        <v>4533277</v>
      </c>
      <c r="I29" s="57">
        <f t="shared" ref="I29" si="13">I28-G29</f>
        <v>0.26983791666666662</v>
      </c>
      <c r="J29" s="94">
        <v>436</v>
      </c>
      <c r="K29" s="52"/>
      <c r="L29" s="1"/>
    </row>
    <row r="30" spans="1:12" x14ac:dyDescent="0.2">
      <c r="A30" s="13"/>
      <c r="B30" s="77">
        <v>44026</v>
      </c>
      <c r="C30" s="77">
        <v>44032</v>
      </c>
      <c r="D30" s="77">
        <v>44041</v>
      </c>
      <c r="E30" s="86">
        <v>1033122</v>
      </c>
      <c r="F30" s="81">
        <v>1079813</v>
      </c>
      <c r="G30" s="78">
        <f t="shared" si="2"/>
        <v>6.4274583333333329E-2</v>
      </c>
      <c r="H30" s="88">
        <f t="shared" ref="H30" si="14">H29-F30</f>
        <v>3453464</v>
      </c>
      <c r="I30" s="57">
        <f t="shared" ref="I30" si="15">I29-G30</f>
        <v>0.20556333333333329</v>
      </c>
      <c r="J30" s="94">
        <v>436</v>
      </c>
      <c r="K30" s="52"/>
      <c r="L30" s="1"/>
    </row>
    <row r="31" spans="1:12" x14ac:dyDescent="0.2">
      <c r="A31" s="13"/>
      <c r="B31" s="77">
        <v>44062</v>
      </c>
      <c r="C31" s="77">
        <v>44067</v>
      </c>
      <c r="D31" s="77">
        <v>44070</v>
      </c>
      <c r="E31" s="86">
        <v>879342</v>
      </c>
      <c r="F31" s="81">
        <v>921175</v>
      </c>
      <c r="G31" s="78">
        <f t="shared" si="2"/>
        <v>5.4831845238095235E-2</v>
      </c>
      <c r="H31" s="88">
        <f t="shared" ref="H31" si="16">H30-F31</f>
        <v>2532289</v>
      </c>
      <c r="I31" s="57">
        <f t="shared" ref="I31" si="17">I30-G31</f>
        <v>0.15073148809523806</v>
      </c>
      <c r="J31" s="94">
        <v>436</v>
      </c>
      <c r="K31" s="52"/>
      <c r="L31" s="1"/>
    </row>
    <row r="32" spans="1:12" x14ac:dyDescent="0.2">
      <c r="A32" s="13"/>
      <c r="B32" s="77">
        <v>44095</v>
      </c>
      <c r="C32" s="77">
        <v>44101</v>
      </c>
      <c r="D32" s="77">
        <v>44105</v>
      </c>
      <c r="E32" s="86">
        <v>1063878</v>
      </c>
      <c r="F32" s="81">
        <v>1109848</v>
      </c>
      <c r="G32" s="78">
        <f t="shared" si="2"/>
        <v>6.6062380952380956E-2</v>
      </c>
      <c r="H32" s="88">
        <f t="shared" ref="H32" si="18">H31-F32</f>
        <v>1422441</v>
      </c>
      <c r="I32" s="57">
        <f t="shared" ref="I32" si="19">I31-G32</f>
        <v>8.4669107142857108E-2</v>
      </c>
      <c r="J32" s="94">
        <v>439</v>
      </c>
      <c r="K32" s="52"/>
      <c r="L32" s="1"/>
    </row>
    <row r="33" spans="1:12" x14ac:dyDescent="0.2">
      <c r="A33" s="13"/>
      <c r="B33" s="77">
        <v>44118</v>
      </c>
      <c r="C33" s="77">
        <v>44123</v>
      </c>
      <c r="D33" s="77">
        <v>44137</v>
      </c>
      <c r="E33" s="86">
        <v>893322</v>
      </c>
      <c r="F33" s="81">
        <v>945746</v>
      </c>
      <c r="G33" s="78">
        <f t="shared" si="2"/>
        <v>5.6294404761904761E-2</v>
      </c>
      <c r="H33" s="88">
        <f t="shared" ref="H33" si="20">H32-F33</f>
        <v>476695</v>
      </c>
      <c r="I33" s="57">
        <f t="shared" ref="I33" si="21">I32-G33</f>
        <v>2.8374702380952348E-2</v>
      </c>
      <c r="J33" s="94">
        <v>443</v>
      </c>
      <c r="K33" s="52"/>
      <c r="L33" s="1"/>
    </row>
    <row r="34" spans="1:12" x14ac:dyDescent="0.2">
      <c r="A34" s="13"/>
      <c r="B34" s="77">
        <v>44195</v>
      </c>
      <c r="C34" s="77" t="s">
        <v>44</v>
      </c>
      <c r="D34" s="77">
        <v>44200</v>
      </c>
      <c r="E34" s="86">
        <v>283794</v>
      </c>
      <c r="F34" s="81">
        <v>313932</v>
      </c>
      <c r="G34" s="78">
        <f t="shared" si="2"/>
        <v>1.8686428571428573E-2</v>
      </c>
      <c r="H34" s="88">
        <f t="shared" ref="H34" si="22">H33-F34</f>
        <v>162763</v>
      </c>
      <c r="I34" s="57">
        <f t="shared" ref="I34" si="23">I33-G34</f>
        <v>9.6882738095237751E-3</v>
      </c>
      <c r="J34" s="94">
        <v>442</v>
      </c>
      <c r="K34" s="52"/>
      <c r="L34" s="1"/>
    </row>
    <row r="35" spans="1:12" ht="13.5" thickBot="1" x14ac:dyDescent="0.25">
      <c r="A35" s="13"/>
      <c r="B35" s="77" t="s">
        <v>44</v>
      </c>
      <c r="C35" s="77">
        <v>44200</v>
      </c>
      <c r="D35" s="77">
        <v>44228</v>
      </c>
      <c r="E35" s="86">
        <v>609528</v>
      </c>
      <c r="F35" s="81">
        <v>631008</v>
      </c>
      <c r="G35" s="78">
        <f t="shared" si="2"/>
        <v>3.7560000000000003E-2</v>
      </c>
      <c r="H35" s="88">
        <f t="shared" ref="H35" si="24">H34-F35</f>
        <v>-468245</v>
      </c>
      <c r="I35" s="57">
        <f t="shared" ref="I35" si="25">I34-G35</f>
        <v>-2.7871726190476228E-2</v>
      </c>
      <c r="J35" s="94">
        <v>442</v>
      </c>
      <c r="K35" s="1"/>
      <c r="L35" s="1"/>
    </row>
    <row r="36" spans="1:12" ht="13.5" thickBot="1" x14ac:dyDescent="0.25">
      <c r="A36" s="14" t="s">
        <v>27</v>
      </c>
      <c r="B36" s="15"/>
      <c r="C36" s="15"/>
      <c r="D36" s="16"/>
      <c r="E36" s="90">
        <f>SUM(E19:E35)</f>
        <v>14320272</v>
      </c>
      <c r="F36" s="91">
        <f>SUM(F19:F35)</f>
        <v>17268245</v>
      </c>
      <c r="G36" s="19">
        <f>SUM(G19:G35)</f>
        <v>1.027871726190476</v>
      </c>
      <c r="H36" s="17">
        <f>A19-F36</f>
        <v>-468245</v>
      </c>
      <c r="I36" s="21">
        <f>1-G36</f>
        <v>-2.7871726190475954E-2</v>
      </c>
      <c r="J36" s="95"/>
      <c r="K36" s="54"/>
      <c r="L36" s="54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2" ht="12.75" customHeight="1" x14ac:dyDescent="0.25">
      <c r="A40" s="105" t="s">
        <v>15</v>
      </c>
      <c r="B40" s="105"/>
      <c r="C40" s="105"/>
      <c r="D40" s="105"/>
      <c r="E40" s="1"/>
      <c r="F40" s="1"/>
      <c r="G40" s="1"/>
      <c r="H40" s="1"/>
      <c r="I40" s="1"/>
      <c r="J40" s="1"/>
    </row>
    <row r="41" spans="1:12" x14ac:dyDescent="0.2">
      <c r="A41" s="102" t="s">
        <v>16</v>
      </c>
      <c r="B41" s="102"/>
      <c r="C41" s="9" t="s">
        <v>17</v>
      </c>
      <c r="D41" s="9" t="s">
        <v>18</v>
      </c>
      <c r="E41" s="1"/>
      <c r="F41" s="1"/>
      <c r="G41" s="1"/>
      <c r="H41" s="1"/>
      <c r="I41" s="1"/>
      <c r="J41" s="1"/>
    </row>
    <row r="42" spans="1:12" x14ac:dyDescent="0.2">
      <c r="A42" s="100">
        <f>A19-F36</f>
        <v>-468245</v>
      </c>
      <c r="B42" s="101"/>
      <c r="C42" s="56">
        <f>1-G36</f>
        <v>-2.7871726190475954E-2</v>
      </c>
      <c r="D42" s="18">
        <f>(C42/0.8)*100</f>
        <v>-3.4839657738094942</v>
      </c>
      <c r="E42" s="89" t="s">
        <v>42</v>
      </c>
      <c r="F42" s="89"/>
      <c r="G42" s="89"/>
      <c r="H42" s="89"/>
      <c r="I42" s="89"/>
      <c r="J42" s="89"/>
    </row>
    <row r="43" spans="1:12" x14ac:dyDescent="0.2">
      <c r="A43" s="1"/>
      <c r="B43" s="1"/>
      <c r="C43" s="1"/>
      <c r="D43" s="1"/>
      <c r="E43" s="1"/>
      <c r="F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t="s">
        <v>28</v>
      </c>
    </row>
    <row r="45" spans="1:12" ht="15.75" x14ac:dyDescent="0.25">
      <c r="A45" s="1"/>
      <c r="B45" s="7"/>
      <c r="C45" s="7"/>
      <c r="D45" s="1"/>
      <c r="E45" s="1"/>
      <c r="F45" s="1"/>
      <c r="G45" s="1"/>
      <c r="H45" s="1"/>
      <c r="I45" s="1"/>
      <c r="J45" s="1"/>
    </row>
    <row r="46" spans="1:12" x14ac:dyDescent="0.2">
      <c r="A46" s="40"/>
      <c r="B46" s="40"/>
      <c r="C46" s="40"/>
      <c r="D46" s="40"/>
      <c r="E46" s="40"/>
      <c r="F46" s="40"/>
      <c r="G46" s="40"/>
      <c r="H46" s="40"/>
      <c r="I46" s="98"/>
      <c r="J46" s="99"/>
    </row>
    <row r="47" spans="1:12" x14ac:dyDescent="0.2">
      <c r="A47" s="41"/>
      <c r="B47" s="42"/>
      <c r="C47" s="42"/>
      <c r="D47" s="1"/>
      <c r="E47" s="1"/>
      <c r="F47" s="42"/>
      <c r="G47" s="43"/>
      <c r="H47" s="42"/>
    </row>
    <row r="48" spans="1:12" x14ac:dyDescent="0.2">
      <c r="A48" s="41"/>
      <c r="B48" s="42"/>
      <c r="C48" s="42"/>
      <c r="D48" s="42"/>
      <c r="E48" s="42"/>
      <c r="F48" s="42"/>
      <c r="G48" s="43"/>
      <c r="H48" s="42"/>
    </row>
    <row r="49" spans="1:10" x14ac:dyDescent="0.2">
      <c r="A49" s="41"/>
      <c r="B49" s="42"/>
      <c r="C49" s="42"/>
      <c r="D49" s="1"/>
      <c r="E49" s="1"/>
      <c r="F49" s="42"/>
      <c r="G49" s="43"/>
      <c r="H49" s="42"/>
    </row>
    <row r="50" spans="1:10" x14ac:dyDescent="0.2">
      <c r="A50" s="41"/>
      <c r="B50" s="42"/>
      <c r="C50" s="42"/>
      <c r="D50" s="42"/>
      <c r="E50" s="42"/>
      <c r="F50" s="42"/>
      <c r="G50" s="43"/>
      <c r="H50" s="42"/>
    </row>
    <row r="51" spans="1:10" x14ac:dyDescent="0.2">
      <c r="A51" s="41"/>
      <c r="B51" s="42"/>
      <c r="C51" s="42"/>
      <c r="D51" s="1"/>
      <c r="E51" s="1"/>
      <c r="F51" s="42"/>
      <c r="G51" s="43"/>
      <c r="H51" s="42"/>
    </row>
    <row r="52" spans="1:10" x14ac:dyDescent="0.2">
      <c r="A52" s="41"/>
      <c r="B52" s="42"/>
      <c r="C52" s="44"/>
      <c r="D52" s="45"/>
      <c r="E52" s="45"/>
      <c r="F52" s="44"/>
      <c r="G52" s="44"/>
      <c r="H52" s="44"/>
    </row>
    <row r="53" spans="1:10" x14ac:dyDescent="0.2">
      <c r="A53" s="41"/>
      <c r="B53" s="42"/>
      <c r="C53" s="42"/>
      <c r="D53" s="42"/>
      <c r="E53" s="42"/>
      <c r="F53" s="42"/>
      <c r="G53" s="43"/>
      <c r="H53" s="42"/>
    </row>
    <row r="54" spans="1:10" x14ac:dyDescent="0.2">
      <c r="A54" s="41"/>
      <c r="B54" s="42"/>
      <c r="C54" s="42"/>
      <c r="D54" s="42"/>
      <c r="E54" s="42"/>
      <c r="F54" s="42"/>
      <c r="G54" s="43"/>
      <c r="H54" s="42"/>
    </row>
    <row r="55" spans="1:10" x14ac:dyDescent="0.2">
      <c r="A55" s="41"/>
      <c r="B55" s="42"/>
      <c r="C55" s="42"/>
      <c r="D55" s="1"/>
      <c r="E55" s="1"/>
      <c r="F55" s="42"/>
      <c r="G55" s="43"/>
      <c r="H55" s="42"/>
    </row>
    <row r="56" spans="1:10" ht="15.75" x14ac:dyDescent="0.25">
      <c r="A56" s="1"/>
      <c r="B56" s="106"/>
      <c r="C56" s="106"/>
      <c r="D56" s="107"/>
      <c r="E56" s="46"/>
      <c r="F56" s="1"/>
      <c r="G56" s="1"/>
      <c r="H56" s="1"/>
      <c r="I56" s="1"/>
      <c r="J56" s="1"/>
    </row>
    <row r="57" spans="1:10" x14ac:dyDescent="0.2">
      <c r="A57" s="40"/>
      <c r="B57" s="40"/>
      <c r="C57" s="40"/>
      <c r="D57" s="40"/>
      <c r="E57" s="40"/>
      <c r="F57" s="40"/>
      <c r="G57" s="40"/>
      <c r="H57" s="40"/>
      <c r="I57" s="98"/>
      <c r="J57" s="99"/>
    </row>
    <row r="58" spans="1:10" x14ac:dyDescent="0.2">
      <c r="A58" s="41"/>
      <c r="B58" s="1"/>
      <c r="C58" s="1"/>
      <c r="D58" s="1"/>
      <c r="E58" s="1"/>
      <c r="F58" s="43"/>
      <c r="G58" s="43"/>
      <c r="H58" s="42"/>
      <c r="I58" s="103"/>
      <c r="J58" s="103"/>
    </row>
    <row r="59" spans="1:10" x14ac:dyDescent="0.2">
      <c r="A59" s="41"/>
      <c r="B59" s="1"/>
      <c r="C59" s="1"/>
      <c r="D59" s="44"/>
      <c r="E59" s="44"/>
      <c r="F59" s="44"/>
      <c r="G59" s="44"/>
      <c r="H59" s="44"/>
      <c r="I59" s="103"/>
      <c r="J59" s="103"/>
    </row>
    <row r="60" spans="1:10" x14ac:dyDescent="0.2">
      <c r="A60" s="1"/>
      <c r="B60" s="1"/>
      <c r="C60" s="1"/>
      <c r="D60" s="1"/>
      <c r="E60" s="1"/>
      <c r="F60" s="1"/>
      <c r="G60" s="1"/>
      <c r="H60" s="1"/>
    </row>
    <row r="65" spans="2:3" x14ac:dyDescent="0.2">
      <c r="B65" s="98"/>
      <c r="C65" s="99"/>
    </row>
    <row r="72" spans="2:3" x14ac:dyDescent="0.2">
      <c r="B72" s="98"/>
      <c r="C72" s="99"/>
    </row>
  </sheetData>
  <sortState ref="B9:B16">
    <sortCondition ref="B9"/>
  </sortState>
  <mergeCells count="12">
    <mergeCell ref="A1:L1"/>
    <mergeCell ref="A40:D40"/>
    <mergeCell ref="I59:J59"/>
    <mergeCell ref="B56:D56"/>
    <mergeCell ref="A2:E2"/>
    <mergeCell ref="B72:C72"/>
    <mergeCell ref="A42:B42"/>
    <mergeCell ref="A41:B41"/>
    <mergeCell ref="B65:C65"/>
    <mergeCell ref="I46:J46"/>
    <mergeCell ref="I57:J57"/>
    <mergeCell ref="I58:J58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9" orientation="landscape" horizontalDpi="300" verticalDpi="300" r:id="rId1"/>
  <headerFooter alignWithMargins="0"/>
  <rowBreaks count="1" manualBreakCount="1">
    <brk id="42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2020-03-30T05:15:06Z</cp:lastPrinted>
  <dcterms:created xsi:type="dcterms:W3CDTF">2004-08-05T11:03:05Z</dcterms:created>
  <dcterms:modified xsi:type="dcterms:W3CDTF">2021-02-01T10:21:34Z</dcterms:modified>
</cp:coreProperties>
</file>