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1312F904-19EA-4380-B06D-8A9AEB39F8A8}" xr6:coauthVersionLast="43" xr6:coauthVersionMax="43" xr10:uidLastSave="{00000000-0000-0000-0000-000000000000}"/>
  <bookViews>
    <workbookView minimized="1" xWindow="0" yWindow="1515" windowWidth="4500" windowHeight="2250" firstSheet="7" activeTab="11" xr2:uid="{00000000-000D-0000-FFFF-FFFF00000000}"/>
  </bookViews>
  <sheets>
    <sheet name="Январь" sheetId="57" r:id="rId1"/>
    <sheet name="Февраль" sheetId="58" r:id="rId2"/>
    <sheet name="Март" sheetId="59" r:id="rId3"/>
    <sheet name="Апрель" sheetId="60" r:id="rId4"/>
    <sheet name="Май" sheetId="61" r:id="rId5"/>
    <sheet name="Июнь" sheetId="62" r:id="rId6"/>
    <sheet name="Июль" sheetId="63" r:id="rId7"/>
    <sheet name="Август" sheetId="64" r:id="rId8"/>
    <sheet name="Сентябрь" sheetId="65" r:id="rId9"/>
    <sheet name="Октябрь" sheetId="66" r:id="rId10"/>
    <sheet name="Ноябрь" sheetId="67" r:id="rId11"/>
    <sheet name="Декабрь" sheetId="68" r:id="rId12"/>
  </sheets>
  <definedNames>
    <definedName name="_xlnm.Print_Area" localSheetId="7">Август!$A$1:$U$84</definedName>
    <definedName name="_xlnm.Print_Area" localSheetId="3">Апрель!$A$1:$U$73</definedName>
    <definedName name="_xlnm.Print_Area" localSheetId="11">Декабрь!$A$1:$U$81</definedName>
    <definedName name="_xlnm.Print_Area" localSheetId="6">Июль!$A$1:$U$84</definedName>
    <definedName name="_xlnm.Print_Area" localSheetId="5">Июнь!$A$1:$U$88</definedName>
    <definedName name="_xlnm.Print_Area" localSheetId="4">Май!$A$1:$U$81</definedName>
    <definedName name="_xlnm.Print_Area" localSheetId="2">Март!$A$1:$U$81</definedName>
    <definedName name="_xlnm.Print_Area" localSheetId="10">Ноябрь!$A$1:$U$79</definedName>
    <definedName name="_xlnm.Print_Area" localSheetId="9">Октябрь!$A$1:$U$84</definedName>
    <definedName name="_xlnm.Print_Area" localSheetId="8">Сентябрь!$A$1:$U$82</definedName>
    <definedName name="_xlnm.Print_Area" localSheetId="1">Февраль!$A$1:$U$77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1" i="68" l="1"/>
  <c r="T81" i="68"/>
  <c r="P81" i="68"/>
  <c r="T78" i="68"/>
  <c r="U78" i="68"/>
  <c r="T79" i="68"/>
  <c r="U79" i="68"/>
  <c r="T80" i="68"/>
  <c r="U80" i="68"/>
  <c r="U77" i="68"/>
  <c r="T77" i="68"/>
  <c r="U74" i="68"/>
  <c r="T74" i="68"/>
  <c r="P74" i="68"/>
  <c r="T61" i="68"/>
  <c r="U61" i="68"/>
  <c r="T62" i="68"/>
  <c r="U62" i="68"/>
  <c r="T63" i="68"/>
  <c r="U63" i="68"/>
  <c r="T64" i="68"/>
  <c r="U64" i="68"/>
  <c r="T65" i="68"/>
  <c r="U65" i="68"/>
  <c r="T66" i="68"/>
  <c r="U66" i="68"/>
  <c r="T67" i="68"/>
  <c r="U67" i="68"/>
  <c r="T68" i="68"/>
  <c r="U68" i="68"/>
  <c r="T69" i="68"/>
  <c r="U69" i="68"/>
  <c r="T70" i="68"/>
  <c r="U70" i="68"/>
  <c r="T71" i="68"/>
  <c r="U71" i="68"/>
  <c r="T72" i="68"/>
  <c r="U72" i="68"/>
  <c r="T73" i="68"/>
  <c r="U73" i="68"/>
  <c r="U60" i="68"/>
  <c r="T60" i="68"/>
  <c r="U57" i="68"/>
  <c r="T57" i="68"/>
  <c r="P57" i="68"/>
  <c r="T50" i="68"/>
  <c r="U50" i="68"/>
  <c r="T51" i="68"/>
  <c r="U51" i="68"/>
  <c r="T52" i="68"/>
  <c r="U52" i="68"/>
  <c r="T53" i="68"/>
  <c r="U53" i="68"/>
  <c r="T54" i="68"/>
  <c r="U54" i="68"/>
  <c r="T55" i="68"/>
  <c r="U55" i="68"/>
  <c r="T56" i="68"/>
  <c r="U56" i="68"/>
  <c r="U49" i="68"/>
  <c r="T49" i="68"/>
  <c r="U46" i="68"/>
  <c r="T46" i="68"/>
  <c r="P46" i="68"/>
  <c r="S46" i="68"/>
  <c r="T41" i="68"/>
  <c r="U41" i="68"/>
  <c r="T42" i="68"/>
  <c r="U42" i="68"/>
  <c r="T43" i="68"/>
  <c r="U43" i="68"/>
  <c r="T44" i="68"/>
  <c r="U44" i="68"/>
  <c r="T45" i="68"/>
  <c r="U45" i="68"/>
  <c r="U40" i="68"/>
  <c r="T40" i="68"/>
  <c r="U37" i="68"/>
  <c r="T37" i="68"/>
  <c r="P37" i="68"/>
  <c r="S37" i="68"/>
  <c r="T10" i="68"/>
  <c r="U10" i="68"/>
  <c r="T11" i="68"/>
  <c r="U11" i="68"/>
  <c r="T12" i="68"/>
  <c r="U12" i="68"/>
  <c r="T13" i="68"/>
  <c r="U13" i="68"/>
  <c r="T14" i="68"/>
  <c r="U14" i="68"/>
  <c r="T15" i="68"/>
  <c r="U15" i="68"/>
  <c r="T16" i="68"/>
  <c r="U16" i="68"/>
  <c r="T17" i="68"/>
  <c r="U17" i="68"/>
  <c r="T18" i="68"/>
  <c r="U18" i="68"/>
  <c r="T19" i="68"/>
  <c r="U19" i="68"/>
  <c r="T20" i="68"/>
  <c r="U20" i="68"/>
  <c r="T21" i="68"/>
  <c r="U21" i="68"/>
  <c r="T22" i="68"/>
  <c r="U22" i="68"/>
  <c r="T23" i="68"/>
  <c r="U23" i="68"/>
  <c r="T24" i="68"/>
  <c r="U24" i="68"/>
  <c r="T25" i="68"/>
  <c r="U25" i="68"/>
  <c r="T26" i="68"/>
  <c r="U26" i="68"/>
  <c r="T27" i="68"/>
  <c r="U27" i="68"/>
  <c r="T28" i="68"/>
  <c r="U28" i="68"/>
  <c r="T29" i="68"/>
  <c r="U29" i="68"/>
  <c r="T30" i="68"/>
  <c r="U30" i="68"/>
  <c r="T31" i="68"/>
  <c r="U31" i="68"/>
  <c r="T32" i="68"/>
  <c r="U32" i="68"/>
  <c r="T33" i="68"/>
  <c r="U33" i="68"/>
  <c r="T34" i="68"/>
  <c r="U34" i="68"/>
  <c r="T35" i="68"/>
  <c r="U35" i="68"/>
  <c r="T36" i="68"/>
  <c r="U36" i="68"/>
  <c r="U9" i="68"/>
  <c r="T9" i="68"/>
  <c r="U6" i="68"/>
  <c r="T6" i="68"/>
  <c r="P6" i="68"/>
  <c r="S6" i="68"/>
  <c r="T5" i="68"/>
  <c r="U5" i="68"/>
  <c r="N66" i="68"/>
  <c r="M66" i="68"/>
  <c r="I66" i="68"/>
  <c r="L66" i="68"/>
  <c r="M5" i="68"/>
  <c r="N5" i="68"/>
  <c r="M6" i="68"/>
  <c r="N6" i="68"/>
  <c r="M7" i="68"/>
  <c r="N7" i="68"/>
  <c r="M8" i="68"/>
  <c r="N8" i="68"/>
  <c r="M9" i="68"/>
  <c r="N9" i="68"/>
  <c r="M10" i="68"/>
  <c r="N10" i="68"/>
  <c r="M11" i="68"/>
  <c r="N11" i="68"/>
  <c r="M12" i="68"/>
  <c r="N12" i="68"/>
  <c r="M13" i="68"/>
  <c r="N13" i="68"/>
  <c r="M14" i="68"/>
  <c r="N14" i="68"/>
  <c r="M15" i="68"/>
  <c r="N15" i="68"/>
  <c r="M16" i="68"/>
  <c r="N16" i="68"/>
  <c r="M17" i="68"/>
  <c r="N17" i="68"/>
  <c r="M18" i="68"/>
  <c r="N18" i="68"/>
  <c r="M19" i="68"/>
  <c r="N19" i="68"/>
  <c r="M20" i="68"/>
  <c r="N20" i="68"/>
  <c r="M21" i="68"/>
  <c r="N21" i="68"/>
  <c r="M22" i="68"/>
  <c r="N22" i="68"/>
  <c r="M23" i="68"/>
  <c r="N23" i="68"/>
  <c r="M24" i="68"/>
  <c r="N24" i="68"/>
  <c r="M25" i="68"/>
  <c r="N25" i="68"/>
  <c r="M26" i="68"/>
  <c r="N26" i="68"/>
  <c r="M27" i="68"/>
  <c r="N27" i="68"/>
  <c r="M28" i="68"/>
  <c r="N28" i="68"/>
  <c r="M29" i="68"/>
  <c r="N29" i="68"/>
  <c r="M30" i="68"/>
  <c r="N30" i="68"/>
  <c r="M31" i="68"/>
  <c r="N31" i="68"/>
  <c r="M32" i="68"/>
  <c r="N32" i="68"/>
  <c r="M33" i="68"/>
  <c r="N33" i="68"/>
  <c r="M34" i="68"/>
  <c r="N34" i="68"/>
  <c r="M35" i="68"/>
  <c r="N35" i="68"/>
  <c r="M36" i="68"/>
  <c r="N36" i="68"/>
  <c r="M37" i="68"/>
  <c r="N37" i="68"/>
  <c r="M38" i="68"/>
  <c r="N38" i="68"/>
  <c r="M39" i="68"/>
  <c r="N39" i="68"/>
  <c r="M40" i="68"/>
  <c r="N40" i="68"/>
  <c r="M41" i="68"/>
  <c r="N41" i="68"/>
  <c r="M42" i="68"/>
  <c r="N42" i="68"/>
  <c r="M43" i="68"/>
  <c r="N43" i="68"/>
  <c r="M44" i="68"/>
  <c r="N44" i="68"/>
  <c r="M45" i="68"/>
  <c r="N45" i="68"/>
  <c r="M46" i="68"/>
  <c r="N46" i="68"/>
  <c r="M47" i="68"/>
  <c r="N47" i="68"/>
  <c r="M48" i="68"/>
  <c r="N48" i="68"/>
  <c r="M49" i="68"/>
  <c r="N49" i="68"/>
  <c r="M50" i="68"/>
  <c r="N50" i="68"/>
  <c r="M51" i="68"/>
  <c r="N51" i="68"/>
  <c r="M52" i="68"/>
  <c r="N52" i="68"/>
  <c r="M53" i="68"/>
  <c r="N53" i="68"/>
  <c r="M54" i="68"/>
  <c r="N54" i="68"/>
  <c r="M55" i="68"/>
  <c r="N55" i="68"/>
  <c r="M56" i="68"/>
  <c r="N56" i="68"/>
  <c r="M57" i="68"/>
  <c r="N57" i="68"/>
  <c r="M58" i="68"/>
  <c r="N58" i="68"/>
  <c r="M59" i="68"/>
  <c r="N59" i="68"/>
  <c r="M60" i="68"/>
  <c r="N60" i="68"/>
  <c r="M61" i="68"/>
  <c r="N61" i="68"/>
  <c r="M62" i="68"/>
  <c r="N62" i="68"/>
  <c r="M63" i="68"/>
  <c r="N63" i="68"/>
  <c r="M64" i="68"/>
  <c r="N64" i="68"/>
  <c r="M65" i="68"/>
  <c r="N65" i="68"/>
  <c r="G81" i="68"/>
  <c r="F81" i="68"/>
  <c r="B81" i="68"/>
  <c r="E81" i="68"/>
  <c r="F66" i="68"/>
  <c r="G66" i="68"/>
  <c r="F67" i="68"/>
  <c r="G67" i="68"/>
  <c r="F68" i="68"/>
  <c r="G68" i="68"/>
  <c r="F69" i="68"/>
  <c r="G69" i="68"/>
  <c r="F70" i="68"/>
  <c r="G70" i="68"/>
  <c r="F71" i="68"/>
  <c r="G71" i="68"/>
  <c r="F72" i="68"/>
  <c r="G72" i="68"/>
  <c r="F73" i="68"/>
  <c r="G73" i="68"/>
  <c r="F74" i="68"/>
  <c r="G74" i="68"/>
  <c r="F75" i="68"/>
  <c r="G75" i="68"/>
  <c r="F76" i="68"/>
  <c r="G76" i="68"/>
  <c r="F77" i="68"/>
  <c r="G77" i="68"/>
  <c r="F78" i="68"/>
  <c r="G78" i="68"/>
  <c r="F79" i="68"/>
  <c r="G79" i="68"/>
  <c r="F80" i="68"/>
  <c r="G80" i="68"/>
  <c r="G65" i="68"/>
  <c r="F65" i="68"/>
  <c r="G62" i="68"/>
  <c r="F62" i="68"/>
  <c r="E62" i="68" s="1"/>
  <c r="B62" i="68"/>
  <c r="F57" i="68"/>
  <c r="G57" i="68"/>
  <c r="F58" i="68"/>
  <c r="G58" i="68"/>
  <c r="F59" i="68"/>
  <c r="G59" i="68"/>
  <c r="F60" i="68"/>
  <c r="G60" i="68"/>
  <c r="F61" i="68"/>
  <c r="G61" i="68"/>
  <c r="G56" i="68"/>
  <c r="F56" i="68"/>
  <c r="G53" i="68"/>
  <c r="F53" i="68"/>
  <c r="B53" i="68"/>
  <c r="E53" i="68"/>
  <c r="F48" i="68"/>
  <c r="G48" i="68"/>
  <c r="F49" i="68"/>
  <c r="G49" i="68"/>
  <c r="F50" i="68"/>
  <c r="G50" i="68"/>
  <c r="F51" i="68"/>
  <c r="G51" i="68"/>
  <c r="F52" i="68"/>
  <c r="G52" i="68"/>
  <c r="G47" i="68"/>
  <c r="F47" i="68"/>
  <c r="G44" i="68"/>
  <c r="F44" i="68"/>
  <c r="B44" i="68"/>
  <c r="E44" i="68"/>
  <c r="F33" i="68"/>
  <c r="G33" i="68"/>
  <c r="F34" i="68"/>
  <c r="G34" i="68"/>
  <c r="F35" i="68"/>
  <c r="G35" i="68"/>
  <c r="F36" i="68"/>
  <c r="G36" i="68"/>
  <c r="F37" i="68"/>
  <c r="G37" i="68"/>
  <c r="F38" i="68"/>
  <c r="G38" i="68"/>
  <c r="F39" i="68"/>
  <c r="G39" i="68"/>
  <c r="F40" i="68"/>
  <c r="G40" i="68"/>
  <c r="F41" i="68"/>
  <c r="G41" i="68"/>
  <c r="F42" i="68"/>
  <c r="G42" i="68"/>
  <c r="F43" i="68"/>
  <c r="G43" i="68"/>
  <c r="G32" i="68"/>
  <c r="F32" i="68"/>
  <c r="G29" i="68"/>
  <c r="F29" i="68"/>
  <c r="B29" i="68"/>
  <c r="E29" i="68"/>
  <c r="F20" i="68"/>
  <c r="G20" i="68"/>
  <c r="F21" i="68"/>
  <c r="G21" i="68"/>
  <c r="F22" i="68"/>
  <c r="G22" i="68"/>
  <c r="F23" i="68"/>
  <c r="G23" i="68"/>
  <c r="F24" i="68"/>
  <c r="G24" i="68"/>
  <c r="F25" i="68"/>
  <c r="G25" i="68"/>
  <c r="F26" i="68"/>
  <c r="G26" i="68"/>
  <c r="F27" i="68"/>
  <c r="G27" i="68"/>
  <c r="F28" i="68"/>
  <c r="G28" i="68"/>
  <c r="G19" i="68"/>
  <c r="F19" i="68"/>
  <c r="G16" i="68"/>
  <c r="F16" i="68"/>
  <c r="B16" i="68"/>
  <c r="E16" i="68"/>
  <c r="F5" i="68"/>
  <c r="G5" i="68"/>
  <c r="F6" i="68"/>
  <c r="G6" i="68"/>
  <c r="F7" i="68"/>
  <c r="G7" i="68"/>
  <c r="F8" i="68"/>
  <c r="G8" i="68"/>
  <c r="F9" i="68"/>
  <c r="G9" i="68"/>
  <c r="F10" i="68"/>
  <c r="G10" i="68"/>
  <c r="F11" i="68"/>
  <c r="G11" i="68"/>
  <c r="F12" i="68"/>
  <c r="G12" i="68"/>
  <c r="F13" i="68"/>
  <c r="G13" i="68"/>
  <c r="F14" i="68"/>
  <c r="G14" i="68"/>
  <c r="F15" i="68"/>
  <c r="G15" i="68"/>
  <c r="U4" i="68"/>
  <c r="T4" i="68"/>
  <c r="G4" i="68"/>
  <c r="F4" i="68"/>
  <c r="N4" i="68"/>
  <c r="M4" i="68"/>
  <c r="S81" i="68" l="1"/>
  <c r="S74" i="68"/>
  <c r="S57" i="68"/>
  <c r="U79" i="67"/>
  <c r="T79" i="67"/>
  <c r="S79" i="67" s="1"/>
  <c r="P79" i="67"/>
  <c r="T78" i="67"/>
  <c r="U78" i="67"/>
  <c r="U77" i="67"/>
  <c r="T77" i="67"/>
  <c r="U74" i="67"/>
  <c r="T74" i="67"/>
  <c r="P74" i="67"/>
  <c r="T55" i="67"/>
  <c r="U55" i="67"/>
  <c r="T56" i="67"/>
  <c r="U56" i="67"/>
  <c r="T57" i="67"/>
  <c r="U57" i="67"/>
  <c r="T58" i="67"/>
  <c r="U58" i="67"/>
  <c r="T59" i="67"/>
  <c r="U59" i="67"/>
  <c r="T60" i="67"/>
  <c r="U60" i="67"/>
  <c r="T61" i="67"/>
  <c r="U61" i="67"/>
  <c r="T62" i="67"/>
  <c r="U62" i="67"/>
  <c r="T63" i="67"/>
  <c r="U63" i="67"/>
  <c r="T64" i="67"/>
  <c r="U64" i="67"/>
  <c r="T65" i="67"/>
  <c r="U65" i="67"/>
  <c r="T66" i="67"/>
  <c r="U66" i="67"/>
  <c r="T67" i="67"/>
  <c r="U67" i="67"/>
  <c r="T68" i="67"/>
  <c r="U68" i="67"/>
  <c r="T69" i="67"/>
  <c r="U69" i="67"/>
  <c r="T70" i="67"/>
  <c r="U70" i="67"/>
  <c r="T71" i="67"/>
  <c r="U71" i="67"/>
  <c r="T72" i="67"/>
  <c r="U72" i="67"/>
  <c r="T73" i="67"/>
  <c r="U73" i="67"/>
  <c r="U54" i="67"/>
  <c r="T54" i="67"/>
  <c r="U51" i="67"/>
  <c r="T51" i="67"/>
  <c r="P51" i="67"/>
  <c r="T44" i="67"/>
  <c r="U44" i="67"/>
  <c r="T45" i="67"/>
  <c r="U45" i="67"/>
  <c r="T46" i="67"/>
  <c r="U46" i="67"/>
  <c r="T47" i="67"/>
  <c r="U47" i="67"/>
  <c r="T48" i="67"/>
  <c r="U48" i="67"/>
  <c r="T49" i="67"/>
  <c r="U49" i="67"/>
  <c r="T50" i="67"/>
  <c r="U50" i="67"/>
  <c r="U43" i="67"/>
  <c r="T43" i="67"/>
  <c r="U15" i="67"/>
  <c r="T15" i="67"/>
  <c r="U40" i="67"/>
  <c r="S40" i="67" s="1"/>
  <c r="T40" i="67"/>
  <c r="P40" i="67"/>
  <c r="T19" i="67"/>
  <c r="U19" i="67"/>
  <c r="T20" i="67"/>
  <c r="U20" i="67"/>
  <c r="T21" i="67"/>
  <c r="U21" i="67"/>
  <c r="T22" i="67"/>
  <c r="U22" i="67"/>
  <c r="T23" i="67"/>
  <c r="U23" i="67"/>
  <c r="T24" i="67"/>
  <c r="U24" i="67"/>
  <c r="T25" i="67"/>
  <c r="U25" i="67"/>
  <c r="T26" i="67"/>
  <c r="U26" i="67"/>
  <c r="T27" i="67"/>
  <c r="U27" i="67"/>
  <c r="T28" i="67"/>
  <c r="U28" i="67"/>
  <c r="T29" i="67"/>
  <c r="U29" i="67"/>
  <c r="T30" i="67"/>
  <c r="U30" i="67"/>
  <c r="T31" i="67"/>
  <c r="U31" i="67"/>
  <c r="T32" i="67"/>
  <c r="U32" i="67"/>
  <c r="T33" i="67"/>
  <c r="U33" i="67"/>
  <c r="T34" i="67"/>
  <c r="U34" i="67"/>
  <c r="T35" i="67"/>
  <c r="U35" i="67"/>
  <c r="T36" i="67"/>
  <c r="U36" i="67"/>
  <c r="T37" i="67"/>
  <c r="U37" i="67"/>
  <c r="T38" i="67"/>
  <c r="U38" i="67"/>
  <c r="T39" i="67"/>
  <c r="U39" i="67"/>
  <c r="U18" i="67"/>
  <c r="T18" i="67"/>
  <c r="P15" i="67"/>
  <c r="P6" i="67"/>
  <c r="T10" i="67"/>
  <c r="U10" i="67"/>
  <c r="T11" i="67"/>
  <c r="U11" i="67"/>
  <c r="T12" i="67"/>
  <c r="U12" i="67"/>
  <c r="T13" i="67"/>
  <c r="U13" i="67"/>
  <c r="T14" i="67"/>
  <c r="U14" i="67"/>
  <c r="U9" i="67"/>
  <c r="T9" i="67"/>
  <c r="U6" i="67"/>
  <c r="T6" i="67"/>
  <c r="S6" i="67"/>
  <c r="T5" i="67"/>
  <c r="U5" i="67"/>
  <c r="U4" i="67"/>
  <c r="T4" i="67"/>
  <c r="N70" i="67"/>
  <c r="M70" i="67"/>
  <c r="I70" i="67"/>
  <c r="M45" i="67"/>
  <c r="N45" i="67"/>
  <c r="M46" i="67"/>
  <c r="N46" i="67"/>
  <c r="M47" i="67"/>
  <c r="N47" i="67"/>
  <c r="M48" i="67"/>
  <c r="N48" i="67"/>
  <c r="M49" i="67"/>
  <c r="N49" i="67"/>
  <c r="M50" i="67"/>
  <c r="N50" i="67"/>
  <c r="M51" i="67"/>
  <c r="N51" i="67"/>
  <c r="M52" i="67"/>
  <c r="N52" i="67"/>
  <c r="M53" i="67"/>
  <c r="N53" i="67"/>
  <c r="M54" i="67"/>
  <c r="N54" i="67"/>
  <c r="M55" i="67"/>
  <c r="N55" i="67"/>
  <c r="M56" i="67"/>
  <c r="N56" i="67"/>
  <c r="M57" i="67"/>
  <c r="N57" i="67"/>
  <c r="M58" i="67"/>
  <c r="N58" i="67"/>
  <c r="M59" i="67"/>
  <c r="N59" i="67"/>
  <c r="M60" i="67"/>
  <c r="N60" i="67"/>
  <c r="M61" i="67"/>
  <c r="N61" i="67"/>
  <c r="M62" i="67"/>
  <c r="N62" i="67"/>
  <c r="M63" i="67"/>
  <c r="N63" i="67"/>
  <c r="M64" i="67"/>
  <c r="N64" i="67"/>
  <c r="M65" i="67"/>
  <c r="N65" i="67"/>
  <c r="M66" i="67"/>
  <c r="N66" i="67"/>
  <c r="M67" i="67"/>
  <c r="N67" i="67"/>
  <c r="M68" i="67"/>
  <c r="N68" i="67"/>
  <c r="M69" i="67"/>
  <c r="N69" i="67"/>
  <c r="N44" i="67"/>
  <c r="M44" i="67"/>
  <c r="N41" i="67"/>
  <c r="M41" i="67"/>
  <c r="I41" i="67"/>
  <c r="L41" i="67"/>
  <c r="M24" i="67"/>
  <c r="N24" i="67"/>
  <c r="M25" i="67"/>
  <c r="N25" i="67"/>
  <c r="M26" i="67"/>
  <c r="N26" i="67"/>
  <c r="M27" i="67"/>
  <c r="N27" i="67"/>
  <c r="M28" i="67"/>
  <c r="N28" i="67"/>
  <c r="M29" i="67"/>
  <c r="N29" i="67"/>
  <c r="M30" i="67"/>
  <c r="N30" i="67"/>
  <c r="M31" i="67"/>
  <c r="N31" i="67"/>
  <c r="M32" i="67"/>
  <c r="N32" i="67"/>
  <c r="M33" i="67"/>
  <c r="N33" i="67"/>
  <c r="M34" i="67"/>
  <c r="N34" i="67"/>
  <c r="M35" i="67"/>
  <c r="N35" i="67"/>
  <c r="M36" i="67"/>
  <c r="N36" i="67"/>
  <c r="M37" i="67"/>
  <c r="N37" i="67"/>
  <c r="M38" i="67"/>
  <c r="N38" i="67"/>
  <c r="M39" i="67"/>
  <c r="N39" i="67"/>
  <c r="M40" i="67"/>
  <c r="N40" i="67"/>
  <c r="N23" i="67"/>
  <c r="M23" i="67"/>
  <c r="N20" i="67"/>
  <c r="M20" i="67"/>
  <c r="I20" i="67"/>
  <c r="M5" i="67"/>
  <c r="N5" i="67"/>
  <c r="M6" i="67"/>
  <c r="N6" i="67"/>
  <c r="M7" i="67"/>
  <c r="N7" i="67"/>
  <c r="M8" i="67"/>
  <c r="N8" i="67"/>
  <c r="M9" i="67"/>
  <c r="N9" i="67"/>
  <c r="M10" i="67"/>
  <c r="N10" i="67"/>
  <c r="M11" i="67"/>
  <c r="N11" i="67"/>
  <c r="M12" i="67"/>
  <c r="N12" i="67"/>
  <c r="M13" i="67"/>
  <c r="N13" i="67"/>
  <c r="M14" i="67"/>
  <c r="N14" i="67"/>
  <c r="M15" i="67"/>
  <c r="N15" i="67"/>
  <c r="M16" i="67"/>
  <c r="N16" i="67"/>
  <c r="M17" i="67"/>
  <c r="N17" i="67"/>
  <c r="M18" i="67"/>
  <c r="N18" i="67"/>
  <c r="M19" i="67"/>
  <c r="N19" i="67"/>
  <c r="B73" i="67"/>
  <c r="G73" i="67"/>
  <c r="F73" i="67"/>
  <c r="E73" i="67" s="1"/>
  <c r="F60" i="67"/>
  <c r="G60" i="67"/>
  <c r="F61" i="67"/>
  <c r="G61" i="67"/>
  <c r="F62" i="67"/>
  <c r="G62" i="67"/>
  <c r="F63" i="67"/>
  <c r="G63" i="67"/>
  <c r="F64" i="67"/>
  <c r="G64" i="67"/>
  <c r="F65" i="67"/>
  <c r="G65" i="67"/>
  <c r="F66" i="67"/>
  <c r="G66" i="67"/>
  <c r="F67" i="67"/>
  <c r="G67" i="67"/>
  <c r="F68" i="67"/>
  <c r="G68" i="67"/>
  <c r="F69" i="67"/>
  <c r="G69" i="67"/>
  <c r="F70" i="67"/>
  <c r="G70" i="67"/>
  <c r="F71" i="67"/>
  <c r="G71" i="67"/>
  <c r="F72" i="67"/>
  <c r="G72" i="67"/>
  <c r="G59" i="67"/>
  <c r="F59" i="67"/>
  <c r="G56" i="67"/>
  <c r="F56" i="67"/>
  <c r="B56" i="67"/>
  <c r="E56" i="67"/>
  <c r="F43" i="67"/>
  <c r="G43" i="67"/>
  <c r="F44" i="67"/>
  <c r="G44" i="67"/>
  <c r="F45" i="67"/>
  <c r="G45" i="67"/>
  <c r="F46" i="67"/>
  <c r="G46" i="67"/>
  <c r="F47" i="67"/>
  <c r="G47" i="67"/>
  <c r="F48" i="67"/>
  <c r="G48" i="67"/>
  <c r="F49" i="67"/>
  <c r="G49" i="67"/>
  <c r="F50" i="67"/>
  <c r="G50" i="67"/>
  <c r="F51" i="67"/>
  <c r="G51" i="67"/>
  <c r="F52" i="67"/>
  <c r="G52" i="67"/>
  <c r="F53" i="67"/>
  <c r="G53" i="67"/>
  <c r="F54" i="67"/>
  <c r="G54" i="67"/>
  <c r="F55" i="67"/>
  <c r="G55" i="67"/>
  <c r="G42" i="67"/>
  <c r="F42" i="67"/>
  <c r="G39" i="67"/>
  <c r="F39" i="67"/>
  <c r="B39" i="67"/>
  <c r="E39" i="67"/>
  <c r="F14" i="67"/>
  <c r="G14" i="67"/>
  <c r="F15" i="67"/>
  <c r="G15" i="67"/>
  <c r="F16" i="67"/>
  <c r="G16" i="67"/>
  <c r="F17" i="67"/>
  <c r="G17" i="67"/>
  <c r="F18" i="67"/>
  <c r="G18" i="67"/>
  <c r="F19" i="67"/>
  <c r="G19" i="67"/>
  <c r="F20" i="67"/>
  <c r="G20" i="67"/>
  <c r="F21" i="67"/>
  <c r="G21" i="67"/>
  <c r="F22" i="67"/>
  <c r="G22" i="67"/>
  <c r="F23" i="67"/>
  <c r="G23" i="67"/>
  <c r="F24" i="67"/>
  <c r="G24" i="67"/>
  <c r="F25" i="67"/>
  <c r="G25" i="67"/>
  <c r="F26" i="67"/>
  <c r="G26" i="67"/>
  <c r="F27" i="67"/>
  <c r="G27" i="67"/>
  <c r="F28" i="67"/>
  <c r="G28" i="67"/>
  <c r="F29" i="67"/>
  <c r="G29" i="67"/>
  <c r="F30" i="67"/>
  <c r="G30" i="67"/>
  <c r="F31" i="67"/>
  <c r="G31" i="67"/>
  <c r="F32" i="67"/>
  <c r="G32" i="67"/>
  <c r="F33" i="67"/>
  <c r="G33" i="67"/>
  <c r="F34" i="67"/>
  <c r="G34" i="67"/>
  <c r="F35" i="67"/>
  <c r="G35" i="67"/>
  <c r="F36" i="67"/>
  <c r="G36" i="67"/>
  <c r="F37" i="67"/>
  <c r="G37" i="67"/>
  <c r="F38" i="67"/>
  <c r="G38" i="67"/>
  <c r="G13" i="67"/>
  <c r="F13" i="67"/>
  <c r="B10" i="67"/>
  <c r="G10" i="67"/>
  <c r="F10" i="67"/>
  <c r="E10" i="67" s="1"/>
  <c r="F5" i="67"/>
  <c r="G5" i="67"/>
  <c r="F6" i="67"/>
  <c r="G6" i="67"/>
  <c r="F7" i="67"/>
  <c r="G7" i="67"/>
  <c r="F8" i="67"/>
  <c r="G8" i="67"/>
  <c r="F9" i="67"/>
  <c r="G9" i="67"/>
  <c r="G4" i="67"/>
  <c r="F4" i="67"/>
  <c r="N4" i="67"/>
  <c r="M4" i="67"/>
  <c r="S74" i="67" l="1"/>
  <c r="S51" i="67"/>
  <c r="S15" i="67"/>
  <c r="L70" i="67"/>
  <c r="L20" i="67"/>
  <c r="T81" i="66"/>
  <c r="T84" i="66" s="1"/>
  <c r="P84" i="66"/>
  <c r="N78" i="66"/>
  <c r="M78" i="66"/>
  <c r="G81" i="66"/>
  <c r="F81" i="66"/>
  <c r="B81" i="66"/>
  <c r="T79" i="66" l="1"/>
  <c r="U79" i="66"/>
  <c r="T80" i="66"/>
  <c r="U80" i="66"/>
  <c r="U81" i="66"/>
  <c r="T82" i="66"/>
  <c r="U82" i="66"/>
  <c r="T83" i="66"/>
  <c r="U83" i="66"/>
  <c r="M76" i="66"/>
  <c r="N76" i="66"/>
  <c r="M77" i="66"/>
  <c r="N77" i="66"/>
  <c r="F79" i="66"/>
  <c r="G79" i="66"/>
  <c r="F80" i="66"/>
  <c r="G80" i="66"/>
  <c r="M75" i="66"/>
  <c r="N75" i="66"/>
  <c r="F77" i="66"/>
  <c r="G77" i="66"/>
  <c r="F78" i="66"/>
  <c r="G78" i="66"/>
  <c r="B68" i="66" l="1"/>
  <c r="B59" i="66"/>
  <c r="N71" i="66"/>
  <c r="M71" i="66"/>
  <c r="I71" i="66"/>
  <c r="I78" i="66"/>
  <c r="U75" i="66"/>
  <c r="T75" i="66"/>
  <c r="P75" i="66"/>
  <c r="S75" i="66"/>
  <c r="P52" i="66"/>
  <c r="T52" i="66"/>
  <c r="U52" i="66"/>
  <c r="U43" i="66"/>
  <c r="T43" i="66"/>
  <c r="F68" i="66"/>
  <c r="G68" i="66"/>
  <c r="G59" i="66"/>
  <c r="F59" i="66"/>
  <c r="P43" i="66"/>
  <c r="N50" i="66"/>
  <c r="M50" i="66"/>
  <c r="I50" i="66"/>
  <c r="G48" i="66"/>
  <c r="F48" i="66"/>
  <c r="B48" i="66"/>
  <c r="N35" i="66"/>
  <c r="M35" i="66"/>
  <c r="I35" i="66"/>
  <c r="U29" i="66"/>
  <c r="T29" i="66"/>
  <c r="P29" i="66"/>
  <c r="U18" i="66"/>
  <c r="T18" i="66"/>
  <c r="P18" i="66"/>
  <c r="N26" i="66"/>
  <c r="M26" i="66"/>
  <c r="I26" i="66"/>
  <c r="G33" i="66"/>
  <c r="F33" i="66"/>
  <c r="B33" i="66"/>
  <c r="G20" i="66"/>
  <c r="F20" i="66"/>
  <c r="B20" i="66"/>
  <c r="L71" i="66"/>
  <c r="E59" i="66"/>
  <c r="S52" i="66"/>
  <c r="S43" i="66"/>
  <c r="L50" i="66"/>
  <c r="E48" i="66"/>
  <c r="U34" i="66"/>
  <c r="T34" i="66"/>
  <c r="S34" i="66" s="1"/>
  <c r="P34" i="66"/>
  <c r="E33" i="66"/>
  <c r="L35" i="66"/>
  <c r="S29" i="66"/>
  <c r="S18" i="66"/>
  <c r="L26" i="66"/>
  <c r="N74" i="66"/>
  <c r="M74" i="66"/>
  <c r="T5" i="66"/>
  <c r="U5" i="66"/>
  <c r="T6" i="66"/>
  <c r="U6" i="66"/>
  <c r="T7" i="66"/>
  <c r="U7" i="66"/>
  <c r="T8" i="66"/>
  <c r="U8" i="66"/>
  <c r="T9" i="66"/>
  <c r="U9" i="66"/>
  <c r="T10" i="66"/>
  <c r="U10" i="66"/>
  <c r="T11" i="66"/>
  <c r="U11" i="66"/>
  <c r="T12" i="66"/>
  <c r="U12" i="66"/>
  <c r="T13" i="66"/>
  <c r="U13" i="66"/>
  <c r="T14" i="66"/>
  <c r="U14" i="66"/>
  <c r="T15" i="66"/>
  <c r="U15" i="66"/>
  <c r="T16" i="66"/>
  <c r="U16" i="66"/>
  <c r="T17" i="66"/>
  <c r="U17" i="66"/>
  <c r="T21" i="66"/>
  <c r="U21" i="66"/>
  <c r="T22" i="66"/>
  <c r="U22" i="66"/>
  <c r="T23" i="66"/>
  <c r="U23" i="66"/>
  <c r="T24" i="66"/>
  <c r="U24" i="66"/>
  <c r="T25" i="66"/>
  <c r="U25" i="66"/>
  <c r="T26" i="66"/>
  <c r="U26" i="66"/>
  <c r="T27" i="66"/>
  <c r="U27" i="66"/>
  <c r="T28" i="66"/>
  <c r="U28" i="66"/>
  <c r="T32" i="66"/>
  <c r="U32" i="66"/>
  <c r="T33" i="66"/>
  <c r="U33" i="66"/>
  <c r="T37" i="66"/>
  <c r="U37" i="66"/>
  <c r="T38" i="66"/>
  <c r="U38" i="66"/>
  <c r="T39" i="66"/>
  <c r="U39" i="66"/>
  <c r="T40" i="66"/>
  <c r="U40" i="66"/>
  <c r="T41" i="66"/>
  <c r="U41" i="66"/>
  <c r="T42" i="66"/>
  <c r="U42" i="66"/>
  <c r="T46" i="66"/>
  <c r="U46" i="66"/>
  <c r="T47" i="66"/>
  <c r="U47" i="66"/>
  <c r="T48" i="66"/>
  <c r="U48" i="66"/>
  <c r="T49" i="66"/>
  <c r="U49" i="66"/>
  <c r="T50" i="66"/>
  <c r="U50" i="66"/>
  <c r="T51" i="66"/>
  <c r="U51" i="66"/>
  <c r="T55" i="66"/>
  <c r="U55" i="66"/>
  <c r="T56" i="66"/>
  <c r="U56" i="66"/>
  <c r="T57" i="66"/>
  <c r="U57" i="66"/>
  <c r="T58" i="66"/>
  <c r="U58" i="66"/>
  <c r="T59" i="66"/>
  <c r="U59" i="66"/>
  <c r="T60" i="66"/>
  <c r="U60" i="66"/>
  <c r="T61" i="66"/>
  <c r="U61" i="66"/>
  <c r="T62" i="66"/>
  <c r="U62" i="66"/>
  <c r="T63" i="66"/>
  <c r="U63" i="66"/>
  <c r="T64" i="66"/>
  <c r="U64" i="66"/>
  <c r="T65" i="66"/>
  <c r="U65" i="66"/>
  <c r="T66" i="66"/>
  <c r="U66" i="66"/>
  <c r="T67" i="66"/>
  <c r="U67" i="66"/>
  <c r="T68" i="66"/>
  <c r="U68" i="66"/>
  <c r="T69" i="66"/>
  <c r="U69" i="66"/>
  <c r="T70" i="66"/>
  <c r="U70" i="66"/>
  <c r="T71" i="66"/>
  <c r="U71" i="66"/>
  <c r="T72" i="66"/>
  <c r="U72" i="66"/>
  <c r="T73" i="66"/>
  <c r="U73" i="66"/>
  <c r="T74" i="66"/>
  <c r="U74" i="66"/>
  <c r="T78" i="66"/>
  <c r="U78" i="66"/>
  <c r="U84" i="66" s="1"/>
  <c r="M5" i="66"/>
  <c r="N5" i="66"/>
  <c r="M6" i="66"/>
  <c r="N6" i="66"/>
  <c r="M7" i="66"/>
  <c r="N7" i="66"/>
  <c r="M8" i="66"/>
  <c r="N8" i="66"/>
  <c r="M9" i="66"/>
  <c r="N9" i="66"/>
  <c r="M10" i="66"/>
  <c r="N10" i="66"/>
  <c r="M11" i="66"/>
  <c r="N11" i="66"/>
  <c r="M12" i="66"/>
  <c r="N12" i="66"/>
  <c r="M13" i="66"/>
  <c r="N13" i="66"/>
  <c r="M14" i="66"/>
  <c r="N14" i="66"/>
  <c r="M15" i="66"/>
  <c r="N15" i="66"/>
  <c r="M16" i="66"/>
  <c r="N16" i="66"/>
  <c r="M17" i="66"/>
  <c r="N17" i="66"/>
  <c r="M18" i="66"/>
  <c r="N18" i="66"/>
  <c r="M19" i="66"/>
  <c r="N19" i="66"/>
  <c r="M20" i="66"/>
  <c r="N20" i="66"/>
  <c r="M21" i="66"/>
  <c r="N21" i="66"/>
  <c r="M22" i="66"/>
  <c r="N22" i="66"/>
  <c r="M23" i="66"/>
  <c r="N23" i="66"/>
  <c r="M24" i="66"/>
  <c r="N24" i="66"/>
  <c r="M25" i="66"/>
  <c r="N25" i="66"/>
  <c r="M29" i="66"/>
  <c r="N29" i="66"/>
  <c r="M30" i="66"/>
  <c r="N30" i="66"/>
  <c r="M31" i="66"/>
  <c r="N31" i="66"/>
  <c r="M32" i="66"/>
  <c r="N32" i="66"/>
  <c r="M33" i="66"/>
  <c r="N33" i="66"/>
  <c r="M34" i="66"/>
  <c r="N34" i="66"/>
  <c r="M38" i="66"/>
  <c r="N38" i="66"/>
  <c r="M39" i="66"/>
  <c r="N39" i="66"/>
  <c r="M40" i="66"/>
  <c r="N40" i="66"/>
  <c r="M41" i="66"/>
  <c r="N41" i="66"/>
  <c r="M42" i="66"/>
  <c r="N42" i="66"/>
  <c r="M43" i="66"/>
  <c r="N43" i="66"/>
  <c r="M44" i="66"/>
  <c r="N44" i="66"/>
  <c r="M45" i="66"/>
  <c r="N45" i="66"/>
  <c r="M46" i="66"/>
  <c r="N46" i="66"/>
  <c r="M47" i="66"/>
  <c r="N47" i="66"/>
  <c r="M48" i="66"/>
  <c r="N48" i="66"/>
  <c r="M49" i="66"/>
  <c r="N49" i="66"/>
  <c r="M53" i="66"/>
  <c r="N53" i="66"/>
  <c r="M54" i="66"/>
  <c r="N54" i="66"/>
  <c r="M55" i="66"/>
  <c r="N55" i="66"/>
  <c r="M56" i="66"/>
  <c r="N56" i="66"/>
  <c r="M57" i="66"/>
  <c r="N57" i="66"/>
  <c r="M58" i="66"/>
  <c r="N58" i="66"/>
  <c r="M59" i="66"/>
  <c r="N59" i="66"/>
  <c r="M60" i="66"/>
  <c r="N60" i="66"/>
  <c r="M61" i="66"/>
  <c r="N61" i="66"/>
  <c r="M62" i="66"/>
  <c r="N62" i="66"/>
  <c r="M63" i="66"/>
  <c r="N63" i="66"/>
  <c r="M64" i="66"/>
  <c r="N64" i="66"/>
  <c r="M65" i="66"/>
  <c r="N65" i="66"/>
  <c r="M66" i="66"/>
  <c r="N66" i="66"/>
  <c r="M67" i="66"/>
  <c r="N67" i="66"/>
  <c r="M68" i="66"/>
  <c r="N68" i="66"/>
  <c r="M69" i="66"/>
  <c r="N69" i="66"/>
  <c r="M70" i="66"/>
  <c r="N70" i="66"/>
  <c r="F23" i="66"/>
  <c r="G23" i="66"/>
  <c r="F24" i="66"/>
  <c r="G24" i="66"/>
  <c r="F25" i="66"/>
  <c r="G25" i="66"/>
  <c r="F26" i="66"/>
  <c r="G26" i="66"/>
  <c r="F27" i="66"/>
  <c r="G27" i="66"/>
  <c r="F28" i="66"/>
  <c r="G28" i="66"/>
  <c r="F29" i="66"/>
  <c r="G29" i="66"/>
  <c r="F30" i="66"/>
  <c r="G30" i="66"/>
  <c r="F31" i="66"/>
  <c r="G31" i="66"/>
  <c r="F32" i="66"/>
  <c r="G32" i="66"/>
  <c r="F36" i="66"/>
  <c r="G36" i="66"/>
  <c r="F37" i="66"/>
  <c r="G37" i="66"/>
  <c r="F38" i="66"/>
  <c r="G38" i="66"/>
  <c r="F39" i="66"/>
  <c r="G39" i="66"/>
  <c r="F40" i="66"/>
  <c r="G40" i="66"/>
  <c r="F41" i="66"/>
  <c r="G41" i="66"/>
  <c r="F42" i="66"/>
  <c r="G42" i="66"/>
  <c r="F43" i="66"/>
  <c r="G43" i="66"/>
  <c r="F44" i="66"/>
  <c r="G44" i="66"/>
  <c r="F45" i="66"/>
  <c r="G45" i="66"/>
  <c r="F46" i="66"/>
  <c r="G46" i="66"/>
  <c r="F47" i="66"/>
  <c r="G47" i="66"/>
  <c r="F51" i="66"/>
  <c r="G51" i="66"/>
  <c r="F52" i="66"/>
  <c r="G52" i="66"/>
  <c r="F53" i="66"/>
  <c r="G53" i="66"/>
  <c r="F54" i="66"/>
  <c r="G54" i="66"/>
  <c r="F55" i="66"/>
  <c r="G55" i="66"/>
  <c r="F56" i="66"/>
  <c r="G56" i="66"/>
  <c r="F57" i="66"/>
  <c r="G57" i="66"/>
  <c r="F58" i="66"/>
  <c r="G58" i="66"/>
  <c r="F62" i="66"/>
  <c r="G62" i="66"/>
  <c r="F63" i="66"/>
  <c r="G63" i="66"/>
  <c r="F64" i="66"/>
  <c r="G64" i="66"/>
  <c r="F65" i="66"/>
  <c r="G65" i="66"/>
  <c r="F66" i="66"/>
  <c r="G66" i="66"/>
  <c r="F67" i="66"/>
  <c r="G67" i="66"/>
  <c r="F71" i="66"/>
  <c r="G71" i="66"/>
  <c r="F72" i="66"/>
  <c r="G72" i="66"/>
  <c r="F73" i="66"/>
  <c r="G73" i="66"/>
  <c r="F74" i="66"/>
  <c r="G74" i="66"/>
  <c r="F75" i="66"/>
  <c r="G75" i="66"/>
  <c r="F76" i="66"/>
  <c r="G76" i="66"/>
  <c r="F5" i="66"/>
  <c r="G5" i="66"/>
  <c r="F6" i="66"/>
  <c r="G6" i="66"/>
  <c r="F7" i="66"/>
  <c r="G7" i="66"/>
  <c r="F8" i="66"/>
  <c r="G8" i="66"/>
  <c r="F9" i="66"/>
  <c r="G9" i="66"/>
  <c r="F10" i="66"/>
  <c r="G10" i="66"/>
  <c r="F11" i="66"/>
  <c r="G11" i="66"/>
  <c r="F12" i="66"/>
  <c r="G12" i="66"/>
  <c r="F13" i="66"/>
  <c r="G13" i="66"/>
  <c r="F14" i="66"/>
  <c r="G14" i="66"/>
  <c r="F15" i="66"/>
  <c r="G15" i="66"/>
  <c r="F16" i="66"/>
  <c r="G16" i="66"/>
  <c r="F17" i="66"/>
  <c r="G17" i="66"/>
  <c r="F18" i="66"/>
  <c r="G18" i="66"/>
  <c r="F19" i="66"/>
  <c r="G19" i="66"/>
  <c r="U4" i="66"/>
  <c r="T4" i="66"/>
  <c r="N4" i="66"/>
  <c r="M4" i="66"/>
  <c r="G4" i="66"/>
  <c r="F4" i="66"/>
  <c r="L78" i="66" l="1"/>
  <c r="S84" i="66"/>
  <c r="E68" i="66"/>
  <c r="E20" i="66"/>
  <c r="E81" i="66"/>
  <c r="U82" i="65"/>
  <c r="T82" i="65"/>
  <c r="P82" i="65"/>
  <c r="T81" i="65"/>
  <c r="U81" i="65"/>
  <c r="U80" i="65"/>
  <c r="T80" i="65"/>
  <c r="U77" i="65"/>
  <c r="T77" i="65"/>
  <c r="P77" i="65"/>
  <c r="T62" i="65"/>
  <c r="U62" i="65"/>
  <c r="T63" i="65"/>
  <c r="U63" i="65"/>
  <c r="T64" i="65"/>
  <c r="U64" i="65"/>
  <c r="T65" i="65"/>
  <c r="U65" i="65"/>
  <c r="T66" i="65"/>
  <c r="U66" i="65"/>
  <c r="T67" i="65"/>
  <c r="U67" i="65"/>
  <c r="T68" i="65"/>
  <c r="U68" i="65"/>
  <c r="T69" i="65"/>
  <c r="U69" i="65"/>
  <c r="T70" i="65"/>
  <c r="U70" i="65"/>
  <c r="T71" i="65"/>
  <c r="U71" i="65"/>
  <c r="T72" i="65"/>
  <c r="U72" i="65"/>
  <c r="T73" i="65"/>
  <c r="U73" i="65"/>
  <c r="T74" i="65"/>
  <c r="U74" i="65"/>
  <c r="T75" i="65"/>
  <c r="U75" i="65"/>
  <c r="T76" i="65"/>
  <c r="U76" i="65"/>
  <c r="U61" i="65"/>
  <c r="T61" i="65"/>
  <c r="U58" i="65"/>
  <c r="T58" i="65"/>
  <c r="P58" i="65"/>
  <c r="T37" i="65"/>
  <c r="U37" i="65"/>
  <c r="T38" i="65"/>
  <c r="U38" i="65"/>
  <c r="T39" i="65"/>
  <c r="U39" i="65"/>
  <c r="T40" i="65"/>
  <c r="U40" i="65"/>
  <c r="T41" i="65"/>
  <c r="U41" i="65"/>
  <c r="T42" i="65"/>
  <c r="U42" i="65"/>
  <c r="T43" i="65"/>
  <c r="U43" i="65"/>
  <c r="T44" i="65"/>
  <c r="U44" i="65"/>
  <c r="T45" i="65"/>
  <c r="U45" i="65"/>
  <c r="T46" i="65"/>
  <c r="U46" i="65"/>
  <c r="T47" i="65"/>
  <c r="U47" i="65"/>
  <c r="T48" i="65"/>
  <c r="U48" i="65"/>
  <c r="T49" i="65"/>
  <c r="U49" i="65"/>
  <c r="T50" i="65"/>
  <c r="U50" i="65"/>
  <c r="T51" i="65"/>
  <c r="U51" i="65"/>
  <c r="T52" i="65"/>
  <c r="U52" i="65"/>
  <c r="T53" i="65"/>
  <c r="U53" i="65"/>
  <c r="T54" i="65"/>
  <c r="U54" i="65"/>
  <c r="T55" i="65"/>
  <c r="U55" i="65"/>
  <c r="T56" i="65"/>
  <c r="U56" i="65"/>
  <c r="T57" i="65"/>
  <c r="U57" i="65"/>
  <c r="T36" i="65"/>
  <c r="U36" i="65"/>
  <c r="P33" i="65"/>
  <c r="U33" i="65"/>
  <c r="T33" i="65"/>
  <c r="S33" i="65" s="1"/>
  <c r="T30" i="65"/>
  <c r="U30" i="65"/>
  <c r="T31" i="65"/>
  <c r="U31" i="65"/>
  <c r="T32" i="65"/>
  <c r="U32" i="65"/>
  <c r="U29" i="65"/>
  <c r="T29" i="65"/>
  <c r="P26" i="65"/>
  <c r="U26" i="65"/>
  <c r="T26" i="65"/>
  <c r="S26" i="65" s="1"/>
  <c r="T23" i="65"/>
  <c r="U23" i="65"/>
  <c r="T24" i="65"/>
  <c r="U24" i="65"/>
  <c r="T25" i="65"/>
  <c r="U25" i="65"/>
  <c r="U22" i="65"/>
  <c r="T22" i="65"/>
  <c r="U19" i="65"/>
  <c r="T19" i="65"/>
  <c r="P19" i="65"/>
  <c r="T12" i="65"/>
  <c r="U12" i="65"/>
  <c r="T13" i="65"/>
  <c r="U13" i="65"/>
  <c r="T14" i="65"/>
  <c r="U14" i="65"/>
  <c r="T15" i="65"/>
  <c r="U15" i="65"/>
  <c r="T16" i="65"/>
  <c r="U16" i="65"/>
  <c r="T17" i="65"/>
  <c r="U17" i="65"/>
  <c r="T18" i="65"/>
  <c r="U18" i="65"/>
  <c r="U11" i="65"/>
  <c r="T11" i="65"/>
  <c r="U8" i="65"/>
  <c r="T8" i="65"/>
  <c r="P8" i="65"/>
  <c r="T5" i="65"/>
  <c r="U5" i="65"/>
  <c r="T6" i="65"/>
  <c r="U6" i="65"/>
  <c r="T7" i="65"/>
  <c r="U7" i="65"/>
  <c r="U4" i="65"/>
  <c r="T4" i="65"/>
  <c r="N79" i="65"/>
  <c r="M79" i="65"/>
  <c r="L79" i="65" s="1"/>
  <c r="I79" i="65"/>
  <c r="M52" i="65"/>
  <c r="N52" i="65"/>
  <c r="M53" i="65"/>
  <c r="N53" i="65"/>
  <c r="M54" i="65"/>
  <c r="N54" i="65"/>
  <c r="M55" i="65"/>
  <c r="N55" i="65"/>
  <c r="M56" i="65"/>
  <c r="N56" i="65"/>
  <c r="M57" i="65"/>
  <c r="N57" i="65"/>
  <c r="M58" i="65"/>
  <c r="N58" i="65"/>
  <c r="M59" i="65"/>
  <c r="N59" i="65"/>
  <c r="M60" i="65"/>
  <c r="N60" i="65"/>
  <c r="M61" i="65"/>
  <c r="N61" i="65"/>
  <c r="M62" i="65"/>
  <c r="N62" i="65"/>
  <c r="M63" i="65"/>
  <c r="N63" i="65"/>
  <c r="M64" i="65"/>
  <c r="N64" i="65"/>
  <c r="M65" i="65"/>
  <c r="N65" i="65"/>
  <c r="M66" i="65"/>
  <c r="N66" i="65"/>
  <c r="M67" i="65"/>
  <c r="N67" i="65"/>
  <c r="M68" i="65"/>
  <c r="N68" i="65"/>
  <c r="M69" i="65"/>
  <c r="N69" i="65"/>
  <c r="M70" i="65"/>
  <c r="N70" i="65"/>
  <c r="M71" i="65"/>
  <c r="N71" i="65"/>
  <c r="M72" i="65"/>
  <c r="N72" i="65"/>
  <c r="M73" i="65"/>
  <c r="N73" i="65"/>
  <c r="M74" i="65"/>
  <c r="N74" i="65"/>
  <c r="M75" i="65"/>
  <c r="N75" i="65"/>
  <c r="M76" i="65"/>
  <c r="N76" i="65"/>
  <c r="M77" i="65"/>
  <c r="N77" i="65"/>
  <c r="M78" i="65"/>
  <c r="N78" i="65"/>
  <c r="N51" i="65"/>
  <c r="M51" i="65"/>
  <c r="N48" i="65"/>
  <c r="M48" i="65"/>
  <c r="I48" i="65"/>
  <c r="M39" i="65"/>
  <c r="N39" i="65"/>
  <c r="M40" i="65"/>
  <c r="N40" i="65"/>
  <c r="M41" i="65"/>
  <c r="N41" i="65"/>
  <c r="M42" i="65"/>
  <c r="N42" i="65"/>
  <c r="M43" i="65"/>
  <c r="N43" i="65"/>
  <c r="M44" i="65"/>
  <c r="N44" i="65"/>
  <c r="M45" i="65"/>
  <c r="N45" i="65"/>
  <c r="M46" i="65"/>
  <c r="N46" i="65"/>
  <c r="M47" i="65"/>
  <c r="N47" i="65"/>
  <c r="N38" i="65"/>
  <c r="M38" i="65"/>
  <c r="G79" i="65"/>
  <c r="E79" i="65" s="1"/>
  <c r="F79" i="65"/>
  <c r="B79" i="65"/>
  <c r="F74" i="65"/>
  <c r="G74" i="65"/>
  <c r="F75" i="65"/>
  <c r="G75" i="65"/>
  <c r="F76" i="65"/>
  <c r="G76" i="65"/>
  <c r="F77" i="65"/>
  <c r="G77" i="65"/>
  <c r="F78" i="65"/>
  <c r="G78" i="65"/>
  <c r="G73" i="65"/>
  <c r="F73" i="65"/>
  <c r="G70" i="65"/>
  <c r="E70" i="65" s="1"/>
  <c r="F70" i="65"/>
  <c r="B70" i="65"/>
  <c r="F57" i="65"/>
  <c r="G57" i="65"/>
  <c r="F58" i="65"/>
  <c r="G58" i="65"/>
  <c r="F59" i="65"/>
  <c r="G59" i="65"/>
  <c r="F60" i="65"/>
  <c r="G60" i="65"/>
  <c r="F61" i="65"/>
  <c r="G61" i="65"/>
  <c r="F62" i="65"/>
  <c r="G62" i="65"/>
  <c r="F63" i="65"/>
  <c r="G63" i="65"/>
  <c r="F64" i="65"/>
  <c r="G64" i="65"/>
  <c r="F65" i="65"/>
  <c r="G65" i="65"/>
  <c r="F66" i="65"/>
  <c r="G66" i="65"/>
  <c r="F67" i="65"/>
  <c r="G67" i="65"/>
  <c r="F68" i="65"/>
  <c r="G68" i="65"/>
  <c r="F69" i="65"/>
  <c r="G69" i="65"/>
  <c r="G56" i="65"/>
  <c r="F56" i="65"/>
  <c r="G53" i="65"/>
  <c r="F53" i="65"/>
  <c r="B53" i="65"/>
  <c r="F42" i="65"/>
  <c r="G42" i="65"/>
  <c r="F43" i="65"/>
  <c r="G43" i="65"/>
  <c r="F44" i="65"/>
  <c r="G44" i="65"/>
  <c r="F45" i="65"/>
  <c r="G45" i="65"/>
  <c r="F46" i="65"/>
  <c r="G46" i="65"/>
  <c r="F47" i="65"/>
  <c r="G47" i="65"/>
  <c r="F48" i="65"/>
  <c r="G48" i="65"/>
  <c r="F49" i="65"/>
  <c r="G49" i="65"/>
  <c r="F50" i="65"/>
  <c r="G50" i="65"/>
  <c r="F51" i="65"/>
  <c r="G51" i="65"/>
  <c r="F52" i="65"/>
  <c r="G52" i="65"/>
  <c r="G41" i="65"/>
  <c r="F41" i="65"/>
  <c r="G38" i="65"/>
  <c r="F38" i="65"/>
  <c r="B38" i="65"/>
  <c r="F23" i="65"/>
  <c r="G23" i="65"/>
  <c r="F24" i="65"/>
  <c r="G24" i="65"/>
  <c r="F25" i="65"/>
  <c r="G25" i="65"/>
  <c r="F26" i="65"/>
  <c r="G26" i="65"/>
  <c r="F27" i="65"/>
  <c r="G27" i="65"/>
  <c r="F28" i="65"/>
  <c r="G28" i="65"/>
  <c r="F29" i="65"/>
  <c r="G29" i="65"/>
  <c r="F30" i="65"/>
  <c r="G30" i="65"/>
  <c r="F31" i="65"/>
  <c r="G31" i="65"/>
  <c r="F32" i="65"/>
  <c r="G32" i="65"/>
  <c r="F33" i="65"/>
  <c r="G33" i="65"/>
  <c r="F34" i="65"/>
  <c r="G34" i="65"/>
  <c r="F35" i="65"/>
  <c r="G35" i="65"/>
  <c r="F36" i="65"/>
  <c r="G36" i="65"/>
  <c r="F37" i="65"/>
  <c r="G37" i="65"/>
  <c r="G22" i="65"/>
  <c r="F22" i="65"/>
  <c r="G19" i="65"/>
  <c r="F19" i="65"/>
  <c r="B19" i="65"/>
  <c r="F10" i="65"/>
  <c r="G10" i="65"/>
  <c r="F11" i="65"/>
  <c r="G11" i="65"/>
  <c r="F12" i="65"/>
  <c r="G12" i="65"/>
  <c r="F13" i="65"/>
  <c r="G13" i="65"/>
  <c r="F14" i="65"/>
  <c r="G14" i="65"/>
  <c r="F15" i="65"/>
  <c r="G15" i="65"/>
  <c r="F16" i="65"/>
  <c r="G16" i="65"/>
  <c r="F17" i="65"/>
  <c r="G17" i="65"/>
  <c r="F18" i="65"/>
  <c r="G18" i="65"/>
  <c r="G9" i="65"/>
  <c r="F9" i="65"/>
  <c r="G6" i="65"/>
  <c r="F6" i="65"/>
  <c r="E6" i="65" s="1"/>
  <c r="B6" i="65"/>
  <c r="F5" i="65"/>
  <c r="G5" i="65"/>
  <c r="G4" i="65"/>
  <c r="F4" i="65"/>
  <c r="S82" i="65" l="1"/>
  <c r="S77" i="65"/>
  <c r="S58" i="65"/>
  <c r="S19" i="65"/>
  <c r="S8" i="65"/>
  <c r="L48" i="65"/>
  <c r="E53" i="65"/>
  <c r="E38" i="65"/>
  <c r="E19" i="65"/>
  <c r="N35" i="65"/>
  <c r="M35" i="65"/>
  <c r="L35" i="65" s="1"/>
  <c r="I35" i="65"/>
  <c r="M32" i="65"/>
  <c r="N32" i="65"/>
  <c r="M33" i="65"/>
  <c r="N33" i="65"/>
  <c r="M34" i="65"/>
  <c r="N34" i="65"/>
  <c r="N31" i="65"/>
  <c r="M31" i="65"/>
  <c r="N28" i="65"/>
  <c r="M28" i="65"/>
  <c r="I28" i="65"/>
  <c r="M25" i="65"/>
  <c r="N25" i="65"/>
  <c r="M26" i="65"/>
  <c r="N26" i="65"/>
  <c r="M27" i="65"/>
  <c r="N27" i="65"/>
  <c r="N24" i="65"/>
  <c r="M24" i="65"/>
  <c r="N21" i="65"/>
  <c r="M21" i="65"/>
  <c r="I21" i="65"/>
  <c r="M14" i="65"/>
  <c r="N14" i="65"/>
  <c r="M15" i="65"/>
  <c r="N15" i="65"/>
  <c r="M16" i="65"/>
  <c r="N16" i="65"/>
  <c r="M17" i="65"/>
  <c r="N17" i="65"/>
  <c r="M18" i="65"/>
  <c r="N18" i="65"/>
  <c r="M19" i="65"/>
  <c r="N19" i="65"/>
  <c r="M20" i="65"/>
  <c r="N20" i="65"/>
  <c r="N13" i="65"/>
  <c r="M13" i="65"/>
  <c r="N10" i="65"/>
  <c r="M10" i="65"/>
  <c r="L10" i="65" s="1"/>
  <c r="I10" i="65"/>
  <c r="M5" i="65"/>
  <c r="N5" i="65"/>
  <c r="M6" i="65"/>
  <c r="N6" i="65"/>
  <c r="M7" i="65"/>
  <c r="N7" i="65"/>
  <c r="M8" i="65"/>
  <c r="N8" i="65"/>
  <c r="M9" i="65"/>
  <c r="N9" i="65"/>
  <c r="N4" i="65"/>
  <c r="M4" i="65"/>
  <c r="L28" i="65" l="1"/>
  <c r="L21" i="65"/>
  <c r="U81" i="64"/>
  <c r="T81" i="64"/>
  <c r="P81" i="64"/>
  <c r="T68" i="64"/>
  <c r="U68" i="64"/>
  <c r="T69" i="64"/>
  <c r="U69" i="64"/>
  <c r="T70" i="64"/>
  <c r="U70" i="64"/>
  <c r="T71" i="64"/>
  <c r="U71" i="64"/>
  <c r="T72" i="64"/>
  <c r="U72" i="64"/>
  <c r="T73" i="64"/>
  <c r="U73" i="64"/>
  <c r="T74" i="64"/>
  <c r="U74" i="64"/>
  <c r="T75" i="64"/>
  <c r="U75" i="64"/>
  <c r="T76" i="64"/>
  <c r="U76" i="64"/>
  <c r="T77" i="64"/>
  <c r="U77" i="64"/>
  <c r="T78" i="64"/>
  <c r="U78" i="64"/>
  <c r="T79" i="64"/>
  <c r="U79" i="64"/>
  <c r="T80" i="64"/>
  <c r="U80" i="64"/>
  <c r="N72" i="64"/>
  <c r="L72" i="64" s="1"/>
  <c r="M72" i="64"/>
  <c r="I72" i="64"/>
  <c r="M43" i="64"/>
  <c r="N43" i="64"/>
  <c r="M44" i="64"/>
  <c r="N44" i="64"/>
  <c r="M45" i="64"/>
  <c r="N45" i="64"/>
  <c r="M46" i="64"/>
  <c r="N46" i="64"/>
  <c r="M47" i="64"/>
  <c r="N47" i="64"/>
  <c r="M48" i="64"/>
  <c r="N48" i="64"/>
  <c r="M49" i="64"/>
  <c r="N49" i="64"/>
  <c r="M50" i="64"/>
  <c r="N50" i="64"/>
  <c r="M51" i="64"/>
  <c r="N51" i="64"/>
  <c r="M52" i="64"/>
  <c r="N52" i="64"/>
  <c r="M53" i="64"/>
  <c r="N53" i="64"/>
  <c r="M54" i="64"/>
  <c r="N54" i="64"/>
  <c r="M55" i="64"/>
  <c r="N55" i="64"/>
  <c r="M56" i="64"/>
  <c r="N56" i="64"/>
  <c r="M57" i="64"/>
  <c r="N57" i="64"/>
  <c r="M58" i="64"/>
  <c r="N58" i="64"/>
  <c r="M59" i="64"/>
  <c r="N59" i="64"/>
  <c r="M60" i="64"/>
  <c r="N60" i="64"/>
  <c r="M61" i="64"/>
  <c r="N61" i="64"/>
  <c r="M62" i="64"/>
  <c r="N62" i="64"/>
  <c r="M63" i="64"/>
  <c r="N63" i="64"/>
  <c r="M64" i="64"/>
  <c r="N64" i="64"/>
  <c r="M65" i="64"/>
  <c r="N65" i="64"/>
  <c r="M66" i="64"/>
  <c r="N66" i="64"/>
  <c r="M67" i="64"/>
  <c r="N67" i="64"/>
  <c r="M68" i="64"/>
  <c r="N68" i="64"/>
  <c r="M69" i="64"/>
  <c r="N69" i="64"/>
  <c r="M70" i="64"/>
  <c r="N70" i="64"/>
  <c r="M71" i="64"/>
  <c r="N71" i="64"/>
  <c r="G84" i="64"/>
  <c r="F84" i="64"/>
  <c r="B84" i="64"/>
  <c r="F83" i="64"/>
  <c r="G83" i="64"/>
  <c r="G82" i="64"/>
  <c r="F82" i="64"/>
  <c r="G79" i="64"/>
  <c r="F79" i="64"/>
  <c r="B79" i="64"/>
  <c r="F72" i="64"/>
  <c r="G72" i="64"/>
  <c r="F73" i="64"/>
  <c r="G73" i="64"/>
  <c r="F74" i="64"/>
  <c r="G74" i="64"/>
  <c r="F75" i="64"/>
  <c r="G75" i="64"/>
  <c r="F76" i="64"/>
  <c r="G76" i="64"/>
  <c r="F77" i="64"/>
  <c r="G77" i="64"/>
  <c r="F78" i="64"/>
  <c r="G78" i="64"/>
  <c r="G71" i="64"/>
  <c r="F71" i="64"/>
  <c r="B68" i="64"/>
  <c r="F59" i="64"/>
  <c r="G59" i="64"/>
  <c r="F60" i="64"/>
  <c r="G60" i="64"/>
  <c r="F61" i="64"/>
  <c r="G61" i="64"/>
  <c r="F62" i="64"/>
  <c r="G62" i="64"/>
  <c r="F63" i="64"/>
  <c r="G63" i="64"/>
  <c r="F64" i="64"/>
  <c r="G64" i="64"/>
  <c r="F65" i="64"/>
  <c r="G65" i="64"/>
  <c r="F66" i="64"/>
  <c r="G66" i="64"/>
  <c r="F67" i="64"/>
  <c r="G67" i="64"/>
  <c r="S81" i="64" l="1"/>
  <c r="E84" i="64"/>
  <c r="E79" i="64"/>
  <c r="U67" i="64"/>
  <c r="T67" i="64"/>
  <c r="U64" i="64"/>
  <c r="T64" i="64"/>
  <c r="P64" i="64"/>
  <c r="T53" i="64"/>
  <c r="U53" i="64"/>
  <c r="T54" i="64"/>
  <c r="U54" i="64"/>
  <c r="T55" i="64"/>
  <c r="U55" i="64"/>
  <c r="T56" i="64"/>
  <c r="U56" i="64"/>
  <c r="T57" i="64"/>
  <c r="U57" i="64"/>
  <c r="T58" i="64"/>
  <c r="U58" i="64"/>
  <c r="T59" i="64"/>
  <c r="U59" i="64"/>
  <c r="T60" i="64"/>
  <c r="U60" i="64"/>
  <c r="T61" i="64"/>
  <c r="U61" i="64"/>
  <c r="T62" i="64"/>
  <c r="U62" i="64"/>
  <c r="T63" i="64"/>
  <c r="U63" i="64"/>
  <c r="U52" i="64"/>
  <c r="T52" i="64"/>
  <c r="P49" i="64"/>
  <c r="T34" i="64"/>
  <c r="U34" i="64"/>
  <c r="T35" i="64"/>
  <c r="U35" i="64"/>
  <c r="T36" i="64"/>
  <c r="U36" i="64"/>
  <c r="T37" i="64"/>
  <c r="U37" i="64"/>
  <c r="T38" i="64"/>
  <c r="U38" i="64"/>
  <c r="T39" i="64"/>
  <c r="U39" i="64"/>
  <c r="T40" i="64"/>
  <c r="U40" i="64"/>
  <c r="T41" i="64"/>
  <c r="U41" i="64"/>
  <c r="T42" i="64"/>
  <c r="U42" i="64"/>
  <c r="T43" i="64"/>
  <c r="U43" i="64"/>
  <c r="T44" i="64"/>
  <c r="U44" i="64"/>
  <c r="T45" i="64"/>
  <c r="U45" i="64"/>
  <c r="T46" i="64"/>
  <c r="U46" i="64"/>
  <c r="T47" i="64"/>
  <c r="U47" i="64"/>
  <c r="T48" i="64"/>
  <c r="U48" i="64"/>
  <c r="U33" i="64"/>
  <c r="U49" i="64" s="1"/>
  <c r="T33" i="64"/>
  <c r="T49" i="64" s="1"/>
  <c r="P30" i="64"/>
  <c r="T25" i="64"/>
  <c r="U25" i="64"/>
  <c r="T26" i="64"/>
  <c r="U26" i="64"/>
  <c r="T27" i="64"/>
  <c r="U27" i="64"/>
  <c r="T28" i="64"/>
  <c r="U28" i="64"/>
  <c r="T29" i="64"/>
  <c r="U29" i="64"/>
  <c r="U24" i="64"/>
  <c r="T24" i="64"/>
  <c r="T30" i="64" s="1"/>
  <c r="P21" i="64"/>
  <c r="T16" i="64"/>
  <c r="U16" i="64"/>
  <c r="T17" i="64"/>
  <c r="U17" i="64"/>
  <c r="T18" i="64"/>
  <c r="U18" i="64"/>
  <c r="T19" i="64"/>
  <c r="U19" i="64"/>
  <c r="T20" i="64"/>
  <c r="U20" i="64"/>
  <c r="U15" i="64"/>
  <c r="U21" i="64" s="1"/>
  <c r="T15" i="64"/>
  <c r="T21" i="64" s="1"/>
  <c r="U12" i="64"/>
  <c r="T12" i="64"/>
  <c r="P12" i="64"/>
  <c r="T5" i="64"/>
  <c r="U5" i="64"/>
  <c r="T6" i="64"/>
  <c r="U6" i="64"/>
  <c r="T7" i="64"/>
  <c r="U7" i="64"/>
  <c r="T8" i="64"/>
  <c r="U8" i="64"/>
  <c r="T9" i="64"/>
  <c r="U9" i="64"/>
  <c r="T10" i="64"/>
  <c r="U10" i="64"/>
  <c r="T11" i="64"/>
  <c r="U11" i="64"/>
  <c r="N42" i="64"/>
  <c r="M42" i="64"/>
  <c r="N39" i="64"/>
  <c r="M39" i="64"/>
  <c r="I39" i="64"/>
  <c r="M12" i="64"/>
  <c r="N12" i="64"/>
  <c r="M13" i="64"/>
  <c r="N13" i="64"/>
  <c r="M14" i="64"/>
  <c r="N14" i="64"/>
  <c r="M15" i="64"/>
  <c r="N15" i="64"/>
  <c r="M16" i="64"/>
  <c r="N16" i="64"/>
  <c r="M17" i="64"/>
  <c r="N17" i="64"/>
  <c r="M18" i="64"/>
  <c r="N18" i="64"/>
  <c r="M19" i="64"/>
  <c r="N19" i="64"/>
  <c r="M20" i="64"/>
  <c r="N20" i="64"/>
  <c r="M21" i="64"/>
  <c r="N21" i="64"/>
  <c r="M22" i="64"/>
  <c r="N22" i="64"/>
  <c r="M23" i="64"/>
  <c r="N23" i="64"/>
  <c r="M24" i="64"/>
  <c r="N24" i="64"/>
  <c r="M25" i="64"/>
  <c r="N25" i="64"/>
  <c r="M26" i="64"/>
  <c r="N26" i="64"/>
  <c r="M27" i="64"/>
  <c r="N27" i="64"/>
  <c r="M28" i="64"/>
  <c r="N28" i="64"/>
  <c r="M29" i="64"/>
  <c r="N29" i="64"/>
  <c r="M30" i="64"/>
  <c r="N30" i="64"/>
  <c r="M31" i="64"/>
  <c r="N31" i="64"/>
  <c r="M32" i="64"/>
  <c r="N32" i="64"/>
  <c r="M33" i="64"/>
  <c r="N33" i="64"/>
  <c r="M34" i="64"/>
  <c r="N34" i="64"/>
  <c r="M35" i="64"/>
  <c r="N35" i="64"/>
  <c r="M36" i="64"/>
  <c r="N36" i="64"/>
  <c r="M37" i="64"/>
  <c r="N37" i="64"/>
  <c r="M38" i="64"/>
  <c r="N38" i="64"/>
  <c r="N11" i="64"/>
  <c r="M11" i="64"/>
  <c r="N8" i="64"/>
  <c r="M8" i="64"/>
  <c r="I8" i="64"/>
  <c r="M5" i="64"/>
  <c r="N5" i="64"/>
  <c r="M6" i="64"/>
  <c r="N6" i="64"/>
  <c r="M7" i="64"/>
  <c r="N7" i="64"/>
  <c r="G58" i="64"/>
  <c r="G68" i="64" s="1"/>
  <c r="F58" i="64"/>
  <c r="F68" i="64" s="1"/>
  <c r="G55" i="64"/>
  <c r="F55" i="64"/>
  <c r="B55" i="64"/>
  <c r="E55" i="64"/>
  <c r="F48" i="64"/>
  <c r="G48" i="64"/>
  <c r="F49" i="64"/>
  <c r="G49" i="64"/>
  <c r="F50" i="64"/>
  <c r="G50" i="64"/>
  <c r="F51" i="64"/>
  <c r="G51" i="64"/>
  <c r="F52" i="64"/>
  <c r="G52" i="64"/>
  <c r="F53" i="64"/>
  <c r="G53" i="64"/>
  <c r="F54" i="64"/>
  <c r="G54" i="64"/>
  <c r="G47" i="64"/>
  <c r="F47" i="64"/>
  <c r="G44" i="64"/>
  <c r="E44" i="64" s="1"/>
  <c r="F44" i="64"/>
  <c r="B44" i="64"/>
  <c r="F29" i="64"/>
  <c r="G29" i="64"/>
  <c r="F30" i="64"/>
  <c r="G30" i="64"/>
  <c r="F31" i="64"/>
  <c r="G31" i="64"/>
  <c r="F32" i="64"/>
  <c r="G32" i="64"/>
  <c r="F33" i="64"/>
  <c r="G33" i="64"/>
  <c r="F34" i="64"/>
  <c r="G34" i="64"/>
  <c r="F35" i="64"/>
  <c r="G35" i="64"/>
  <c r="F36" i="64"/>
  <c r="G36" i="64"/>
  <c r="F37" i="64"/>
  <c r="G37" i="64"/>
  <c r="F38" i="64"/>
  <c r="G38" i="64"/>
  <c r="F39" i="64"/>
  <c r="G39" i="64"/>
  <c r="F40" i="64"/>
  <c r="G40" i="64"/>
  <c r="F41" i="64"/>
  <c r="G41" i="64"/>
  <c r="F42" i="64"/>
  <c r="G42" i="64"/>
  <c r="F43" i="64"/>
  <c r="G43" i="64"/>
  <c r="G28" i="64"/>
  <c r="F28" i="64"/>
  <c r="G25" i="64"/>
  <c r="F25" i="64"/>
  <c r="B25" i="64"/>
  <c r="E25" i="64"/>
  <c r="F20" i="64"/>
  <c r="G20" i="64"/>
  <c r="F21" i="64"/>
  <c r="G21" i="64"/>
  <c r="F22" i="64"/>
  <c r="G22" i="64"/>
  <c r="F23" i="64"/>
  <c r="G23" i="64"/>
  <c r="F24" i="64"/>
  <c r="G24" i="64"/>
  <c r="G19" i="64"/>
  <c r="F19" i="64"/>
  <c r="G16" i="64"/>
  <c r="F16" i="64"/>
  <c r="B16" i="64"/>
  <c r="F5" i="64"/>
  <c r="G5" i="64"/>
  <c r="F6" i="64"/>
  <c r="G6" i="64"/>
  <c r="F7" i="64"/>
  <c r="G7" i="64"/>
  <c r="F8" i="64"/>
  <c r="G8" i="64"/>
  <c r="F9" i="64"/>
  <c r="G9" i="64"/>
  <c r="F10" i="64"/>
  <c r="G10" i="64"/>
  <c r="F11" i="64"/>
  <c r="G11" i="64"/>
  <c r="F12" i="64"/>
  <c r="G12" i="64"/>
  <c r="F13" i="64"/>
  <c r="G13" i="64"/>
  <c r="F14" i="64"/>
  <c r="G14" i="64"/>
  <c r="F15" i="64"/>
  <c r="G15" i="64"/>
  <c r="U4" i="64"/>
  <c r="T4" i="64"/>
  <c r="N4" i="64"/>
  <c r="M4" i="64"/>
  <c r="G4" i="64"/>
  <c r="F4" i="64"/>
  <c r="E68" i="64" l="1"/>
  <c r="U30" i="64"/>
  <c r="S30" i="64" s="1"/>
  <c r="S64" i="64"/>
  <c r="S49" i="64"/>
  <c r="S21" i="64"/>
  <c r="S12" i="64"/>
  <c r="L39" i="64"/>
  <c r="L8" i="64"/>
  <c r="E16" i="64"/>
  <c r="M56" i="63"/>
  <c r="N56" i="63"/>
  <c r="M57" i="63"/>
  <c r="N57" i="63"/>
  <c r="M58" i="63"/>
  <c r="N58" i="63"/>
  <c r="M59" i="63"/>
  <c r="N59" i="63"/>
  <c r="M60" i="63"/>
  <c r="N60" i="63"/>
  <c r="M61" i="63"/>
  <c r="N61" i="63"/>
  <c r="U84" i="63"/>
  <c r="T84" i="63"/>
  <c r="S84" i="63" s="1"/>
  <c r="P84" i="63"/>
  <c r="T77" i="63"/>
  <c r="U77" i="63"/>
  <c r="T78" i="63"/>
  <c r="U78" i="63"/>
  <c r="T79" i="63"/>
  <c r="U79" i="63"/>
  <c r="T80" i="63"/>
  <c r="U80" i="63"/>
  <c r="T81" i="63"/>
  <c r="U81" i="63"/>
  <c r="T82" i="63"/>
  <c r="U82" i="63"/>
  <c r="T83" i="63"/>
  <c r="U83" i="63"/>
  <c r="N69" i="63"/>
  <c r="M69" i="63"/>
  <c r="I69" i="63"/>
  <c r="M66" i="63"/>
  <c r="N66" i="63"/>
  <c r="M67" i="63"/>
  <c r="N67" i="63"/>
  <c r="M68" i="63"/>
  <c r="N68" i="63"/>
  <c r="N65" i="63"/>
  <c r="M65" i="63"/>
  <c r="G78" i="63"/>
  <c r="F78" i="63"/>
  <c r="B78" i="63"/>
  <c r="F69" i="63"/>
  <c r="G69" i="63"/>
  <c r="F70" i="63"/>
  <c r="G70" i="63"/>
  <c r="F71" i="63"/>
  <c r="G71" i="63"/>
  <c r="F72" i="63"/>
  <c r="G72" i="63"/>
  <c r="F73" i="63"/>
  <c r="G73" i="63"/>
  <c r="F74" i="63"/>
  <c r="G74" i="63"/>
  <c r="F75" i="63"/>
  <c r="G75" i="63"/>
  <c r="F76" i="63"/>
  <c r="G76" i="63"/>
  <c r="F77" i="63"/>
  <c r="G77" i="63"/>
  <c r="G68" i="63"/>
  <c r="F68" i="63"/>
  <c r="L69" i="63" l="1"/>
  <c r="E78" i="63"/>
  <c r="U76" i="63"/>
  <c r="T76" i="63"/>
  <c r="U73" i="63" l="1"/>
  <c r="T73" i="63"/>
  <c r="P73" i="63"/>
  <c r="T71" i="63"/>
  <c r="U71" i="63"/>
  <c r="T72" i="63"/>
  <c r="U72" i="63"/>
  <c r="T66" i="63"/>
  <c r="U66" i="63"/>
  <c r="T67" i="63"/>
  <c r="U67" i="63"/>
  <c r="T68" i="63"/>
  <c r="U68" i="63"/>
  <c r="T69" i="63"/>
  <c r="U69" i="63"/>
  <c r="T70" i="63"/>
  <c r="U70" i="63"/>
  <c r="U65" i="63"/>
  <c r="T65" i="63"/>
  <c r="P62" i="63"/>
  <c r="U62" i="63"/>
  <c r="T62" i="63"/>
  <c r="T57" i="63"/>
  <c r="U57" i="63"/>
  <c r="T58" i="63"/>
  <c r="U58" i="63"/>
  <c r="T59" i="63"/>
  <c r="U59" i="63"/>
  <c r="T60" i="63"/>
  <c r="U60" i="63"/>
  <c r="T61" i="63"/>
  <c r="U61" i="63"/>
  <c r="U56" i="63"/>
  <c r="T56" i="63"/>
  <c r="P53" i="63"/>
  <c r="U53" i="63"/>
  <c r="T53" i="63"/>
  <c r="T40" i="63"/>
  <c r="U40" i="63"/>
  <c r="T41" i="63"/>
  <c r="U41" i="63"/>
  <c r="T42" i="63"/>
  <c r="U42" i="63"/>
  <c r="T43" i="63"/>
  <c r="U43" i="63"/>
  <c r="T44" i="63"/>
  <c r="U44" i="63"/>
  <c r="T45" i="63"/>
  <c r="U45" i="63"/>
  <c r="T46" i="63"/>
  <c r="U46" i="63"/>
  <c r="T47" i="63"/>
  <c r="U47" i="63"/>
  <c r="T48" i="63"/>
  <c r="U48" i="63"/>
  <c r="T49" i="63"/>
  <c r="U49" i="63"/>
  <c r="T50" i="63"/>
  <c r="U50" i="63"/>
  <c r="T51" i="63"/>
  <c r="U51" i="63"/>
  <c r="T52" i="63"/>
  <c r="U52" i="63"/>
  <c r="N62" i="63"/>
  <c r="M62" i="63"/>
  <c r="L62" i="63" s="1"/>
  <c r="I62" i="63"/>
  <c r="M5" i="63"/>
  <c r="N5" i="63"/>
  <c r="M6" i="63"/>
  <c r="N6" i="63"/>
  <c r="M7" i="63"/>
  <c r="N7" i="63"/>
  <c r="M8" i="63"/>
  <c r="N8" i="63"/>
  <c r="M9" i="63"/>
  <c r="N9" i="63"/>
  <c r="M10" i="63"/>
  <c r="N10" i="63"/>
  <c r="M11" i="63"/>
  <c r="N11" i="63"/>
  <c r="M12" i="63"/>
  <c r="N12" i="63"/>
  <c r="M13" i="63"/>
  <c r="N13" i="63"/>
  <c r="M14" i="63"/>
  <c r="N14" i="63"/>
  <c r="M15" i="63"/>
  <c r="N15" i="63"/>
  <c r="M16" i="63"/>
  <c r="N16" i="63"/>
  <c r="M17" i="63"/>
  <c r="N17" i="63"/>
  <c r="M18" i="63"/>
  <c r="N18" i="63"/>
  <c r="M19" i="63"/>
  <c r="N19" i="63"/>
  <c r="M20" i="63"/>
  <c r="N20" i="63"/>
  <c r="M21" i="63"/>
  <c r="N21" i="63"/>
  <c r="M22" i="63"/>
  <c r="N22" i="63"/>
  <c r="M23" i="63"/>
  <c r="N23" i="63"/>
  <c r="M24" i="63"/>
  <c r="N24" i="63"/>
  <c r="M25" i="63"/>
  <c r="N25" i="63"/>
  <c r="M26" i="63"/>
  <c r="N26" i="63"/>
  <c r="M27" i="63"/>
  <c r="N27" i="63"/>
  <c r="M28" i="63"/>
  <c r="N28" i="63"/>
  <c r="M29" i="63"/>
  <c r="N29" i="63"/>
  <c r="M30" i="63"/>
  <c r="N30" i="63"/>
  <c r="M31" i="63"/>
  <c r="N31" i="63"/>
  <c r="M32" i="63"/>
  <c r="N32" i="63"/>
  <c r="M33" i="63"/>
  <c r="N33" i="63"/>
  <c r="M34" i="63"/>
  <c r="N34" i="63"/>
  <c r="M35" i="63"/>
  <c r="N35" i="63"/>
  <c r="M36" i="63"/>
  <c r="N36" i="63"/>
  <c r="M37" i="63"/>
  <c r="N37" i="63"/>
  <c r="M38" i="63"/>
  <c r="N38" i="63"/>
  <c r="M39" i="63"/>
  <c r="N39" i="63"/>
  <c r="M40" i="63"/>
  <c r="N40" i="63"/>
  <c r="M41" i="63"/>
  <c r="N41" i="63"/>
  <c r="M42" i="63"/>
  <c r="N42" i="63"/>
  <c r="M43" i="63"/>
  <c r="N43" i="63"/>
  <c r="M44" i="63"/>
  <c r="N44" i="63"/>
  <c r="M45" i="63"/>
  <c r="N45" i="63"/>
  <c r="M46" i="63"/>
  <c r="N46" i="63"/>
  <c r="M47" i="63"/>
  <c r="N47" i="63"/>
  <c r="M48" i="63"/>
  <c r="N48" i="63"/>
  <c r="M49" i="63"/>
  <c r="N49" i="63"/>
  <c r="M50" i="63"/>
  <c r="N50" i="63"/>
  <c r="M51" i="63"/>
  <c r="N51" i="63"/>
  <c r="M52" i="63"/>
  <c r="N52" i="63"/>
  <c r="M53" i="63"/>
  <c r="N53" i="63"/>
  <c r="M54" i="63"/>
  <c r="N54" i="63"/>
  <c r="M55" i="63"/>
  <c r="N55" i="63"/>
  <c r="N4" i="63"/>
  <c r="M4" i="63"/>
  <c r="B65" i="63"/>
  <c r="G65" i="63"/>
  <c r="F65" i="63"/>
  <c r="F60" i="63"/>
  <c r="G60" i="63"/>
  <c r="F61" i="63"/>
  <c r="G61" i="63"/>
  <c r="F62" i="63"/>
  <c r="G62" i="63"/>
  <c r="F63" i="63"/>
  <c r="G63" i="63"/>
  <c r="F64" i="63"/>
  <c r="G64" i="63"/>
  <c r="G59" i="63"/>
  <c r="F59" i="63"/>
  <c r="B56" i="63"/>
  <c r="G56" i="63"/>
  <c r="F56" i="63"/>
  <c r="F39" i="63"/>
  <c r="G39" i="63"/>
  <c r="F40" i="63"/>
  <c r="G40" i="63"/>
  <c r="F41" i="63"/>
  <c r="G41" i="63"/>
  <c r="F42" i="63"/>
  <c r="G42" i="63"/>
  <c r="F43" i="63"/>
  <c r="G43" i="63"/>
  <c r="F44" i="63"/>
  <c r="G44" i="63"/>
  <c r="F45" i="63"/>
  <c r="G45" i="63"/>
  <c r="F46" i="63"/>
  <c r="G46" i="63"/>
  <c r="F47" i="63"/>
  <c r="G47" i="63"/>
  <c r="F48" i="63"/>
  <c r="G48" i="63"/>
  <c r="F49" i="63"/>
  <c r="G49" i="63"/>
  <c r="F50" i="63"/>
  <c r="G50" i="63"/>
  <c r="F51" i="63"/>
  <c r="G51" i="63"/>
  <c r="F52" i="63"/>
  <c r="G52" i="63"/>
  <c r="F53" i="63"/>
  <c r="G53" i="63"/>
  <c r="F54" i="63"/>
  <c r="G54" i="63"/>
  <c r="F55" i="63"/>
  <c r="G55" i="63"/>
  <c r="S73" i="63" l="1"/>
  <c r="S62" i="63"/>
  <c r="S53" i="63"/>
  <c r="E65" i="63"/>
  <c r="E56" i="63"/>
  <c r="U39" i="63"/>
  <c r="T39" i="63"/>
  <c r="P36" i="63"/>
  <c r="U36" i="63"/>
  <c r="T36" i="63"/>
  <c r="T25" i="63"/>
  <c r="U25" i="63"/>
  <c r="T26" i="63"/>
  <c r="U26" i="63"/>
  <c r="T27" i="63"/>
  <c r="U27" i="63"/>
  <c r="T28" i="63"/>
  <c r="U28" i="63"/>
  <c r="T29" i="63"/>
  <c r="U29" i="63"/>
  <c r="T30" i="63"/>
  <c r="U30" i="63"/>
  <c r="T31" i="63"/>
  <c r="U31" i="63"/>
  <c r="T32" i="63"/>
  <c r="U32" i="63"/>
  <c r="T33" i="63"/>
  <c r="U33" i="63"/>
  <c r="T34" i="63"/>
  <c r="U34" i="63"/>
  <c r="T35" i="63"/>
  <c r="U35" i="63"/>
  <c r="U24" i="63"/>
  <c r="T24" i="63"/>
  <c r="P21" i="63"/>
  <c r="U21" i="63"/>
  <c r="T21" i="63"/>
  <c r="T20" i="63"/>
  <c r="U20" i="63"/>
  <c r="U19" i="63"/>
  <c r="T19" i="63"/>
  <c r="P16" i="63"/>
  <c r="U16" i="63"/>
  <c r="T16" i="63"/>
  <c r="T5" i="63"/>
  <c r="U5" i="63"/>
  <c r="T6" i="63"/>
  <c r="U6" i="63"/>
  <c r="T7" i="63"/>
  <c r="U7" i="63"/>
  <c r="T8" i="63"/>
  <c r="U8" i="63"/>
  <c r="T9" i="63"/>
  <c r="U9" i="63"/>
  <c r="T10" i="63"/>
  <c r="U10" i="63"/>
  <c r="T11" i="63"/>
  <c r="U11" i="63"/>
  <c r="T12" i="63"/>
  <c r="U12" i="63"/>
  <c r="T13" i="63"/>
  <c r="U13" i="63"/>
  <c r="T14" i="63"/>
  <c r="U14" i="63"/>
  <c r="T15" i="63"/>
  <c r="U15" i="63"/>
  <c r="U4" i="63"/>
  <c r="T4" i="63"/>
  <c r="B35" i="63"/>
  <c r="G38" i="63"/>
  <c r="F38" i="63"/>
  <c r="G35" i="63"/>
  <c r="F35" i="63"/>
  <c r="F28" i="63"/>
  <c r="G28" i="63"/>
  <c r="F29" i="63"/>
  <c r="G29" i="63"/>
  <c r="F30" i="63"/>
  <c r="G30" i="63"/>
  <c r="F31" i="63"/>
  <c r="G31" i="63"/>
  <c r="F32" i="63"/>
  <c r="G32" i="63"/>
  <c r="F33" i="63"/>
  <c r="G33" i="63"/>
  <c r="F34" i="63"/>
  <c r="G34" i="63"/>
  <c r="F27" i="63"/>
  <c r="G27" i="63"/>
  <c r="S36" i="63" l="1"/>
  <c r="S21" i="63"/>
  <c r="S16" i="63"/>
  <c r="E35" i="63"/>
  <c r="G24" i="63"/>
  <c r="F24" i="63"/>
  <c r="B24" i="63"/>
  <c r="F5" i="63"/>
  <c r="G5" i="63"/>
  <c r="F6" i="63"/>
  <c r="G6" i="63"/>
  <c r="F7" i="63"/>
  <c r="G7" i="63"/>
  <c r="F8" i="63"/>
  <c r="G8" i="63"/>
  <c r="F9" i="63"/>
  <c r="G9" i="63"/>
  <c r="F10" i="63"/>
  <c r="G10" i="63"/>
  <c r="F11" i="63"/>
  <c r="G11" i="63"/>
  <c r="F12" i="63"/>
  <c r="G12" i="63"/>
  <c r="F13" i="63"/>
  <c r="G13" i="63"/>
  <c r="F14" i="63"/>
  <c r="G14" i="63"/>
  <c r="F15" i="63"/>
  <c r="G15" i="63"/>
  <c r="F16" i="63"/>
  <c r="G16" i="63"/>
  <c r="F17" i="63"/>
  <c r="G17" i="63"/>
  <c r="F18" i="63"/>
  <c r="G18" i="63"/>
  <c r="F19" i="63"/>
  <c r="G19" i="63"/>
  <c r="F20" i="63"/>
  <c r="G20" i="63"/>
  <c r="F21" i="63"/>
  <c r="G21" i="63"/>
  <c r="F22" i="63"/>
  <c r="G22" i="63"/>
  <c r="F23" i="63"/>
  <c r="G23" i="63"/>
  <c r="G4" i="63"/>
  <c r="F4" i="63"/>
  <c r="E24" i="63" l="1"/>
  <c r="P88" i="62"/>
  <c r="U88" i="62"/>
  <c r="T88" i="62"/>
  <c r="T85" i="62"/>
  <c r="U85" i="62"/>
  <c r="T86" i="62"/>
  <c r="U86" i="62"/>
  <c r="T87" i="62"/>
  <c r="U87" i="62"/>
  <c r="U84" i="62"/>
  <c r="T84" i="62"/>
  <c r="P81" i="62"/>
  <c r="U81" i="62"/>
  <c r="T81" i="62"/>
  <c r="S81" i="62" s="1"/>
  <c r="T76" i="62"/>
  <c r="U76" i="62"/>
  <c r="T77" i="62"/>
  <c r="U77" i="62"/>
  <c r="T78" i="62"/>
  <c r="U78" i="62"/>
  <c r="T79" i="62"/>
  <c r="U79" i="62"/>
  <c r="T80" i="62"/>
  <c r="U80" i="62"/>
  <c r="S88" i="62" l="1"/>
  <c r="U75" i="62" l="1"/>
  <c r="T75" i="62"/>
  <c r="T67" i="62"/>
  <c r="U67" i="62"/>
  <c r="T68" i="62"/>
  <c r="U68" i="62"/>
  <c r="U72" i="62" s="1"/>
  <c r="T69" i="62"/>
  <c r="U69" i="62"/>
  <c r="T70" i="62"/>
  <c r="U70" i="62"/>
  <c r="T71" i="62"/>
  <c r="U71" i="62"/>
  <c r="T72" i="62"/>
  <c r="P72" i="62"/>
  <c r="G76" i="62"/>
  <c r="F76" i="62"/>
  <c r="E76" i="62" s="1"/>
  <c r="B76" i="62"/>
  <c r="F75" i="62"/>
  <c r="G75" i="62"/>
  <c r="G74" i="62"/>
  <c r="F74" i="62"/>
  <c r="G71" i="62"/>
  <c r="F71" i="62"/>
  <c r="B71" i="62"/>
  <c r="F60" i="62"/>
  <c r="G60" i="62"/>
  <c r="F61" i="62"/>
  <c r="G61" i="62"/>
  <c r="F62" i="62"/>
  <c r="G62" i="62"/>
  <c r="F63" i="62"/>
  <c r="G63" i="62"/>
  <c r="F64" i="62"/>
  <c r="G64" i="62"/>
  <c r="F65" i="62"/>
  <c r="G65" i="62"/>
  <c r="F66" i="62"/>
  <c r="G66" i="62"/>
  <c r="F67" i="62"/>
  <c r="G67" i="62"/>
  <c r="F68" i="62"/>
  <c r="G68" i="62"/>
  <c r="F69" i="62"/>
  <c r="G69" i="62"/>
  <c r="F70" i="62"/>
  <c r="G70" i="62"/>
  <c r="G59" i="62"/>
  <c r="F59" i="62"/>
  <c r="S72" i="62" l="1"/>
  <c r="E71" i="62"/>
  <c r="N70" i="62"/>
  <c r="M70" i="62"/>
  <c r="I70" i="62"/>
  <c r="M56" i="62"/>
  <c r="N56" i="62"/>
  <c r="M57" i="62"/>
  <c r="N57" i="62"/>
  <c r="M58" i="62"/>
  <c r="N58" i="62"/>
  <c r="M59" i="62"/>
  <c r="N59" i="62"/>
  <c r="M60" i="62"/>
  <c r="N60" i="62"/>
  <c r="M61" i="62"/>
  <c r="N61" i="62"/>
  <c r="M62" i="62"/>
  <c r="N62" i="62"/>
  <c r="M63" i="62"/>
  <c r="N63" i="62"/>
  <c r="M64" i="62"/>
  <c r="N64" i="62"/>
  <c r="M65" i="62"/>
  <c r="N65" i="62"/>
  <c r="M66" i="62"/>
  <c r="N66" i="62"/>
  <c r="M67" i="62"/>
  <c r="N67" i="62"/>
  <c r="M68" i="62"/>
  <c r="N68" i="62"/>
  <c r="M69" i="62"/>
  <c r="N69" i="62"/>
  <c r="B56" i="62" l="1"/>
  <c r="B35" i="62"/>
  <c r="G56" i="62"/>
  <c r="F56" i="62"/>
  <c r="F39" i="62"/>
  <c r="G39" i="62"/>
  <c r="F40" i="62"/>
  <c r="G40" i="62"/>
  <c r="F41" i="62"/>
  <c r="G41" i="62"/>
  <c r="F42" i="62"/>
  <c r="G42" i="62"/>
  <c r="F43" i="62"/>
  <c r="G43" i="62"/>
  <c r="F44" i="62"/>
  <c r="G44" i="62"/>
  <c r="F45" i="62"/>
  <c r="G45" i="62"/>
  <c r="F46" i="62"/>
  <c r="G46" i="62"/>
  <c r="F47" i="62"/>
  <c r="G47" i="62"/>
  <c r="F48" i="62"/>
  <c r="G48" i="62"/>
  <c r="F49" i="62"/>
  <c r="G49" i="62"/>
  <c r="F50" i="62"/>
  <c r="G50" i="62"/>
  <c r="F51" i="62"/>
  <c r="G51" i="62"/>
  <c r="F52" i="62"/>
  <c r="G52" i="62"/>
  <c r="F53" i="62"/>
  <c r="G53" i="62"/>
  <c r="F54" i="62"/>
  <c r="G54" i="62"/>
  <c r="F55" i="62"/>
  <c r="G55" i="62"/>
  <c r="G38" i="62"/>
  <c r="F38" i="62"/>
  <c r="E56" i="62" l="1"/>
  <c r="L70" i="62"/>
  <c r="M19" i="62"/>
  <c r="N19" i="62"/>
  <c r="M20" i="62"/>
  <c r="N20" i="62"/>
  <c r="M21" i="62"/>
  <c r="N21" i="62"/>
  <c r="M22" i="62"/>
  <c r="N22" i="62"/>
  <c r="M23" i="62"/>
  <c r="N23" i="62"/>
  <c r="M24" i="62"/>
  <c r="N24" i="62"/>
  <c r="M25" i="62"/>
  <c r="N25" i="62"/>
  <c r="M26" i="62"/>
  <c r="N26" i="62"/>
  <c r="M27" i="62"/>
  <c r="N27" i="62"/>
  <c r="M28" i="62"/>
  <c r="N28" i="62"/>
  <c r="M29" i="62"/>
  <c r="N29" i="62"/>
  <c r="M30" i="62"/>
  <c r="N30" i="62"/>
  <c r="M31" i="62"/>
  <c r="N31" i="62"/>
  <c r="M32" i="62"/>
  <c r="N32" i="62"/>
  <c r="M33" i="62"/>
  <c r="N33" i="62"/>
  <c r="M34" i="62"/>
  <c r="N34" i="62"/>
  <c r="M35" i="62"/>
  <c r="N35" i="62"/>
  <c r="M36" i="62"/>
  <c r="N36" i="62"/>
  <c r="M37" i="62"/>
  <c r="N37" i="62"/>
  <c r="M38" i="62"/>
  <c r="N38" i="62"/>
  <c r="M39" i="62"/>
  <c r="N39" i="62"/>
  <c r="M40" i="62"/>
  <c r="N40" i="62"/>
  <c r="M41" i="62"/>
  <c r="N41" i="62"/>
  <c r="M42" i="62"/>
  <c r="N42" i="62"/>
  <c r="M43" i="62"/>
  <c r="N43" i="62"/>
  <c r="M44" i="62"/>
  <c r="N44" i="62"/>
  <c r="M45" i="62"/>
  <c r="N45" i="62"/>
  <c r="M46" i="62"/>
  <c r="N46" i="62"/>
  <c r="M47" i="62"/>
  <c r="N47" i="62"/>
  <c r="M48" i="62"/>
  <c r="N48" i="62"/>
  <c r="M49" i="62"/>
  <c r="N49" i="62"/>
  <c r="M50" i="62"/>
  <c r="N50" i="62"/>
  <c r="M51" i="62"/>
  <c r="N51" i="62"/>
  <c r="M52" i="62"/>
  <c r="N52" i="62"/>
  <c r="M53" i="62"/>
  <c r="N53" i="62"/>
  <c r="M54" i="62"/>
  <c r="N54" i="62"/>
  <c r="M55" i="62"/>
  <c r="N55" i="62"/>
  <c r="U66" i="62" l="1"/>
  <c r="T66" i="62"/>
  <c r="U63" i="62"/>
  <c r="T63" i="62"/>
  <c r="P63" i="62"/>
  <c r="S63" i="62"/>
  <c r="T56" i="62"/>
  <c r="U56" i="62"/>
  <c r="T57" i="62"/>
  <c r="U57" i="62"/>
  <c r="T58" i="62"/>
  <c r="U58" i="62"/>
  <c r="T59" i="62"/>
  <c r="U59" i="62"/>
  <c r="T60" i="62"/>
  <c r="U60" i="62"/>
  <c r="T61" i="62"/>
  <c r="U61" i="62"/>
  <c r="T62" i="62"/>
  <c r="U62" i="62"/>
  <c r="U55" i="62"/>
  <c r="T55" i="62"/>
  <c r="U52" i="62"/>
  <c r="T52" i="62"/>
  <c r="S52" i="62" s="1"/>
  <c r="P52" i="62"/>
  <c r="T47" i="62"/>
  <c r="U47" i="62"/>
  <c r="T48" i="62"/>
  <c r="U48" i="62"/>
  <c r="T49" i="62"/>
  <c r="U49" i="62"/>
  <c r="T50" i="62"/>
  <c r="U50" i="62"/>
  <c r="T51" i="62"/>
  <c r="U51" i="62"/>
  <c r="U46" i="62"/>
  <c r="T46" i="62"/>
  <c r="U43" i="62"/>
  <c r="T43" i="62"/>
  <c r="P43" i="62"/>
  <c r="S43" i="62"/>
  <c r="T38" i="62"/>
  <c r="U38" i="62"/>
  <c r="T39" i="62"/>
  <c r="U39" i="62"/>
  <c r="T40" i="62"/>
  <c r="U40" i="62"/>
  <c r="T41" i="62"/>
  <c r="U41" i="62"/>
  <c r="T42" i="62"/>
  <c r="U42" i="62"/>
  <c r="U37" i="62"/>
  <c r="T37" i="62"/>
  <c r="I15" i="62"/>
  <c r="P10" i="62"/>
  <c r="U10" i="62"/>
  <c r="U27" i="62"/>
  <c r="T27" i="62"/>
  <c r="P27" i="62"/>
  <c r="U34" i="62"/>
  <c r="T34" i="62"/>
  <c r="P34" i="62"/>
  <c r="S34" i="62"/>
  <c r="T31" i="62"/>
  <c r="U31" i="62"/>
  <c r="T32" i="62"/>
  <c r="U32" i="62"/>
  <c r="T33" i="62"/>
  <c r="U33" i="62"/>
  <c r="U30" i="62"/>
  <c r="T30" i="62"/>
  <c r="G35" i="62"/>
  <c r="F35" i="62"/>
  <c r="F24" i="62"/>
  <c r="G24" i="62"/>
  <c r="F25" i="62"/>
  <c r="G25" i="62"/>
  <c r="F26" i="62"/>
  <c r="G26" i="62"/>
  <c r="F27" i="62"/>
  <c r="G27" i="62"/>
  <c r="F28" i="62"/>
  <c r="G28" i="62"/>
  <c r="F29" i="62"/>
  <c r="G29" i="62"/>
  <c r="F30" i="62"/>
  <c r="G30" i="62"/>
  <c r="F31" i="62"/>
  <c r="G31" i="62"/>
  <c r="F32" i="62"/>
  <c r="G32" i="62"/>
  <c r="F33" i="62"/>
  <c r="G33" i="62"/>
  <c r="F34" i="62"/>
  <c r="G34" i="62"/>
  <c r="G23" i="62"/>
  <c r="F23" i="62"/>
  <c r="E35" i="62" l="1"/>
  <c r="T14" i="62"/>
  <c r="U14" i="62"/>
  <c r="T15" i="62"/>
  <c r="U15" i="62"/>
  <c r="T16" i="62"/>
  <c r="U16" i="62"/>
  <c r="T17" i="62"/>
  <c r="U17" i="62"/>
  <c r="T18" i="62"/>
  <c r="U18" i="62"/>
  <c r="T19" i="62"/>
  <c r="U19" i="62"/>
  <c r="T20" i="62"/>
  <c r="U20" i="62"/>
  <c r="T21" i="62"/>
  <c r="U21" i="62"/>
  <c r="T22" i="62"/>
  <c r="U22" i="62"/>
  <c r="T23" i="62"/>
  <c r="U23" i="62"/>
  <c r="T24" i="62"/>
  <c r="U24" i="62"/>
  <c r="T25" i="62"/>
  <c r="U25" i="62"/>
  <c r="T26" i="62"/>
  <c r="U26" i="62"/>
  <c r="U13" i="62"/>
  <c r="T13" i="62"/>
  <c r="T10" i="62"/>
  <c r="T5" i="62"/>
  <c r="U5" i="62"/>
  <c r="T6" i="62"/>
  <c r="U6" i="62"/>
  <c r="T7" i="62"/>
  <c r="U7" i="62"/>
  <c r="T8" i="62"/>
  <c r="U8" i="62"/>
  <c r="T9" i="62"/>
  <c r="U9" i="62"/>
  <c r="U4" i="62"/>
  <c r="T4" i="62"/>
  <c r="N18" i="62"/>
  <c r="M18" i="62"/>
  <c r="G20" i="62"/>
  <c r="F20" i="62"/>
  <c r="B20" i="62"/>
  <c r="N15" i="62"/>
  <c r="M15" i="62"/>
  <c r="M10" i="62"/>
  <c r="N10" i="62"/>
  <c r="M11" i="62"/>
  <c r="N11" i="62"/>
  <c r="M12" i="62"/>
  <c r="N12" i="62"/>
  <c r="M13" i="62"/>
  <c r="N13" i="62"/>
  <c r="M14" i="62"/>
  <c r="N14" i="62"/>
  <c r="N9" i="62"/>
  <c r="M9" i="62"/>
  <c r="N6" i="62"/>
  <c r="M6" i="62"/>
  <c r="L6" i="62" s="1"/>
  <c r="I6" i="62"/>
  <c r="M5" i="62"/>
  <c r="N5" i="62"/>
  <c r="N4" i="62"/>
  <c r="M4" i="62"/>
  <c r="E20" i="62"/>
  <c r="F5" i="62"/>
  <c r="G5" i="62"/>
  <c r="F6" i="62"/>
  <c r="G6" i="62"/>
  <c r="F7" i="62"/>
  <c r="G7" i="62"/>
  <c r="F8" i="62"/>
  <c r="G8" i="62"/>
  <c r="F9" i="62"/>
  <c r="G9" i="62"/>
  <c r="F10" i="62"/>
  <c r="G10" i="62"/>
  <c r="F11" i="62"/>
  <c r="G11" i="62"/>
  <c r="F12" i="62"/>
  <c r="G12" i="62"/>
  <c r="F13" i="62"/>
  <c r="G13" i="62"/>
  <c r="F14" i="62"/>
  <c r="G14" i="62"/>
  <c r="F15" i="62"/>
  <c r="G15" i="62"/>
  <c r="F16" i="62"/>
  <c r="G16" i="62"/>
  <c r="F17" i="62"/>
  <c r="G17" i="62"/>
  <c r="F18" i="62"/>
  <c r="G18" i="62"/>
  <c r="F19" i="62"/>
  <c r="G19" i="62"/>
  <c r="G4" i="62"/>
  <c r="F4" i="62"/>
  <c r="S27" i="62" l="1"/>
  <c r="S10" i="62"/>
  <c r="L15" i="62"/>
  <c r="P61" i="61"/>
  <c r="U81" i="61" l="1"/>
  <c r="T81" i="61"/>
  <c r="P81" i="61"/>
  <c r="T76" i="61"/>
  <c r="U76" i="61"/>
  <c r="T77" i="61"/>
  <c r="U77" i="61"/>
  <c r="T78" i="61"/>
  <c r="U78" i="61"/>
  <c r="T79" i="61"/>
  <c r="U79" i="61"/>
  <c r="T80" i="61"/>
  <c r="U80" i="61"/>
  <c r="U75" i="61"/>
  <c r="T75" i="61"/>
  <c r="T72" i="61"/>
  <c r="P72" i="61"/>
  <c r="N72" i="61"/>
  <c r="M72" i="61"/>
  <c r="I72" i="61"/>
  <c r="U72" i="61"/>
  <c r="T65" i="61"/>
  <c r="U65" i="61"/>
  <c r="T66" i="61"/>
  <c r="U66" i="61"/>
  <c r="T67" i="61"/>
  <c r="U67" i="61"/>
  <c r="T68" i="61"/>
  <c r="U68" i="61"/>
  <c r="T69" i="61"/>
  <c r="U69" i="61"/>
  <c r="T70" i="61"/>
  <c r="U70" i="61"/>
  <c r="T71" i="61"/>
  <c r="U71" i="61"/>
  <c r="M50" i="61"/>
  <c r="N50" i="61"/>
  <c r="M51" i="61"/>
  <c r="N51" i="61"/>
  <c r="M52" i="61"/>
  <c r="N52" i="61"/>
  <c r="M53" i="61"/>
  <c r="N53" i="61"/>
  <c r="M54" i="61"/>
  <c r="N54" i="61"/>
  <c r="M55" i="61"/>
  <c r="N55" i="61"/>
  <c r="M56" i="61"/>
  <c r="N56" i="61"/>
  <c r="M57" i="61"/>
  <c r="N57" i="61"/>
  <c r="M58" i="61"/>
  <c r="N58" i="61"/>
  <c r="M59" i="61"/>
  <c r="N59" i="61"/>
  <c r="M60" i="61"/>
  <c r="N60" i="61"/>
  <c r="M61" i="61"/>
  <c r="N61" i="61"/>
  <c r="M62" i="61"/>
  <c r="N62" i="61"/>
  <c r="M63" i="61"/>
  <c r="N63" i="61"/>
  <c r="M64" i="61"/>
  <c r="N64" i="61"/>
  <c r="M65" i="61"/>
  <c r="N65" i="61"/>
  <c r="M66" i="61"/>
  <c r="N66" i="61"/>
  <c r="M67" i="61"/>
  <c r="N67" i="61"/>
  <c r="M68" i="61"/>
  <c r="N68" i="61"/>
  <c r="M69" i="61"/>
  <c r="N69" i="61"/>
  <c r="M70" i="61"/>
  <c r="N70" i="61"/>
  <c r="M71" i="61"/>
  <c r="N71" i="61"/>
  <c r="G81" i="61"/>
  <c r="F81" i="61"/>
  <c r="B81" i="61"/>
  <c r="F72" i="61"/>
  <c r="G72" i="61"/>
  <c r="F73" i="61"/>
  <c r="G73" i="61"/>
  <c r="F74" i="61"/>
  <c r="G74" i="61"/>
  <c r="F75" i="61"/>
  <c r="G75" i="61"/>
  <c r="F76" i="61"/>
  <c r="G76" i="61"/>
  <c r="F77" i="61"/>
  <c r="G77" i="61"/>
  <c r="F78" i="61"/>
  <c r="G78" i="61"/>
  <c r="F79" i="61"/>
  <c r="G79" i="61"/>
  <c r="F80" i="61"/>
  <c r="G80" i="61"/>
  <c r="S81" i="61" l="1"/>
  <c r="S72" i="61"/>
  <c r="G71" i="61" l="1"/>
  <c r="F71" i="61"/>
  <c r="U64" i="61"/>
  <c r="T64" i="61"/>
  <c r="G68" i="61"/>
  <c r="F68" i="61"/>
  <c r="B68" i="61"/>
  <c r="F57" i="61"/>
  <c r="G57" i="61"/>
  <c r="F58" i="61"/>
  <c r="G58" i="61"/>
  <c r="F59" i="61"/>
  <c r="G59" i="61"/>
  <c r="F60" i="61"/>
  <c r="G60" i="61"/>
  <c r="F61" i="61"/>
  <c r="G61" i="61"/>
  <c r="F62" i="61"/>
  <c r="G62" i="61"/>
  <c r="F63" i="61"/>
  <c r="G63" i="61"/>
  <c r="F64" i="61"/>
  <c r="G64" i="61"/>
  <c r="F65" i="61"/>
  <c r="G65" i="61"/>
  <c r="F66" i="61"/>
  <c r="G66" i="61"/>
  <c r="F67" i="61"/>
  <c r="G67" i="61"/>
  <c r="G56" i="61"/>
  <c r="F56" i="61"/>
  <c r="E68" i="61" l="1"/>
  <c r="U61" i="61"/>
  <c r="T61" i="61"/>
  <c r="T53" i="61"/>
  <c r="U53" i="61"/>
  <c r="T54" i="61"/>
  <c r="U54" i="61"/>
  <c r="T55" i="61"/>
  <c r="U55" i="61"/>
  <c r="T56" i="61"/>
  <c r="U56" i="61"/>
  <c r="T57" i="61"/>
  <c r="U57" i="61"/>
  <c r="T58" i="61"/>
  <c r="U58" i="61"/>
  <c r="T59" i="61"/>
  <c r="U59" i="61"/>
  <c r="T60" i="61"/>
  <c r="U60" i="61"/>
  <c r="S61" i="61" l="1"/>
  <c r="U19" i="61"/>
  <c r="S19" i="61" s="1"/>
  <c r="U44" i="61"/>
  <c r="T44" i="61"/>
  <c r="P44" i="61"/>
  <c r="S44" i="61"/>
  <c r="T19" i="61"/>
  <c r="P19" i="61"/>
  <c r="U10" i="61"/>
  <c r="T10" i="61"/>
  <c r="P10" i="61"/>
  <c r="S10" i="61"/>
  <c r="T48" i="61"/>
  <c r="U48" i="61"/>
  <c r="T49" i="61"/>
  <c r="U49" i="61"/>
  <c r="T50" i="61"/>
  <c r="U50" i="61"/>
  <c r="T51" i="61"/>
  <c r="U51" i="61"/>
  <c r="T52" i="61"/>
  <c r="U52" i="61"/>
  <c r="T23" i="61"/>
  <c r="U23" i="61"/>
  <c r="T24" i="61"/>
  <c r="U24" i="61"/>
  <c r="T25" i="61"/>
  <c r="U25" i="61"/>
  <c r="T26" i="61"/>
  <c r="U26" i="61"/>
  <c r="T27" i="61"/>
  <c r="U27" i="61"/>
  <c r="T28" i="61"/>
  <c r="U28" i="61"/>
  <c r="T29" i="61"/>
  <c r="U29" i="61"/>
  <c r="T30" i="61"/>
  <c r="U30" i="61"/>
  <c r="T31" i="61"/>
  <c r="U31" i="61"/>
  <c r="T32" i="61"/>
  <c r="U32" i="61"/>
  <c r="T33" i="61"/>
  <c r="U33" i="61"/>
  <c r="T34" i="61"/>
  <c r="U34" i="61"/>
  <c r="T35" i="61"/>
  <c r="U35" i="61"/>
  <c r="T36" i="61"/>
  <c r="U36" i="61"/>
  <c r="T37" i="61"/>
  <c r="U37" i="61"/>
  <c r="T38" i="61"/>
  <c r="U38" i="61"/>
  <c r="T39" i="61"/>
  <c r="U39" i="61"/>
  <c r="T40" i="61"/>
  <c r="U40" i="61"/>
  <c r="T41" i="61"/>
  <c r="U41" i="61"/>
  <c r="T42" i="61"/>
  <c r="U42" i="61"/>
  <c r="T43" i="61"/>
  <c r="U43" i="61"/>
  <c r="T14" i="61"/>
  <c r="U14" i="61"/>
  <c r="T15" i="61"/>
  <c r="U15" i="61"/>
  <c r="T16" i="61"/>
  <c r="U16" i="61"/>
  <c r="T17" i="61"/>
  <c r="U17" i="61"/>
  <c r="T18" i="61"/>
  <c r="U18" i="61"/>
  <c r="U47" i="61"/>
  <c r="T47" i="61"/>
  <c r="U13" i="61"/>
  <c r="T13" i="61"/>
  <c r="U22" i="61"/>
  <c r="T22" i="61"/>
  <c r="T5" i="61"/>
  <c r="U5" i="61"/>
  <c r="T6" i="61"/>
  <c r="U6" i="61"/>
  <c r="T7" i="61"/>
  <c r="U7" i="61"/>
  <c r="T8" i="61"/>
  <c r="U8" i="61"/>
  <c r="T9" i="61"/>
  <c r="U9" i="61"/>
  <c r="U4" i="61"/>
  <c r="T4" i="61"/>
  <c r="I12" i="61"/>
  <c r="I33" i="61"/>
  <c r="M37" i="61"/>
  <c r="N37" i="61"/>
  <c r="M38" i="61"/>
  <c r="N38" i="61"/>
  <c r="M39" i="61"/>
  <c r="N39" i="61"/>
  <c r="M40" i="61"/>
  <c r="N40" i="61"/>
  <c r="M41" i="61"/>
  <c r="N41" i="61"/>
  <c r="M42" i="61"/>
  <c r="N42" i="61"/>
  <c r="M43" i="61"/>
  <c r="N43" i="61"/>
  <c r="M44" i="61"/>
  <c r="N44" i="61"/>
  <c r="M45" i="61"/>
  <c r="N45" i="61"/>
  <c r="M46" i="61"/>
  <c r="N46" i="61"/>
  <c r="M47" i="61"/>
  <c r="N47" i="61"/>
  <c r="M48" i="61"/>
  <c r="N48" i="61"/>
  <c r="M49" i="61"/>
  <c r="N49" i="61"/>
  <c r="N36" i="61"/>
  <c r="M36" i="61"/>
  <c r="N33" i="61"/>
  <c r="M33" i="61"/>
  <c r="L33" i="61"/>
  <c r="M16" i="61"/>
  <c r="N16" i="61"/>
  <c r="M17" i="61"/>
  <c r="N17" i="61"/>
  <c r="M18" i="61"/>
  <c r="N18" i="61"/>
  <c r="M19" i="61"/>
  <c r="N19" i="61"/>
  <c r="M20" i="61"/>
  <c r="N20" i="61"/>
  <c r="M21" i="61"/>
  <c r="N21" i="61"/>
  <c r="M22" i="61"/>
  <c r="N22" i="61"/>
  <c r="M23" i="61"/>
  <c r="N23" i="61"/>
  <c r="M24" i="61"/>
  <c r="N24" i="61"/>
  <c r="M25" i="61"/>
  <c r="N25" i="61"/>
  <c r="M26" i="61"/>
  <c r="N26" i="61"/>
  <c r="M27" i="61"/>
  <c r="N27" i="61"/>
  <c r="M28" i="61"/>
  <c r="N28" i="61"/>
  <c r="M29" i="61"/>
  <c r="N29" i="61"/>
  <c r="M30" i="61"/>
  <c r="N30" i="61"/>
  <c r="M31" i="61"/>
  <c r="N31" i="61"/>
  <c r="M32" i="61"/>
  <c r="N32" i="61"/>
  <c r="N15" i="61"/>
  <c r="M15" i="61"/>
  <c r="N12" i="61"/>
  <c r="M12" i="61"/>
  <c r="M5" i="61"/>
  <c r="N5" i="61"/>
  <c r="M6" i="61"/>
  <c r="N6" i="61"/>
  <c r="M7" i="61"/>
  <c r="N7" i="61"/>
  <c r="M8" i="61"/>
  <c r="N8" i="61"/>
  <c r="M9" i="61"/>
  <c r="N9" i="61"/>
  <c r="M10" i="61"/>
  <c r="N10" i="61"/>
  <c r="M11" i="61"/>
  <c r="N11" i="61"/>
  <c r="N4" i="61"/>
  <c r="M4" i="61"/>
  <c r="B53" i="61"/>
  <c r="G53" i="61"/>
  <c r="F53" i="61"/>
  <c r="F46" i="61"/>
  <c r="G46" i="61"/>
  <c r="F47" i="61"/>
  <c r="G47" i="61"/>
  <c r="F48" i="61"/>
  <c r="G48" i="61"/>
  <c r="F49" i="61"/>
  <c r="G49" i="61"/>
  <c r="F50" i="61"/>
  <c r="G50" i="61"/>
  <c r="F51" i="61"/>
  <c r="G51" i="61"/>
  <c r="F52" i="61"/>
  <c r="G52" i="61"/>
  <c r="G45" i="61"/>
  <c r="F45" i="61"/>
  <c r="L72" i="61" l="1"/>
  <c r="L12" i="61"/>
  <c r="E53" i="61"/>
  <c r="G42" i="61"/>
  <c r="F42" i="61"/>
  <c r="B42" i="61"/>
  <c r="F31" i="61"/>
  <c r="G31" i="61"/>
  <c r="F32" i="61"/>
  <c r="G32" i="61"/>
  <c r="F33" i="61"/>
  <c r="G33" i="61"/>
  <c r="F34" i="61"/>
  <c r="G34" i="61"/>
  <c r="F35" i="61"/>
  <c r="G35" i="61"/>
  <c r="F36" i="61"/>
  <c r="G36" i="61"/>
  <c r="F37" i="61"/>
  <c r="G37" i="61"/>
  <c r="F38" i="61"/>
  <c r="G38" i="61"/>
  <c r="F39" i="61"/>
  <c r="G39" i="61"/>
  <c r="F40" i="61"/>
  <c r="G40" i="61"/>
  <c r="F41" i="61"/>
  <c r="G41" i="61"/>
  <c r="G30" i="61"/>
  <c r="F30" i="61"/>
  <c r="G27" i="61"/>
  <c r="F27" i="61"/>
  <c r="B27" i="61"/>
  <c r="E27" i="61"/>
  <c r="F10" i="61"/>
  <c r="G10" i="61"/>
  <c r="F11" i="61"/>
  <c r="G11" i="61"/>
  <c r="F12" i="61"/>
  <c r="G12" i="61"/>
  <c r="F13" i="61"/>
  <c r="G13" i="61"/>
  <c r="F14" i="61"/>
  <c r="G14" i="61"/>
  <c r="F15" i="61"/>
  <c r="G15" i="61"/>
  <c r="F16" i="61"/>
  <c r="G16" i="61"/>
  <c r="F17" i="61"/>
  <c r="G17" i="61"/>
  <c r="F18" i="61"/>
  <c r="G18" i="61"/>
  <c r="F19" i="61"/>
  <c r="G19" i="61"/>
  <c r="F20" i="61"/>
  <c r="G20" i="61"/>
  <c r="F21" i="61"/>
  <c r="G21" i="61"/>
  <c r="F22" i="61"/>
  <c r="G22" i="61"/>
  <c r="F23" i="61"/>
  <c r="G23" i="61"/>
  <c r="F24" i="61"/>
  <c r="G24" i="61"/>
  <c r="F25" i="61"/>
  <c r="G25" i="61"/>
  <c r="F26" i="61"/>
  <c r="G26" i="61"/>
  <c r="G9" i="61"/>
  <c r="F9" i="61"/>
  <c r="G6" i="61"/>
  <c r="F6" i="61"/>
  <c r="B6" i="61"/>
  <c r="G5" i="61"/>
  <c r="F5" i="61"/>
  <c r="G4" i="61"/>
  <c r="F4" i="61"/>
  <c r="E42" i="61" l="1"/>
  <c r="E6" i="61"/>
  <c r="E81" i="61" l="1"/>
  <c r="B73" i="60"/>
  <c r="G73" i="60"/>
  <c r="F73" i="60"/>
  <c r="B58" i="60"/>
  <c r="U73" i="60"/>
  <c r="T73" i="60"/>
  <c r="N66" i="60"/>
  <c r="M66" i="60"/>
  <c r="E73" i="60" l="1"/>
  <c r="S73" i="60"/>
  <c r="M44" i="60"/>
  <c r="N44" i="60" l="1"/>
  <c r="I44" i="60"/>
  <c r="L44" i="60" l="1"/>
  <c r="U72" i="60"/>
  <c r="U71" i="60"/>
  <c r="U70" i="60"/>
  <c r="U69" i="60"/>
  <c r="U68" i="60"/>
  <c r="U67" i="60"/>
  <c r="U66" i="60"/>
  <c r="U65" i="60"/>
  <c r="U64" i="60"/>
  <c r="U63" i="60"/>
  <c r="U62" i="60"/>
  <c r="U61" i="60"/>
  <c r="U60" i="60"/>
  <c r="U59" i="60"/>
  <c r="U58" i="60"/>
  <c r="U57" i="60"/>
  <c r="U56" i="60"/>
  <c r="U55" i="60"/>
  <c r="U54" i="60"/>
  <c r="U53" i="60"/>
  <c r="U52" i="60"/>
  <c r="U51" i="60"/>
  <c r="U50" i="60"/>
  <c r="U49" i="60"/>
  <c r="U48" i="60"/>
  <c r="U47" i="60"/>
  <c r="U46" i="60"/>
  <c r="U45" i="60"/>
  <c r="U44" i="60"/>
  <c r="N65" i="60"/>
  <c r="M65" i="60"/>
  <c r="N64" i="60"/>
  <c r="M64" i="60"/>
  <c r="N63" i="60"/>
  <c r="M63" i="60"/>
  <c r="N62" i="60"/>
  <c r="M62" i="60"/>
  <c r="N61" i="60"/>
  <c r="M61" i="60"/>
  <c r="N60" i="60"/>
  <c r="M60" i="60"/>
  <c r="N59" i="60"/>
  <c r="M59" i="60"/>
  <c r="N58" i="60"/>
  <c r="M58" i="60"/>
  <c r="N57" i="60"/>
  <c r="M57" i="60"/>
  <c r="N56" i="60"/>
  <c r="M56" i="60"/>
  <c r="N55" i="60"/>
  <c r="M55" i="60"/>
  <c r="N54" i="60"/>
  <c r="M54" i="60"/>
  <c r="N53" i="60"/>
  <c r="M53" i="60"/>
  <c r="N52" i="60"/>
  <c r="M52" i="60"/>
  <c r="N51" i="60"/>
  <c r="M51" i="60"/>
  <c r="N50" i="60"/>
  <c r="M50" i="60"/>
  <c r="N49" i="60"/>
  <c r="M49" i="60"/>
  <c r="N48" i="60"/>
  <c r="M48" i="60"/>
  <c r="N47" i="60"/>
  <c r="M47" i="60"/>
  <c r="N46" i="60"/>
  <c r="M46" i="60"/>
  <c r="N43" i="60"/>
  <c r="M43" i="60"/>
  <c r="N42" i="60"/>
  <c r="M42" i="60"/>
  <c r="N41" i="60"/>
  <c r="M41" i="60"/>
  <c r="N40" i="60"/>
  <c r="M40" i="60"/>
  <c r="N39" i="60"/>
  <c r="M39" i="60"/>
  <c r="N38" i="60"/>
  <c r="M38" i="60"/>
  <c r="N37" i="60"/>
  <c r="M37" i="60"/>
  <c r="N36" i="60"/>
  <c r="M36" i="60"/>
  <c r="N35" i="60"/>
  <c r="M35" i="60"/>
  <c r="N34" i="60"/>
  <c r="M34" i="60"/>
  <c r="G72" i="60"/>
  <c r="F72" i="60"/>
  <c r="G71" i="60"/>
  <c r="F71" i="60"/>
  <c r="G70" i="60"/>
  <c r="F70" i="60"/>
  <c r="G69" i="60"/>
  <c r="F69" i="60"/>
  <c r="G68" i="60"/>
  <c r="F68" i="60"/>
  <c r="G67" i="60"/>
  <c r="F67" i="60"/>
  <c r="G66" i="60"/>
  <c r="F66" i="60"/>
  <c r="G65" i="60"/>
  <c r="F65" i="60"/>
  <c r="G64" i="60"/>
  <c r="F64" i="60"/>
  <c r="G63" i="60"/>
  <c r="F63" i="60"/>
  <c r="G62" i="60"/>
  <c r="F62" i="60"/>
  <c r="G61" i="60"/>
  <c r="F61" i="60"/>
  <c r="G57" i="60"/>
  <c r="F57" i="60"/>
  <c r="G56" i="60"/>
  <c r="G58" i="60" s="1"/>
  <c r="F56" i="60"/>
  <c r="G55" i="60"/>
  <c r="G54" i="60"/>
  <c r="G53" i="60"/>
  <c r="G52" i="60"/>
  <c r="G51" i="60"/>
  <c r="G50" i="60"/>
  <c r="G49" i="60"/>
  <c r="G48" i="60"/>
  <c r="G47" i="60"/>
  <c r="G46" i="60"/>
  <c r="G45" i="60"/>
  <c r="G44" i="60"/>
  <c r="G43" i="60"/>
  <c r="G42" i="60"/>
  <c r="F55" i="60"/>
  <c r="F54" i="60"/>
  <c r="F53" i="60"/>
  <c r="F52" i="60"/>
  <c r="F51" i="60"/>
  <c r="F50" i="60"/>
  <c r="F49" i="60"/>
  <c r="F48" i="60"/>
  <c r="F47" i="60"/>
  <c r="F46" i="60"/>
  <c r="F45" i="60"/>
  <c r="F44" i="60"/>
  <c r="F43" i="60"/>
  <c r="F42" i="60"/>
  <c r="F58" i="60" l="1"/>
  <c r="E58" i="60" s="1"/>
  <c r="N4" i="60"/>
  <c r="N5" i="60"/>
  <c r="N6" i="60"/>
  <c r="N7" i="60"/>
  <c r="N8" i="60"/>
  <c r="N9" i="60"/>
  <c r="N10" i="60"/>
  <c r="M4" i="60"/>
  <c r="M5" i="60"/>
  <c r="M6" i="60"/>
  <c r="M7" i="60"/>
  <c r="M8" i="60"/>
  <c r="M9" i="60"/>
  <c r="M10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11" i="60"/>
  <c r="B18" i="60" l="1"/>
  <c r="B39" i="60"/>
  <c r="F22" i="60"/>
  <c r="G22" i="60"/>
  <c r="F23" i="60"/>
  <c r="G23" i="60"/>
  <c r="F24" i="60"/>
  <c r="G24" i="60"/>
  <c r="F25" i="60"/>
  <c r="G25" i="60"/>
  <c r="F26" i="60"/>
  <c r="G26" i="60"/>
  <c r="F27" i="60"/>
  <c r="G27" i="60"/>
  <c r="F28" i="60"/>
  <c r="G28" i="60"/>
  <c r="F29" i="60"/>
  <c r="G29" i="60"/>
  <c r="F30" i="60"/>
  <c r="G30" i="60"/>
  <c r="F31" i="60"/>
  <c r="G31" i="60"/>
  <c r="F32" i="60"/>
  <c r="G32" i="60"/>
  <c r="F33" i="60"/>
  <c r="G33" i="60"/>
  <c r="F34" i="60"/>
  <c r="G34" i="60"/>
  <c r="F35" i="60"/>
  <c r="G35" i="60"/>
  <c r="F36" i="60"/>
  <c r="G36" i="60"/>
  <c r="F37" i="60"/>
  <c r="G37" i="60"/>
  <c r="F38" i="60"/>
  <c r="G38" i="60"/>
  <c r="G21" i="60" l="1"/>
  <c r="G39" i="60" s="1"/>
  <c r="F21" i="60"/>
  <c r="F39" i="60" s="1"/>
  <c r="U43" i="60"/>
  <c r="E39" i="60" l="1"/>
  <c r="P40" i="60"/>
  <c r="T29" i="60"/>
  <c r="U29" i="60"/>
  <c r="T30" i="60"/>
  <c r="U30" i="60"/>
  <c r="T31" i="60"/>
  <c r="U31" i="60"/>
  <c r="T32" i="60"/>
  <c r="U32" i="60"/>
  <c r="T33" i="60"/>
  <c r="U33" i="60"/>
  <c r="T34" i="60"/>
  <c r="U34" i="60"/>
  <c r="T35" i="60"/>
  <c r="U35" i="60"/>
  <c r="T36" i="60"/>
  <c r="U36" i="60"/>
  <c r="T37" i="60"/>
  <c r="U37" i="60"/>
  <c r="T38" i="60"/>
  <c r="U38" i="60"/>
  <c r="T39" i="60"/>
  <c r="U39" i="60"/>
  <c r="U28" i="60"/>
  <c r="T28" i="60"/>
  <c r="P25" i="60"/>
  <c r="T23" i="60"/>
  <c r="U23" i="60"/>
  <c r="T24" i="60"/>
  <c r="U24" i="60"/>
  <c r="T12" i="60"/>
  <c r="U12" i="60"/>
  <c r="T13" i="60"/>
  <c r="U13" i="60"/>
  <c r="T14" i="60"/>
  <c r="U14" i="60"/>
  <c r="T15" i="60"/>
  <c r="U15" i="60"/>
  <c r="T16" i="60"/>
  <c r="U16" i="60"/>
  <c r="T17" i="60"/>
  <c r="U17" i="60"/>
  <c r="T18" i="60"/>
  <c r="U18" i="60"/>
  <c r="T19" i="60"/>
  <c r="U19" i="60"/>
  <c r="T20" i="60"/>
  <c r="U20" i="60"/>
  <c r="T21" i="60"/>
  <c r="U21" i="60"/>
  <c r="T22" i="60"/>
  <c r="U22" i="60"/>
  <c r="U11" i="60"/>
  <c r="T11" i="60"/>
  <c r="T25" i="60" l="1"/>
  <c r="U40" i="60"/>
  <c r="U25" i="60"/>
  <c r="S25" i="60" s="1"/>
  <c r="T40" i="60"/>
  <c r="S40" i="60" s="1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F18" i="60" s="1"/>
  <c r="P8" i="60"/>
  <c r="T5" i="60"/>
  <c r="U5" i="60"/>
  <c r="T6" i="60"/>
  <c r="U6" i="60"/>
  <c r="T7" i="60"/>
  <c r="U7" i="60"/>
  <c r="U4" i="60"/>
  <c r="T4" i="60"/>
  <c r="G18" i="60" l="1"/>
  <c r="E18" i="60" s="1"/>
  <c r="U8" i="60"/>
  <c r="T8" i="60"/>
  <c r="S8" i="60" s="1"/>
  <c r="I72" i="59"/>
  <c r="P81" i="59" l="1"/>
  <c r="T78" i="59"/>
  <c r="U78" i="59"/>
  <c r="T79" i="59"/>
  <c r="U79" i="59"/>
  <c r="T80" i="59"/>
  <c r="U80" i="59"/>
  <c r="U77" i="59"/>
  <c r="U81" i="59" s="1"/>
  <c r="S81" i="59" s="1"/>
  <c r="T77" i="59"/>
  <c r="T81" i="59" s="1"/>
  <c r="M71" i="59"/>
  <c r="N71" i="59"/>
  <c r="N70" i="59"/>
  <c r="N72" i="59" s="1"/>
  <c r="L72" i="59" s="1"/>
  <c r="M70" i="59"/>
  <c r="M72" i="59" s="1"/>
  <c r="I67" i="59"/>
  <c r="M52" i="59"/>
  <c r="N52" i="59"/>
  <c r="M53" i="59"/>
  <c r="M67" i="59" s="1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N67" i="59" s="1"/>
  <c r="M51" i="59"/>
  <c r="B78" i="59"/>
  <c r="F71" i="59"/>
  <c r="G71" i="59"/>
  <c r="F72" i="59"/>
  <c r="F78" i="59" s="1"/>
  <c r="G72" i="59"/>
  <c r="F73" i="59"/>
  <c r="G73" i="59"/>
  <c r="F74" i="59"/>
  <c r="G74" i="59"/>
  <c r="F75" i="59"/>
  <c r="G75" i="59"/>
  <c r="F76" i="59"/>
  <c r="G76" i="59"/>
  <c r="F77" i="59"/>
  <c r="G77" i="59"/>
  <c r="G70" i="59"/>
  <c r="G78" i="59" s="1"/>
  <c r="F70" i="59"/>
  <c r="E78" i="59" l="1"/>
  <c r="L67" i="59"/>
  <c r="P74" i="59"/>
  <c r="T69" i="59"/>
  <c r="U69" i="59"/>
  <c r="T70" i="59"/>
  <c r="U70" i="59"/>
  <c r="T71" i="59"/>
  <c r="U71" i="59"/>
  <c r="T72" i="59"/>
  <c r="U72" i="59"/>
  <c r="T73" i="59"/>
  <c r="U73" i="59"/>
  <c r="U68" i="59"/>
  <c r="U74" i="59" s="1"/>
  <c r="T68" i="59"/>
  <c r="T74" i="59" s="1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G67" i="59" s="1"/>
  <c r="F59" i="59"/>
  <c r="F67" i="59" s="1"/>
  <c r="B56" i="59"/>
  <c r="F41" i="59"/>
  <c r="G41" i="59"/>
  <c r="F42" i="59"/>
  <c r="G42" i="59"/>
  <c r="G56" i="59" s="1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F56" i="59" s="1"/>
  <c r="E56" i="59" s="1"/>
  <c r="S74" i="59" l="1"/>
  <c r="E67" i="59"/>
  <c r="P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U65" i="59" s="1"/>
  <c r="T35" i="59"/>
  <c r="T65" i="59" s="1"/>
  <c r="S65" i="59" l="1"/>
  <c r="P32" i="59"/>
  <c r="T29" i="59"/>
  <c r="U29" i="59"/>
  <c r="T30" i="59"/>
  <c r="T32" i="59" s="1"/>
  <c r="U30" i="59"/>
  <c r="T31" i="59"/>
  <c r="U31" i="59"/>
  <c r="U28" i="59"/>
  <c r="U32" i="59" s="1"/>
  <c r="T28" i="59"/>
  <c r="B37" i="59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G37" i="59" s="1"/>
  <c r="F17" i="59"/>
  <c r="F37" i="59" s="1"/>
  <c r="E37" i="59" s="1"/>
  <c r="S32" i="59" l="1"/>
  <c r="P25" i="59"/>
  <c r="P10" i="59"/>
  <c r="U24" i="59" l="1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U25" i="59" s="1"/>
  <c r="T13" i="59"/>
  <c r="T25" i="59" s="1"/>
  <c r="U9" i="59"/>
  <c r="T9" i="59"/>
  <c r="U8" i="59"/>
  <c r="T8" i="59"/>
  <c r="U7" i="59"/>
  <c r="T7" i="59"/>
  <c r="U6" i="59"/>
  <c r="T6" i="59"/>
  <c r="U5" i="59"/>
  <c r="T5" i="59"/>
  <c r="U4" i="59"/>
  <c r="U10" i="59" s="1"/>
  <c r="T4" i="59"/>
  <c r="T10" i="59" s="1"/>
  <c r="S10" i="59" s="1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N48" i="59" s="1"/>
  <c r="M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F6" i="59"/>
  <c r="G5" i="59"/>
  <c r="F5" i="59"/>
  <c r="G4" i="59"/>
  <c r="F4" i="59"/>
  <c r="B14" i="59"/>
  <c r="F14" i="59" l="1"/>
  <c r="E14" i="59" s="1"/>
  <c r="G14" i="59"/>
  <c r="M48" i="59"/>
  <c r="L48" i="59" s="1"/>
  <c r="S25" i="59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M74" i="58" s="1"/>
  <c r="K62" i="58"/>
  <c r="K74" i="58" s="1"/>
  <c r="G65" i="58"/>
  <c r="G74" i="58"/>
  <c r="F73" i="58"/>
  <c r="D73" i="58"/>
  <c r="F72" i="58"/>
  <c r="D72" i="58"/>
  <c r="F71" i="58"/>
  <c r="D71" i="58"/>
  <c r="F70" i="58"/>
  <c r="D70" i="58"/>
  <c r="F69" i="58"/>
  <c r="D69" i="58"/>
  <c r="F68" i="58"/>
  <c r="F74" i="58" s="1"/>
  <c r="D68" i="58"/>
  <c r="D74" i="58" s="1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F65" i="58" s="1"/>
  <c r="D49" i="58"/>
  <c r="D65" i="58" s="1"/>
  <c r="L74" i="58" l="1"/>
  <c r="R77" i="58"/>
  <c r="S77" i="58"/>
  <c r="E74" i="58"/>
  <c r="E65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R66" i="58" s="1"/>
  <c r="T56" i="58"/>
  <c r="T66" i="58" s="1"/>
  <c r="S66" i="58" s="1"/>
  <c r="R56" i="58"/>
  <c r="N59" i="58" l="1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M59" i="58" s="1"/>
  <c r="K51" i="58"/>
  <c r="K59" i="58" s="1"/>
  <c r="N48" i="58"/>
  <c r="M47" i="58"/>
  <c r="K47" i="58"/>
  <c r="M46" i="58"/>
  <c r="K46" i="58"/>
  <c r="M45" i="58"/>
  <c r="M48" i="58" s="1"/>
  <c r="K45" i="58"/>
  <c r="K48" i="58" s="1"/>
  <c r="L48" i="58" s="1"/>
  <c r="M44" i="58"/>
  <c r="K44" i="58"/>
  <c r="U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M40" i="58"/>
  <c r="K40" i="58"/>
  <c r="M39" i="58"/>
  <c r="K39" i="58"/>
  <c r="G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T37" i="58" l="1"/>
  <c r="T53" i="58" s="1"/>
  <c r="R37" i="58"/>
  <c r="R53" i="58" s="1"/>
  <c r="F32" i="58"/>
  <c r="F46" i="58" s="1"/>
  <c r="E46" i="58" s="1"/>
  <c r="D32" i="58"/>
  <c r="D46" i="58" s="1"/>
  <c r="S53" i="58" l="1"/>
  <c r="T33" i="58"/>
  <c r="R33" i="58"/>
  <c r="T32" i="58"/>
  <c r="R32" i="58"/>
  <c r="T31" i="58"/>
  <c r="R31" i="58"/>
  <c r="T30" i="58"/>
  <c r="R30" i="58"/>
  <c r="T29" i="58"/>
  <c r="R29" i="58"/>
  <c r="G29" i="58" l="1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U34" i="58" s="1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M41" i="58" s="1"/>
  <c r="K11" i="58"/>
  <c r="K41" i="58" s="1"/>
  <c r="F19" i="58"/>
  <c r="F29" i="58" s="1"/>
  <c r="D19" i="58"/>
  <c r="D29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L41" i="58" l="1"/>
  <c r="S34" i="58"/>
  <c r="T25" i="58"/>
  <c r="R25" i="58"/>
  <c r="M7" i="58"/>
  <c r="K7" i="58"/>
  <c r="M6" i="58"/>
  <c r="K6" i="58"/>
  <c r="M5" i="58"/>
  <c r="K5" i="58"/>
  <c r="T4" i="58"/>
  <c r="T12" i="58" s="1"/>
  <c r="R4" i="58"/>
  <c r="R12" i="58" s="1"/>
  <c r="M4" i="58"/>
  <c r="M8" i="58" s="1"/>
  <c r="K4" i="58"/>
  <c r="K8" i="58" s="1"/>
  <c r="F4" i="58"/>
  <c r="F16" i="58" s="1"/>
  <c r="D4" i="58"/>
  <c r="D16" i="58" s="1"/>
  <c r="E16" i="58" s="1"/>
  <c r="L8" i="58" l="1"/>
  <c r="S25" i="58"/>
  <c r="S12" i="58"/>
  <c r="U81" i="57"/>
  <c r="T71" i="57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K65" i="57"/>
  <c r="K66" i="57"/>
  <c r="K67" i="57"/>
  <c r="K68" i="57"/>
  <c r="K69" i="57"/>
  <c r="K70" i="57"/>
  <c r="K71" i="57"/>
  <c r="K64" i="57"/>
  <c r="K72" i="57" s="1"/>
  <c r="M71" i="57"/>
  <c r="M70" i="57"/>
  <c r="M69" i="57"/>
  <c r="M68" i="57"/>
  <c r="M67" i="57"/>
  <c r="M66" i="57"/>
  <c r="M65" i="57"/>
  <c r="M64" i="57"/>
  <c r="M72" i="57" s="1"/>
  <c r="G81" i="57"/>
  <c r="F80" i="57"/>
  <c r="D80" i="57"/>
  <c r="F79" i="57"/>
  <c r="D79" i="57"/>
  <c r="F78" i="57"/>
  <c r="D78" i="57"/>
  <c r="F77" i="57"/>
  <c r="D77" i="57"/>
  <c r="F76" i="57"/>
  <c r="D76" i="57"/>
  <c r="T81" i="57" l="1"/>
  <c r="S81" i="57"/>
  <c r="L72" i="57"/>
  <c r="F75" i="57"/>
  <c r="F81" i="57" s="1"/>
  <c r="D75" i="57"/>
  <c r="D81" i="57" s="1"/>
  <c r="E81" i="57" s="1"/>
  <c r="G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N61" i="57" l="1"/>
  <c r="M57" i="57" l="1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R28" i="57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M61" i="57" s="1"/>
  <c r="K49" i="57"/>
  <c r="K61" i="57" s="1"/>
  <c r="R36" i="57" l="1"/>
  <c r="R51" i="57"/>
  <c r="T36" i="57"/>
  <c r="S36" i="57" s="1"/>
  <c r="S68" i="57"/>
  <c r="L61" i="57"/>
  <c r="R10" i="57"/>
  <c r="T10" i="57"/>
  <c r="T51" i="57"/>
  <c r="S51" i="57"/>
  <c r="T25" i="57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F72" i="57" s="1"/>
  <c r="E72" i="57" s="1"/>
  <c r="D56" i="57"/>
  <c r="D72" i="57" s="1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S25" i="57" l="1"/>
  <c r="D6" i="57"/>
  <c r="E6" i="57" s="1"/>
  <c r="S10" i="57"/>
  <c r="K46" i="57"/>
  <c r="L46" i="57" s="1"/>
  <c r="F31" i="57"/>
  <c r="F40" i="57"/>
  <c r="F53" i="57"/>
  <c r="F6" i="57"/>
  <c r="D31" i="57"/>
  <c r="D53" i="57"/>
  <c r="D40" i="57"/>
  <c r="E31" i="57" l="1"/>
  <c r="E53" i="57"/>
  <c r="E40" i="57"/>
  <c r="E29" i="58" l="1"/>
  <c r="T43" i="60" l="1"/>
  <c r="T64" i="60"/>
  <c r="T72" i="60"/>
  <c r="T60" i="60"/>
  <c r="T52" i="60"/>
  <c r="T44" i="60"/>
  <c r="T70" i="60"/>
  <c r="T62" i="60"/>
  <c r="T54" i="60"/>
  <c r="T46" i="60"/>
  <c r="T71" i="60"/>
  <c r="T67" i="60"/>
  <c r="T63" i="60"/>
  <c r="T57" i="60"/>
  <c r="T51" i="60"/>
  <c r="T45" i="60"/>
  <c r="T59" i="60"/>
  <c r="T68" i="60"/>
  <c r="T48" i="60"/>
  <c r="T55" i="60"/>
  <c r="T66" i="60"/>
  <c r="T58" i="60"/>
  <c r="T50" i="60"/>
  <c r="T49" i="60"/>
  <c r="T69" i="60"/>
  <c r="T65" i="60"/>
  <c r="T61" i="60"/>
  <c r="T53" i="60"/>
  <c r="T47" i="60"/>
  <c r="T56" i="60"/>
</calcChain>
</file>

<file path=xl/sharedStrings.xml><?xml version="1.0" encoding="utf-8"?>
<sst xmlns="http://schemas.openxmlformats.org/spreadsheetml/2006/main" count="614" uniqueCount="123">
  <si>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</si>
  <si>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</si>
  <si>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</si>
  <si>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</si>
  <si>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</si>
  <si>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</si>
  <si>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</si>
  <si>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</si>
  <si>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</si>
  <si>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</si>
  <si>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</si>
  <si>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</si>
  <si>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</si>
  <si>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</si>
  <si>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XXI-КПМ-30-1-700 (Сваяк 0.7 л.)</t>
  </si>
  <si>
    <t>XХI-В-‎30-4-500-3 (Иван Купала)</t>
  </si>
  <si>
    <t>ХХI-В-28-2-350-1 (Калина 0.35 л.)</t>
  </si>
  <si>
    <t>ХХI-В-28-2-350 (Аквадив 0.35 л.)</t>
  </si>
  <si>
    <t>XXI-В-28-1-200-5 (Круглая 0,2 л.)</t>
  </si>
  <si>
    <t>ХХI-В-28-2.1-500-4 (Ведьма)</t>
  </si>
  <si>
    <t>ХХI-В-30-4А-500 (Байрон 0.5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</si>
  <si>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</si>
  <si>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</si>
  <si>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</si>
  <si>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</si>
  <si>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ХХI-В-28-2-500-27 (Евроторг)</t>
  </si>
  <si>
    <t>ХХI-КПМ-30-1-500-9 (Штофф Земляк)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</si>
  <si>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</si>
  <si>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</si>
  <si>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</si>
  <si>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</si>
  <si>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</si>
  <si>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</si>
  <si>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</si>
  <si>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</si>
  <si>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</si>
  <si>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</si>
  <si>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</si>
  <si>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</si>
  <si>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</si>
  <si>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</si>
  <si>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</si>
  <si>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</si>
  <si>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</si>
  <si>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</si>
  <si>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</si>
  <si>
    <t>XXI-B-28-2-500-29 (Кепил 0,5 л.)</t>
  </si>
  <si>
    <t>III-2-82-450-1 (Банка 0,45 л.)</t>
  </si>
  <si>
    <t>Банка 1,5 л СКО</t>
  </si>
  <si>
    <t>Банка 1,5 л ТВИСТ</t>
  </si>
  <si>
    <t>Новый</t>
  </si>
  <si>
    <t>XXI-КПМ-30-1-500-4 (Аква Мятая)</t>
  </si>
  <si>
    <t>XXI-П-25-2-500-1 (Беларусская коллекция 0,5 л.)</t>
  </si>
  <si>
    <t>XXI-В-30-4А-700 (Байрон 0,7 л.)</t>
  </si>
  <si>
    <t>XXI-В-28-2.1б-500-3 (Дрозды 0,5 л.)</t>
  </si>
  <si>
    <t>XXI-КПМ-26-500-10 (Ice Cube)</t>
  </si>
  <si>
    <t>XXI-В-28-1-500-10 (Ice Cube)</t>
  </si>
  <si>
    <t>III-2-82-1500-1 (Банка 1,5 л. twist)</t>
  </si>
  <si>
    <t>I-2-82-1500-1 (Банка 1,5 л. СКО)</t>
  </si>
  <si>
    <t>Frankonia MCA 0,5</t>
  </si>
  <si>
    <t>Бульбаш 1,0 л</t>
  </si>
  <si>
    <t>Евроторг 0,5</t>
  </si>
  <si>
    <t>Фирменная 2  0,7</t>
  </si>
  <si>
    <t>Байрон 0,5 л.</t>
  </si>
  <si>
    <t>Штофф Земляк 0,5 л.</t>
  </si>
  <si>
    <t>Фляга 0,5 л.</t>
  </si>
  <si>
    <t>Брест колоски</t>
  </si>
  <si>
    <t>Банка АВС 160 мл.</t>
  </si>
  <si>
    <t>Беларуская калекцыя</t>
  </si>
  <si>
    <t>Аквадив 0,35</t>
  </si>
  <si>
    <t>Калина 0,45</t>
  </si>
  <si>
    <t>Калина 0,35</t>
  </si>
  <si>
    <t xml:space="preserve"> Бульбашь 0,7</t>
  </si>
  <si>
    <t xml:space="preserve"> Батькова 0,5</t>
  </si>
  <si>
    <t xml:space="preserve"> Бульбашь 0,5</t>
  </si>
  <si>
    <t xml:space="preserve"> Фирменная - 2 0,7</t>
  </si>
  <si>
    <t xml:space="preserve"> Сябры 0,5</t>
  </si>
  <si>
    <t>Фляга 0,2 л.</t>
  </si>
  <si>
    <t>Банка 1,5 л. twist</t>
  </si>
  <si>
    <t>Банка 1,5 л. СКО</t>
  </si>
  <si>
    <t>Новые каласы 0,5 л.</t>
  </si>
  <si>
    <t>Лампада 2</t>
  </si>
  <si>
    <t>Лампада 1</t>
  </si>
  <si>
    <t>Лампада 4</t>
  </si>
  <si>
    <t xml:space="preserve"> </t>
  </si>
  <si>
    <t>Дрозды 0,5 л.</t>
  </si>
  <si>
    <t>Frankonia МСА 0,5 л.</t>
  </si>
  <si>
    <t>Евроторг 0,5 л.</t>
  </si>
  <si>
    <t>Фирменная0 0,7 л.</t>
  </si>
  <si>
    <t>Брест Колоски</t>
  </si>
  <si>
    <t>Банка АБС III-3-53-160-2</t>
  </si>
  <si>
    <t xml:space="preserve">  Ice cube 0,5</t>
  </si>
  <si>
    <t>Ice cube B-28</t>
  </si>
  <si>
    <t>Ведьма 0,5</t>
  </si>
  <si>
    <t>Фляга 0,5</t>
  </si>
  <si>
    <t>Бульбашь 0,5</t>
  </si>
  <si>
    <t>Калина 0,5 л.</t>
  </si>
  <si>
    <t>Фирменная-2 0,7 л.</t>
  </si>
  <si>
    <t>Франкония МСА 0,5 л.</t>
  </si>
  <si>
    <t>Чистая формула</t>
  </si>
  <si>
    <t>Банка 0,45 л.</t>
  </si>
  <si>
    <t>Банка 0,3 л.</t>
  </si>
  <si>
    <t>Аквадив 0,35 л.</t>
  </si>
  <si>
    <t xml:space="preserve">Ice Cube венчик КПМ </t>
  </si>
  <si>
    <t>Ice Cube венчик В-28-1</t>
  </si>
  <si>
    <t>Бульбаш 0,7 л.</t>
  </si>
  <si>
    <t>Иван Купала</t>
  </si>
  <si>
    <t>Калина 0,35 л.</t>
  </si>
  <si>
    <t>Банка 0,5 л.</t>
  </si>
  <si>
    <t>Ice Cube КПМ-26</t>
  </si>
  <si>
    <t>Банка АВС 160</t>
  </si>
  <si>
    <t>Ведьма 0,5 л.</t>
  </si>
  <si>
    <t>Бульбаш 0,5 л.</t>
  </si>
  <si>
    <t>Кепил 0,5 л.</t>
  </si>
  <si>
    <t>Сябры 0,5 л.</t>
  </si>
  <si>
    <t>Бульбаш 1 л.</t>
  </si>
  <si>
    <t>Каласы лесенка  0,5 л.</t>
  </si>
  <si>
    <t>Калина 0,35л</t>
  </si>
  <si>
    <t xml:space="preserve"> Фляжка 0,5л</t>
  </si>
  <si>
    <t>Бульбашь 0,7л</t>
  </si>
  <si>
    <t>Штоф Земляк</t>
  </si>
  <si>
    <t xml:space="preserve"> Ice cube КПМ-26</t>
  </si>
  <si>
    <t>Фирменная 2-0,7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</si>
</sst>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9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14" fontId="4" fillId="0" borderId="13" xfId="0" applyNumberFormat="1" applyFont="1" applyFill="1" applyBorder="1"/>
    <xf numFmtId="2" fontId="2" fillId="5" borderId="10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10" fontId="2" fillId="2" borderId="12" xfId="0" applyNumberFormat="1" applyFont="1" applyFill="1" applyBorder="1" applyAlignment="1" applyProtection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10" fontId="2" fillId="0" borderId="5" xfId="1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38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39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41" xfId="0" applyNumberFormat="1" applyFont="1" applyFill="1" applyBorder="1" applyAlignment="1" applyProtection="1">
      <alignment horizontal="center" vertical="center" wrapText="1"/>
    </xf>
    <xf numFmtId="164" fontId="2" fillId="0" borderId="36" xfId="0" applyNumberFormat="1" applyFont="1" applyFill="1" applyBorder="1" applyAlignment="1" applyProtection="1">
      <alignment horizontal="center" vertical="center" wrapText="1"/>
    </xf>
    <xf numFmtId="2" fontId="2" fillId="0" borderId="37" xfId="0" applyNumberFormat="1" applyFont="1" applyFill="1" applyBorder="1" applyAlignment="1" applyProtection="1">
      <alignment horizontal="center" vertical="center" wrapText="1"/>
    </xf>
    <xf numFmtId="10" fontId="2" fillId="8" borderId="1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2" fontId="2" fillId="11" borderId="12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 applyProtection="1">
      <alignment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 wrapText="1"/>
    </xf>
    <xf numFmtId="10" fontId="2" fillId="0" borderId="12" xfId="1" applyNumberFormat="1" applyFont="1" applyFill="1" applyBorder="1" applyAlignment="1" applyProtection="1">
      <alignment horizontal="center" vertical="center" wrapText="1"/>
    </xf>
    <xf numFmtId="3" fontId="2" fillId="0" borderId="42" xfId="0" applyNumberFormat="1" applyFont="1" applyFill="1" applyBorder="1" applyAlignment="1">
      <alignment horizontal="center" vertical="center"/>
    </xf>
    <xf numFmtId="4" fontId="2" fillId="8" borderId="12" xfId="0" applyNumberFormat="1" applyFont="1" applyFill="1" applyBorder="1" applyAlignment="1">
      <alignment horizontal="center" vertical="center"/>
    </xf>
    <xf numFmtId="10" fontId="2" fillId="8" borderId="12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0" fontId="2" fillId="8" borderId="23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3" fontId="2" fillId="0" borderId="43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12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 applyProtection="1">
      <alignment horizontal="center" vertical="center" wrapText="1"/>
    </xf>
    <xf numFmtId="2" fontId="2" fillId="12" borderId="9" xfId="0" applyNumberFormat="1" applyFont="1" applyFill="1" applyBorder="1" applyAlignment="1" applyProtection="1">
      <alignment horizontal="center" vertical="center" wrapText="1"/>
    </xf>
    <xf numFmtId="4" fontId="2" fillId="0" borderId="25" xfId="0" applyNumberFormat="1" applyFont="1" applyFill="1" applyBorder="1" applyAlignment="1">
      <alignment horizontal="center" vertical="center"/>
    </xf>
    <xf numFmtId="10" fontId="2" fillId="12" borderId="10" xfId="0" applyNumberFormat="1" applyFont="1" applyFill="1" applyBorder="1" applyAlignment="1" applyProtection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/>
    </xf>
    <xf numFmtId="10" fontId="2" fillId="2" borderId="9" xfId="0" applyNumberFormat="1" applyFont="1" applyFill="1" applyBorder="1" applyAlignment="1" applyProtection="1">
      <alignment horizontal="center" vertical="center" wrapText="1"/>
    </xf>
    <xf numFmtId="4" fontId="2" fillId="12" borderId="21" xfId="0" applyNumberFormat="1" applyFont="1" applyFill="1" applyBorder="1" applyAlignment="1">
      <alignment horizontal="center" vertical="center"/>
    </xf>
    <xf numFmtId="164" fontId="2" fillId="12" borderId="21" xfId="0" applyNumberFormat="1" applyFont="1" applyFill="1" applyBorder="1" applyAlignment="1" applyProtection="1">
      <alignment horizontal="center" vertical="center" wrapText="1"/>
    </xf>
    <xf numFmtId="10" fontId="2" fillId="12" borderId="21" xfId="0" applyNumberFormat="1" applyFont="1" applyFill="1" applyBorder="1" applyAlignment="1" applyProtection="1">
      <alignment horizontal="center" vertical="center" wrapText="1"/>
    </xf>
    <xf numFmtId="2" fontId="2" fillId="12" borderId="28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2" borderId="44" xfId="0" applyNumberFormat="1" applyFont="1" applyFill="1" applyBorder="1" applyAlignment="1" applyProtection="1">
      <alignment vertical="center" wrapText="1"/>
    </xf>
    <xf numFmtId="164" fontId="2" fillId="2" borderId="45" xfId="0" applyNumberFormat="1" applyFont="1" applyFill="1" applyBorder="1" applyAlignment="1" applyProtection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2" fillId="0" borderId="10" xfId="0" applyNumberFormat="1" applyFont="1" applyFill="1" applyBorder="1" applyAlignment="1">
      <alignment horizontal="center" vertical="center"/>
    </xf>
    <xf numFmtId="164" fontId="2" fillId="0" borderId="36" xfId="0" applyNumberFormat="1" applyFont="1" applyFill="1" applyBorder="1" applyAlignment="1" applyProtection="1">
      <alignment vertical="center" wrapText="1"/>
    </xf>
    <xf numFmtId="164" fontId="2" fillId="0" borderId="37" xfId="0" applyNumberFormat="1" applyFont="1" applyFill="1" applyBorder="1" applyAlignment="1" applyProtection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/>
    </xf>
    <xf numFmtId="10" fontId="2" fillId="2" borderId="4" xfId="1" applyNumberFormat="1" applyFont="1" applyFill="1" applyBorder="1" applyAlignment="1" applyProtection="1">
      <alignment vertical="center" wrapText="1"/>
    </xf>
    <xf numFmtId="10" fontId="2" fillId="2" borderId="3" xfId="1" applyNumberFormat="1" applyFont="1" applyFill="1" applyBorder="1" applyAlignment="1" applyProtection="1">
      <alignment vertical="center" wrapText="1"/>
    </xf>
    <xf numFmtId="10" fontId="2" fillId="2" borderId="47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vertical="center" wrapText="1"/>
    </xf>
    <xf numFmtId="10" fontId="2" fillId="0" borderId="18" xfId="1" applyNumberFormat="1" applyFont="1" applyFill="1" applyBorder="1" applyAlignment="1" applyProtection="1">
      <alignment vertical="center" wrapText="1"/>
    </xf>
    <xf numFmtId="10" fontId="2" fillId="0" borderId="13" xfId="1" applyNumberFormat="1" applyFont="1" applyFill="1" applyBorder="1" applyAlignment="1" applyProtection="1">
      <alignment vertical="center" wrapText="1"/>
    </xf>
    <xf numFmtId="10" fontId="2" fillId="13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12" borderId="10" xfId="1" applyNumberFormat="1" applyFont="1" applyFill="1" applyBorder="1" applyAlignment="1" applyProtection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/>
    </xf>
    <xf numFmtId="10" fontId="2" fillId="2" borderId="15" xfId="1" applyNumberFormat="1" applyFont="1" applyFill="1" applyBorder="1" applyAlignment="1" applyProtection="1">
      <alignment vertical="center" wrapText="1"/>
    </xf>
    <xf numFmtId="10" fontId="2" fillId="2" borderId="20" xfId="1" applyNumberFormat="1" applyFont="1" applyFill="1" applyBorder="1" applyAlignment="1" applyProtection="1">
      <alignment vertical="center" wrapText="1"/>
    </xf>
    <xf numFmtId="10" fontId="2" fillId="12" borderId="21" xfId="1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10" fontId="6" fillId="5" borderId="10" xfId="1" applyNumberFormat="1" applyFont="1" applyFill="1" applyBorder="1" applyAlignment="1" applyProtection="1">
      <alignment horizontal="center" vertical="center" wrapText="1"/>
    </xf>
    <xf numFmtId="4" fontId="2" fillId="5" borderId="9" xfId="0" applyNumberFormat="1" applyFont="1" applyFill="1" applyBorder="1" applyAlignment="1">
      <alignment horizontal="center" vertical="center"/>
    </xf>
    <xf numFmtId="10" fontId="6" fillId="8" borderId="9" xfId="1" applyNumberFormat="1" applyFont="1" applyFill="1" applyBorder="1" applyAlignment="1" applyProtection="1">
      <alignment horizontal="center" vertical="center" wrapText="1"/>
    </xf>
    <xf numFmtId="3" fontId="4" fillId="0" borderId="20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4" fontId="2" fillId="0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Fill="1" applyBorder="1" applyAlignment="1" applyProtection="1">
      <alignment horizontal="center" vertical="center" wrapText="1"/>
    </xf>
    <xf numFmtId="10" fontId="2" fillId="0" borderId="11" xfId="1" applyNumberFormat="1" applyFont="1" applyFill="1" applyBorder="1" applyAlignment="1" applyProtection="1">
      <alignment horizontal="center" vertical="center" wrapText="1"/>
    </xf>
    <xf numFmtId="2" fontId="2" fillId="0" borderId="11" xfId="0" applyNumberFormat="1" applyFont="1" applyFill="1" applyBorder="1" applyAlignment="1" applyProtection="1">
      <alignment horizontal="center" vertical="center" wrapText="1"/>
    </xf>
    <xf numFmtId="3" fontId="4" fillId="0" borderId="13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4" fontId="2" fillId="12" borderId="25" xfId="0" applyNumberFormat="1" applyFont="1" applyFill="1" applyBorder="1" applyAlignment="1">
      <alignment horizontal="center" vertical="center"/>
    </xf>
    <xf numFmtId="2" fontId="2" fillId="12" borderId="25" xfId="0" applyNumberFormat="1" applyFont="1" applyFill="1" applyBorder="1" applyAlignment="1" applyProtection="1">
      <alignment horizontal="center" vertical="center" wrapText="1"/>
    </xf>
    <xf numFmtId="10" fontId="2" fillId="12" borderId="25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10" fontId="2" fillId="0" borderId="5" xfId="1" applyNumberFormat="1" applyFont="1" applyFill="1" applyBorder="1" applyAlignment="1" applyProtection="1">
      <alignment vertical="center" wrapText="1"/>
    </xf>
    <xf numFmtId="3" fontId="2" fillId="0" borderId="2" xfId="0" applyNumberFormat="1" applyFont="1" applyFill="1" applyBorder="1" applyAlignment="1">
      <alignment horizontal="center" vertical="center"/>
    </xf>
    <xf numFmtId="3" fontId="2" fillId="0" borderId="26" xfId="0" applyNumberFormat="1" applyFont="1" applyFill="1" applyBorder="1" applyAlignment="1">
      <alignment horizontal="center" vertical="center"/>
    </xf>
    <xf numFmtId="10" fontId="2" fillId="0" borderId="15" xfId="1" applyNumberFormat="1" applyFont="1" applyFill="1" applyBorder="1" applyAlignment="1" applyProtection="1">
      <alignment vertical="center" wrapText="1"/>
    </xf>
    <xf numFmtId="10" fontId="2" fillId="0" borderId="20" xfId="1" applyNumberFormat="1" applyFont="1" applyFill="1" applyBorder="1" applyAlignment="1" applyProtection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5" xfId="0" applyNumberFormat="1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6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4" fontId="2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4" fontId="2" fillId="10" borderId="4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164" fontId="2" fillId="2" borderId="44" xfId="0" applyNumberFormat="1" applyFont="1" applyFill="1" applyBorder="1" applyAlignment="1" applyProtection="1">
      <alignment horizontal="center" vertical="center" wrapText="1"/>
    </xf>
    <xf numFmtId="164" fontId="2" fillId="2" borderId="45" xfId="0" applyNumberFormat="1" applyFont="1" applyFill="1" applyBorder="1" applyAlignment="1" applyProtection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2" fillId="12" borderId="25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view="pageBreakPreview" zoomScaleSheetLayoutView="100" workbookViewId="0">
      <pane ySplit="2" topLeftCell="A18" activePane="bottomLeft" state="frozen"/>
      <selection pane="bottomLeft" activeCell="B33" sqref="B33:G34"/>
    </sheetView>
  </sheetViews>
  <sheetFormatPr defaultColWidth="8.85546875" defaultRowHeight="14.25" x14ac:dyDescent="0.2"/>
  <cols>
    <col min="1" max="1" width="12.28515625" style="9" bestFit="1" customWidth="1"/>
    <col min="2" max="2" width="11.28515625" style="10" customWidth="1"/>
    <col min="3" max="3" width="10.7109375" style="10" customWidth="1"/>
    <col min="4" max="5" width="11.7109375" style="10" customWidth="1"/>
    <col min="6" max="6" width="13.7109375" style="10" customWidth="1"/>
    <col min="7" max="7" width="10.7109375" style="10" customWidth="1"/>
    <col min="8" max="8" width="12.28515625" style="9" bestFit="1" customWidth="1"/>
    <col min="9" max="9" width="11.140625" style="10" customWidth="1"/>
    <col min="10" max="10" width="10.7109375" style="10" customWidth="1"/>
    <col min="11" max="12" width="11.7109375" style="10" customWidth="1"/>
    <col min="13" max="13" width="14.28515625" style="10" customWidth="1"/>
    <col min="14" max="14" width="10.7109375" style="10" customWidth="1"/>
    <col min="15" max="15" width="12.28515625" style="9" bestFit="1" customWidth="1"/>
    <col min="16" max="16" width="11" style="10" customWidth="1"/>
    <col min="17" max="17" width="10.7109375" style="10" customWidth="1"/>
    <col min="18" max="18" width="13.42578125" style="10" customWidth="1"/>
    <col min="19" max="19" width="8.28515625" style="10" bestFit="1" customWidth="1"/>
    <col min="20" max="20" width="13.7109375" style="10" customWidth="1"/>
    <col min="21" max="21" width="10.140625" style="10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88"/>
      <c r="I1" s="332" t="s">
        <v>8</v>
      </c>
      <c r="J1" s="333"/>
      <c r="K1" s="333"/>
      <c r="L1" s="333"/>
      <c r="M1" s="333"/>
      <c r="N1" s="88"/>
      <c r="P1" s="332" t="s">
        <v>7</v>
      </c>
      <c r="Q1" s="333"/>
      <c r="R1" s="333"/>
      <c r="S1" s="333"/>
      <c r="T1" s="333"/>
    </row>
    <row r="2" spans="1:21" ht="71.25" x14ac:dyDescent="0.2">
      <c r="B2" s="11" t="s">
        <v>2</v>
      </c>
      <c r="C2" s="89" t="s">
        <v>0</v>
      </c>
      <c r="D2" s="11" t="s">
        <v>3</v>
      </c>
      <c r="E2" s="90" t="s">
        <v>4</v>
      </c>
      <c r="F2" s="90" t="s">
        <v>5</v>
      </c>
      <c r="G2" s="90" t="s">
        <v>30</v>
      </c>
      <c r="I2" s="12" t="s">
        <v>2</v>
      </c>
      <c r="J2" s="13" t="s">
        <v>0</v>
      </c>
      <c r="K2" s="14" t="s">
        <v>3</v>
      </c>
      <c r="L2" s="24" t="s">
        <v>4</v>
      </c>
      <c r="M2" s="100" t="s">
        <v>5</v>
      </c>
      <c r="N2" s="103" t="s">
        <v>30</v>
      </c>
      <c r="P2" s="15" t="s">
        <v>2</v>
      </c>
      <c r="Q2" s="16" t="s">
        <v>0</v>
      </c>
      <c r="R2" s="17" t="s">
        <v>3</v>
      </c>
      <c r="S2" s="25" t="s">
        <v>4</v>
      </c>
      <c r="T2" s="106" t="s">
        <v>5</v>
      </c>
      <c r="U2" s="90" t="s">
        <v>30</v>
      </c>
    </row>
    <row r="3" spans="1:21" ht="13.9" customHeight="1" x14ac:dyDescent="0.2">
      <c r="A3" s="34"/>
      <c r="B3" s="323" t="s">
        <v>10</v>
      </c>
      <c r="C3" s="323"/>
      <c r="D3" s="323"/>
      <c r="E3" s="323"/>
      <c r="F3" s="323"/>
      <c r="G3" s="334"/>
      <c r="H3" s="34"/>
      <c r="I3" s="327" t="s">
        <v>12</v>
      </c>
      <c r="J3" s="328"/>
      <c r="K3" s="328"/>
      <c r="L3" s="328"/>
      <c r="M3" s="328"/>
      <c r="N3" s="326"/>
      <c r="O3" s="34"/>
      <c r="P3" s="327" t="s">
        <v>9</v>
      </c>
      <c r="Q3" s="328"/>
      <c r="R3" s="328"/>
      <c r="S3" s="328"/>
      <c r="T3" s="328"/>
      <c r="U3" s="329"/>
    </row>
    <row r="4" spans="1:21" ht="13.9" customHeight="1" x14ac:dyDescent="0.2">
      <c r="A4" s="18">
        <v>43831</v>
      </c>
      <c r="B4" s="19">
        <v>113040</v>
      </c>
      <c r="C4" s="91">
        <v>0.97699999999999998</v>
      </c>
      <c r="D4" s="20">
        <f t="shared" ref="D4" si="0">B4*C4</f>
        <v>110440.08</v>
      </c>
      <c r="E4" s="92">
        <v>94.663835810332628</v>
      </c>
      <c r="F4" s="20">
        <f>B4*E4/100</f>
        <v>107008</v>
      </c>
      <c r="G4" s="99">
        <v>264.85000000000002</v>
      </c>
      <c r="H4" s="18">
        <v>43831</v>
      </c>
      <c r="I4" s="7">
        <v>100800</v>
      </c>
      <c r="J4" s="80">
        <v>0.97899999999999998</v>
      </c>
      <c r="K4" s="20">
        <f t="shared" ref="K4" si="1">I4*J4</f>
        <v>98683.199999999997</v>
      </c>
      <c r="L4" s="81">
        <v>94.017857142857139</v>
      </c>
      <c r="M4" s="101">
        <f t="shared" ref="M4" si="2">I4*L4/100</f>
        <v>94770</v>
      </c>
      <c r="N4" s="105">
        <v>192.54</v>
      </c>
      <c r="O4" s="18">
        <v>43831</v>
      </c>
      <c r="P4" s="61">
        <v>92880</v>
      </c>
      <c r="Q4" s="122">
        <v>0.97</v>
      </c>
      <c r="R4" s="7">
        <f t="shared" ref="R4" si="3">P4*Q4</f>
        <v>90093.599999999991</v>
      </c>
      <c r="S4" s="48">
        <v>94.328165374676999</v>
      </c>
      <c r="T4" s="101">
        <f t="shared" ref="T4" si="4">P4*S4/100</f>
        <v>87612</v>
      </c>
      <c r="U4" s="123">
        <v>354.22</v>
      </c>
    </row>
    <row r="5" spans="1:21" ht="12.75" customHeight="1" x14ac:dyDescent="0.2">
      <c r="B5" s="19">
        <v>113040</v>
      </c>
      <c r="C5" s="93">
        <v>0.999</v>
      </c>
      <c r="D5" s="20">
        <f t="shared" ref="D5" si="5">B5*C5</f>
        <v>112926.96</v>
      </c>
      <c r="E5" s="94">
        <v>97.154989384288754</v>
      </c>
      <c r="F5" s="20">
        <f>B5*E5/100</f>
        <v>109824</v>
      </c>
      <c r="G5" s="97">
        <v>264.45</v>
      </c>
      <c r="I5" s="7">
        <v>100800</v>
      </c>
      <c r="J5" s="1">
        <v>0.98099999999999998</v>
      </c>
      <c r="K5" s="7">
        <f t="shared" ref="K5:K45" si="6">I5*J5</f>
        <v>98884.800000000003</v>
      </c>
      <c r="L5" s="26">
        <v>94.017857142857139</v>
      </c>
      <c r="M5" s="101">
        <f t="shared" ref="M5:M45" si="7">I5*L5/100</f>
        <v>94770</v>
      </c>
      <c r="N5" s="98">
        <v>193.25</v>
      </c>
      <c r="P5" s="30">
        <v>92880</v>
      </c>
      <c r="Q5" s="1">
        <v>0.98799999999999999</v>
      </c>
      <c r="R5" s="20">
        <f t="shared" ref="R5:R9" si="8">P5*Q5</f>
        <v>91765.440000000002</v>
      </c>
      <c r="S5" s="26">
        <v>94.328165374676999</v>
      </c>
      <c r="T5" s="102">
        <f t="shared" ref="T5:T9" si="9">P5*S5/100</f>
        <v>87612</v>
      </c>
      <c r="U5" s="98">
        <v>353.66</v>
      </c>
    </row>
    <row r="6" spans="1:21" x14ac:dyDescent="0.2">
      <c r="B6" s="322" t="s">
        <v>1</v>
      </c>
      <c r="C6" s="322"/>
      <c r="D6" s="84">
        <f>SUM(D4:D5)</f>
        <v>223367.04000000001</v>
      </c>
      <c r="E6" s="95">
        <f>F6/D6</f>
        <v>0.97074304248290166</v>
      </c>
      <c r="F6" s="84">
        <f>SUM(F4:F5)</f>
        <v>216832</v>
      </c>
      <c r="G6" s="84">
        <f>AVERAGE(G4:G5)</f>
        <v>264.64999999999998</v>
      </c>
      <c r="H6" s="18">
        <v>43832</v>
      </c>
      <c r="I6" s="7">
        <v>100800</v>
      </c>
      <c r="J6" s="1">
        <v>0.97299999999999998</v>
      </c>
      <c r="K6" s="7">
        <f t="shared" si="6"/>
        <v>98078.399999999994</v>
      </c>
      <c r="L6" s="26">
        <v>94.017857142857139</v>
      </c>
      <c r="M6" s="101">
        <f t="shared" si="7"/>
        <v>94770</v>
      </c>
      <c r="N6" s="98">
        <v>192.64</v>
      </c>
      <c r="O6" s="18">
        <v>43832</v>
      </c>
      <c r="P6" s="30">
        <v>92880</v>
      </c>
      <c r="Q6" s="1">
        <v>0.98</v>
      </c>
      <c r="R6" s="20">
        <f t="shared" si="8"/>
        <v>91022.399999999994</v>
      </c>
      <c r="S6" s="26">
        <v>94.328165374676999</v>
      </c>
      <c r="T6" s="102">
        <f t="shared" si="9"/>
        <v>87612</v>
      </c>
      <c r="U6" s="98">
        <v>354.56</v>
      </c>
    </row>
    <row r="7" spans="1:21" x14ac:dyDescent="0.2">
      <c r="B7" s="60"/>
      <c r="C7" s="36"/>
      <c r="D7" s="20"/>
      <c r="E7" s="58"/>
      <c r="F7" s="20"/>
      <c r="G7" s="20"/>
      <c r="I7" s="7">
        <v>100800</v>
      </c>
      <c r="J7" s="1">
        <v>0.97599999999999998</v>
      </c>
      <c r="K7" s="7">
        <f t="shared" si="6"/>
        <v>98380.800000000003</v>
      </c>
      <c r="L7" s="26">
        <v>94.017857142857139</v>
      </c>
      <c r="M7" s="101">
        <f t="shared" si="7"/>
        <v>94770</v>
      </c>
      <c r="N7" s="98">
        <v>192.31</v>
      </c>
      <c r="P7" s="30">
        <v>92880</v>
      </c>
      <c r="Q7" s="1">
        <v>0.98</v>
      </c>
      <c r="R7" s="20">
        <f t="shared" si="8"/>
        <v>91022.399999999994</v>
      </c>
      <c r="S7" s="26">
        <v>94.328165374676999</v>
      </c>
      <c r="T7" s="102">
        <f t="shared" si="9"/>
        <v>87612</v>
      </c>
      <c r="U7" s="98">
        <v>353.83</v>
      </c>
    </row>
    <row r="8" spans="1:21" ht="13.9" customHeight="1" x14ac:dyDescent="0.2">
      <c r="A8" s="33"/>
      <c r="B8" s="323" t="s">
        <v>17</v>
      </c>
      <c r="C8" s="323"/>
      <c r="D8" s="323"/>
      <c r="E8" s="323"/>
      <c r="F8" s="323"/>
      <c r="G8" s="323"/>
      <c r="H8" s="18">
        <v>43833</v>
      </c>
      <c r="I8" s="7">
        <v>100800</v>
      </c>
      <c r="J8" s="1">
        <v>0.96499999999999997</v>
      </c>
      <c r="K8" s="7">
        <f t="shared" si="6"/>
        <v>97272</v>
      </c>
      <c r="L8" s="26">
        <v>90.401785714285708</v>
      </c>
      <c r="M8" s="101">
        <f t="shared" si="7"/>
        <v>91125</v>
      </c>
      <c r="N8" s="98">
        <v>192.2</v>
      </c>
      <c r="O8" s="18">
        <v>43833</v>
      </c>
      <c r="P8" s="30">
        <v>92880</v>
      </c>
      <c r="Q8" s="1">
        <v>0.999</v>
      </c>
      <c r="R8" s="20">
        <f t="shared" si="8"/>
        <v>92787.12</v>
      </c>
      <c r="S8" s="26">
        <v>98.178294573643413</v>
      </c>
      <c r="T8" s="102">
        <f t="shared" si="9"/>
        <v>91188</v>
      </c>
      <c r="U8" s="98">
        <v>354.54</v>
      </c>
    </row>
    <row r="9" spans="1:21" x14ac:dyDescent="0.2">
      <c r="A9" s="18">
        <v>43832</v>
      </c>
      <c r="B9" s="60">
        <v>107280</v>
      </c>
      <c r="C9" s="96">
        <v>0.76200000000000001</v>
      </c>
      <c r="D9" s="20">
        <f t="shared" ref="D9" si="10">B9*C9</f>
        <v>81747.360000000001</v>
      </c>
      <c r="E9" s="58">
        <v>46.666666666666664</v>
      </c>
      <c r="F9" s="20">
        <f t="shared" ref="F9:F30" si="11">B9*E9/100</f>
        <v>50064</v>
      </c>
      <c r="G9" s="98">
        <v>265.83999999999997</v>
      </c>
      <c r="I9" s="7">
        <v>100800</v>
      </c>
      <c r="J9" s="1">
        <v>0.97599999999999998</v>
      </c>
      <c r="K9" s="7">
        <f t="shared" si="6"/>
        <v>98380.800000000003</v>
      </c>
      <c r="L9" s="26">
        <v>90.401785714285708</v>
      </c>
      <c r="M9" s="101">
        <f t="shared" si="7"/>
        <v>91125</v>
      </c>
      <c r="N9" s="98">
        <v>192.75</v>
      </c>
      <c r="P9" s="30">
        <v>92880</v>
      </c>
      <c r="Q9" s="1">
        <v>0.999</v>
      </c>
      <c r="R9" s="20">
        <f t="shared" si="8"/>
        <v>92787.12</v>
      </c>
      <c r="S9" s="26">
        <v>98.178294573643413</v>
      </c>
      <c r="T9" s="102">
        <f t="shared" si="9"/>
        <v>91188</v>
      </c>
      <c r="U9" s="108">
        <v>354.27</v>
      </c>
    </row>
    <row r="10" spans="1:21" x14ac:dyDescent="0.2">
      <c r="B10" s="60">
        <v>104400</v>
      </c>
      <c r="C10" s="96">
        <v>0.95040000000000002</v>
      </c>
      <c r="D10" s="20">
        <f t="shared" ref="D10:D30" si="12">B10*C10</f>
        <v>99221.760000000009</v>
      </c>
      <c r="E10" s="58">
        <v>89.05747126436782</v>
      </c>
      <c r="F10" s="20">
        <f t="shared" si="11"/>
        <v>92976</v>
      </c>
      <c r="G10" s="98">
        <v>263.85000000000002</v>
      </c>
      <c r="H10" s="18">
        <v>43834</v>
      </c>
      <c r="I10" s="7">
        <v>100800</v>
      </c>
      <c r="J10" s="1">
        <v>0.97699999999999998</v>
      </c>
      <c r="K10" s="7">
        <f t="shared" si="6"/>
        <v>98481.599999999991</v>
      </c>
      <c r="L10" s="26">
        <v>94.017857142857139</v>
      </c>
      <c r="M10" s="101">
        <f t="shared" si="7"/>
        <v>94770</v>
      </c>
      <c r="N10" s="98">
        <v>192.64</v>
      </c>
      <c r="P10" s="319" t="s">
        <v>1</v>
      </c>
      <c r="Q10" s="320"/>
      <c r="R10" s="28">
        <f>SUM(R4:R9)</f>
        <v>549478.07999999996</v>
      </c>
      <c r="S10" s="53">
        <f>T10/R10</f>
        <v>0.96969109304596834</v>
      </c>
      <c r="T10" s="82">
        <f>SUM(T4:T9)</f>
        <v>532824</v>
      </c>
      <c r="U10" s="84">
        <f>AVERAGE(U4:U9)</f>
        <v>354.18</v>
      </c>
    </row>
    <row r="11" spans="1:21" ht="14.25" customHeight="1" x14ac:dyDescent="0.2">
      <c r="A11" s="18">
        <v>43833</v>
      </c>
      <c r="B11" s="60">
        <v>104400</v>
      </c>
      <c r="C11" s="96">
        <v>0.96899999999999997</v>
      </c>
      <c r="D11" s="20">
        <f t="shared" si="12"/>
        <v>101163.59999999999</v>
      </c>
      <c r="E11" s="58">
        <v>91.340996168582379</v>
      </c>
      <c r="F11" s="20">
        <f t="shared" si="11"/>
        <v>95360</v>
      </c>
      <c r="G11" s="98">
        <v>265.22000000000003</v>
      </c>
      <c r="H11" s="21"/>
      <c r="I11" s="7">
        <v>100800</v>
      </c>
      <c r="J11" s="1">
        <v>0.97499999999999998</v>
      </c>
      <c r="K11" s="7">
        <f t="shared" si="6"/>
        <v>98280</v>
      </c>
      <c r="L11" s="26">
        <v>94.017857142857139</v>
      </c>
      <c r="M11" s="101">
        <f t="shared" si="7"/>
        <v>94770</v>
      </c>
      <c r="N11" s="98">
        <v>192.45</v>
      </c>
      <c r="P11" s="30"/>
      <c r="Q11" s="1"/>
      <c r="R11" s="20"/>
      <c r="S11" s="26"/>
      <c r="T11" s="102"/>
      <c r="U11" s="107"/>
    </row>
    <row r="12" spans="1:21" ht="12.75" customHeight="1" x14ac:dyDescent="0.2">
      <c r="B12" s="60">
        <v>104400</v>
      </c>
      <c r="C12" s="96">
        <v>0.95799999999999996</v>
      </c>
      <c r="D12" s="20">
        <f t="shared" si="12"/>
        <v>100015.2</v>
      </c>
      <c r="E12" s="58">
        <v>91.340996168582379</v>
      </c>
      <c r="F12" s="20">
        <f t="shared" si="11"/>
        <v>95360</v>
      </c>
      <c r="G12" s="98">
        <v>265.2</v>
      </c>
      <c r="H12" s="22">
        <v>43835</v>
      </c>
      <c r="I12" s="7">
        <v>100800</v>
      </c>
      <c r="J12" s="1">
        <v>0.98499999999999999</v>
      </c>
      <c r="K12" s="7">
        <f t="shared" si="6"/>
        <v>99288</v>
      </c>
      <c r="L12" s="26">
        <v>94.017857142857139</v>
      </c>
      <c r="M12" s="101">
        <f t="shared" si="7"/>
        <v>94770</v>
      </c>
      <c r="N12" s="98">
        <v>192.97</v>
      </c>
      <c r="O12" s="33"/>
      <c r="P12" s="324" t="s">
        <v>29</v>
      </c>
      <c r="Q12" s="325"/>
      <c r="R12" s="325"/>
      <c r="S12" s="325"/>
      <c r="T12" s="325"/>
      <c r="U12" s="326"/>
    </row>
    <row r="13" spans="1:21" ht="14.25" customHeight="1" x14ac:dyDescent="0.2">
      <c r="A13" s="18">
        <v>43834</v>
      </c>
      <c r="B13" s="60">
        <v>104400</v>
      </c>
      <c r="C13" s="96">
        <v>0.97799999999999998</v>
      </c>
      <c r="D13" s="20">
        <f t="shared" si="12"/>
        <v>102103.2</v>
      </c>
      <c r="E13" s="58">
        <v>91.340996168582379</v>
      </c>
      <c r="F13" s="20">
        <f t="shared" si="11"/>
        <v>95360</v>
      </c>
      <c r="G13" s="98">
        <v>264.92</v>
      </c>
      <c r="I13" s="7">
        <v>100800</v>
      </c>
      <c r="J13" s="1">
        <v>0.97899999999999998</v>
      </c>
      <c r="K13" s="7">
        <f t="shared" si="6"/>
        <v>98683.199999999997</v>
      </c>
      <c r="L13" s="26">
        <v>94.017857142857139</v>
      </c>
      <c r="M13" s="101">
        <f t="shared" si="7"/>
        <v>94770</v>
      </c>
      <c r="N13" s="98">
        <v>192.33</v>
      </c>
      <c r="O13" s="18">
        <v>43834</v>
      </c>
      <c r="P13" s="30">
        <v>80640</v>
      </c>
      <c r="Q13" s="1">
        <v>0.91900000000000004</v>
      </c>
      <c r="R13" s="20">
        <f t="shared" ref="R13" si="13">P13*Q13</f>
        <v>74108.160000000003</v>
      </c>
      <c r="S13" s="26">
        <v>71.579861111111114</v>
      </c>
      <c r="T13" s="102">
        <f t="shared" ref="T13" si="14">P13*S13/100</f>
        <v>57722</v>
      </c>
      <c r="U13" s="98">
        <v>429.57</v>
      </c>
    </row>
    <row r="14" spans="1:21" x14ac:dyDescent="0.2">
      <c r="A14" s="41"/>
      <c r="B14" s="60">
        <v>104400</v>
      </c>
      <c r="C14" s="96">
        <v>0.96799999999999997</v>
      </c>
      <c r="D14" s="20">
        <f t="shared" si="12"/>
        <v>101059.2</v>
      </c>
      <c r="E14" s="58">
        <v>91.340996168582379</v>
      </c>
      <c r="F14" s="20">
        <f t="shared" si="11"/>
        <v>95360</v>
      </c>
      <c r="G14" s="98">
        <v>264.29000000000002</v>
      </c>
      <c r="H14" s="18">
        <v>43836</v>
      </c>
      <c r="I14" s="7">
        <v>100800</v>
      </c>
      <c r="J14" s="1">
        <v>0.97599999999999998</v>
      </c>
      <c r="K14" s="7">
        <f t="shared" si="6"/>
        <v>98380.800000000003</v>
      </c>
      <c r="L14" s="26">
        <v>94.017857142857139</v>
      </c>
      <c r="M14" s="101">
        <f t="shared" si="7"/>
        <v>94770</v>
      </c>
      <c r="N14" s="98">
        <v>192.62</v>
      </c>
      <c r="P14" s="30">
        <v>80640</v>
      </c>
      <c r="Q14" s="1">
        <v>0.96599999999999997</v>
      </c>
      <c r="R14" s="20">
        <f t="shared" ref="R14:R24" si="15">P14*Q14</f>
        <v>77898.239999999991</v>
      </c>
      <c r="S14" s="26">
        <v>92.361111111111114</v>
      </c>
      <c r="T14" s="102">
        <f t="shared" ref="T14:T24" si="16">P14*S14/100</f>
        <v>74480</v>
      </c>
      <c r="U14" s="98">
        <v>430.37</v>
      </c>
    </row>
    <row r="15" spans="1:21" x14ac:dyDescent="0.2">
      <c r="A15" s="59">
        <v>43835</v>
      </c>
      <c r="B15" s="60">
        <v>104400</v>
      </c>
      <c r="C15" s="96">
        <v>0.98399999999999999</v>
      </c>
      <c r="D15" s="20">
        <f t="shared" si="12"/>
        <v>102729.59999999999</v>
      </c>
      <c r="E15" s="58">
        <v>95.908045977011497</v>
      </c>
      <c r="F15" s="20">
        <f t="shared" si="11"/>
        <v>100128</v>
      </c>
      <c r="G15" s="98">
        <v>266.14</v>
      </c>
      <c r="I15" s="7">
        <v>100800</v>
      </c>
      <c r="J15" s="1">
        <v>0.98599999999999999</v>
      </c>
      <c r="K15" s="7">
        <f t="shared" si="6"/>
        <v>99388.800000000003</v>
      </c>
      <c r="L15" s="26">
        <v>94.017857142857139</v>
      </c>
      <c r="M15" s="101">
        <f t="shared" si="7"/>
        <v>94770</v>
      </c>
      <c r="N15" s="98">
        <v>192.6</v>
      </c>
      <c r="O15" s="22">
        <v>43835</v>
      </c>
      <c r="P15" s="30">
        <v>80640</v>
      </c>
      <c r="Q15" s="1">
        <v>0.99399999999999999</v>
      </c>
      <c r="R15" s="20">
        <f t="shared" si="15"/>
        <v>80156.160000000003</v>
      </c>
      <c r="S15" s="26">
        <v>94.670138888888886</v>
      </c>
      <c r="T15" s="102">
        <f t="shared" si="16"/>
        <v>76342</v>
      </c>
      <c r="U15" s="98">
        <v>429.31</v>
      </c>
    </row>
    <row r="16" spans="1:21" x14ac:dyDescent="0.2">
      <c r="B16" s="60">
        <v>104400</v>
      </c>
      <c r="C16" s="96">
        <v>0.97699999999999998</v>
      </c>
      <c r="D16" s="20">
        <f t="shared" si="12"/>
        <v>101998.8</v>
      </c>
      <c r="E16" s="58">
        <v>95.908045977011497</v>
      </c>
      <c r="F16" s="20">
        <f t="shared" si="11"/>
        <v>100128</v>
      </c>
      <c r="G16" s="98">
        <v>265.60000000000002</v>
      </c>
      <c r="H16" s="18">
        <v>43837</v>
      </c>
      <c r="I16" s="7">
        <v>100800</v>
      </c>
      <c r="J16" s="1">
        <v>0.97699999999999998</v>
      </c>
      <c r="K16" s="7">
        <f t="shared" si="6"/>
        <v>98481.599999999991</v>
      </c>
      <c r="L16" s="26">
        <v>94.017857142857139</v>
      </c>
      <c r="M16" s="101">
        <f t="shared" si="7"/>
        <v>94770</v>
      </c>
      <c r="N16" s="98">
        <v>192.4</v>
      </c>
      <c r="P16" s="30">
        <v>80640</v>
      </c>
      <c r="Q16" s="1">
        <v>0.96699999999999997</v>
      </c>
      <c r="R16" s="20">
        <f t="shared" si="15"/>
        <v>77978.880000000005</v>
      </c>
      <c r="S16" s="26">
        <v>94.670138888888886</v>
      </c>
      <c r="T16" s="102">
        <f t="shared" si="16"/>
        <v>76342</v>
      </c>
      <c r="U16" s="98">
        <v>429.75</v>
      </c>
    </row>
    <row r="17" spans="1:21" x14ac:dyDescent="0.2">
      <c r="A17" s="18">
        <v>43836</v>
      </c>
      <c r="B17" s="60">
        <v>104400</v>
      </c>
      <c r="C17" s="96">
        <v>0.98299999999999998</v>
      </c>
      <c r="D17" s="20">
        <f t="shared" si="12"/>
        <v>102625.2</v>
      </c>
      <c r="E17" s="58">
        <v>95.908045977011497</v>
      </c>
      <c r="F17" s="20">
        <f t="shared" si="11"/>
        <v>100128</v>
      </c>
      <c r="G17" s="98">
        <v>266.23</v>
      </c>
      <c r="I17" s="7">
        <v>100800</v>
      </c>
      <c r="J17" s="1">
        <v>0.98699999999999999</v>
      </c>
      <c r="K17" s="7">
        <f t="shared" si="6"/>
        <v>99489.600000000006</v>
      </c>
      <c r="L17" s="26">
        <v>94.017857142857139</v>
      </c>
      <c r="M17" s="101">
        <f t="shared" si="7"/>
        <v>94770</v>
      </c>
      <c r="N17" s="98">
        <v>192.64</v>
      </c>
      <c r="O17" s="18">
        <v>43836</v>
      </c>
      <c r="P17" s="30">
        <v>80640</v>
      </c>
      <c r="Q17" s="1">
        <v>0.97699999999999998</v>
      </c>
      <c r="R17" s="20">
        <f t="shared" si="15"/>
        <v>78785.279999999999</v>
      </c>
      <c r="S17" s="26">
        <v>94.670138888888886</v>
      </c>
      <c r="T17" s="102">
        <f t="shared" si="16"/>
        <v>76342</v>
      </c>
      <c r="U17" s="98">
        <v>428.5</v>
      </c>
    </row>
    <row r="18" spans="1:21" ht="14.25" customHeight="1" x14ac:dyDescent="0.2">
      <c r="B18" s="60">
        <v>104400</v>
      </c>
      <c r="C18" s="96">
        <v>0.98099999999999998</v>
      </c>
      <c r="D18" s="20">
        <f t="shared" si="12"/>
        <v>102416.4</v>
      </c>
      <c r="E18" s="58">
        <v>95.908045977011497</v>
      </c>
      <c r="F18" s="20">
        <f t="shared" si="11"/>
        <v>100128</v>
      </c>
      <c r="G18" s="98">
        <v>266.58</v>
      </c>
      <c r="H18" s="18">
        <v>43838</v>
      </c>
      <c r="I18" s="7">
        <v>100800</v>
      </c>
      <c r="J18" s="1">
        <v>0.99</v>
      </c>
      <c r="K18" s="7">
        <f t="shared" si="6"/>
        <v>99792</v>
      </c>
      <c r="L18" s="26">
        <v>97.633928571428569</v>
      </c>
      <c r="M18" s="101">
        <f t="shared" si="7"/>
        <v>98415</v>
      </c>
      <c r="N18" s="98">
        <v>192.79</v>
      </c>
      <c r="P18" s="30">
        <v>80640</v>
      </c>
      <c r="Q18" s="1">
        <v>0.98099999999999998</v>
      </c>
      <c r="R18" s="20">
        <f t="shared" si="15"/>
        <v>79107.839999999997</v>
      </c>
      <c r="S18" s="26">
        <v>94.670138888888886</v>
      </c>
      <c r="T18" s="102">
        <f t="shared" si="16"/>
        <v>76342</v>
      </c>
      <c r="U18" s="98">
        <v>429.19</v>
      </c>
    </row>
    <row r="19" spans="1:21" x14ac:dyDescent="0.2">
      <c r="A19" s="18">
        <v>43837</v>
      </c>
      <c r="B19" s="60">
        <v>104400</v>
      </c>
      <c r="C19" s="96">
        <v>0.98299999999999998</v>
      </c>
      <c r="D19" s="20">
        <f t="shared" si="12"/>
        <v>102625.2</v>
      </c>
      <c r="E19" s="58">
        <v>95.908045977011497</v>
      </c>
      <c r="F19" s="20">
        <f t="shared" si="11"/>
        <v>100128</v>
      </c>
      <c r="G19" s="98">
        <v>266.14999999999998</v>
      </c>
      <c r="I19" s="7">
        <v>100800</v>
      </c>
      <c r="J19" s="1">
        <v>0.99</v>
      </c>
      <c r="K19" s="7">
        <f t="shared" si="6"/>
        <v>99792</v>
      </c>
      <c r="L19" s="26">
        <v>97.633928571428569</v>
      </c>
      <c r="M19" s="101">
        <f t="shared" si="7"/>
        <v>98415</v>
      </c>
      <c r="N19" s="98">
        <v>192.1</v>
      </c>
      <c r="O19" s="18">
        <v>43837</v>
      </c>
      <c r="P19" s="30">
        <v>80640</v>
      </c>
      <c r="Q19" s="1">
        <v>0.97699999999999998</v>
      </c>
      <c r="R19" s="20">
        <f t="shared" si="15"/>
        <v>78785.279999999999</v>
      </c>
      <c r="S19" s="26">
        <v>94.670138888888886</v>
      </c>
      <c r="T19" s="102">
        <f t="shared" si="16"/>
        <v>76342</v>
      </c>
      <c r="U19" s="98">
        <v>428.58</v>
      </c>
    </row>
    <row r="20" spans="1:21" x14ac:dyDescent="0.2">
      <c r="B20" s="60">
        <v>104400</v>
      </c>
      <c r="C20" s="96">
        <v>0.98499999999999999</v>
      </c>
      <c r="D20" s="20">
        <f t="shared" si="12"/>
        <v>102834</v>
      </c>
      <c r="E20" s="58">
        <v>95.908045977011497</v>
      </c>
      <c r="F20" s="20">
        <f t="shared" si="11"/>
        <v>100128</v>
      </c>
      <c r="G20" s="98">
        <v>266.93</v>
      </c>
      <c r="H20" s="18">
        <v>43839</v>
      </c>
      <c r="I20" s="7">
        <v>100800</v>
      </c>
      <c r="J20" s="1">
        <v>0.97299999999999998</v>
      </c>
      <c r="K20" s="7">
        <f t="shared" si="6"/>
        <v>98078.399999999994</v>
      </c>
      <c r="L20" s="26">
        <v>94.017857142857139</v>
      </c>
      <c r="M20" s="101">
        <f t="shared" si="7"/>
        <v>94770</v>
      </c>
      <c r="N20" s="98">
        <v>192.83</v>
      </c>
      <c r="P20" s="30">
        <v>80640</v>
      </c>
      <c r="Q20" s="1">
        <v>0.98099999999999998</v>
      </c>
      <c r="R20" s="20">
        <f t="shared" si="15"/>
        <v>79107.839999999997</v>
      </c>
      <c r="S20" s="26">
        <v>92.361111111111114</v>
      </c>
      <c r="T20" s="102">
        <f t="shared" si="16"/>
        <v>74480</v>
      </c>
      <c r="U20" s="98">
        <v>428.31</v>
      </c>
    </row>
    <row r="21" spans="1:21" x14ac:dyDescent="0.2">
      <c r="A21" s="18">
        <v>43838</v>
      </c>
      <c r="B21" s="60">
        <v>104400</v>
      </c>
      <c r="C21" s="96">
        <v>0.98099999999999998</v>
      </c>
      <c r="D21" s="20">
        <f t="shared" si="12"/>
        <v>102416.4</v>
      </c>
      <c r="E21" s="58">
        <v>95.908045977011497</v>
      </c>
      <c r="F21" s="20">
        <f t="shared" si="11"/>
        <v>100128</v>
      </c>
      <c r="G21" s="98">
        <v>266.72000000000003</v>
      </c>
      <c r="I21" s="7">
        <v>100800</v>
      </c>
      <c r="J21" s="1">
        <v>0.98099999999999998</v>
      </c>
      <c r="K21" s="7">
        <f t="shared" si="6"/>
        <v>98884.800000000003</v>
      </c>
      <c r="L21" s="26">
        <v>94.017857142857139</v>
      </c>
      <c r="M21" s="101">
        <f t="shared" si="7"/>
        <v>94770</v>
      </c>
      <c r="N21" s="98">
        <v>192.32</v>
      </c>
      <c r="O21" s="18">
        <v>43838</v>
      </c>
      <c r="P21" s="30">
        <v>80640</v>
      </c>
      <c r="Q21" s="1">
        <v>0.97399999999999998</v>
      </c>
      <c r="R21" s="20">
        <f t="shared" si="15"/>
        <v>78543.360000000001</v>
      </c>
      <c r="S21" s="26">
        <v>94.670138888888886</v>
      </c>
      <c r="T21" s="102">
        <f t="shared" si="16"/>
        <v>76342</v>
      </c>
      <c r="U21" s="98">
        <v>428.7</v>
      </c>
    </row>
    <row r="22" spans="1:21" x14ac:dyDescent="0.2">
      <c r="B22" s="60">
        <v>104400</v>
      </c>
      <c r="C22" s="96">
        <v>0.98299999999999998</v>
      </c>
      <c r="D22" s="20">
        <f t="shared" si="12"/>
        <v>102625.2</v>
      </c>
      <c r="E22" s="58">
        <v>95.908045977011497</v>
      </c>
      <c r="F22" s="20">
        <f t="shared" si="11"/>
        <v>100128</v>
      </c>
      <c r="G22" s="98">
        <v>266.04000000000002</v>
      </c>
      <c r="H22" s="18">
        <v>43840</v>
      </c>
      <c r="I22" s="7">
        <v>100800</v>
      </c>
      <c r="J22" s="1">
        <v>0.97299999999999998</v>
      </c>
      <c r="K22" s="7">
        <f t="shared" si="6"/>
        <v>98078.399999999994</v>
      </c>
      <c r="L22" s="26">
        <v>94.017857142857139</v>
      </c>
      <c r="M22" s="101">
        <f t="shared" si="7"/>
        <v>94770</v>
      </c>
      <c r="N22" s="98">
        <v>192.64</v>
      </c>
      <c r="P22" s="30">
        <v>80640</v>
      </c>
      <c r="Q22" s="1">
        <v>0.99299999999999999</v>
      </c>
      <c r="R22" s="20">
        <f t="shared" si="15"/>
        <v>80075.520000000004</v>
      </c>
      <c r="S22" s="26">
        <v>96.979166666666671</v>
      </c>
      <c r="T22" s="102">
        <f t="shared" si="16"/>
        <v>78204</v>
      </c>
      <c r="U22" s="98">
        <v>428.02</v>
      </c>
    </row>
    <row r="23" spans="1:21" x14ac:dyDescent="0.2">
      <c r="A23" s="18">
        <v>43839</v>
      </c>
      <c r="B23" s="60">
        <v>104400</v>
      </c>
      <c r="C23" s="96">
        <v>0.97299999999999998</v>
      </c>
      <c r="D23" s="20">
        <f t="shared" si="12"/>
        <v>101581.2</v>
      </c>
      <c r="E23" s="58">
        <v>95.908045977011497</v>
      </c>
      <c r="F23" s="20">
        <f t="shared" si="11"/>
        <v>100128</v>
      </c>
      <c r="G23" s="98">
        <v>265.93</v>
      </c>
      <c r="I23" s="7">
        <v>100800</v>
      </c>
      <c r="J23" s="1">
        <v>0.97599999999999998</v>
      </c>
      <c r="K23" s="7">
        <f t="shared" si="6"/>
        <v>98380.800000000003</v>
      </c>
      <c r="L23" s="26">
        <v>94.017857142857139</v>
      </c>
      <c r="M23" s="101">
        <f t="shared" si="7"/>
        <v>94770</v>
      </c>
      <c r="N23" s="98">
        <v>192.93</v>
      </c>
      <c r="O23" s="18">
        <v>43839</v>
      </c>
      <c r="P23" s="30">
        <v>80640</v>
      </c>
      <c r="Q23" s="1">
        <v>0.97199999999999998</v>
      </c>
      <c r="R23" s="20">
        <f t="shared" si="15"/>
        <v>78382.080000000002</v>
      </c>
      <c r="S23" s="26">
        <v>94.670138888888886</v>
      </c>
      <c r="T23" s="102">
        <f t="shared" si="16"/>
        <v>76342</v>
      </c>
      <c r="U23" s="98">
        <v>427.18</v>
      </c>
    </row>
    <row r="24" spans="1:21" x14ac:dyDescent="0.2">
      <c r="B24" s="60">
        <v>104400</v>
      </c>
      <c r="C24" s="96">
        <v>0.97099999999999997</v>
      </c>
      <c r="D24" s="20">
        <f t="shared" si="12"/>
        <v>101372.4</v>
      </c>
      <c r="E24" s="58">
        <v>95.908045977011497</v>
      </c>
      <c r="F24" s="20">
        <f t="shared" si="11"/>
        <v>100128</v>
      </c>
      <c r="G24" s="98">
        <v>265.38</v>
      </c>
      <c r="H24" s="18">
        <v>43841</v>
      </c>
      <c r="I24" s="7">
        <v>100800</v>
      </c>
      <c r="J24" s="1">
        <v>0.96499999999999997</v>
      </c>
      <c r="K24" s="7">
        <f t="shared" si="6"/>
        <v>97272</v>
      </c>
      <c r="L24" s="26">
        <v>94.017857142857139</v>
      </c>
      <c r="M24" s="101">
        <f t="shared" si="7"/>
        <v>94770</v>
      </c>
      <c r="N24" s="98">
        <v>192.37</v>
      </c>
      <c r="P24" s="30">
        <v>80640</v>
      </c>
      <c r="Q24" s="1">
        <v>0.97599999999999998</v>
      </c>
      <c r="R24" s="20">
        <f t="shared" si="15"/>
        <v>78704.639999999999</v>
      </c>
      <c r="S24" s="26">
        <v>92.361111111111114</v>
      </c>
      <c r="T24" s="102">
        <f t="shared" si="16"/>
        <v>74480</v>
      </c>
      <c r="U24" s="98">
        <v>428.81</v>
      </c>
    </row>
    <row r="25" spans="1:21" ht="14.25" customHeight="1" x14ac:dyDescent="0.2">
      <c r="A25" s="18">
        <v>43840</v>
      </c>
      <c r="B25" s="60">
        <v>104400</v>
      </c>
      <c r="C25" s="96">
        <v>0.97599999999999998</v>
      </c>
      <c r="D25" s="20">
        <f t="shared" si="12"/>
        <v>101894.39999999999</v>
      </c>
      <c r="E25" s="58">
        <v>95.908045977011497</v>
      </c>
      <c r="F25" s="20">
        <f t="shared" si="11"/>
        <v>100128</v>
      </c>
      <c r="G25" s="98">
        <v>266.5</v>
      </c>
      <c r="I25" s="7">
        <v>100800</v>
      </c>
      <c r="J25" s="1">
        <v>0.98</v>
      </c>
      <c r="K25" s="7">
        <f t="shared" si="6"/>
        <v>98784</v>
      </c>
      <c r="L25" s="26">
        <v>94.017857142857139</v>
      </c>
      <c r="M25" s="101">
        <f t="shared" si="7"/>
        <v>94770</v>
      </c>
      <c r="N25" s="98">
        <v>192.18</v>
      </c>
      <c r="P25" s="319" t="s">
        <v>1</v>
      </c>
      <c r="Q25" s="320"/>
      <c r="R25" s="28">
        <f>SUM(R13:R24)</f>
        <v>941633.27999999991</v>
      </c>
      <c r="S25" s="53">
        <f>T25/R25</f>
        <v>0.94915931603436965</v>
      </c>
      <c r="T25" s="82">
        <f>SUM(T13:T24)</f>
        <v>893760</v>
      </c>
      <c r="U25" s="84">
        <f>AVERAGE(U13:U24)</f>
        <v>428.85750000000002</v>
      </c>
    </row>
    <row r="26" spans="1:21" x14ac:dyDescent="0.2">
      <c r="B26" s="60">
        <v>104400</v>
      </c>
      <c r="C26" s="96">
        <v>0.98399999999999999</v>
      </c>
      <c r="D26" s="20">
        <f t="shared" si="12"/>
        <v>102729.59999999999</v>
      </c>
      <c r="E26" s="58">
        <v>95.908045977011497</v>
      </c>
      <c r="F26" s="20">
        <f t="shared" si="11"/>
        <v>100128</v>
      </c>
      <c r="G26" s="98">
        <v>266.85000000000002</v>
      </c>
      <c r="H26" s="18">
        <v>43842</v>
      </c>
      <c r="I26" s="7">
        <v>100800</v>
      </c>
      <c r="J26" s="1">
        <v>0.98199999999999998</v>
      </c>
      <c r="K26" s="7">
        <f t="shared" si="6"/>
        <v>98985.599999999991</v>
      </c>
      <c r="L26" s="26">
        <v>94.017857142857139</v>
      </c>
      <c r="M26" s="101">
        <f t="shared" si="7"/>
        <v>94770</v>
      </c>
      <c r="N26" s="98">
        <v>192.27</v>
      </c>
      <c r="P26" s="30"/>
      <c r="Q26" s="1"/>
      <c r="R26" s="20"/>
      <c r="S26" s="26"/>
      <c r="T26" s="102"/>
      <c r="U26" s="37"/>
    </row>
    <row r="27" spans="1:21" ht="12.75" customHeight="1" x14ac:dyDescent="0.2">
      <c r="A27" s="18">
        <v>43841</v>
      </c>
      <c r="B27" s="60">
        <v>104400</v>
      </c>
      <c r="C27" s="96">
        <v>0.97699999999999998</v>
      </c>
      <c r="D27" s="20">
        <f t="shared" si="12"/>
        <v>101998.8</v>
      </c>
      <c r="E27" s="58">
        <v>93.624521072796938</v>
      </c>
      <c r="F27" s="20">
        <f t="shared" si="11"/>
        <v>97744</v>
      </c>
      <c r="G27" s="98">
        <v>266.60000000000002</v>
      </c>
      <c r="I27" s="7">
        <v>100800</v>
      </c>
      <c r="J27" s="1">
        <v>0.97399999999999998</v>
      </c>
      <c r="K27" s="7">
        <f t="shared" si="6"/>
        <v>98179.199999999997</v>
      </c>
      <c r="L27" s="26">
        <v>94.017857142857139</v>
      </c>
      <c r="M27" s="101">
        <f t="shared" si="7"/>
        <v>94770</v>
      </c>
      <c r="N27" s="98">
        <v>192.87</v>
      </c>
      <c r="O27" s="33"/>
      <c r="P27" s="335" t="s">
        <v>19</v>
      </c>
      <c r="Q27" s="336"/>
      <c r="R27" s="336"/>
      <c r="S27" s="336"/>
      <c r="T27" s="336"/>
      <c r="U27" s="337"/>
    </row>
    <row r="28" spans="1:21" ht="12.75" customHeight="1" x14ac:dyDescent="0.2">
      <c r="B28" s="60">
        <v>104400</v>
      </c>
      <c r="C28" s="96">
        <v>0.98199999999999998</v>
      </c>
      <c r="D28" s="20">
        <f t="shared" si="12"/>
        <v>102520.8</v>
      </c>
      <c r="E28" s="58">
        <v>95.908045977011497</v>
      </c>
      <c r="F28" s="20">
        <f t="shared" si="11"/>
        <v>100128</v>
      </c>
      <c r="G28" s="98">
        <v>266.91000000000003</v>
      </c>
      <c r="H28" s="18">
        <v>43843</v>
      </c>
      <c r="I28" s="7">
        <v>100800</v>
      </c>
      <c r="J28" s="1">
        <v>0.97699999999999998</v>
      </c>
      <c r="K28" s="7">
        <f t="shared" si="6"/>
        <v>98481.599999999991</v>
      </c>
      <c r="L28" s="26">
        <v>94.017857142857139</v>
      </c>
      <c r="M28" s="101">
        <f t="shared" si="7"/>
        <v>94770</v>
      </c>
      <c r="N28" s="98">
        <v>193.25</v>
      </c>
      <c r="O28" s="18">
        <v>43840</v>
      </c>
      <c r="P28" s="30">
        <v>84240</v>
      </c>
      <c r="Q28" s="1">
        <v>0.93500000000000005</v>
      </c>
      <c r="R28" s="20">
        <f t="shared" ref="R28" si="17">P28*Q28</f>
        <v>78764.400000000009</v>
      </c>
      <c r="S28" s="26">
        <v>51.851851851851848</v>
      </c>
      <c r="T28" s="102">
        <f t="shared" ref="T28" si="18">P28*S28/100</f>
        <v>43680</v>
      </c>
      <c r="U28" s="98">
        <v>366.75</v>
      </c>
    </row>
    <row r="29" spans="1:21" ht="12.75" customHeight="1" x14ac:dyDescent="0.2">
      <c r="A29" s="18">
        <v>43842</v>
      </c>
      <c r="B29" s="60">
        <v>104400</v>
      </c>
      <c r="C29" s="96">
        <v>0.98</v>
      </c>
      <c r="D29" s="20">
        <f t="shared" si="12"/>
        <v>102312</v>
      </c>
      <c r="E29" s="58">
        <v>95.908045977011497</v>
      </c>
      <c r="F29" s="20">
        <f t="shared" si="11"/>
        <v>100128</v>
      </c>
      <c r="G29" s="98">
        <v>266.73</v>
      </c>
      <c r="I29" s="7">
        <v>100800</v>
      </c>
      <c r="J29" s="1">
        <v>0.999</v>
      </c>
      <c r="K29" s="7">
        <f t="shared" si="6"/>
        <v>100699.2</v>
      </c>
      <c r="L29" s="26">
        <v>97.633928571428569</v>
      </c>
      <c r="M29" s="101">
        <f t="shared" si="7"/>
        <v>98415</v>
      </c>
      <c r="N29" s="104">
        <v>192.64</v>
      </c>
      <c r="P29" s="30">
        <v>84240</v>
      </c>
      <c r="Q29" s="1">
        <v>0.97099999999999997</v>
      </c>
      <c r="R29" s="20">
        <f t="shared" ref="R29:R35" si="19">P29*Q29</f>
        <v>81797.039999999994</v>
      </c>
      <c r="S29" s="26">
        <v>85.18518518518519</v>
      </c>
      <c r="T29" s="102">
        <f t="shared" ref="T29:T35" si="20">P29*S29/100</f>
        <v>71760</v>
      </c>
      <c r="U29" s="98">
        <v>366.6</v>
      </c>
    </row>
    <row r="30" spans="1:21" ht="12.75" customHeight="1" x14ac:dyDescent="0.2">
      <c r="B30" s="60">
        <v>104400</v>
      </c>
      <c r="C30" s="96">
        <v>0.999</v>
      </c>
      <c r="D30" s="20">
        <f t="shared" si="12"/>
        <v>104295.6</v>
      </c>
      <c r="E30" s="58">
        <v>95.908045977011497</v>
      </c>
      <c r="F30" s="20">
        <f t="shared" si="11"/>
        <v>100128</v>
      </c>
      <c r="G30" s="98">
        <v>267.16000000000003</v>
      </c>
      <c r="H30" s="18">
        <v>43844</v>
      </c>
      <c r="I30" s="7">
        <v>100800</v>
      </c>
      <c r="J30" s="1">
        <v>0.97799999999999998</v>
      </c>
      <c r="K30" s="7">
        <f t="shared" si="6"/>
        <v>98582.399999999994</v>
      </c>
      <c r="L30" s="26">
        <v>94.017857142857139</v>
      </c>
      <c r="M30" s="101">
        <f t="shared" si="7"/>
        <v>94770</v>
      </c>
      <c r="N30" s="98">
        <v>193.19</v>
      </c>
      <c r="O30" s="18">
        <v>43841</v>
      </c>
      <c r="P30" s="30">
        <v>84240</v>
      </c>
      <c r="Q30" s="1">
        <v>0.95</v>
      </c>
      <c r="R30" s="20">
        <f t="shared" si="19"/>
        <v>80028</v>
      </c>
      <c r="S30" s="26">
        <v>83.333333333333343</v>
      </c>
      <c r="T30" s="102">
        <f t="shared" si="20"/>
        <v>70200.000000000015</v>
      </c>
      <c r="U30" s="98">
        <v>367.02</v>
      </c>
    </row>
    <row r="31" spans="1:21" ht="14.25" customHeight="1" x14ac:dyDescent="0.2">
      <c r="B31" s="322" t="s">
        <v>1</v>
      </c>
      <c r="C31" s="322"/>
      <c r="D31" s="84">
        <f>SUM(D9:D30)</f>
        <v>2224285.92</v>
      </c>
      <c r="E31" s="95">
        <f>F31/D31</f>
        <v>0.95497794636042121</v>
      </c>
      <c r="F31" s="84">
        <f>SUM(F9:F30)</f>
        <v>2124144</v>
      </c>
      <c r="G31" s="84">
        <f>AVERAGE(G9:G30)</f>
        <v>265.98954545454546</v>
      </c>
      <c r="I31" s="7">
        <v>100800</v>
      </c>
      <c r="J31" s="1">
        <v>0.98599999999999999</v>
      </c>
      <c r="K31" s="7">
        <f t="shared" si="6"/>
        <v>99388.800000000003</v>
      </c>
      <c r="L31" s="26">
        <v>94.017857142857139</v>
      </c>
      <c r="M31" s="101">
        <f t="shared" si="7"/>
        <v>94770</v>
      </c>
      <c r="N31" s="98">
        <v>192.73</v>
      </c>
      <c r="P31" s="30">
        <v>84240</v>
      </c>
      <c r="Q31" s="1">
        <v>0.96899999999999997</v>
      </c>
      <c r="R31" s="20">
        <f t="shared" si="19"/>
        <v>81628.56</v>
      </c>
      <c r="S31" s="26">
        <v>87.037037037037038</v>
      </c>
      <c r="T31" s="102">
        <f t="shared" si="20"/>
        <v>73320</v>
      </c>
      <c r="U31" s="98">
        <v>368.39</v>
      </c>
    </row>
    <row r="32" spans="1:21" ht="14.25" customHeight="1" x14ac:dyDescent="0.2">
      <c r="B32" s="19"/>
      <c r="C32" s="36"/>
      <c r="D32" s="20"/>
      <c r="E32" s="58"/>
      <c r="F32" s="20"/>
      <c r="G32" s="20"/>
      <c r="H32" s="18">
        <v>43845</v>
      </c>
      <c r="I32" s="7">
        <v>100800</v>
      </c>
      <c r="J32" s="1">
        <v>0.97599999999999998</v>
      </c>
      <c r="K32" s="7">
        <f t="shared" si="6"/>
        <v>98380.800000000003</v>
      </c>
      <c r="L32" s="26">
        <v>94.017857142857139</v>
      </c>
      <c r="M32" s="101">
        <f t="shared" si="7"/>
        <v>94770</v>
      </c>
      <c r="N32" s="98">
        <v>192.75</v>
      </c>
      <c r="O32" s="18">
        <v>43842</v>
      </c>
      <c r="P32" s="30">
        <v>84240</v>
      </c>
      <c r="Q32" s="1">
        <v>0.99</v>
      </c>
      <c r="R32" s="20">
        <f t="shared" si="19"/>
        <v>83397.600000000006</v>
      </c>
      <c r="S32" s="26">
        <v>92.592592592592595</v>
      </c>
      <c r="T32" s="102">
        <f t="shared" si="20"/>
        <v>78000</v>
      </c>
      <c r="U32" s="98">
        <v>366.89</v>
      </c>
    </row>
    <row r="33" spans="1:21" ht="13.9" customHeight="1" x14ac:dyDescent="0.2">
      <c r="A33" s="33"/>
      <c r="B33" s="323" t="s">
        <v>27</v>
      </c>
      <c r="C33" s="323"/>
      <c r="D33" s="323"/>
      <c r="E33" s="323"/>
      <c r="F33" s="323"/>
      <c r="G33" s="323"/>
      <c r="I33" s="7">
        <v>100800</v>
      </c>
      <c r="J33" s="1">
        <v>0.98399999999999999</v>
      </c>
      <c r="K33" s="7">
        <f t="shared" si="6"/>
        <v>99187.199999999997</v>
      </c>
      <c r="L33" s="26">
        <v>94.017857142857139</v>
      </c>
      <c r="M33" s="101">
        <f t="shared" si="7"/>
        <v>94770</v>
      </c>
      <c r="N33" s="98">
        <v>192.87</v>
      </c>
      <c r="P33" s="30">
        <v>84240</v>
      </c>
      <c r="Q33" s="1">
        <v>0.96699999999999997</v>
      </c>
      <c r="R33" s="20">
        <f t="shared" si="19"/>
        <v>81460.08</v>
      </c>
      <c r="S33" s="26">
        <v>92.592592592592595</v>
      </c>
      <c r="T33" s="102">
        <f t="shared" si="20"/>
        <v>78000</v>
      </c>
      <c r="U33" s="98">
        <v>367.14</v>
      </c>
    </row>
    <row r="34" spans="1:21" x14ac:dyDescent="0.2">
      <c r="A34" s="18">
        <v>43843</v>
      </c>
      <c r="B34" s="60">
        <v>129600</v>
      </c>
      <c r="C34" s="96">
        <v>0.90800000000000003</v>
      </c>
      <c r="D34" s="20">
        <f t="shared" ref="D34" si="21">B34*C34</f>
        <v>117676.8</v>
      </c>
      <c r="E34" s="58">
        <v>39.111111111111114</v>
      </c>
      <c r="F34" s="20">
        <f t="shared" ref="F34:F39" si="22">B34*E34/100</f>
        <v>50688</v>
      </c>
      <c r="G34" s="98">
        <v>185.53</v>
      </c>
      <c r="H34" s="18">
        <v>43846</v>
      </c>
      <c r="I34" s="7">
        <v>100800</v>
      </c>
      <c r="J34" s="1">
        <v>0.97299999999999998</v>
      </c>
      <c r="K34" s="7">
        <f t="shared" si="6"/>
        <v>98078.399999999994</v>
      </c>
      <c r="L34" s="26">
        <v>94.017857142857139</v>
      </c>
      <c r="M34" s="101">
        <f t="shared" si="7"/>
        <v>94770</v>
      </c>
      <c r="N34" s="98">
        <v>192.97</v>
      </c>
      <c r="O34" s="18">
        <v>43843</v>
      </c>
      <c r="P34" s="30">
        <v>84240</v>
      </c>
      <c r="Q34" s="1">
        <v>0.99199999999999999</v>
      </c>
      <c r="R34" s="20">
        <f t="shared" si="19"/>
        <v>83566.080000000002</v>
      </c>
      <c r="S34" s="26">
        <v>96.296296296296291</v>
      </c>
      <c r="T34" s="102">
        <f t="shared" si="20"/>
        <v>81119.999999999985</v>
      </c>
      <c r="U34" s="98">
        <v>366.41</v>
      </c>
    </row>
    <row r="35" spans="1:21" ht="12.75" customHeight="1" x14ac:dyDescent="0.2">
      <c r="B35" s="60">
        <v>129600</v>
      </c>
      <c r="C35" s="96">
        <v>0.95099999999999996</v>
      </c>
      <c r="D35" s="20">
        <f t="shared" ref="D35:D39" si="23">B35*C35</f>
        <v>123249.59999999999</v>
      </c>
      <c r="E35" s="58">
        <v>88</v>
      </c>
      <c r="F35" s="20">
        <f t="shared" si="22"/>
        <v>114048</v>
      </c>
      <c r="G35" s="98">
        <v>185.47</v>
      </c>
      <c r="I35" s="7">
        <v>100800</v>
      </c>
      <c r="J35" s="1">
        <v>0.97599999999999998</v>
      </c>
      <c r="K35" s="7">
        <f t="shared" si="6"/>
        <v>98380.800000000003</v>
      </c>
      <c r="L35" s="26">
        <v>94.017857142857139</v>
      </c>
      <c r="M35" s="101">
        <f t="shared" si="7"/>
        <v>94770</v>
      </c>
      <c r="N35" s="98">
        <v>193.21</v>
      </c>
      <c r="P35" s="30">
        <v>84240</v>
      </c>
      <c r="Q35" s="1">
        <v>0.96499999999999997</v>
      </c>
      <c r="R35" s="20">
        <f t="shared" si="19"/>
        <v>81291.599999999991</v>
      </c>
      <c r="S35" s="26">
        <v>92.592592592592595</v>
      </c>
      <c r="T35" s="102">
        <f t="shared" si="20"/>
        <v>78000</v>
      </c>
      <c r="U35" s="98">
        <v>367.08</v>
      </c>
    </row>
    <row r="36" spans="1:21" x14ac:dyDescent="0.2">
      <c r="A36" s="18">
        <v>43844</v>
      </c>
      <c r="B36" s="60">
        <v>129600</v>
      </c>
      <c r="C36" s="96">
        <v>0.96299999999999997</v>
      </c>
      <c r="D36" s="20">
        <f t="shared" si="23"/>
        <v>124804.8</v>
      </c>
      <c r="E36" s="58">
        <v>91.259259259259267</v>
      </c>
      <c r="F36" s="20">
        <f t="shared" si="22"/>
        <v>118272.00000000001</v>
      </c>
      <c r="G36" s="98">
        <v>185.65</v>
      </c>
      <c r="H36" s="18">
        <v>43847</v>
      </c>
      <c r="I36" s="7">
        <v>100800</v>
      </c>
      <c r="J36" s="1">
        <v>0.97699999999999998</v>
      </c>
      <c r="K36" s="7">
        <f t="shared" si="6"/>
        <v>98481.599999999991</v>
      </c>
      <c r="L36" s="26">
        <v>94.017857142857139</v>
      </c>
      <c r="M36" s="101">
        <f t="shared" si="7"/>
        <v>94770</v>
      </c>
      <c r="N36" s="98">
        <v>193.6</v>
      </c>
      <c r="P36" s="319" t="s">
        <v>1</v>
      </c>
      <c r="Q36" s="320"/>
      <c r="R36" s="28">
        <f>SUM(R28:R35)</f>
        <v>651933.36</v>
      </c>
      <c r="S36" s="53">
        <f>T36/R36</f>
        <v>0.88058080046709075</v>
      </c>
      <c r="T36" s="82">
        <f>SUM(T28:T35)</f>
        <v>574080</v>
      </c>
      <c r="U36" s="84">
        <f>AVERAGE(U28:U35)</f>
        <v>367.03499999999991</v>
      </c>
    </row>
    <row r="37" spans="1:21" x14ac:dyDescent="0.2">
      <c r="B37" s="60">
        <v>129600</v>
      </c>
      <c r="C37" s="96">
        <v>0.95799999999999996</v>
      </c>
      <c r="D37" s="20">
        <f t="shared" si="23"/>
        <v>124156.79999999999</v>
      </c>
      <c r="E37" s="58">
        <v>91.259259259259267</v>
      </c>
      <c r="F37" s="20">
        <f t="shared" si="22"/>
        <v>118272.00000000001</v>
      </c>
      <c r="G37" s="98">
        <v>186.41</v>
      </c>
      <c r="I37" s="7">
        <v>100800</v>
      </c>
      <c r="J37" s="1">
        <v>0.99</v>
      </c>
      <c r="K37" s="7">
        <f t="shared" si="6"/>
        <v>99792</v>
      </c>
      <c r="L37" s="26">
        <v>97.633928571428569</v>
      </c>
      <c r="M37" s="101">
        <f t="shared" si="7"/>
        <v>98415</v>
      </c>
      <c r="N37" s="98">
        <v>193.27</v>
      </c>
      <c r="P37" s="30"/>
      <c r="Q37" s="1"/>
      <c r="R37" s="20"/>
      <c r="S37" s="26"/>
      <c r="T37" s="102"/>
      <c r="U37" s="37"/>
    </row>
    <row r="38" spans="1:21" ht="12.75" customHeight="1" x14ac:dyDescent="0.2">
      <c r="A38" s="18">
        <v>43845</v>
      </c>
      <c r="B38" s="60">
        <v>129600</v>
      </c>
      <c r="C38" s="96">
        <v>0.96099999999999997</v>
      </c>
      <c r="D38" s="20">
        <f t="shared" si="23"/>
        <v>124545.59999999999</v>
      </c>
      <c r="E38" s="58">
        <v>88</v>
      </c>
      <c r="F38" s="20">
        <f t="shared" si="22"/>
        <v>114048</v>
      </c>
      <c r="G38" s="98">
        <v>186.43</v>
      </c>
      <c r="H38" s="18">
        <v>43848</v>
      </c>
      <c r="I38" s="7">
        <v>100800</v>
      </c>
      <c r="J38" s="1">
        <v>0.97299999999999998</v>
      </c>
      <c r="K38" s="7">
        <f t="shared" si="6"/>
        <v>98078.399999999994</v>
      </c>
      <c r="L38" s="26">
        <v>94.017857142857139</v>
      </c>
      <c r="M38" s="101">
        <f t="shared" si="7"/>
        <v>94770</v>
      </c>
      <c r="N38" s="98">
        <v>192.39</v>
      </c>
      <c r="O38" s="33"/>
      <c r="P38" s="335" t="s">
        <v>14</v>
      </c>
      <c r="Q38" s="336"/>
      <c r="R38" s="336"/>
      <c r="S38" s="336"/>
      <c r="T38" s="336"/>
      <c r="U38" s="337"/>
    </row>
    <row r="39" spans="1:21" x14ac:dyDescent="0.2">
      <c r="B39" s="60">
        <v>129600</v>
      </c>
      <c r="C39" s="96">
        <v>0.97499999999999998</v>
      </c>
      <c r="D39" s="20">
        <f t="shared" si="23"/>
        <v>126360</v>
      </c>
      <c r="E39" s="58">
        <v>84.740740740740733</v>
      </c>
      <c r="F39" s="20">
        <f t="shared" si="22"/>
        <v>109823.99999999999</v>
      </c>
      <c r="G39" s="98">
        <v>186.43</v>
      </c>
      <c r="I39" s="7">
        <v>100800</v>
      </c>
      <c r="J39" s="1">
        <v>0.97699999999999998</v>
      </c>
      <c r="K39" s="7">
        <f t="shared" si="6"/>
        <v>98481.599999999991</v>
      </c>
      <c r="L39" s="26">
        <v>94.017857142857139</v>
      </c>
      <c r="M39" s="101">
        <f t="shared" si="7"/>
        <v>94770</v>
      </c>
      <c r="N39" s="98">
        <v>192.81</v>
      </c>
      <c r="O39" s="18">
        <v>43844</v>
      </c>
      <c r="P39" s="30">
        <v>65520</v>
      </c>
      <c r="Q39" s="1">
        <v>0.94099999999999995</v>
      </c>
      <c r="R39" s="20">
        <f t="shared" ref="R39" si="24">P39*Q39</f>
        <v>61654.32</v>
      </c>
      <c r="S39" s="26">
        <v>67.857142857142861</v>
      </c>
      <c r="T39" s="102">
        <f t="shared" ref="T39" si="25">P39*S39/100</f>
        <v>44460</v>
      </c>
      <c r="U39" s="98">
        <v>586.85</v>
      </c>
    </row>
    <row r="40" spans="1:21" x14ac:dyDescent="0.2">
      <c r="B40" s="322" t="s">
        <v>1</v>
      </c>
      <c r="C40" s="322"/>
      <c r="D40" s="84">
        <f>SUM(D34:D39)</f>
        <v>740793.6</v>
      </c>
      <c r="E40" s="95">
        <f>F40/D40</f>
        <v>0.84389497965425186</v>
      </c>
      <c r="F40" s="84">
        <f>SUM(F34:F39)</f>
        <v>625152</v>
      </c>
      <c r="G40" s="84">
        <f>AVERAGE(G34:G39)</f>
        <v>185.98666666666668</v>
      </c>
      <c r="H40" s="18">
        <v>43849</v>
      </c>
      <c r="I40" s="7">
        <v>100800</v>
      </c>
      <c r="J40" s="1">
        <v>0.97</v>
      </c>
      <c r="K40" s="7">
        <f t="shared" si="6"/>
        <v>97776</v>
      </c>
      <c r="L40" s="26">
        <v>94.017857142857139</v>
      </c>
      <c r="M40" s="101">
        <f t="shared" si="7"/>
        <v>94770</v>
      </c>
      <c r="N40" s="98">
        <v>193.14</v>
      </c>
      <c r="P40" s="30">
        <v>65520</v>
      </c>
      <c r="Q40" s="1">
        <v>0.98099999999999998</v>
      </c>
      <c r="R40" s="20">
        <f t="shared" ref="R40:R50" si="26">P40*Q40</f>
        <v>64275.119999999995</v>
      </c>
      <c r="S40" s="26">
        <v>93.956043956043956</v>
      </c>
      <c r="T40" s="102">
        <f t="shared" ref="T40:T50" si="27">P40*S40/100</f>
        <v>61560</v>
      </c>
      <c r="U40" s="98">
        <v>588.5</v>
      </c>
    </row>
    <row r="41" spans="1:21" x14ac:dyDescent="0.2">
      <c r="B41" s="19"/>
      <c r="C41" s="36"/>
      <c r="D41" s="20"/>
      <c r="E41" s="58"/>
      <c r="F41" s="20"/>
      <c r="G41" s="20"/>
      <c r="I41" s="7">
        <v>100800</v>
      </c>
      <c r="J41" s="1">
        <v>0.97799999999999998</v>
      </c>
      <c r="K41" s="7">
        <f t="shared" si="6"/>
        <v>98582.399999999994</v>
      </c>
      <c r="L41" s="26">
        <v>94.017857142857139</v>
      </c>
      <c r="M41" s="101">
        <f t="shared" si="7"/>
        <v>94770</v>
      </c>
      <c r="N41" s="98">
        <v>192.7</v>
      </c>
      <c r="O41" s="18">
        <v>43845</v>
      </c>
      <c r="P41" s="30">
        <v>65520</v>
      </c>
      <c r="Q41" s="1">
        <v>0.97199999999999998</v>
      </c>
      <c r="R41" s="20">
        <f t="shared" si="26"/>
        <v>63685.439999999995</v>
      </c>
      <c r="S41" s="26">
        <v>93.956043956043956</v>
      </c>
      <c r="T41" s="102">
        <f t="shared" si="27"/>
        <v>61560</v>
      </c>
      <c r="U41" s="98">
        <v>587.70000000000005</v>
      </c>
    </row>
    <row r="42" spans="1:21" ht="13.9" customHeight="1" x14ac:dyDescent="0.2">
      <c r="A42" s="33"/>
      <c r="B42" s="323" t="s">
        <v>28</v>
      </c>
      <c r="C42" s="323"/>
      <c r="D42" s="323"/>
      <c r="E42" s="323"/>
      <c r="F42" s="323"/>
      <c r="G42" s="323"/>
      <c r="H42" s="18">
        <v>43850</v>
      </c>
      <c r="I42" s="7">
        <v>100800</v>
      </c>
      <c r="J42" s="1">
        <v>0.98199999999999998</v>
      </c>
      <c r="K42" s="7">
        <f t="shared" si="6"/>
        <v>98985.599999999991</v>
      </c>
      <c r="L42" s="26">
        <v>94.017857142857139</v>
      </c>
      <c r="M42" s="101">
        <f t="shared" si="7"/>
        <v>94770</v>
      </c>
      <c r="N42" s="98">
        <v>193.58</v>
      </c>
      <c r="P42" s="30">
        <v>65520</v>
      </c>
      <c r="Q42" s="1">
        <v>0.98099999999999998</v>
      </c>
      <c r="R42" s="20">
        <f t="shared" si="26"/>
        <v>64275.119999999995</v>
      </c>
      <c r="S42" s="26">
        <v>93.956043956043956</v>
      </c>
      <c r="T42" s="102">
        <f t="shared" si="27"/>
        <v>61560</v>
      </c>
      <c r="U42" s="98">
        <v>588.02</v>
      </c>
    </row>
    <row r="43" spans="1:21" ht="14.25" customHeight="1" x14ac:dyDescent="0.2">
      <c r="A43" s="18">
        <v>43846</v>
      </c>
      <c r="B43" s="60">
        <v>97200</v>
      </c>
      <c r="C43" s="96">
        <v>0.88600000000000001</v>
      </c>
      <c r="D43" s="20">
        <f t="shared" ref="D43" si="28">B43*C43</f>
        <v>86119.2</v>
      </c>
      <c r="E43" s="58">
        <v>54.185185185185183</v>
      </c>
      <c r="F43" s="20">
        <f t="shared" ref="F43:F52" si="29">B43*E43/100</f>
        <v>52668</v>
      </c>
      <c r="G43" s="98">
        <v>301.95</v>
      </c>
      <c r="I43" s="7">
        <v>100800</v>
      </c>
      <c r="J43" s="1">
        <v>0.97299999999999998</v>
      </c>
      <c r="K43" s="7">
        <f t="shared" si="6"/>
        <v>98078.399999999994</v>
      </c>
      <c r="L43" s="26">
        <v>94.017857142857139</v>
      </c>
      <c r="M43" s="101">
        <f t="shared" si="7"/>
        <v>94770</v>
      </c>
      <c r="N43" s="98">
        <v>193.35</v>
      </c>
      <c r="O43" s="18">
        <v>43846</v>
      </c>
      <c r="P43" s="30">
        <v>65520</v>
      </c>
      <c r="Q43" s="1">
        <v>0.95899999999999996</v>
      </c>
      <c r="R43" s="20">
        <f t="shared" si="26"/>
        <v>62833.68</v>
      </c>
      <c r="S43" s="26">
        <v>93.956043956043956</v>
      </c>
      <c r="T43" s="102">
        <f t="shared" si="27"/>
        <v>61560</v>
      </c>
      <c r="U43" s="98">
        <v>587.55999999999995</v>
      </c>
    </row>
    <row r="44" spans="1:21" x14ac:dyDescent="0.2">
      <c r="B44" s="60">
        <v>97200</v>
      </c>
      <c r="C44" s="96">
        <v>0.97799999999999998</v>
      </c>
      <c r="D44" s="20">
        <f t="shared" ref="D44:D52" si="30">B44*C44</f>
        <v>95061.599999999991</v>
      </c>
      <c r="E44" s="58">
        <v>93.592592592592595</v>
      </c>
      <c r="F44" s="20">
        <f t="shared" si="29"/>
        <v>90972</v>
      </c>
      <c r="G44" s="98">
        <v>305.62</v>
      </c>
      <c r="H44" s="18">
        <v>43851</v>
      </c>
      <c r="I44" s="7">
        <v>100800</v>
      </c>
      <c r="J44" s="1">
        <v>0.97899999999999998</v>
      </c>
      <c r="K44" s="7">
        <f t="shared" si="6"/>
        <v>98683.199999999997</v>
      </c>
      <c r="L44" s="26">
        <v>94.017857142857139</v>
      </c>
      <c r="M44" s="101">
        <f t="shared" si="7"/>
        <v>94770</v>
      </c>
      <c r="N44" s="98">
        <v>193.65</v>
      </c>
      <c r="P44" s="30">
        <v>65520</v>
      </c>
      <c r="Q44" s="1">
        <v>0.97099999999999997</v>
      </c>
      <c r="R44" s="20">
        <f t="shared" si="26"/>
        <v>63619.92</v>
      </c>
      <c r="S44" s="26">
        <v>93.956043956043956</v>
      </c>
      <c r="T44" s="102">
        <f t="shared" si="27"/>
        <v>61560</v>
      </c>
      <c r="U44" s="98">
        <v>586.6</v>
      </c>
    </row>
    <row r="45" spans="1:21" x14ac:dyDescent="0.2">
      <c r="A45" s="18">
        <v>43847</v>
      </c>
      <c r="B45" s="60">
        <v>97200</v>
      </c>
      <c r="C45" s="96">
        <v>0.97199999999999998</v>
      </c>
      <c r="D45" s="20">
        <f t="shared" si="30"/>
        <v>94478.399999999994</v>
      </c>
      <c r="E45" s="58">
        <v>96.055555555555557</v>
      </c>
      <c r="F45" s="20">
        <f t="shared" si="29"/>
        <v>93366</v>
      </c>
      <c r="G45" s="98">
        <v>305.37</v>
      </c>
      <c r="I45" s="7">
        <v>100800</v>
      </c>
      <c r="J45" s="1">
        <v>0.99</v>
      </c>
      <c r="K45" s="7">
        <f t="shared" si="6"/>
        <v>99792</v>
      </c>
      <c r="L45" s="26">
        <v>97.633928571428569</v>
      </c>
      <c r="M45" s="101">
        <f t="shared" si="7"/>
        <v>98415</v>
      </c>
      <c r="N45" s="98">
        <v>194.02</v>
      </c>
      <c r="O45" s="18">
        <v>43847</v>
      </c>
      <c r="P45" s="30">
        <v>65520</v>
      </c>
      <c r="Q45" s="1">
        <v>0.96699999999999997</v>
      </c>
      <c r="R45" s="20">
        <f t="shared" si="26"/>
        <v>63357.84</v>
      </c>
      <c r="S45" s="26">
        <v>93.956043956043956</v>
      </c>
      <c r="T45" s="102">
        <f t="shared" si="27"/>
        <v>61560</v>
      </c>
      <c r="U45" s="98">
        <v>586.33000000000004</v>
      </c>
    </row>
    <row r="46" spans="1:21" ht="12.75" customHeight="1" x14ac:dyDescent="0.2">
      <c r="B46" s="60">
        <v>97200</v>
      </c>
      <c r="C46" s="96">
        <v>0.98499999999999999</v>
      </c>
      <c r="D46" s="20">
        <f t="shared" si="30"/>
        <v>95742</v>
      </c>
      <c r="E46" s="58">
        <v>96.055555555555557</v>
      </c>
      <c r="F46" s="20">
        <f t="shared" si="29"/>
        <v>93366</v>
      </c>
      <c r="G46" s="98">
        <v>305.87</v>
      </c>
      <c r="I46" s="319" t="s">
        <v>1</v>
      </c>
      <c r="J46" s="320"/>
      <c r="K46" s="28">
        <f>SUM(K4:K45)</f>
        <v>4144291.2</v>
      </c>
      <c r="L46" s="53">
        <f>M46/K46</f>
        <v>0.96307783584319551</v>
      </c>
      <c r="M46" s="82">
        <f>SUM(M4:M45)</f>
        <v>3991275</v>
      </c>
      <c r="N46" s="84">
        <f>AVERAGE(N4:N45)</f>
        <v>192.80380952380955</v>
      </c>
      <c r="P46" s="30">
        <v>65520</v>
      </c>
      <c r="Q46" s="1">
        <v>0.97199999999999998</v>
      </c>
      <c r="R46" s="20">
        <f t="shared" si="26"/>
        <v>63685.439999999995</v>
      </c>
      <c r="S46" s="26">
        <v>93.956043956043956</v>
      </c>
      <c r="T46" s="102">
        <f t="shared" si="27"/>
        <v>61560</v>
      </c>
      <c r="U46" s="98">
        <v>586.46</v>
      </c>
    </row>
    <row r="47" spans="1:21" ht="12.75" customHeight="1" x14ac:dyDescent="0.2">
      <c r="A47" s="18">
        <v>43848</v>
      </c>
      <c r="B47" s="60">
        <v>97200</v>
      </c>
      <c r="C47" s="96">
        <v>0.97399999999999998</v>
      </c>
      <c r="D47" s="20">
        <f t="shared" si="30"/>
        <v>94672.8</v>
      </c>
      <c r="E47" s="58">
        <v>96.055555555555557</v>
      </c>
      <c r="F47" s="20">
        <f t="shared" si="29"/>
        <v>93366</v>
      </c>
      <c r="G47" s="98">
        <v>306.97000000000003</v>
      </c>
      <c r="I47" s="6"/>
      <c r="J47" s="1"/>
      <c r="K47" s="7"/>
      <c r="L47" s="26"/>
      <c r="M47" s="101"/>
      <c r="N47" s="20"/>
      <c r="O47" s="18">
        <v>43848</v>
      </c>
      <c r="P47" s="30">
        <v>65520</v>
      </c>
      <c r="Q47" s="1">
        <v>0.96299999999999997</v>
      </c>
      <c r="R47" s="20">
        <f t="shared" si="26"/>
        <v>63095.759999999995</v>
      </c>
      <c r="S47" s="26">
        <v>93.956043956043956</v>
      </c>
      <c r="T47" s="102">
        <f t="shared" si="27"/>
        <v>61560</v>
      </c>
      <c r="U47" s="98">
        <v>586.1</v>
      </c>
    </row>
    <row r="48" spans="1:21" ht="14.25" customHeight="1" x14ac:dyDescent="0.2">
      <c r="B48" s="60">
        <v>97200</v>
      </c>
      <c r="C48" s="96">
        <v>0.97299999999999998</v>
      </c>
      <c r="D48" s="20">
        <f t="shared" si="30"/>
        <v>94575.599999999991</v>
      </c>
      <c r="E48" s="58">
        <v>96.055555555555557</v>
      </c>
      <c r="F48" s="20">
        <f t="shared" si="29"/>
        <v>93366</v>
      </c>
      <c r="G48" s="98">
        <v>305.2</v>
      </c>
      <c r="H48" s="33"/>
      <c r="I48" s="324" t="s">
        <v>13</v>
      </c>
      <c r="J48" s="325"/>
      <c r="K48" s="325"/>
      <c r="L48" s="325"/>
      <c r="M48" s="325"/>
      <c r="N48" s="326"/>
      <c r="P48" s="30">
        <v>65520</v>
      </c>
      <c r="Q48" s="1">
        <v>0.97599999999999998</v>
      </c>
      <c r="R48" s="20">
        <f t="shared" si="26"/>
        <v>63947.519999999997</v>
      </c>
      <c r="S48" s="26">
        <v>91.34615384615384</v>
      </c>
      <c r="T48" s="102">
        <f t="shared" si="27"/>
        <v>59850</v>
      </c>
      <c r="U48" s="98">
        <v>586.96</v>
      </c>
    </row>
    <row r="49" spans="1:21" ht="12.75" customHeight="1" x14ac:dyDescent="0.2">
      <c r="A49" s="18">
        <v>43849</v>
      </c>
      <c r="B49" s="60">
        <v>97200</v>
      </c>
      <c r="C49" s="96">
        <v>0.97499999999999998</v>
      </c>
      <c r="D49" s="20">
        <f t="shared" si="30"/>
        <v>94770</v>
      </c>
      <c r="E49" s="58">
        <v>96.055555555555557</v>
      </c>
      <c r="F49" s="20">
        <f t="shared" si="29"/>
        <v>93366</v>
      </c>
      <c r="G49" s="98">
        <v>305.60000000000002</v>
      </c>
      <c r="H49" s="18">
        <v>43852</v>
      </c>
      <c r="I49" s="30">
        <v>146880</v>
      </c>
      <c r="J49" s="1">
        <v>0.83899999999999997</v>
      </c>
      <c r="K49" s="20">
        <f t="shared" ref="K49" si="31">I49*J49</f>
        <v>123232.31999999999</v>
      </c>
      <c r="L49" s="26">
        <v>47.453703703703702</v>
      </c>
      <c r="M49" s="102">
        <f t="shared" ref="M49" si="32">I49*L49/100</f>
        <v>69700</v>
      </c>
      <c r="N49" s="98">
        <v>141.75</v>
      </c>
      <c r="O49" s="18">
        <v>43849</v>
      </c>
      <c r="P49" s="30">
        <v>65520</v>
      </c>
      <c r="Q49" s="1">
        <v>0.92</v>
      </c>
      <c r="R49" s="20">
        <f t="shared" si="26"/>
        <v>60278.400000000001</v>
      </c>
      <c r="S49" s="26">
        <v>88.736263736263737</v>
      </c>
      <c r="T49" s="102">
        <f t="shared" si="27"/>
        <v>58140</v>
      </c>
      <c r="U49" s="98">
        <v>585.37</v>
      </c>
    </row>
    <row r="50" spans="1:21" x14ac:dyDescent="0.2">
      <c r="B50" s="60">
        <v>97200</v>
      </c>
      <c r="C50" s="96">
        <v>0.97499999999999998</v>
      </c>
      <c r="D50" s="20">
        <f t="shared" si="30"/>
        <v>94770</v>
      </c>
      <c r="E50" s="58">
        <v>96.055555555555557</v>
      </c>
      <c r="F50" s="20">
        <f t="shared" si="29"/>
        <v>93366</v>
      </c>
      <c r="G50" s="98">
        <v>305.60000000000002</v>
      </c>
      <c r="I50" s="30">
        <v>146880</v>
      </c>
      <c r="J50" s="1">
        <v>0.97699999999999998</v>
      </c>
      <c r="K50" s="20">
        <f t="shared" ref="K50:K60" si="33">I50*J50</f>
        <v>143501.76000000001</v>
      </c>
      <c r="L50" s="26">
        <v>85.416666666666657</v>
      </c>
      <c r="M50" s="102">
        <f t="shared" ref="M50:M60" si="34">I50*L50/100</f>
        <v>125459.99999999999</v>
      </c>
      <c r="N50" s="98">
        <v>142.75</v>
      </c>
      <c r="P50" s="30">
        <v>65520</v>
      </c>
      <c r="Q50" s="1">
        <v>0.98499999999999999</v>
      </c>
      <c r="R50" s="20">
        <f t="shared" si="26"/>
        <v>64537.2</v>
      </c>
      <c r="S50" s="26">
        <v>96.565934065934073</v>
      </c>
      <c r="T50" s="102">
        <f t="shared" si="27"/>
        <v>63270</v>
      </c>
      <c r="U50" s="98">
        <v>585.35</v>
      </c>
    </row>
    <row r="51" spans="1:21" x14ac:dyDescent="0.2">
      <c r="A51" s="18">
        <v>43850</v>
      </c>
      <c r="B51" s="60">
        <v>97200</v>
      </c>
      <c r="C51" s="96">
        <v>0.999</v>
      </c>
      <c r="D51" s="20">
        <f t="shared" si="30"/>
        <v>97102.8</v>
      </c>
      <c r="E51" s="58">
        <v>98.518518518518519</v>
      </c>
      <c r="F51" s="20">
        <f t="shared" si="29"/>
        <v>95760</v>
      </c>
      <c r="G51" s="98">
        <v>305.37</v>
      </c>
      <c r="H51" s="18">
        <v>43853</v>
      </c>
      <c r="I51" s="30">
        <v>146880</v>
      </c>
      <c r="J51" s="1">
        <v>0.96799999999999997</v>
      </c>
      <c r="K51" s="20">
        <f t="shared" si="33"/>
        <v>142179.84</v>
      </c>
      <c r="L51" s="26">
        <v>90.162037037037038</v>
      </c>
      <c r="M51" s="102">
        <f t="shared" si="34"/>
        <v>132430</v>
      </c>
      <c r="N51" s="98">
        <v>141.72999999999999</v>
      </c>
      <c r="P51" s="319" t="s">
        <v>1</v>
      </c>
      <c r="Q51" s="320"/>
      <c r="R51" s="28">
        <f>SUM(R39:R50)</f>
        <v>759245.75999999989</v>
      </c>
      <c r="S51" s="53">
        <f>T51/R51</f>
        <v>0.94593876954940137</v>
      </c>
      <c r="T51" s="82">
        <f>SUM(T39:T50)</f>
        <v>718200</v>
      </c>
      <c r="U51" s="84">
        <f>AVERAGE(U39:U50)</f>
        <v>586.81666666666672</v>
      </c>
    </row>
    <row r="52" spans="1:21" x14ac:dyDescent="0.2">
      <c r="B52" s="60">
        <v>97200</v>
      </c>
      <c r="C52" s="96">
        <v>0.97499999999999998</v>
      </c>
      <c r="D52" s="20">
        <f t="shared" si="30"/>
        <v>94770</v>
      </c>
      <c r="E52" s="58">
        <v>98.518518518518519</v>
      </c>
      <c r="F52" s="20">
        <f t="shared" si="29"/>
        <v>95760</v>
      </c>
      <c r="G52" s="98">
        <v>306.54000000000002</v>
      </c>
      <c r="I52" s="30">
        <v>146880</v>
      </c>
      <c r="J52" s="1">
        <v>0.97799999999999998</v>
      </c>
      <c r="K52" s="20">
        <f t="shared" si="33"/>
        <v>143648.63999999998</v>
      </c>
      <c r="L52" s="26">
        <v>90.162037037037038</v>
      </c>
      <c r="M52" s="102">
        <f t="shared" si="34"/>
        <v>132430</v>
      </c>
      <c r="N52" s="98">
        <v>142.94</v>
      </c>
      <c r="P52" s="30"/>
      <c r="Q52" s="1"/>
      <c r="R52" s="20"/>
      <c r="S52" s="26"/>
      <c r="T52" s="102"/>
      <c r="U52" s="37"/>
    </row>
    <row r="53" spans="1:21" ht="13.9" customHeight="1" x14ac:dyDescent="0.2">
      <c r="B53" s="322" t="s">
        <v>1</v>
      </c>
      <c r="C53" s="322"/>
      <c r="D53" s="84">
        <f>SUM(D43:D52)</f>
        <v>942062.4</v>
      </c>
      <c r="E53" s="95">
        <f>F53/D53</f>
        <v>0.95042111860106082</v>
      </c>
      <c r="F53" s="84">
        <f>SUM(F43:F52)</f>
        <v>895356</v>
      </c>
      <c r="G53" s="84">
        <f>AVERAGE(G43:G52)</f>
        <v>305.40899999999999</v>
      </c>
      <c r="H53" s="18">
        <v>43854</v>
      </c>
      <c r="I53" s="30">
        <v>146880</v>
      </c>
      <c r="J53" s="1">
        <v>0.95699999999999996</v>
      </c>
      <c r="K53" s="20">
        <f t="shared" si="33"/>
        <v>140564.16</v>
      </c>
      <c r="L53" s="26">
        <v>90.162037037037038</v>
      </c>
      <c r="M53" s="102">
        <f t="shared" si="34"/>
        <v>132430</v>
      </c>
      <c r="N53" s="98">
        <v>142.97</v>
      </c>
      <c r="O53" s="33"/>
      <c r="P53" s="327" t="s">
        <v>23</v>
      </c>
      <c r="Q53" s="328"/>
      <c r="R53" s="328"/>
      <c r="S53" s="328"/>
      <c r="T53" s="328"/>
      <c r="U53" s="329"/>
    </row>
    <row r="54" spans="1:21" x14ac:dyDescent="0.2">
      <c r="B54" s="19"/>
      <c r="C54" s="36"/>
      <c r="D54" s="20"/>
      <c r="E54" s="58"/>
      <c r="F54" s="20"/>
      <c r="G54" s="20"/>
      <c r="I54" s="30">
        <v>146880</v>
      </c>
      <c r="J54" s="1">
        <v>0.97599999999999998</v>
      </c>
      <c r="K54" s="20">
        <f t="shared" si="33"/>
        <v>143354.88</v>
      </c>
      <c r="L54" s="26">
        <v>94.907407407407405</v>
      </c>
      <c r="M54" s="102">
        <f t="shared" si="34"/>
        <v>139400</v>
      </c>
      <c r="N54" s="98">
        <v>142.05000000000001</v>
      </c>
      <c r="O54" s="18">
        <v>43850</v>
      </c>
      <c r="P54" s="60">
        <v>84960</v>
      </c>
      <c r="Q54" s="1">
        <v>0.76700000000000002</v>
      </c>
      <c r="R54" s="20">
        <f t="shared" ref="R54" si="35">P54*Q54</f>
        <v>65164.32</v>
      </c>
      <c r="S54" s="26">
        <v>29.166666666666668</v>
      </c>
      <c r="T54" s="102">
        <f t="shared" ref="T54" si="36">P54*S54/100</f>
        <v>24780</v>
      </c>
      <c r="U54" s="98">
        <v>405.75</v>
      </c>
    </row>
    <row r="55" spans="1:21" ht="13.9" customHeight="1" x14ac:dyDescent="0.2">
      <c r="A55" s="33"/>
      <c r="B55" s="323" t="s">
        <v>16</v>
      </c>
      <c r="C55" s="323"/>
      <c r="D55" s="323"/>
      <c r="E55" s="323"/>
      <c r="F55" s="323"/>
      <c r="G55" s="323"/>
      <c r="H55" s="18">
        <v>43855</v>
      </c>
      <c r="I55" s="30">
        <v>146880</v>
      </c>
      <c r="J55" s="1">
        <v>0.95899999999999996</v>
      </c>
      <c r="K55" s="20">
        <f t="shared" si="33"/>
        <v>140857.91999999998</v>
      </c>
      <c r="L55" s="26">
        <v>90.162037037037038</v>
      </c>
      <c r="M55" s="102">
        <f t="shared" si="34"/>
        <v>132430</v>
      </c>
      <c r="N55" s="98">
        <v>142.81</v>
      </c>
      <c r="P55" s="60">
        <v>84960</v>
      </c>
      <c r="Q55" s="1">
        <v>0.96699999999999997</v>
      </c>
      <c r="R55" s="20">
        <f t="shared" ref="R55:R67" si="37">P55*Q55</f>
        <v>82156.319999999992</v>
      </c>
      <c r="S55" s="26">
        <v>83.333333333333343</v>
      </c>
      <c r="T55" s="102">
        <f t="shared" ref="T55:T67" si="38">P55*S55/100</f>
        <v>70800.000000000015</v>
      </c>
      <c r="U55" s="98">
        <v>405.64</v>
      </c>
    </row>
    <row r="56" spans="1:21" x14ac:dyDescent="0.2">
      <c r="A56" s="18">
        <v>43851</v>
      </c>
      <c r="B56" s="60">
        <v>107280</v>
      </c>
      <c r="C56" s="116">
        <v>0.90500000000000003</v>
      </c>
      <c r="D56" s="20">
        <f t="shared" ref="D56" si="39">B56*C56</f>
        <v>97088.400000000009</v>
      </c>
      <c r="E56" s="26">
        <v>70.202274422073074</v>
      </c>
      <c r="F56" s="20">
        <f t="shared" ref="F56" si="40">B56*E56/100</f>
        <v>75312.999999999985</v>
      </c>
      <c r="G56" s="98">
        <v>249.25</v>
      </c>
      <c r="I56" s="30">
        <v>146880</v>
      </c>
      <c r="J56" s="1">
        <v>0.97399999999999998</v>
      </c>
      <c r="K56" s="20">
        <f t="shared" si="33"/>
        <v>143061.12</v>
      </c>
      <c r="L56" s="26">
        <v>94.907407407407405</v>
      </c>
      <c r="M56" s="102">
        <f t="shared" si="34"/>
        <v>139400</v>
      </c>
      <c r="N56" s="98">
        <v>143.06</v>
      </c>
      <c r="O56" s="18">
        <v>43851</v>
      </c>
      <c r="P56" s="60">
        <v>84960</v>
      </c>
      <c r="Q56" s="1">
        <v>0.98699999999999999</v>
      </c>
      <c r="R56" s="20">
        <f t="shared" si="37"/>
        <v>83855.520000000004</v>
      </c>
      <c r="S56" s="26">
        <v>91.666666666666657</v>
      </c>
      <c r="T56" s="102">
        <f t="shared" si="38"/>
        <v>77879.999999999985</v>
      </c>
      <c r="U56" s="98">
        <v>407.04</v>
      </c>
    </row>
    <row r="57" spans="1:21" x14ac:dyDescent="0.2">
      <c r="B57" s="60">
        <v>107280</v>
      </c>
      <c r="C57" s="116">
        <v>0.98199999999999998</v>
      </c>
      <c r="D57" s="20">
        <f t="shared" ref="D57:D71" si="41">B57*C57</f>
        <v>105348.95999999999</v>
      </c>
      <c r="E57" s="26">
        <v>94.409955257270695</v>
      </c>
      <c r="F57" s="20">
        <f t="shared" ref="F57:F71" si="42">B57*E57/100</f>
        <v>101283</v>
      </c>
      <c r="G57" s="98">
        <v>249.47</v>
      </c>
      <c r="H57" s="18">
        <v>43856</v>
      </c>
      <c r="I57" s="30">
        <v>146880</v>
      </c>
      <c r="J57" s="1">
        <v>0.96499999999999997</v>
      </c>
      <c r="K57" s="20">
        <f t="shared" si="33"/>
        <v>141739.19999999998</v>
      </c>
      <c r="L57" s="26">
        <v>90.162037037037038</v>
      </c>
      <c r="M57" s="102">
        <f t="shared" si="34"/>
        <v>132430</v>
      </c>
      <c r="N57" s="98">
        <v>142.68</v>
      </c>
      <c r="P57" s="60">
        <v>84960</v>
      </c>
      <c r="Q57" s="1">
        <v>0.999</v>
      </c>
      <c r="R57" s="20">
        <f t="shared" si="37"/>
        <v>84875.04</v>
      </c>
      <c r="S57" s="26">
        <v>97.916666666666657</v>
      </c>
      <c r="T57" s="102">
        <f t="shared" si="38"/>
        <v>83189.999999999985</v>
      </c>
      <c r="U57" s="98">
        <v>405.89</v>
      </c>
    </row>
    <row r="58" spans="1:21" x14ac:dyDescent="0.2">
      <c r="A58" s="18">
        <v>43852</v>
      </c>
      <c r="B58" s="60">
        <v>107280</v>
      </c>
      <c r="C58" s="116">
        <v>0.98599999999999999</v>
      </c>
      <c r="D58" s="20">
        <f t="shared" si="41"/>
        <v>105778.08</v>
      </c>
      <c r="E58" s="26">
        <v>96.830723340790456</v>
      </c>
      <c r="F58" s="20">
        <f t="shared" si="42"/>
        <v>103880</v>
      </c>
      <c r="G58" s="109">
        <v>249.7</v>
      </c>
      <c r="I58" s="30">
        <v>146880</v>
      </c>
      <c r="J58" s="1">
        <v>0.95399999999999996</v>
      </c>
      <c r="K58" s="20">
        <f t="shared" si="33"/>
        <v>140123.51999999999</v>
      </c>
      <c r="L58" s="26">
        <v>90.162037037037038</v>
      </c>
      <c r="M58" s="102">
        <f t="shared" si="34"/>
        <v>132430</v>
      </c>
      <c r="N58" s="98">
        <v>143.37</v>
      </c>
      <c r="O58" s="18">
        <v>43852</v>
      </c>
      <c r="P58" s="60">
        <v>84960</v>
      </c>
      <c r="Q58" s="1">
        <v>0.999</v>
      </c>
      <c r="R58" s="20">
        <f t="shared" si="37"/>
        <v>84875.04</v>
      </c>
      <c r="S58" s="26">
        <v>97.916666666666657</v>
      </c>
      <c r="T58" s="102">
        <f t="shared" si="38"/>
        <v>83189.999999999985</v>
      </c>
      <c r="U58" s="109">
        <v>405.08</v>
      </c>
    </row>
    <row r="59" spans="1:21" ht="14.25" customHeight="1" x14ac:dyDescent="0.2">
      <c r="B59" s="60">
        <v>107280</v>
      </c>
      <c r="C59" s="116">
        <v>0.999</v>
      </c>
      <c r="D59" s="20">
        <f t="shared" si="41"/>
        <v>107172.72</v>
      </c>
      <c r="E59" s="26">
        <v>99.251491424310217</v>
      </c>
      <c r="F59" s="20">
        <f t="shared" si="42"/>
        <v>106477</v>
      </c>
      <c r="G59" s="109">
        <v>250.06</v>
      </c>
      <c r="H59" s="18">
        <v>43857</v>
      </c>
      <c r="I59" s="30">
        <v>146880</v>
      </c>
      <c r="J59" s="1">
        <v>0.94599999999999995</v>
      </c>
      <c r="K59" s="20">
        <f t="shared" si="33"/>
        <v>138948.47999999998</v>
      </c>
      <c r="L59" s="26">
        <v>90.162037037037038</v>
      </c>
      <c r="M59" s="102">
        <f t="shared" si="34"/>
        <v>132430</v>
      </c>
      <c r="N59" s="98">
        <v>143.25</v>
      </c>
      <c r="P59" s="60">
        <v>84960</v>
      </c>
      <c r="Q59" s="1">
        <v>0.96399999999999997</v>
      </c>
      <c r="R59" s="20">
        <f t="shared" si="37"/>
        <v>81901.440000000002</v>
      </c>
      <c r="S59" s="26">
        <v>87.5</v>
      </c>
      <c r="T59" s="102">
        <f t="shared" si="38"/>
        <v>74340</v>
      </c>
      <c r="U59" s="109">
        <v>406.62</v>
      </c>
    </row>
    <row r="60" spans="1:21" x14ac:dyDescent="0.2">
      <c r="A60" s="18">
        <v>43853</v>
      </c>
      <c r="B60" s="60">
        <v>107280</v>
      </c>
      <c r="C60" s="116">
        <v>0.98299999999999998</v>
      </c>
      <c r="D60" s="20">
        <f t="shared" si="41"/>
        <v>105456.24</v>
      </c>
      <c r="E60" s="26">
        <v>96.830723340790456</v>
      </c>
      <c r="F60" s="20">
        <f t="shared" si="42"/>
        <v>103880</v>
      </c>
      <c r="G60" s="98">
        <v>249.81</v>
      </c>
      <c r="I60" s="30">
        <v>146880</v>
      </c>
      <c r="J60" s="1">
        <v>0.98199999999999998</v>
      </c>
      <c r="K60" s="20">
        <f t="shared" si="33"/>
        <v>144236.16</v>
      </c>
      <c r="L60" s="26">
        <v>90.162037037037038</v>
      </c>
      <c r="M60" s="102">
        <f t="shared" si="34"/>
        <v>132430</v>
      </c>
      <c r="N60" s="98">
        <v>142.81</v>
      </c>
      <c r="O60" s="18">
        <v>43853</v>
      </c>
      <c r="P60" s="60">
        <v>84960</v>
      </c>
      <c r="Q60" s="1">
        <v>0.97899999999999998</v>
      </c>
      <c r="R60" s="20">
        <f t="shared" si="37"/>
        <v>83175.839999999997</v>
      </c>
      <c r="S60" s="26">
        <v>91.666666666666657</v>
      </c>
      <c r="T60" s="102">
        <f t="shared" si="38"/>
        <v>77879.999999999985</v>
      </c>
      <c r="U60" s="98">
        <v>405.25</v>
      </c>
    </row>
    <row r="61" spans="1:21" x14ac:dyDescent="0.2">
      <c r="B61" s="60">
        <v>107280</v>
      </c>
      <c r="C61" s="116">
        <v>0.98799999999999999</v>
      </c>
      <c r="D61" s="20">
        <f t="shared" si="41"/>
        <v>105992.64</v>
      </c>
      <c r="E61" s="26">
        <v>96.830723340790456</v>
      </c>
      <c r="F61" s="20">
        <f t="shared" si="42"/>
        <v>103880</v>
      </c>
      <c r="G61" s="98">
        <v>249.95</v>
      </c>
      <c r="I61" s="319" t="s">
        <v>1</v>
      </c>
      <c r="J61" s="320"/>
      <c r="K61" s="28">
        <f>SUM(K49:K60)</f>
        <v>1685448</v>
      </c>
      <c r="L61" s="53">
        <f>M61/K61</f>
        <v>0.90978778342612765</v>
      </c>
      <c r="M61" s="86">
        <f>SUM(M49:M60)</f>
        <v>1533400</v>
      </c>
      <c r="N61" s="87">
        <f>AVERAGE(N49:N60)</f>
        <v>142.68083333333334</v>
      </c>
      <c r="P61" s="60">
        <v>84960</v>
      </c>
      <c r="Q61" s="1">
        <v>0.98099999999999998</v>
      </c>
      <c r="R61" s="20">
        <f t="shared" si="37"/>
        <v>83345.759999999995</v>
      </c>
      <c r="S61" s="26">
        <v>91.666666666666657</v>
      </c>
      <c r="T61" s="102">
        <f t="shared" si="38"/>
        <v>77879.999999999985</v>
      </c>
      <c r="U61" s="98">
        <v>406.1</v>
      </c>
    </row>
    <row r="62" spans="1:21" x14ac:dyDescent="0.2">
      <c r="A62" s="18">
        <v>43854</v>
      </c>
      <c r="B62" s="60">
        <v>107280</v>
      </c>
      <c r="C62" s="116">
        <v>0.97499999999999998</v>
      </c>
      <c r="D62" s="20">
        <f t="shared" si="41"/>
        <v>104598</v>
      </c>
      <c r="E62" s="26">
        <v>96.830723340790456</v>
      </c>
      <c r="F62" s="20">
        <f t="shared" si="42"/>
        <v>103880</v>
      </c>
      <c r="G62" s="98">
        <v>249.77</v>
      </c>
      <c r="I62" s="6"/>
      <c r="J62" s="69"/>
      <c r="K62" s="20"/>
      <c r="L62" s="70"/>
      <c r="M62" s="101"/>
      <c r="N62" s="20"/>
      <c r="O62" s="18">
        <v>43854</v>
      </c>
      <c r="P62" s="60">
        <v>84960</v>
      </c>
      <c r="Q62" s="1">
        <v>0.95099999999999996</v>
      </c>
      <c r="R62" s="20">
        <f t="shared" si="37"/>
        <v>80796.959999999992</v>
      </c>
      <c r="S62" s="26">
        <v>89.583333333333343</v>
      </c>
      <c r="T62" s="102">
        <f t="shared" si="38"/>
        <v>76110.000000000015</v>
      </c>
      <c r="U62" s="98">
        <v>405.62</v>
      </c>
    </row>
    <row r="63" spans="1:21" ht="12.75" customHeight="1" x14ac:dyDescent="0.2">
      <c r="B63" s="60">
        <v>107280</v>
      </c>
      <c r="C63" s="116">
        <v>0.99</v>
      </c>
      <c r="D63" s="20">
        <f t="shared" si="41"/>
        <v>106207.2</v>
      </c>
      <c r="E63" s="26">
        <v>96.830723340790456</v>
      </c>
      <c r="F63" s="20">
        <f t="shared" si="42"/>
        <v>103880</v>
      </c>
      <c r="G63" s="98">
        <v>249.18</v>
      </c>
      <c r="H63" s="33"/>
      <c r="I63" s="324" t="s">
        <v>22</v>
      </c>
      <c r="J63" s="325"/>
      <c r="K63" s="325"/>
      <c r="L63" s="325"/>
      <c r="M63" s="325"/>
      <c r="N63" s="326"/>
      <c r="P63" s="60">
        <v>84960</v>
      </c>
      <c r="Q63" s="1">
        <v>0.96599999999999997</v>
      </c>
      <c r="R63" s="20">
        <f t="shared" si="37"/>
        <v>82071.360000000001</v>
      </c>
      <c r="S63" s="26">
        <v>91.666666666666657</v>
      </c>
      <c r="T63" s="102">
        <f t="shared" si="38"/>
        <v>77879.999999999985</v>
      </c>
      <c r="U63" s="98">
        <v>405.12</v>
      </c>
    </row>
    <row r="64" spans="1:21" x14ac:dyDescent="0.2">
      <c r="A64" s="18">
        <v>43855</v>
      </c>
      <c r="B64" s="60">
        <v>107280</v>
      </c>
      <c r="C64" s="116">
        <v>0.97799999999999998</v>
      </c>
      <c r="D64" s="20">
        <f t="shared" si="41"/>
        <v>104919.84</v>
      </c>
      <c r="E64" s="26">
        <v>96.830723340790456</v>
      </c>
      <c r="F64" s="20">
        <f t="shared" si="42"/>
        <v>103880</v>
      </c>
      <c r="G64" s="98">
        <v>248.18</v>
      </c>
      <c r="H64" s="18">
        <v>43858</v>
      </c>
      <c r="I64" s="19">
        <v>104400</v>
      </c>
      <c r="J64" s="71">
        <v>0.91100000000000003</v>
      </c>
      <c r="K64" s="20">
        <f t="shared" ref="K64:K71" si="43">I64*J64</f>
        <v>95108.400000000009</v>
      </c>
      <c r="L64" s="26">
        <v>39.016283524904217</v>
      </c>
      <c r="M64" s="20">
        <f t="shared" ref="M64" si="44">I64*L64/100</f>
        <v>40733.000000000007</v>
      </c>
      <c r="N64" s="98">
        <v>184.3</v>
      </c>
      <c r="O64" s="18">
        <v>43855</v>
      </c>
      <c r="P64" s="60">
        <v>84960</v>
      </c>
      <c r="Q64" s="1">
        <v>0.97</v>
      </c>
      <c r="R64" s="20">
        <f t="shared" si="37"/>
        <v>82411.199999999997</v>
      </c>
      <c r="S64" s="26">
        <v>93.75</v>
      </c>
      <c r="T64" s="102">
        <f t="shared" si="38"/>
        <v>79650</v>
      </c>
      <c r="U64" s="98">
        <v>405.27</v>
      </c>
    </row>
    <row r="65" spans="1:21" ht="13.9" customHeight="1" x14ac:dyDescent="0.2">
      <c r="B65" s="60">
        <v>107280</v>
      </c>
      <c r="C65" s="116">
        <v>0.98899999999999999</v>
      </c>
      <c r="D65" s="20">
        <f t="shared" si="41"/>
        <v>106099.92</v>
      </c>
      <c r="E65" s="26">
        <v>96.830723340790456</v>
      </c>
      <c r="F65" s="20">
        <f t="shared" si="42"/>
        <v>103880</v>
      </c>
      <c r="G65" s="98">
        <v>249.64</v>
      </c>
      <c r="I65" s="19">
        <v>104400</v>
      </c>
      <c r="J65" s="71">
        <v>0.96299999999999997</v>
      </c>
      <c r="K65" s="20">
        <f t="shared" si="43"/>
        <v>100537.2</v>
      </c>
      <c r="L65" s="26">
        <v>88.673371647509583</v>
      </c>
      <c r="M65" s="20">
        <f t="shared" ref="M65:M71" si="45">I65*L65/100</f>
        <v>92575</v>
      </c>
      <c r="N65" s="98">
        <v>184.83</v>
      </c>
      <c r="P65" s="60">
        <v>84960</v>
      </c>
      <c r="Q65" s="1">
        <v>0.97299999999999998</v>
      </c>
      <c r="R65" s="20">
        <f t="shared" si="37"/>
        <v>82666.080000000002</v>
      </c>
      <c r="S65" s="26">
        <v>93.75</v>
      </c>
      <c r="T65" s="102">
        <f t="shared" si="38"/>
        <v>79650</v>
      </c>
      <c r="U65" s="98">
        <v>404.65</v>
      </c>
    </row>
    <row r="66" spans="1:21" x14ac:dyDescent="0.2">
      <c r="A66" s="18">
        <v>43856</v>
      </c>
      <c r="B66" s="60">
        <v>107280</v>
      </c>
      <c r="C66" s="116">
        <v>0.98699999999999999</v>
      </c>
      <c r="D66" s="20">
        <f t="shared" si="41"/>
        <v>105885.36</v>
      </c>
      <c r="E66" s="26">
        <v>94.409955257270695</v>
      </c>
      <c r="F66" s="20">
        <f t="shared" si="42"/>
        <v>101283</v>
      </c>
      <c r="G66" s="98">
        <v>249.83</v>
      </c>
      <c r="H66" s="18">
        <v>43859</v>
      </c>
      <c r="I66" s="19">
        <v>104400</v>
      </c>
      <c r="J66" s="71">
        <v>0.98</v>
      </c>
      <c r="K66" s="20">
        <f t="shared" si="43"/>
        <v>102312</v>
      </c>
      <c r="L66" s="26">
        <v>95.767241379310349</v>
      </c>
      <c r="M66" s="20">
        <f t="shared" si="45"/>
        <v>99981</v>
      </c>
      <c r="N66" s="98">
        <v>185.23</v>
      </c>
      <c r="O66" s="18">
        <v>43856</v>
      </c>
      <c r="P66" s="60">
        <v>84960</v>
      </c>
      <c r="Q66" s="1">
        <v>0.95799999999999996</v>
      </c>
      <c r="R66" s="20">
        <f t="shared" si="37"/>
        <v>81391.679999999993</v>
      </c>
      <c r="S66" s="26">
        <v>93.75</v>
      </c>
      <c r="T66" s="102">
        <f t="shared" si="38"/>
        <v>79650</v>
      </c>
      <c r="U66" s="98">
        <v>405.58</v>
      </c>
    </row>
    <row r="67" spans="1:21" ht="12.75" customHeight="1" x14ac:dyDescent="0.2">
      <c r="B67" s="60">
        <v>107280</v>
      </c>
      <c r="C67" s="116">
        <v>0.98699999999999999</v>
      </c>
      <c r="D67" s="20">
        <f t="shared" si="41"/>
        <v>105885.36</v>
      </c>
      <c r="E67" s="26">
        <v>96.830723340790456</v>
      </c>
      <c r="F67" s="20">
        <f t="shared" si="42"/>
        <v>103880</v>
      </c>
      <c r="G67" s="98">
        <v>248.68</v>
      </c>
      <c r="I67" s="19">
        <v>104400</v>
      </c>
      <c r="J67" s="71">
        <v>0.97099999999999997</v>
      </c>
      <c r="K67" s="20">
        <f t="shared" si="43"/>
        <v>101372.4</v>
      </c>
      <c r="L67" s="26">
        <v>88.673371647509583</v>
      </c>
      <c r="M67" s="20">
        <f t="shared" si="45"/>
        <v>92575</v>
      </c>
      <c r="N67" s="98">
        <v>184.7</v>
      </c>
      <c r="P67" s="60">
        <v>84960</v>
      </c>
      <c r="Q67" s="1">
        <v>0.96899999999999997</v>
      </c>
      <c r="R67" s="20">
        <f t="shared" si="37"/>
        <v>82326.239999999991</v>
      </c>
      <c r="S67" s="26">
        <v>89.583333333333343</v>
      </c>
      <c r="T67" s="102">
        <f t="shared" si="38"/>
        <v>76110.000000000015</v>
      </c>
      <c r="U67" s="98">
        <v>405.02</v>
      </c>
    </row>
    <row r="68" spans="1:21" x14ac:dyDescent="0.2">
      <c r="A68" s="18">
        <v>43857</v>
      </c>
      <c r="B68" s="60">
        <v>107280</v>
      </c>
      <c r="C68" s="116">
        <v>0.999</v>
      </c>
      <c r="D68" s="20">
        <f t="shared" si="41"/>
        <v>107172.72</v>
      </c>
      <c r="E68" s="26">
        <v>99.251491424310217</v>
      </c>
      <c r="F68" s="20">
        <f t="shared" si="42"/>
        <v>106477</v>
      </c>
      <c r="G68" s="98">
        <v>249.62</v>
      </c>
      <c r="H68" s="18">
        <v>43860</v>
      </c>
      <c r="I68" s="19">
        <v>104400</v>
      </c>
      <c r="J68" s="71">
        <v>0.96899999999999997</v>
      </c>
      <c r="K68" s="20">
        <f t="shared" si="43"/>
        <v>101163.59999999999</v>
      </c>
      <c r="L68" s="26">
        <v>92.220306513409966</v>
      </c>
      <c r="M68" s="20">
        <f t="shared" si="45"/>
        <v>96278</v>
      </c>
      <c r="N68" s="98">
        <v>185</v>
      </c>
      <c r="P68" s="319" t="s">
        <v>1</v>
      </c>
      <c r="Q68" s="320"/>
      <c r="R68" s="28">
        <f>SUM(R54:R67)</f>
        <v>1141012.7999999998</v>
      </c>
      <c r="S68" s="53">
        <f>T68/R68</f>
        <v>0.91058575328865743</v>
      </c>
      <c r="T68" s="82">
        <f>SUM(T54:T67)</f>
        <v>1038990</v>
      </c>
      <c r="U68" s="84">
        <f>AVERAGE(U54:U67)</f>
        <v>405.61642857142851</v>
      </c>
    </row>
    <row r="69" spans="1:21" x14ac:dyDescent="0.2">
      <c r="B69" s="60">
        <v>107280</v>
      </c>
      <c r="C69" s="116">
        <v>0.98299999999999998</v>
      </c>
      <c r="D69" s="20">
        <f t="shared" si="41"/>
        <v>105456.24</v>
      </c>
      <c r="E69" s="26">
        <v>96.830723340790456</v>
      </c>
      <c r="F69" s="20">
        <f t="shared" si="42"/>
        <v>103880</v>
      </c>
      <c r="G69" s="98">
        <v>247.52</v>
      </c>
      <c r="I69" s="19">
        <v>104400</v>
      </c>
      <c r="J69" s="71">
        <v>0.98899999999999999</v>
      </c>
      <c r="K69" s="20">
        <f t="shared" si="43"/>
        <v>103251.6</v>
      </c>
      <c r="L69" s="26">
        <v>92.220306513409966</v>
      </c>
      <c r="M69" s="20">
        <f t="shared" si="45"/>
        <v>96278</v>
      </c>
      <c r="N69" s="98">
        <v>185.16</v>
      </c>
      <c r="P69" s="30"/>
      <c r="Q69" s="1"/>
      <c r="R69" s="20"/>
      <c r="S69" s="76"/>
      <c r="T69" s="102"/>
      <c r="U69" s="37"/>
    </row>
    <row r="70" spans="1:21" ht="14.25" customHeight="1" x14ac:dyDescent="0.2">
      <c r="A70" s="18">
        <v>43858</v>
      </c>
      <c r="B70" s="60">
        <v>107280</v>
      </c>
      <c r="C70" s="116">
        <v>0.999</v>
      </c>
      <c r="D70" s="20">
        <f t="shared" si="41"/>
        <v>107172.72</v>
      </c>
      <c r="E70" s="26">
        <v>99.251491424310217</v>
      </c>
      <c r="F70" s="20">
        <f t="shared" si="42"/>
        <v>106477</v>
      </c>
      <c r="G70" s="98">
        <v>250.06</v>
      </c>
      <c r="H70" s="18">
        <v>43861</v>
      </c>
      <c r="I70" s="19">
        <v>104400</v>
      </c>
      <c r="J70" s="71">
        <v>0.97599999999999998</v>
      </c>
      <c r="K70" s="20">
        <f t="shared" si="43"/>
        <v>101894.39999999999</v>
      </c>
      <c r="L70" s="50">
        <v>92.220306513409966</v>
      </c>
      <c r="M70" s="20">
        <f t="shared" si="45"/>
        <v>96278</v>
      </c>
      <c r="N70" s="98">
        <v>185.15</v>
      </c>
      <c r="O70" s="33"/>
      <c r="P70" s="327" t="s">
        <v>21</v>
      </c>
      <c r="Q70" s="328"/>
      <c r="R70" s="328"/>
      <c r="S70" s="328"/>
      <c r="T70" s="328"/>
      <c r="U70" s="329"/>
    </row>
    <row r="71" spans="1:21" x14ac:dyDescent="0.2">
      <c r="B71" s="60">
        <v>107280</v>
      </c>
      <c r="C71" s="116">
        <v>0.98</v>
      </c>
      <c r="D71" s="20">
        <f t="shared" si="41"/>
        <v>105134.39999999999</v>
      </c>
      <c r="E71" s="26">
        <v>94.409955257270695</v>
      </c>
      <c r="F71" s="20">
        <f t="shared" si="42"/>
        <v>101283</v>
      </c>
      <c r="G71" s="98">
        <v>249.2</v>
      </c>
      <c r="I71" s="19">
        <v>104400</v>
      </c>
      <c r="J71" s="73">
        <v>0.99099999999999999</v>
      </c>
      <c r="K71" s="20">
        <f t="shared" si="43"/>
        <v>103460.4</v>
      </c>
      <c r="L71" s="119">
        <v>95.767241379310349</v>
      </c>
      <c r="M71" s="20">
        <f t="shared" si="45"/>
        <v>99981</v>
      </c>
      <c r="N71" s="108">
        <v>185.35</v>
      </c>
      <c r="O71" s="18">
        <v>43857</v>
      </c>
      <c r="P71" s="60">
        <v>77040</v>
      </c>
      <c r="Q71" s="1">
        <v>0.93200000000000005</v>
      </c>
      <c r="R71" s="20">
        <f t="shared" ref="R71" si="46">P71*Q71</f>
        <v>71801.279999999999</v>
      </c>
      <c r="S71" s="26">
        <v>67.431192660550451</v>
      </c>
      <c r="T71" s="20">
        <f t="shared" ref="T71" si="47">P71*S71/100</f>
        <v>51948.990825688066</v>
      </c>
      <c r="U71" s="98">
        <v>383.15</v>
      </c>
    </row>
    <row r="72" spans="1:21" x14ac:dyDescent="0.2">
      <c r="B72" s="322" t="s">
        <v>1</v>
      </c>
      <c r="C72" s="322"/>
      <c r="D72" s="110">
        <f>SUM(D56:D71)</f>
        <v>1685368.8</v>
      </c>
      <c r="E72" s="95">
        <f>F72/D72</f>
        <v>0.96923177882490763</v>
      </c>
      <c r="F72" s="110">
        <f>SUM(F56:F71)</f>
        <v>1633513</v>
      </c>
      <c r="G72" s="110">
        <f>AVERAGE(G56:G71)</f>
        <v>249.36999999999995</v>
      </c>
      <c r="I72" s="319" t="s">
        <v>1</v>
      </c>
      <c r="J72" s="320"/>
      <c r="K72" s="28">
        <f>SUM(K64:K71)</f>
        <v>809100</v>
      </c>
      <c r="L72" s="53">
        <f>M72/K72</f>
        <v>0.88330119886293412</v>
      </c>
      <c r="M72" s="112">
        <f>SUM(M64:M71)</f>
        <v>714679</v>
      </c>
      <c r="N72" s="28">
        <f>AVERAGE(N64:N71)</f>
        <v>184.965</v>
      </c>
      <c r="P72" s="60">
        <v>77040</v>
      </c>
      <c r="Q72" s="1">
        <v>0.96399999999999997</v>
      </c>
      <c r="R72" s="20">
        <f t="shared" ref="R72:R80" si="48">P72*Q72</f>
        <v>74266.559999999998</v>
      </c>
      <c r="S72" s="26">
        <v>89.908256880733944</v>
      </c>
      <c r="T72" s="20">
        <f t="shared" ref="T72:T80" si="49">P72*S72/100</f>
        <v>69265.321100917427</v>
      </c>
      <c r="U72" s="98">
        <v>382.97</v>
      </c>
    </row>
    <row r="73" spans="1:21" x14ac:dyDescent="0.2">
      <c r="B73" s="64"/>
      <c r="C73" s="5"/>
      <c r="D73" s="85"/>
      <c r="E73" s="65"/>
      <c r="F73" s="85"/>
      <c r="G73" s="85"/>
      <c r="I73" s="74"/>
      <c r="J73" s="74"/>
      <c r="K73" s="42"/>
      <c r="L73" s="75"/>
      <c r="M73" s="42"/>
      <c r="N73" s="85"/>
      <c r="O73" s="18">
        <v>43858</v>
      </c>
      <c r="P73" s="60">
        <v>77040</v>
      </c>
      <c r="Q73" s="1">
        <v>0.99</v>
      </c>
      <c r="R73" s="20">
        <f t="shared" si="48"/>
        <v>76269.600000000006</v>
      </c>
      <c r="S73" s="26">
        <v>92.155963302752298</v>
      </c>
      <c r="T73" s="20">
        <f t="shared" si="49"/>
        <v>70996.954128440368</v>
      </c>
      <c r="U73" s="98">
        <v>383.94</v>
      </c>
    </row>
    <row r="74" spans="1:21" x14ac:dyDescent="0.2">
      <c r="A74" s="33"/>
      <c r="B74" s="323" t="s">
        <v>31</v>
      </c>
      <c r="C74" s="323"/>
      <c r="D74" s="323"/>
      <c r="E74" s="323"/>
      <c r="F74" s="323"/>
      <c r="G74" s="323"/>
      <c r="I74" s="79"/>
      <c r="J74" s="5"/>
      <c r="K74" s="79"/>
      <c r="L74" s="79"/>
      <c r="M74" s="79"/>
      <c r="N74" s="85"/>
      <c r="P74" s="60">
        <v>77040</v>
      </c>
      <c r="Q74" s="1">
        <v>0.96499999999999997</v>
      </c>
      <c r="R74" s="20">
        <f t="shared" si="48"/>
        <v>74343.599999999991</v>
      </c>
      <c r="S74" s="26">
        <v>89.908256880733944</v>
      </c>
      <c r="T74" s="20">
        <f t="shared" si="49"/>
        <v>69265.321100917427</v>
      </c>
      <c r="U74" s="98">
        <v>382.97</v>
      </c>
    </row>
    <row r="75" spans="1:21" x14ac:dyDescent="0.2">
      <c r="A75" s="18">
        <v>43859</v>
      </c>
      <c r="B75" s="60">
        <v>92160</v>
      </c>
      <c r="C75" s="120">
        <v>0.95799999999999996</v>
      </c>
      <c r="D75" s="20">
        <f t="shared" ref="D75" si="50">B75*C75</f>
        <v>88289.279999999999</v>
      </c>
      <c r="E75" s="118">
        <v>73.828125</v>
      </c>
      <c r="F75" s="20">
        <f t="shared" ref="F75" si="51">B75*E75/100</f>
        <v>68040</v>
      </c>
      <c r="G75" s="105">
        <v>331.6</v>
      </c>
      <c r="I75" s="79"/>
      <c r="K75" s="79"/>
      <c r="L75" s="79"/>
      <c r="M75" s="79"/>
      <c r="N75" s="85"/>
      <c r="O75" s="18">
        <v>43859</v>
      </c>
      <c r="P75" s="60">
        <v>77040</v>
      </c>
      <c r="Q75" s="1">
        <v>0.98399999999999999</v>
      </c>
      <c r="R75" s="20">
        <f t="shared" si="48"/>
        <v>75807.360000000001</v>
      </c>
      <c r="S75" s="26">
        <v>89.908256880733944</v>
      </c>
      <c r="T75" s="20">
        <f t="shared" si="49"/>
        <v>69265.321100917427</v>
      </c>
      <c r="U75" s="98">
        <v>383.92</v>
      </c>
    </row>
    <row r="76" spans="1:21" x14ac:dyDescent="0.2">
      <c r="B76" s="60">
        <v>95040</v>
      </c>
      <c r="C76" s="121">
        <v>0.96099999999999997</v>
      </c>
      <c r="D76" s="20">
        <f t="shared" ref="D76:D80" si="52">B76*C76</f>
        <v>91333.440000000002</v>
      </c>
      <c r="E76" s="26">
        <v>93.068181818181813</v>
      </c>
      <c r="F76" s="20">
        <f t="shared" ref="F76:F80" si="53">B76*E76/100</f>
        <v>88452</v>
      </c>
      <c r="G76" s="98">
        <v>331.64</v>
      </c>
      <c r="I76" s="79"/>
      <c r="K76" s="79"/>
      <c r="L76" s="79"/>
      <c r="M76" s="79"/>
      <c r="N76" s="85"/>
      <c r="P76" s="60">
        <v>77040</v>
      </c>
      <c r="Q76" s="1">
        <v>0.95699999999999996</v>
      </c>
      <c r="R76" s="20">
        <f t="shared" si="48"/>
        <v>73727.28</v>
      </c>
      <c r="S76" s="26">
        <v>83.165137614678898</v>
      </c>
      <c r="T76" s="20">
        <f t="shared" si="49"/>
        <v>64070.422018348618</v>
      </c>
      <c r="U76" s="98">
        <v>383.04</v>
      </c>
    </row>
    <row r="77" spans="1:21" x14ac:dyDescent="0.2">
      <c r="A77" s="18">
        <v>43860</v>
      </c>
      <c r="B77" s="60">
        <v>95040</v>
      </c>
      <c r="C77" s="121">
        <v>0.98299999999999998</v>
      </c>
      <c r="D77" s="20">
        <f t="shared" si="52"/>
        <v>93424.319999999992</v>
      </c>
      <c r="E77" s="26">
        <v>95.454545454545453</v>
      </c>
      <c r="F77" s="20">
        <f t="shared" si="53"/>
        <v>90720</v>
      </c>
      <c r="G77" s="98">
        <v>331.46</v>
      </c>
      <c r="I77" s="40"/>
      <c r="K77" s="79"/>
      <c r="L77" s="79"/>
      <c r="M77" s="79"/>
      <c r="N77" s="85"/>
      <c r="O77" s="18">
        <v>43860</v>
      </c>
      <c r="P77" s="60">
        <v>77040</v>
      </c>
      <c r="Q77" s="1">
        <v>0.97399999999999998</v>
      </c>
      <c r="R77" s="20">
        <f t="shared" si="48"/>
        <v>75036.959999999992</v>
      </c>
      <c r="S77" s="26">
        <v>92.155963302752298</v>
      </c>
      <c r="T77" s="20">
        <f t="shared" si="49"/>
        <v>70996.954128440368</v>
      </c>
      <c r="U77" s="98">
        <v>383.41</v>
      </c>
    </row>
    <row r="78" spans="1:21" x14ac:dyDescent="0.2">
      <c r="B78" s="60">
        <v>95040</v>
      </c>
      <c r="C78" s="121">
        <v>0.98599999999999999</v>
      </c>
      <c r="D78" s="20">
        <f t="shared" si="52"/>
        <v>93709.440000000002</v>
      </c>
      <c r="E78" s="26">
        <v>95.454545454545453</v>
      </c>
      <c r="F78" s="20">
        <f t="shared" si="53"/>
        <v>90720</v>
      </c>
      <c r="G78" s="98">
        <v>332.04</v>
      </c>
      <c r="I78" s="40"/>
      <c r="K78" s="79"/>
      <c r="L78" s="79"/>
      <c r="M78" s="79"/>
      <c r="N78" s="85"/>
      <c r="P78" s="60">
        <v>77040</v>
      </c>
      <c r="Q78" s="1">
        <v>0.97299999999999998</v>
      </c>
      <c r="R78" s="20">
        <f t="shared" si="48"/>
        <v>74959.92</v>
      </c>
      <c r="S78" s="26">
        <v>92.155963302752298</v>
      </c>
      <c r="T78" s="20">
        <f t="shared" si="49"/>
        <v>70996.954128440368</v>
      </c>
      <c r="U78" s="98">
        <v>383.52</v>
      </c>
    </row>
    <row r="79" spans="1:21" x14ac:dyDescent="0.2">
      <c r="A79" s="18">
        <v>43861</v>
      </c>
      <c r="B79" s="60">
        <v>95040</v>
      </c>
      <c r="C79" s="121">
        <v>0.99</v>
      </c>
      <c r="D79" s="20">
        <f t="shared" si="52"/>
        <v>94089.600000000006</v>
      </c>
      <c r="E79" s="50">
        <v>97.840909090909093</v>
      </c>
      <c r="F79" s="20">
        <f t="shared" si="53"/>
        <v>92988</v>
      </c>
      <c r="G79" s="98">
        <v>332.27</v>
      </c>
      <c r="I79" s="40"/>
      <c r="K79" s="40"/>
      <c r="L79" s="78"/>
      <c r="M79" s="78"/>
      <c r="N79" s="83"/>
      <c r="O79" s="18">
        <v>43861</v>
      </c>
      <c r="P79" s="60">
        <v>77040</v>
      </c>
      <c r="Q79" s="1">
        <v>0.98099999999999998</v>
      </c>
      <c r="R79" s="20">
        <f t="shared" si="48"/>
        <v>75576.240000000005</v>
      </c>
      <c r="S79" s="50">
        <v>94.403669724770651</v>
      </c>
      <c r="T79" s="20">
        <f t="shared" si="49"/>
        <v>72728.587155963309</v>
      </c>
      <c r="U79" s="98">
        <v>383.23</v>
      </c>
    </row>
    <row r="80" spans="1:21" x14ac:dyDescent="0.2">
      <c r="B80" s="60">
        <v>95040</v>
      </c>
      <c r="C80" s="62">
        <v>0.998</v>
      </c>
      <c r="D80" s="20">
        <f t="shared" si="52"/>
        <v>94849.919999999998</v>
      </c>
      <c r="E80" s="119">
        <v>95.454545454545453</v>
      </c>
      <c r="F80" s="20">
        <f t="shared" si="53"/>
        <v>90720</v>
      </c>
      <c r="G80" s="108">
        <v>331.65</v>
      </c>
      <c r="H80" s="18"/>
      <c r="I80" s="79"/>
      <c r="K80" s="79"/>
      <c r="L80" s="79"/>
      <c r="M80" s="79"/>
      <c r="N80" s="85"/>
      <c r="P80" s="60">
        <v>77040</v>
      </c>
      <c r="Q80" s="124">
        <v>0.96899999999999997</v>
      </c>
      <c r="R80" s="20">
        <f t="shared" si="48"/>
        <v>74651.759999999995</v>
      </c>
      <c r="S80" s="119">
        <v>94.403669724770651</v>
      </c>
      <c r="T80" s="20">
        <f t="shared" si="49"/>
        <v>72728.587155963309</v>
      </c>
      <c r="U80" s="108">
        <v>382.6</v>
      </c>
    </row>
    <row r="81" spans="1:21" x14ac:dyDescent="0.2">
      <c r="B81" s="322" t="s">
        <v>1</v>
      </c>
      <c r="C81" s="322"/>
      <c r="D81" s="113">
        <f>SUM(D75:D80)</f>
        <v>555696</v>
      </c>
      <c r="E81" s="95">
        <f>F81/D81</f>
        <v>0.93871469292562837</v>
      </c>
      <c r="F81" s="113">
        <f>SUM(F75:F80)</f>
        <v>521640</v>
      </c>
      <c r="G81" s="113">
        <f>AVERAGE(G75:G80)</f>
        <v>331.77666666666664</v>
      </c>
      <c r="I81" s="79"/>
      <c r="K81" s="79"/>
      <c r="L81" s="79"/>
      <c r="M81" s="79"/>
      <c r="N81" s="85"/>
      <c r="P81" s="319" t="s">
        <v>1</v>
      </c>
      <c r="Q81" s="320"/>
      <c r="R81" s="28">
        <f>SUM(R71:R80)</f>
        <v>746440.55999999994</v>
      </c>
      <c r="S81" s="53">
        <f>T81/R81</f>
        <v>0.91402242777916121</v>
      </c>
      <c r="T81" s="112">
        <f>SUM(T71:T80)</f>
        <v>682263.41284403659</v>
      </c>
      <c r="U81" s="28">
        <f>AVERAGE(U71:U80)</f>
        <v>383.27499999999998</v>
      </c>
    </row>
    <row r="82" spans="1:21" x14ac:dyDescent="0.2">
      <c r="B82" s="40"/>
      <c r="C82" s="40"/>
      <c r="D82" s="79"/>
      <c r="E82" s="79"/>
      <c r="F82" s="79"/>
      <c r="G82" s="85"/>
      <c r="I82" s="40"/>
      <c r="K82" s="79"/>
      <c r="L82" s="79"/>
      <c r="M82" s="79"/>
      <c r="N82" s="85"/>
      <c r="P82" s="67"/>
      <c r="Q82" s="75"/>
      <c r="R82" s="42"/>
      <c r="S82" s="68"/>
      <c r="T82" s="42"/>
    </row>
    <row r="83" spans="1:21" ht="13.5" customHeight="1" x14ac:dyDescent="0.2">
      <c r="B83" s="321"/>
      <c r="C83" s="321"/>
      <c r="D83" s="321"/>
      <c r="E83" s="78"/>
      <c r="F83" s="78"/>
      <c r="G83" s="83"/>
      <c r="I83" s="321"/>
      <c r="J83" s="321"/>
      <c r="K83" s="321"/>
      <c r="L83" s="78"/>
      <c r="M83" s="78"/>
      <c r="N83" s="83"/>
      <c r="P83" s="64"/>
      <c r="Q83" s="49"/>
      <c r="R83" s="79"/>
      <c r="S83" s="65"/>
      <c r="T83" s="79"/>
    </row>
    <row r="84" spans="1:21" x14ac:dyDescent="0.2">
      <c r="B84" s="79"/>
      <c r="C84" s="5"/>
      <c r="D84" s="79"/>
      <c r="E84" s="79"/>
      <c r="F84" s="79"/>
      <c r="G84" s="85"/>
      <c r="I84" s="79"/>
      <c r="J84" s="5"/>
      <c r="K84" s="79"/>
      <c r="L84" s="79"/>
      <c r="M84" s="79"/>
      <c r="N84" s="85"/>
      <c r="P84" s="64"/>
      <c r="Q84" s="49"/>
      <c r="R84" s="79"/>
      <c r="S84" s="65"/>
      <c r="T84" s="79"/>
    </row>
    <row r="85" spans="1:21" x14ac:dyDescent="0.2">
      <c r="B85" s="79"/>
      <c r="C85" s="5"/>
      <c r="D85" s="79"/>
      <c r="E85" s="79"/>
      <c r="F85" s="79"/>
      <c r="G85" s="85"/>
      <c r="I85" s="79"/>
      <c r="J85" s="5"/>
      <c r="K85" s="79"/>
      <c r="L85" s="79"/>
      <c r="M85" s="79"/>
      <c r="N85" s="85"/>
      <c r="P85" s="66"/>
      <c r="Q85" s="66"/>
      <c r="R85" s="79"/>
      <c r="S85" s="49"/>
      <c r="T85" s="79"/>
    </row>
    <row r="86" spans="1:21" x14ac:dyDescent="0.2">
      <c r="B86" s="79"/>
      <c r="C86" s="5"/>
      <c r="D86" s="79"/>
      <c r="E86" s="79"/>
      <c r="F86" s="79"/>
      <c r="G86" s="85"/>
      <c r="I86" s="79"/>
      <c r="J86" s="5"/>
      <c r="K86" s="79"/>
      <c r="L86" s="79"/>
      <c r="M86" s="79"/>
      <c r="N86" s="85"/>
      <c r="P86" s="79"/>
      <c r="Q86" s="5"/>
      <c r="R86" s="79"/>
    </row>
    <row r="87" spans="1:21" x14ac:dyDescent="0.2">
      <c r="B87" s="79"/>
      <c r="C87" s="5"/>
      <c r="D87" s="79"/>
      <c r="E87" s="79"/>
      <c r="F87" s="79"/>
      <c r="G87" s="85"/>
      <c r="I87" s="79"/>
      <c r="J87" s="5"/>
      <c r="K87" s="79"/>
      <c r="L87" s="79"/>
      <c r="M87" s="79"/>
      <c r="N87" s="85"/>
      <c r="P87" s="79"/>
      <c r="Q87" s="5"/>
      <c r="R87" s="79"/>
    </row>
    <row r="88" spans="1:21" x14ac:dyDescent="0.2">
      <c r="A88" s="18"/>
      <c r="B88" s="79"/>
      <c r="C88" s="5"/>
      <c r="D88" s="79"/>
      <c r="E88" s="79"/>
      <c r="F88" s="79"/>
      <c r="G88" s="85"/>
      <c r="H88" s="18"/>
      <c r="I88" s="79"/>
      <c r="J88" s="5"/>
      <c r="K88" s="79"/>
      <c r="L88" s="79"/>
      <c r="M88" s="79"/>
      <c r="N88" s="85"/>
      <c r="O88" s="18"/>
      <c r="P88" s="79"/>
      <c r="Q88" s="5"/>
      <c r="R88" s="79"/>
    </row>
    <row r="89" spans="1:21" x14ac:dyDescent="0.2">
      <c r="B89" s="79"/>
      <c r="C89" s="5"/>
      <c r="D89" s="79"/>
      <c r="E89" s="79"/>
      <c r="F89" s="79"/>
      <c r="G89" s="85"/>
      <c r="I89" s="79"/>
      <c r="J89" s="5"/>
      <c r="K89" s="79"/>
      <c r="L89" s="79"/>
      <c r="M89" s="79"/>
      <c r="N89" s="85"/>
      <c r="P89" s="79"/>
      <c r="Q89" s="5"/>
      <c r="R89" s="79"/>
    </row>
    <row r="90" spans="1:21" x14ac:dyDescent="0.2">
      <c r="B90" s="321"/>
      <c r="C90" s="321"/>
      <c r="D90" s="79"/>
      <c r="E90" s="79"/>
      <c r="F90" s="79"/>
      <c r="G90" s="85"/>
      <c r="I90" s="321"/>
      <c r="J90" s="321"/>
      <c r="K90" s="79"/>
      <c r="L90" s="79"/>
      <c r="M90" s="79"/>
      <c r="N90" s="85"/>
      <c r="P90" s="321"/>
      <c r="Q90" s="321"/>
      <c r="R90" s="79"/>
    </row>
  </sheetData>
  <mergeCells count="38">
    <mergeCell ref="P25:Q25"/>
    <mergeCell ref="P36:Q36"/>
    <mergeCell ref="B6:C6"/>
    <mergeCell ref="B31:C31"/>
    <mergeCell ref="B40:C40"/>
    <mergeCell ref="B8:G8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DC44-1A31-4133-A87A-99892CE89AB9}">
  <sheetPr>
    <pageSetUpPr fitToPage="1"/>
  </sheetPr>
  <dimension ref="A1:U126"/>
  <sheetViews>
    <sheetView view="pageBreakPreview" zoomScale="95" zoomScaleSheetLayoutView="95" workbookViewId="0">
      <pane ySplit="2" topLeftCell="A51" activePane="bottomLeft" state="frozen"/>
      <selection pane="bottomLeft" activeCell="T11" sqref="T11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285"/>
      <c r="I1" s="332" t="s">
        <v>8</v>
      </c>
      <c r="J1" s="333"/>
      <c r="K1" s="333"/>
      <c r="L1" s="333"/>
      <c r="M1" s="333"/>
      <c r="N1" s="285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18"/>
      <c r="B3" s="327" t="s">
        <v>89</v>
      </c>
      <c r="C3" s="328"/>
      <c r="D3" s="328"/>
      <c r="E3" s="328"/>
      <c r="F3" s="328"/>
      <c r="G3" s="363"/>
      <c r="H3" s="18"/>
      <c r="I3" s="323" t="s">
        <v>77</v>
      </c>
      <c r="J3" s="323"/>
      <c r="K3" s="323"/>
      <c r="L3" s="323"/>
      <c r="M3" s="323"/>
      <c r="N3" s="323"/>
      <c r="O3" s="18"/>
      <c r="P3" s="323" t="s">
        <v>107</v>
      </c>
      <c r="Q3" s="323"/>
      <c r="R3" s="323"/>
      <c r="S3" s="323"/>
      <c r="T3" s="323"/>
      <c r="U3" s="323"/>
    </row>
    <row r="4" spans="1:21" ht="13.9" customHeight="1" x14ac:dyDescent="0.2">
      <c r="A4" s="18">
        <v>44105</v>
      </c>
      <c r="B4" s="291">
        <v>350.72</v>
      </c>
      <c r="C4" s="60">
        <v>93600</v>
      </c>
      <c r="D4" s="36">
        <v>0.98099999999999998</v>
      </c>
      <c r="E4" s="58">
        <v>93.602564102564102</v>
      </c>
      <c r="F4" s="290">
        <f t="shared" ref="F4" si="0">C4*E4/100</f>
        <v>87612</v>
      </c>
      <c r="G4" s="184">
        <f t="shared" ref="G4" si="1">C4*D4</f>
        <v>91821.599999999991</v>
      </c>
      <c r="H4" s="18">
        <v>44105</v>
      </c>
      <c r="I4" s="291">
        <v>191.35</v>
      </c>
      <c r="J4" s="60">
        <v>121680</v>
      </c>
      <c r="K4" s="57">
        <v>0.97099999999999997</v>
      </c>
      <c r="L4" s="58">
        <v>92.862426035502949</v>
      </c>
      <c r="M4" s="7">
        <f t="shared" ref="M4" si="2">J4*L4/100</f>
        <v>112994.99999999999</v>
      </c>
      <c r="N4" s="184">
        <f t="shared" ref="N4" si="3">J4*K4</f>
        <v>118151.28</v>
      </c>
      <c r="O4" s="18">
        <v>44105</v>
      </c>
      <c r="P4" s="123">
        <v>247.2</v>
      </c>
      <c r="Q4" s="61">
        <v>109440</v>
      </c>
      <c r="R4" s="47">
        <v>0.97599999999999998</v>
      </c>
      <c r="S4" s="48">
        <v>94.919590643274859</v>
      </c>
      <c r="T4" s="7">
        <f t="shared" ref="T4" si="4">Q4*S4/100</f>
        <v>103880</v>
      </c>
      <c r="U4" s="184">
        <f t="shared" ref="U4" si="5">Q4*R4</f>
        <v>106813.44</v>
      </c>
    </row>
    <row r="5" spans="1:21" ht="12.75" customHeight="1" x14ac:dyDescent="0.2">
      <c r="B5" s="291">
        <v>353.08</v>
      </c>
      <c r="C5" s="60">
        <v>93600</v>
      </c>
      <c r="D5" s="36">
        <v>0.98499999999999999</v>
      </c>
      <c r="E5" s="58">
        <v>95.512820512820511</v>
      </c>
      <c r="F5" s="290">
        <f t="shared" ref="F5:F19" si="6">C5*E5/100</f>
        <v>89400</v>
      </c>
      <c r="G5" s="184">
        <f t="shared" ref="G5:G19" si="7">C5*D5</f>
        <v>92196</v>
      </c>
      <c r="I5" s="291">
        <v>191.52</v>
      </c>
      <c r="J5" s="60">
        <v>121680</v>
      </c>
      <c r="K5" s="57">
        <v>0.97899999999999998</v>
      </c>
      <c r="L5" s="58">
        <v>95.857988165680467</v>
      </c>
      <c r="M5" s="7">
        <f t="shared" ref="M5:M68" si="8">J5*L5/100</f>
        <v>116640</v>
      </c>
      <c r="N5" s="184">
        <f t="shared" ref="N5:N68" si="9">J5*K5</f>
        <v>119124.72</v>
      </c>
      <c r="P5" s="98">
        <v>247.93</v>
      </c>
      <c r="Q5" s="30">
        <v>109440</v>
      </c>
      <c r="R5" s="1">
        <v>0.96099999999999997</v>
      </c>
      <c r="S5" s="26">
        <v>94.919590643274859</v>
      </c>
      <c r="T5" s="7">
        <f t="shared" ref="T5:T11" si="10">Q5*S5/100</f>
        <v>103880</v>
      </c>
      <c r="U5" s="184">
        <f t="shared" ref="U5:U11" si="11">Q5*R5</f>
        <v>105171.84</v>
      </c>
    </row>
    <row r="6" spans="1:21" x14ac:dyDescent="0.2">
      <c r="A6" s="18">
        <v>44106</v>
      </c>
      <c r="B6" s="291">
        <v>351.16</v>
      </c>
      <c r="C6" s="60">
        <v>93600</v>
      </c>
      <c r="D6" s="36">
        <v>0.98599999999999999</v>
      </c>
      <c r="E6" s="58">
        <v>95.512820512820511</v>
      </c>
      <c r="F6" s="290">
        <f t="shared" si="6"/>
        <v>89400</v>
      </c>
      <c r="G6" s="184">
        <f t="shared" si="7"/>
        <v>92289.600000000006</v>
      </c>
      <c r="H6" s="18">
        <v>44106</v>
      </c>
      <c r="I6" s="291">
        <v>192.1</v>
      </c>
      <c r="J6" s="60">
        <v>122400</v>
      </c>
      <c r="K6" s="57">
        <v>0.98</v>
      </c>
      <c r="L6" s="58">
        <v>95.294117647058812</v>
      </c>
      <c r="M6" s="7">
        <f t="shared" si="8"/>
        <v>116639.99999999999</v>
      </c>
      <c r="N6" s="184">
        <f t="shared" si="9"/>
        <v>119952</v>
      </c>
      <c r="O6" s="18">
        <v>44106</v>
      </c>
      <c r="P6" s="98">
        <v>247.6</v>
      </c>
      <c r="Q6" s="30">
        <v>109440</v>
      </c>
      <c r="R6" s="1">
        <v>0.99199999999999999</v>
      </c>
      <c r="S6" s="26">
        <v>94.919590643274859</v>
      </c>
      <c r="T6" s="7">
        <f t="shared" si="10"/>
        <v>103880</v>
      </c>
      <c r="U6" s="184">
        <f t="shared" si="11"/>
        <v>108564.48</v>
      </c>
    </row>
    <row r="7" spans="1:21" x14ac:dyDescent="0.2">
      <c r="B7" s="291">
        <v>352.35</v>
      </c>
      <c r="C7" s="60">
        <v>93600</v>
      </c>
      <c r="D7" s="36">
        <v>0.97599999999999998</v>
      </c>
      <c r="E7" s="58">
        <v>95.512820512820511</v>
      </c>
      <c r="F7" s="290">
        <f t="shared" si="6"/>
        <v>89400</v>
      </c>
      <c r="G7" s="184">
        <f t="shared" si="7"/>
        <v>91353.599999999991</v>
      </c>
      <c r="I7" s="291">
        <v>191.81</v>
      </c>
      <c r="J7" s="60">
        <v>122400</v>
      </c>
      <c r="K7" s="57">
        <v>0.97199999999999998</v>
      </c>
      <c r="L7" s="58">
        <v>95.294117647058812</v>
      </c>
      <c r="M7" s="7">
        <f t="shared" si="8"/>
        <v>116639.99999999999</v>
      </c>
      <c r="N7" s="184">
        <f t="shared" si="9"/>
        <v>118972.8</v>
      </c>
      <c r="P7" s="98">
        <v>248.95</v>
      </c>
      <c r="Q7" s="30">
        <v>109440</v>
      </c>
      <c r="R7" s="1">
        <v>0.96199999999999997</v>
      </c>
      <c r="S7" s="26">
        <v>92.546600877192986</v>
      </c>
      <c r="T7" s="7">
        <f t="shared" si="10"/>
        <v>101283</v>
      </c>
      <c r="U7" s="184">
        <f t="shared" si="11"/>
        <v>105281.28</v>
      </c>
    </row>
    <row r="8" spans="1:21" ht="13.9" customHeight="1" x14ac:dyDescent="0.2">
      <c r="A8" s="18">
        <v>44107</v>
      </c>
      <c r="B8" s="291">
        <v>351.62</v>
      </c>
      <c r="C8" s="60">
        <v>93600</v>
      </c>
      <c r="D8" s="36">
        <v>0.98899999999999999</v>
      </c>
      <c r="E8" s="58">
        <v>95.512820512820511</v>
      </c>
      <c r="F8" s="290">
        <f t="shared" si="6"/>
        <v>89400</v>
      </c>
      <c r="G8" s="184">
        <f t="shared" si="7"/>
        <v>92570.4</v>
      </c>
      <c r="H8" s="18">
        <v>44107</v>
      </c>
      <c r="I8" s="291">
        <v>191.91</v>
      </c>
      <c r="J8" s="60">
        <v>122400</v>
      </c>
      <c r="K8" s="57">
        <v>0.98599999999999999</v>
      </c>
      <c r="L8" s="58">
        <v>95.294117647058812</v>
      </c>
      <c r="M8" s="7">
        <f t="shared" si="8"/>
        <v>116639.99999999999</v>
      </c>
      <c r="N8" s="184">
        <f t="shared" si="9"/>
        <v>120686.39999999999</v>
      </c>
      <c r="O8" s="18">
        <v>44107</v>
      </c>
      <c r="P8" s="98">
        <v>248.29</v>
      </c>
      <c r="Q8" s="30">
        <v>109440</v>
      </c>
      <c r="R8" s="1">
        <v>0.99299999999999999</v>
      </c>
      <c r="S8" s="26">
        <v>94.919590643274859</v>
      </c>
      <c r="T8" s="7">
        <f t="shared" si="10"/>
        <v>103880</v>
      </c>
      <c r="U8" s="184">
        <f t="shared" si="11"/>
        <v>108673.92</v>
      </c>
    </row>
    <row r="9" spans="1:21" x14ac:dyDescent="0.2">
      <c r="B9" s="291">
        <v>352.97</v>
      </c>
      <c r="C9" s="60">
        <v>93600</v>
      </c>
      <c r="D9" s="36">
        <v>0.98499999999999999</v>
      </c>
      <c r="E9" s="58">
        <v>97.42307692307692</v>
      </c>
      <c r="F9" s="290">
        <f t="shared" si="6"/>
        <v>91188</v>
      </c>
      <c r="G9" s="184">
        <f t="shared" si="7"/>
        <v>92196</v>
      </c>
      <c r="I9" s="291">
        <v>191.52</v>
      </c>
      <c r="J9" s="60">
        <v>122400</v>
      </c>
      <c r="K9" s="57">
        <v>0.97699999999999998</v>
      </c>
      <c r="L9" s="58">
        <v>95.294117647058812</v>
      </c>
      <c r="M9" s="7">
        <f t="shared" si="8"/>
        <v>116639.99999999999</v>
      </c>
      <c r="N9" s="184">
        <f t="shared" si="9"/>
        <v>119584.8</v>
      </c>
      <c r="P9" s="98">
        <v>247.56</v>
      </c>
      <c r="Q9" s="30">
        <v>109440</v>
      </c>
      <c r="R9" s="1">
        <v>0.98399999999999999</v>
      </c>
      <c r="S9" s="26">
        <v>94.919590643274859</v>
      </c>
      <c r="T9" s="7">
        <f t="shared" si="10"/>
        <v>103880</v>
      </c>
      <c r="U9" s="184">
        <f t="shared" si="11"/>
        <v>107688.95999999999</v>
      </c>
    </row>
    <row r="10" spans="1:21" x14ac:dyDescent="0.2">
      <c r="A10" s="18">
        <v>44108</v>
      </c>
      <c r="B10" s="291">
        <v>351.7</v>
      </c>
      <c r="C10" s="60">
        <v>93600</v>
      </c>
      <c r="D10" s="36">
        <v>0.98599999999999999</v>
      </c>
      <c r="E10" s="58">
        <v>97.42307692307692</v>
      </c>
      <c r="F10" s="290">
        <f t="shared" si="6"/>
        <v>91188</v>
      </c>
      <c r="G10" s="184">
        <f t="shared" si="7"/>
        <v>92289.600000000006</v>
      </c>
      <c r="H10" s="18">
        <v>44108</v>
      </c>
      <c r="I10" s="291">
        <v>191.38</v>
      </c>
      <c r="J10" s="60">
        <v>122400</v>
      </c>
      <c r="K10" s="57">
        <v>0.97799999999999998</v>
      </c>
      <c r="L10" s="58">
        <v>95.294117647058812</v>
      </c>
      <c r="M10" s="7">
        <f t="shared" si="8"/>
        <v>116639.99999999999</v>
      </c>
      <c r="N10" s="184">
        <f t="shared" si="9"/>
        <v>119707.2</v>
      </c>
      <c r="O10" s="18">
        <v>44108</v>
      </c>
      <c r="P10" s="98">
        <v>248.42</v>
      </c>
      <c r="Q10" s="30">
        <v>109440</v>
      </c>
      <c r="R10" s="1">
        <v>0.98299999999999998</v>
      </c>
      <c r="S10" s="26">
        <v>97.292580409356717</v>
      </c>
      <c r="T10" s="7">
        <f t="shared" si="10"/>
        <v>106476.99999999999</v>
      </c>
      <c r="U10" s="184">
        <f t="shared" si="11"/>
        <v>107579.52</v>
      </c>
    </row>
    <row r="11" spans="1:21" ht="14.25" customHeight="1" x14ac:dyDescent="0.2">
      <c r="A11" s="41"/>
      <c r="B11" s="291">
        <v>351.66</v>
      </c>
      <c r="C11" s="60">
        <v>93600</v>
      </c>
      <c r="D11" s="36">
        <v>0.98699999999999999</v>
      </c>
      <c r="E11" s="58">
        <v>97.42307692307692</v>
      </c>
      <c r="F11" s="290">
        <f t="shared" si="6"/>
        <v>91188</v>
      </c>
      <c r="G11" s="184">
        <f t="shared" si="7"/>
        <v>92383.2</v>
      </c>
      <c r="H11" s="41"/>
      <c r="I11" s="291">
        <v>190.77</v>
      </c>
      <c r="J11" s="60">
        <v>122400</v>
      </c>
      <c r="K11" s="57">
        <v>0.98799999999999999</v>
      </c>
      <c r="L11" s="58">
        <v>95.294117647058812</v>
      </c>
      <c r="M11" s="7">
        <f t="shared" si="8"/>
        <v>116639.99999999999</v>
      </c>
      <c r="N11" s="184">
        <f t="shared" si="9"/>
        <v>120931.2</v>
      </c>
      <c r="O11" s="10"/>
      <c r="P11" s="98">
        <v>248.15</v>
      </c>
      <c r="Q11" s="30">
        <v>109440</v>
      </c>
      <c r="R11" s="1">
        <v>0.98399999999999999</v>
      </c>
      <c r="S11" s="26">
        <v>97.292580409356717</v>
      </c>
      <c r="T11" s="7">
        <f t="shared" si="10"/>
        <v>106476.99999999999</v>
      </c>
      <c r="U11" s="184">
        <f t="shared" si="11"/>
        <v>107688.95999999999</v>
      </c>
    </row>
    <row r="12" spans="1:21" ht="14.25" customHeight="1" x14ac:dyDescent="0.2">
      <c r="A12" s="59">
        <v>44109</v>
      </c>
      <c r="B12" s="291">
        <v>351.4</v>
      </c>
      <c r="C12" s="60">
        <v>93600</v>
      </c>
      <c r="D12" s="36">
        <v>0.98099999999999998</v>
      </c>
      <c r="E12" s="58">
        <v>95.512820512820511</v>
      </c>
      <c r="F12" s="290">
        <f t="shared" si="6"/>
        <v>89400</v>
      </c>
      <c r="G12" s="184">
        <f t="shared" si="7"/>
        <v>91821.599999999991</v>
      </c>
      <c r="H12" s="59">
        <v>44109</v>
      </c>
      <c r="I12" s="291">
        <v>190.92</v>
      </c>
      <c r="J12" s="60">
        <v>122400</v>
      </c>
      <c r="K12" s="57">
        <v>0.97299999999999998</v>
      </c>
      <c r="L12" s="58">
        <v>95.294117647058812</v>
      </c>
      <c r="M12" s="7">
        <f t="shared" si="8"/>
        <v>116639.99999999999</v>
      </c>
      <c r="N12" s="184">
        <f t="shared" si="9"/>
        <v>119095.2</v>
      </c>
      <c r="O12" s="59">
        <v>44109</v>
      </c>
      <c r="P12" s="98">
        <v>248.29</v>
      </c>
      <c r="Q12" s="30">
        <v>110880</v>
      </c>
      <c r="R12" s="1">
        <v>0.98599999999999999</v>
      </c>
      <c r="S12" s="26">
        <v>96.029040404040401</v>
      </c>
      <c r="T12" s="7">
        <f t="shared" ref="T12:T17" si="12">Q12*S12/100</f>
        <v>106477</v>
      </c>
      <c r="U12" s="184">
        <f t="shared" ref="U12:U17" si="13">Q12*R12</f>
        <v>109327.67999999999</v>
      </c>
    </row>
    <row r="13" spans="1:21" ht="14.25" customHeight="1" x14ac:dyDescent="0.2">
      <c r="B13" s="291">
        <v>351.87</v>
      </c>
      <c r="C13" s="60">
        <v>93600</v>
      </c>
      <c r="D13" s="36">
        <v>0.98899999999999999</v>
      </c>
      <c r="E13" s="58">
        <v>97.42307692307692</v>
      </c>
      <c r="F13" s="290">
        <f t="shared" si="6"/>
        <v>91188</v>
      </c>
      <c r="G13" s="184">
        <f t="shared" si="7"/>
        <v>92570.4</v>
      </c>
      <c r="I13" s="291">
        <v>191.25</v>
      </c>
      <c r="J13" s="60">
        <v>122400</v>
      </c>
      <c r="K13" s="57">
        <v>0.98299999999999998</v>
      </c>
      <c r="L13" s="58">
        <v>95.294117647058812</v>
      </c>
      <c r="M13" s="7">
        <f t="shared" si="8"/>
        <v>116639.99999999999</v>
      </c>
      <c r="N13" s="184">
        <f t="shared" si="9"/>
        <v>120319.2</v>
      </c>
      <c r="P13" s="98">
        <v>248.63</v>
      </c>
      <c r="Q13" s="30">
        <v>110880</v>
      </c>
      <c r="R13" s="1">
        <v>0.98199999999999998</v>
      </c>
      <c r="S13" s="26">
        <v>96.029040404040401</v>
      </c>
      <c r="T13" s="7">
        <f t="shared" si="12"/>
        <v>106477</v>
      </c>
      <c r="U13" s="184">
        <f t="shared" si="13"/>
        <v>108884.16</v>
      </c>
    </row>
    <row r="14" spans="1:21" ht="14.25" customHeight="1" x14ac:dyDescent="0.2">
      <c r="A14" s="18">
        <v>44110</v>
      </c>
      <c r="B14" s="291">
        <v>351.62</v>
      </c>
      <c r="C14" s="60">
        <v>93600</v>
      </c>
      <c r="D14" s="36">
        <v>0.98499999999999999</v>
      </c>
      <c r="E14" s="58">
        <v>95.512820512820511</v>
      </c>
      <c r="F14" s="290">
        <f t="shared" si="6"/>
        <v>89400</v>
      </c>
      <c r="G14" s="184">
        <f t="shared" si="7"/>
        <v>92196</v>
      </c>
      <c r="H14" s="18">
        <v>44110</v>
      </c>
      <c r="I14" s="291">
        <v>190.81</v>
      </c>
      <c r="J14" s="60">
        <v>122400</v>
      </c>
      <c r="K14" s="57">
        <v>0.97599999999999998</v>
      </c>
      <c r="L14" s="58">
        <v>92.316176470588246</v>
      </c>
      <c r="M14" s="7">
        <f t="shared" si="8"/>
        <v>112995.00000000001</v>
      </c>
      <c r="N14" s="184">
        <f t="shared" si="9"/>
        <v>119462.39999999999</v>
      </c>
      <c r="O14" s="18">
        <v>44110</v>
      </c>
      <c r="P14" s="98">
        <v>247.52</v>
      </c>
      <c r="Q14" s="30">
        <v>110880</v>
      </c>
      <c r="R14" s="1">
        <v>0.98099999999999998</v>
      </c>
      <c r="S14" s="26">
        <v>93.686868686868678</v>
      </c>
      <c r="T14" s="7">
        <f t="shared" si="12"/>
        <v>103879.99999999999</v>
      </c>
      <c r="U14" s="184">
        <f t="shared" si="13"/>
        <v>108773.28</v>
      </c>
    </row>
    <row r="15" spans="1:21" ht="12.75" customHeight="1" x14ac:dyDescent="0.2">
      <c r="B15" s="291">
        <v>351.08</v>
      </c>
      <c r="C15" s="60">
        <v>93600</v>
      </c>
      <c r="D15" s="36">
        <v>0.98899999999999999</v>
      </c>
      <c r="E15" s="58">
        <v>97.42307692307692</v>
      </c>
      <c r="F15" s="290">
        <f t="shared" si="6"/>
        <v>91188</v>
      </c>
      <c r="G15" s="184">
        <f t="shared" si="7"/>
        <v>92570.4</v>
      </c>
      <c r="I15" s="291">
        <v>190.75</v>
      </c>
      <c r="J15" s="60">
        <v>122400</v>
      </c>
      <c r="K15" s="57">
        <v>0.98299999999999998</v>
      </c>
      <c r="L15" s="58">
        <v>95.294117647058812</v>
      </c>
      <c r="M15" s="7">
        <f t="shared" si="8"/>
        <v>116639.99999999999</v>
      </c>
      <c r="N15" s="184">
        <f t="shared" si="9"/>
        <v>120319.2</v>
      </c>
      <c r="O15" s="10"/>
      <c r="P15" s="98">
        <v>247.75</v>
      </c>
      <c r="Q15" s="30">
        <v>110880</v>
      </c>
      <c r="R15" s="1">
        <v>0.97899999999999998</v>
      </c>
      <c r="S15" s="26">
        <v>96.029040404040401</v>
      </c>
      <c r="T15" s="7">
        <f t="shared" si="12"/>
        <v>106477</v>
      </c>
      <c r="U15" s="184">
        <f t="shared" si="13"/>
        <v>108551.52</v>
      </c>
    </row>
    <row r="16" spans="1:21" ht="14.25" customHeight="1" x14ac:dyDescent="0.2">
      <c r="A16" s="18">
        <v>44111</v>
      </c>
      <c r="B16" s="291">
        <v>350.04</v>
      </c>
      <c r="C16" s="60">
        <v>93600</v>
      </c>
      <c r="D16" s="36">
        <v>0.98499999999999999</v>
      </c>
      <c r="E16" s="58">
        <v>97.42307692307692</v>
      </c>
      <c r="F16" s="290">
        <f t="shared" si="6"/>
        <v>91188</v>
      </c>
      <c r="G16" s="184">
        <f t="shared" si="7"/>
        <v>92196</v>
      </c>
      <c r="H16" s="18">
        <v>44111</v>
      </c>
      <c r="I16" s="291">
        <v>190.81</v>
      </c>
      <c r="J16" s="60">
        <v>122400</v>
      </c>
      <c r="K16" s="57">
        <v>0.97</v>
      </c>
      <c r="L16" s="58">
        <v>95.294117647058812</v>
      </c>
      <c r="M16" s="7">
        <f t="shared" si="8"/>
        <v>116639.99999999999</v>
      </c>
      <c r="N16" s="184">
        <f t="shared" si="9"/>
        <v>118728</v>
      </c>
      <c r="O16" s="18">
        <v>44111</v>
      </c>
      <c r="P16" s="98">
        <v>248.06</v>
      </c>
      <c r="Q16" s="30">
        <v>110880</v>
      </c>
      <c r="R16" s="1">
        <v>0.98299999999999998</v>
      </c>
      <c r="S16" s="26">
        <v>96.029040404040401</v>
      </c>
      <c r="T16" s="7">
        <f t="shared" si="12"/>
        <v>106477</v>
      </c>
      <c r="U16" s="184">
        <f t="shared" si="13"/>
        <v>108995.04</v>
      </c>
    </row>
    <row r="17" spans="1:21" ht="13.9" customHeight="1" x14ac:dyDescent="0.2">
      <c r="B17" s="291">
        <v>351.7</v>
      </c>
      <c r="C17" s="60">
        <v>93600</v>
      </c>
      <c r="D17" s="36">
        <v>0.98299999999999998</v>
      </c>
      <c r="E17" s="58">
        <v>97.42307692307692</v>
      </c>
      <c r="F17" s="290">
        <f t="shared" si="6"/>
        <v>91188</v>
      </c>
      <c r="G17" s="184">
        <f t="shared" si="7"/>
        <v>92008.8</v>
      </c>
      <c r="I17" s="291">
        <v>191.01</v>
      </c>
      <c r="J17" s="60">
        <v>122400</v>
      </c>
      <c r="K17" s="57">
        <v>0.98699999999999999</v>
      </c>
      <c r="L17" s="58">
        <v>95.294117647058812</v>
      </c>
      <c r="M17" s="7">
        <f t="shared" si="8"/>
        <v>116639.99999999999</v>
      </c>
      <c r="N17" s="184">
        <f t="shared" si="9"/>
        <v>120808.8</v>
      </c>
      <c r="O17" s="10"/>
      <c r="P17" s="176">
        <v>246.83</v>
      </c>
      <c r="Q17" s="31">
        <v>110880</v>
      </c>
      <c r="R17" s="32">
        <v>0.98599999999999999</v>
      </c>
      <c r="S17" s="177">
        <v>96.029040404040401</v>
      </c>
      <c r="T17" s="56">
        <f t="shared" si="12"/>
        <v>106477</v>
      </c>
      <c r="U17" s="206">
        <f t="shared" si="13"/>
        <v>109327.67999999999</v>
      </c>
    </row>
    <row r="18" spans="1:21" x14ac:dyDescent="0.2">
      <c r="A18" s="18">
        <v>44112</v>
      </c>
      <c r="B18" s="291">
        <v>351</v>
      </c>
      <c r="C18" s="60">
        <v>93600</v>
      </c>
      <c r="D18" s="36">
        <v>0.98599999999999999</v>
      </c>
      <c r="E18" s="58">
        <v>97.42307692307692</v>
      </c>
      <c r="F18" s="290">
        <f t="shared" si="6"/>
        <v>91188</v>
      </c>
      <c r="G18" s="184">
        <f t="shared" si="7"/>
        <v>92289.600000000006</v>
      </c>
      <c r="H18" s="18">
        <v>44112</v>
      </c>
      <c r="I18" s="291">
        <v>190.91</v>
      </c>
      <c r="J18" s="60">
        <v>122400</v>
      </c>
      <c r="K18" s="57">
        <v>0.96599999999999997</v>
      </c>
      <c r="L18" s="58">
        <v>95.294117647058812</v>
      </c>
      <c r="M18" s="7">
        <f t="shared" si="8"/>
        <v>116639.99999999999</v>
      </c>
      <c r="N18" s="184">
        <f t="shared" si="9"/>
        <v>118238.39999999999</v>
      </c>
      <c r="P18" s="271">
        <f>AVERAGE(P4:P17)</f>
        <v>247.94142857142859</v>
      </c>
      <c r="Q18" s="272"/>
      <c r="R18" s="273" t="s">
        <v>1</v>
      </c>
      <c r="S18" s="53">
        <f>T18/U18</f>
        <v>0.97259368514617295</v>
      </c>
      <c r="T18" s="284">
        <f>SUM(T4:T17)</f>
        <v>1469902</v>
      </c>
      <c r="U18" s="284">
        <f>SUM(U4:U17)</f>
        <v>1511321.76</v>
      </c>
    </row>
    <row r="19" spans="1:21" x14ac:dyDescent="0.2">
      <c r="B19" s="291">
        <v>353.7</v>
      </c>
      <c r="C19" s="60">
        <v>93600</v>
      </c>
      <c r="D19" s="36">
        <v>0.98699999999999999</v>
      </c>
      <c r="E19" s="58">
        <v>95.512820512820511</v>
      </c>
      <c r="F19" s="290">
        <f t="shared" si="6"/>
        <v>89400</v>
      </c>
      <c r="G19" s="184">
        <f t="shared" si="7"/>
        <v>92383.2</v>
      </c>
      <c r="I19" s="291">
        <v>191.35</v>
      </c>
      <c r="J19" s="60">
        <v>122400</v>
      </c>
      <c r="K19" s="57">
        <v>0.97699999999999998</v>
      </c>
      <c r="L19" s="58">
        <v>95.294117647058812</v>
      </c>
      <c r="M19" s="7">
        <f t="shared" si="8"/>
        <v>116639.99999999999</v>
      </c>
      <c r="N19" s="184">
        <f t="shared" si="9"/>
        <v>119584.8</v>
      </c>
      <c r="P19" s="37"/>
      <c r="Q19" s="37"/>
      <c r="R19" s="37"/>
      <c r="S19" s="37"/>
      <c r="T19" s="37"/>
      <c r="U19" s="37"/>
    </row>
    <row r="20" spans="1:21" x14ac:dyDescent="0.2">
      <c r="B20" s="271">
        <f>AVERAGE(B4:B19)</f>
        <v>351.72937499999995</v>
      </c>
      <c r="C20" s="272"/>
      <c r="D20" s="273" t="s">
        <v>1</v>
      </c>
      <c r="E20" s="53">
        <f>F20/G20</f>
        <v>0.97815794611479889</v>
      </c>
      <c r="F20" s="284">
        <f>SUM(F4:F19)</f>
        <v>1442916</v>
      </c>
      <c r="G20" s="284">
        <f>SUM(G4:G19)</f>
        <v>1475136</v>
      </c>
      <c r="H20" s="18">
        <v>44113</v>
      </c>
      <c r="I20" s="291">
        <v>190.93</v>
      </c>
      <c r="J20" s="60">
        <v>122400</v>
      </c>
      <c r="K20" s="57">
        <v>0.97299999999999998</v>
      </c>
      <c r="L20" s="58">
        <v>95.294117647058812</v>
      </c>
      <c r="M20" s="7">
        <f t="shared" si="8"/>
        <v>116639.99999999999</v>
      </c>
      <c r="N20" s="184">
        <f t="shared" si="9"/>
        <v>119095.2</v>
      </c>
      <c r="O20" s="18"/>
      <c r="P20" s="327" t="s">
        <v>103</v>
      </c>
      <c r="Q20" s="328"/>
      <c r="R20" s="328"/>
      <c r="S20" s="328"/>
      <c r="T20" s="328"/>
      <c r="U20" s="363"/>
    </row>
    <row r="21" spans="1:21" x14ac:dyDescent="0.2">
      <c r="B21" s="291"/>
      <c r="C21" s="60"/>
      <c r="D21" s="36"/>
      <c r="E21" s="58"/>
      <c r="F21" s="290"/>
      <c r="G21" s="184"/>
      <c r="I21" s="291">
        <v>191.02</v>
      </c>
      <c r="J21" s="60">
        <v>122400</v>
      </c>
      <c r="K21" s="57">
        <v>0.97799999999999998</v>
      </c>
      <c r="L21" s="58">
        <v>95.294117647058812</v>
      </c>
      <c r="M21" s="7">
        <f t="shared" si="8"/>
        <v>116639.99999999999</v>
      </c>
      <c r="N21" s="184">
        <f t="shared" si="9"/>
        <v>119707.2</v>
      </c>
      <c r="O21" s="18">
        <v>44112</v>
      </c>
      <c r="P21" s="98">
        <v>414.52</v>
      </c>
      <c r="Q21" s="30">
        <v>80640</v>
      </c>
      <c r="R21" s="1">
        <v>0.96</v>
      </c>
      <c r="S21" s="26">
        <v>74.642857142857139</v>
      </c>
      <c r="T21" s="7">
        <f t="shared" ref="T21:T28" si="14">Q21*S21/100</f>
        <v>60192</v>
      </c>
      <c r="U21" s="184">
        <f t="shared" ref="U21:U28" si="15">Q21*R21</f>
        <v>77414.399999999994</v>
      </c>
    </row>
    <row r="22" spans="1:21" x14ac:dyDescent="0.2">
      <c r="B22" s="327" t="s">
        <v>96</v>
      </c>
      <c r="C22" s="328"/>
      <c r="D22" s="328"/>
      <c r="E22" s="328"/>
      <c r="F22" s="328"/>
      <c r="G22" s="363"/>
      <c r="H22" s="18">
        <v>44114</v>
      </c>
      <c r="I22" s="291">
        <v>190.91</v>
      </c>
      <c r="J22" s="60">
        <v>122400</v>
      </c>
      <c r="K22" s="57">
        <v>0.96899999999999997</v>
      </c>
      <c r="L22" s="58">
        <v>92.316176470588246</v>
      </c>
      <c r="M22" s="7">
        <f t="shared" si="8"/>
        <v>112995.00000000001</v>
      </c>
      <c r="N22" s="184">
        <f t="shared" si="9"/>
        <v>118605.59999999999</v>
      </c>
      <c r="P22" s="98">
        <v>417.54</v>
      </c>
      <c r="Q22" s="30">
        <v>80640</v>
      </c>
      <c r="R22" s="1">
        <v>0.97099999999999997</v>
      </c>
      <c r="S22" s="26">
        <v>92.738095238095241</v>
      </c>
      <c r="T22" s="7">
        <f t="shared" si="14"/>
        <v>74784</v>
      </c>
      <c r="U22" s="184">
        <f t="shared" si="15"/>
        <v>78301.440000000002</v>
      </c>
    </row>
    <row r="23" spans="1:21" ht="14.25" customHeight="1" x14ac:dyDescent="0.2">
      <c r="A23" s="18">
        <v>44113</v>
      </c>
      <c r="B23" s="291">
        <v>332.3</v>
      </c>
      <c r="C23" s="60">
        <v>95040</v>
      </c>
      <c r="D23" s="36">
        <v>0.91500000000000004</v>
      </c>
      <c r="E23" s="58">
        <v>73.97727272727272</v>
      </c>
      <c r="F23" s="290">
        <f t="shared" ref="F23:F26" si="16">C23*E23/100</f>
        <v>70307.999999999985</v>
      </c>
      <c r="G23" s="184">
        <f t="shared" ref="G23:G26" si="17">C23*D23</f>
        <v>86961.600000000006</v>
      </c>
      <c r="I23" s="291">
        <v>190.87</v>
      </c>
      <c r="J23" s="60">
        <v>122400</v>
      </c>
      <c r="K23" s="57">
        <v>0.97599999999999998</v>
      </c>
      <c r="L23" s="58">
        <v>95.294117647058812</v>
      </c>
      <c r="M23" s="7">
        <f t="shared" si="8"/>
        <v>116639.99999999999</v>
      </c>
      <c r="N23" s="184">
        <f t="shared" si="9"/>
        <v>119462.39999999999</v>
      </c>
      <c r="O23" s="18">
        <v>44113</v>
      </c>
      <c r="P23" s="98">
        <v>414.83</v>
      </c>
      <c r="Q23" s="30">
        <v>80640</v>
      </c>
      <c r="R23" s="1">
        <v>0.94799999999999995</v>
      </c>
      <c r="S23" s="26">
        <v>92.738095238095241</v>
      </c>
      <c r="T23" s="7">
        <f t="shared" si="14"/>
        <v>74784</v>
      </c>
      <c r="U23" s="184">
        <f t="shared" si="15"/>
        <v>76446.720000000001</v>
      </c>
    </row>
    <row r="24" spans="1:21" ht="14.25" customHeight="1" x14ac:dyDescent="0.2">
      <c r="B24" s="291">
        <v>332.07</v>
      </c>
      <c r="C24" s="60">
        <v>95040</v>
      </c>
      <c r="D24" s="36">
        <v>0.97799999999999998</v>
      </c>
      <c r="E24" s="58">
        <v>95.454545454545453</v>
      </c>
      <c r="F24" s="290">
        <f t="shared" si="16"/>
        <v>90720</v>
      </c>
      <c r="G24" s="184">
        <f t="shared" si="17"/>
        <v>92949.119999999995</v>
      </c>
      <c r="H24" s="18">
        <v>44115</v>
      </c>
      <c r="I24" s="291">
        <v>191.75</v>
      </c>
      <c r="J24" s="60">
        <v>122400</v>
      </c>
      <c r="K24" s="57">
        <v>0.99299999999999999</v>
      </c>
      <c r="L24" s="58">
        <v>98.272058823529406</v>
      </c>
      <c r="M24" s="7">
        <f t="shared" si="8"/>
        <v>120285</v>
      </c>
      <c r="N24" s="184">
        <f t="shared" si="9"/>
        <v>121543.2</v>
      </c>
      <c r="P24" s="98">
        <v>413.89</v>
      </c>
      <c r="Q24" s="30">
        <v>80640</v>
      </c>
      <c r="R24" s="1">
        <v>0.97099999999999997</v>
      </c>
      <c r="S24" s="26">
        <v>95</v>
      </c>
      <c r="T24" s="7">
        <f t="shared" si="14"/>
        <v>76608</v>
      </c>
      <c r="U24" s="184">
        <f t="shared" si="15"/>
        <v>78301.440000000002</v>
      </c>
    </row>
    <row r="25" spans="1:21" x14ac:dyDescent="0.2">
      <c r="A25" s="18">
        <v>44114</v>
      </c>
      <c r="B25" s="291">
        <v>331.4</v>
      </c>
      <c r="C25" s="60">
        <v>95040</v>
      </c>
      <c r="D25" s="36">
        <v>0.99</v>
      </c>
      <c r="E25" s="58">
        <v>95.454545454545453</v>
      </c>
      <c r="F25" s="290">
        <f t="shared" si="16"/>
        <v>90720</v>
      </c>
      <c r="G25" s="184">
        <f t="shared" si="17"/>
        <v>94089.600000000006</v>
      </c>
      <c r="H25" s="10"/>
      <c r="I25" s="291">
        <v>191.27</v>
      </c>
      <c r="J25" s="60">
        <v>122400</v>
      </c>
      <c r="K25" s="57">
        <v>0.97099999999999997</v>
      </c>
      <c r="L25" s="58">
        <v>95.294117647058812</v>
      </c>
      <c r="M25" s="7">
        <f t="shared" si="8"/>
        <v>116639.99999999999</v>
      </c>
      <c r="N25" s="184">
        <f t="shared" si="9"/>
        <v>118850.4</v>
      </c>
      <c r="O25" s="18">
        <v>44114</v>
      </c>
      <c r="P25" s="98">
        <v>415.02</v>
      </c>
      <c r="Q25" s="30">
        <v>80640</v>
      </c>
      <c r="R25" s="1">
        <v>0.98</v>
      </c>
      <c r="S25" s="26">
        <v>92.738095238095241</v>
      </c>
      <c r="T25" s="7">
        <f t="shared" si="14"/>
        <v>74784</v>
      </c>
      <c r="U25" s="184">
        <f t="shared" si="15"/>
        <v>79027.199999999997</v>
      </c>
    </row>
    <row r="26" spans="1:21" x14ac:dyDescent="0.2">
      <c r="B26" s="291">
        <v>332.52</v>
      </c>
      <c r="C26" s="60">
        <v>95040</v>
      </c>
      <c r="D26" s="36">
        <v>0.98299999999999998</v>
      </c>
      <c r="E26" s="58">
        <v>95.454545454545453</v>
      </c>
      <c r="F26" s="290">
        <f t="shared" si="16"/>
        <v>90720</v>
      </c>
      <c r="G26" s="184">
        <f t="shared" si="17"/>
        <v>93424.319999999992</v>
      </c>
      <c r="I26" s="271">
        <f>AVERAGE(I4:I25)</f>
        <v>191.22363636363633</v>
      </c>
      <c r="J26" s="272"/>
      <c r="K26" s="273" t="s">
        <v>1</v>
      </c>
      <c r="L26" s="53">
        <f>M26/N26</f>
        <v>0.97257989036882164</v>
      </c>
      <c r="M26" s="284">
        <f>SUM(M4:M25)</f>
        <v>2558790</v>
      </c>
      <c r="N26" s="284">
        <f>SUM(N4:N25)</f>
        <v>2630930.4</v>
      </c>
      <c r="P26" s="98">
        <v>414.33</v>
      </c>
      <c r="Q26" s="30">
        <v>80640</v>
      </c>
      <c r="R26" s="1">
        <v>0.97099999999999997</v>
      </c>
      <c r="S26" s="26">
        <v>95</v>
      </c>
      <c r="T26" s="7">
        <f t="shared" si="14"/>
        <v>76608</v>
      </c>
      <c r="U26" s="184">
        <f t="shared" si="15"/>
        <v>78301.440000000002</v>
      </c>
    </row>
    <row r="27" spans="1:21" x14ac:dyDescent="0.2">
      <c r="A27" s="18">
        <v>44115</v>
      </c>
      <c r="B27" s="291">
        <v>333.15</v>
      </c>
      <c r="C27" s="60">
        <v>95040</v>
      </c>
      <c r="D27" s="36">
        <v>0.98199999999999998</v>
      </c>
      <c r="E27" s="58">
        <v>95.454545454545453</v>
      </c>
      <c r="F27" s="290">
        <f t="shared" ref="F27:F32" si="18">C27*E27/100</f>
        <v>90720</v>
      </c>
      <c r="G27" s="184">
        <f t="shared" ref="G27:G32" si="19">C27*D27</f>
        <v>93329.279999999999</v>
      </c>
      <c r="I27" s="37"/>
      <c r="J27" s="37"/>
      <c r="K27" s="37"/>
      <c r="L27" s="37"/>
      <c r="M27" s="7"/>
      <c r="N27" s="184"/>
      <c r="O27" s="18">
        <v>44115</v>
      </c>
      <c r="P27" s="98">
        <v>414.93</v>
      </c>
      <c r="Q27" s="30">
        <v>80640</v>
      </c>
      <c r="R27" s="1">
        <v>0.98899999999999999</v>
      </c>
      <c r="S27" s="26">
        <v>95</v>
      </c>
      <c r="T27" s="7">
        <f t="shared" si="14"/>
        <v>76608</v>
      </c>
      <c r="U27" s="184">
        <f t="shared" si="15"/>
        <v>79752.960000000006</v>
      </c>
    </row>
    <row r="28" spans="1:21" x14ac:dyDescent="0.2">
      <c r="B28" s="291">
        <v>331.43</v>
      </c>
      <c r="C28" s="60">
        <v>95040</v>
      </c>
      <c r="D28" s="36">
        <v>0.98599999999999999</v>
      </c>
      <c r="E28" s="58">
        <v>95.454545454545453</v>
      </c>
      <c r="F28" s="290">
        <f t="shared" si="18"/>
        <v>90720</v>
      </c>
      <c r="G28" s="184">
        <f t="shared" si="19"/>
        <v>93709.440000000002</v>
      </c>
      <c r="I28" s="327" t="s">
        <v>101</v>
      </c>
      <c r="J28" s="328"/>
      <c r="K28" s="328"/>
      <c r="L28" s="328"/>
      <c r="M28" s="328"/>
      <c r="N28" s="363"/>
      <c r="P28" s="176">
        <v>414.62</v>
      </c>
      <c r="Q28" s="31">
        <v>80640</v>
      </c>
      <c r="R28" s="32">
        <v>0.97</v>
      </c>
      <c r="S28" s="177">
        <v>92.738095238095241</v>
      </c>
      <c r="T28" s="56">
        <f t="shared" si="14"/>
        <v>74784</v>
      </c>
      <c r="U28" s="206">
        <f t="shared" si="15"/>
        <v>78220.800000000003</v>
      </c>
    </row>
    <row r="29" spans="1:21" x14ac:dyDescent="0.2">
      <c r="A29" s="18">
        <v>44116</v>
      </c>
      <c r="B29" s="291">
        <v>331.41</v>
      </c>
      <c r="C29" s="60">
        <v>95040</v>
      </c>
      <c r="D29" s="36">
        <v>0.98299999999999998</v>
      </c>
      <c r="E29" s="58">
        <v>95.454545454545453</v>
      </c>
      <c r="F29" s="290">
        <f t="shared" si="18"/>
        <v>90720</v>
      </c>
      <c r="G29" s="184">
        <f t="shared" si="19"/>
        <v>93424.319999999992</v>
      </c>
      <c r="H29" s="18">
        <v>44116</v>
      </c>
      <c r="I29" s="291">
        <v>183.58</v>
      </c>
      <c r="J29" s="60">
        <v>133200</v>
      </c>
      <c r="K29" s="57">
        <v>0.876</v>
      </c>
      <c r="L29" s="58">
        <v>63.423423423423422</v>
      </c>
      <c r="M29" s="7">
        <f t="shared" si="8"/>
        <v>84480</v>
      </c>
      <c r="N29" s="184">
        <f t="shared" si="9"/>
        <v>116683.2</v>
      </c>
      <c r="P29" s="271">
        <f>AVERAGE(P21:P28)</f>
        <v>414.95999999999992</v>
      </c>
      <c r="Q29" s="272"/>
      <c r="R29" s="273" t="s">
        <v>1</v>
      </c>
      <c r="S29" s="53">
        <f>T29/U29</f>
        <v>0.94148870888561609</v>
      </c>
      <c r="T29" s="284">
        <f>SUM(T21:T28)</f>
        <v>589152</v>
      </c>
      <c r="U29" s="284">
        <f>SUM(U21:U28)</f>
        <v>625766.40000000002</v>
      </c>
    </row>
    <row r="30" spans="1:21" x14ac:dyDescent="0.2">
      <c r="B30" s="291">
        <v>332.1</v>
      </c>
      <c r="C30" s="60">
        <v>95040</v>
      </c>
      <c r="D30" s="36">
        <v>0.98799999999999999</v>
      </c>
      <c r="E30" s="58">
        <v>95.454545454545453</v>
      </c>
      <c r="F30" s="290">
        <f t="shared" si="18"/>
        <v>90720</v>
      </c>
      <c r="G30" s="184">
        <f t="shared" si="19"/>
        <v>93899.520000000004</v>
      </c>
      <c r="I30" s="291">
        <v>184.02</v>
      </c>
      <c r="J30" s="60">
        <v>133200</v>
      </c>
      <c r="K30" s="57">
        <v>0.99099999999999999</v>
      </c>
      <c r="L30" s="58">
        <v>95.135135135135144</v>
      </c>
      <c r="M30" s="7">
        <f t="shared" si="8"/>
        <v>126720.00000000001</v>
      </c>
      <c r="N30" s="184">
        <f t="shared" si="9"/>
        <v>132001.20000000001</v>
      </c>
      <c r="P30" s="37"/>
      <c r="Q30" s="37"/>
      <c r="R30" s="37"/>
      <c r="S30" s="37"/>
      <c r="T30" s="37"/>
      <c r="U30" s="37"/>
    </row>
    <row r="31" spans="1:21" x14ac:dyDescent="0.2">
      <c r="A31" s="18">
        <v>44117</v>
      </c>
      <c r="B31" s="291">
        <v>332.14</v>
      </c>
      <c r="C31" s="60">
        <v>95040</v>
      </c>
      <c r="D31" s="36">
        <v>0.98599999999999999</v>
      </c>
      <c r="E31" s="58">
        <v>97.840909090909093</v>
      </c>
      <c r="F31" s="290">
        <f t="shared" si="18"/>
        <v>92988</v>
      </c>
      <c r="G31" s="184">
        <f t="shared" si="19"/>
        <v>93709.440000000002</v>
      </c>
      <c r="H31" s="18">
        <v>44117</v>
      </c>
      <c r="I31" s="291">
        <v>183.48</v>
      </c>
      <c r="J31" s="60">
        <v>133200</v>
      </c>
      <c r="K31" s="57">
        <v>0.95899999999999996</v>
      </c>
      <c r="L31" s="58">
        <v>91.963963963963963</v>
      </c>
      <c r="M31" s="7">
        <f t="shared" si="8"/>
        <v>122496</v>
      </c>
      <c r="N31" s="184">
        <f t="shared" si="9"/>
        <v>127738.79999999999</v>
      </c>
      <c r="P31" s="327" t="s">
        <v>104</v>
      </c>
      <c r="Q31" s="328"/>
      <c r="R31" s="328"/>
      <c r="S31" s="328"/>
      <c r="T31" s="328"/>
      <c r="U31" s="363"/>
    </row>
    <row r="32" spans="1:21" x14ac:dyDescent="0.2">
      <c r="A32" s="10"/>
      <c r="B32" s="294">
        <v>332.06</v>
      </c>
      <c r="C32" s="295">
        <v>95040</v>
      </c>
      <c r="D32" s="296">
        <v>0.98199999999999998</v>
      </c>
      <c r="E32" s="297">
        <v>95.454545454545453</v>
      </c>
      <c r="F32" s="298">
        <f t="shared" si="18"/>
        <v>90720</v>
      </c>
      <c r="G32" s="206">
        <f t="shared" si="19"/>
        <v>93329.279999999999</v>
      </c>
      <c r="I32" s="293">
        <v>184.92</v>
      </c>
      <c r="J32" s="60">
        <v>133200</v>
      </c>
      <c r="K32" s="57">
        <v>0.97</v>
      </c>
      <c r="L32" s="58">
        <v>91.963963963963963</v>
      </c>
      <c r="M32" s="7">
        <f t="shared" si="8"/>
        <v>122496</v>
      </c>
      <c r="N32" s="184">
        <f t="shared" si="9"/>
        <v>129204</v>
      </c>
      <c r="O32" s="18">
        <v>44116</v>
      </c>
      <c r="P32" s="98">
        <v>413.6</v>
      </c>
      <c r="Q32" s="30">
        <v>80640</v>
      </c>
      <c r="R32" s="1">
        <v>0.97799999999999998</v>
      </c>
      <c r="S32" s="26">
        <v>92.738095238095241</v>
      </c>
      <c r="T32" s="7">
        <f>Q32*S32/100</f>
        <v>74784</v>
      </c>
      <c r="U32" s="184">
        <f>Q32*R32</f>
        <v>78865.919999999998</v>
      </c>
    </row>
    <row r="33" spans="1:21" ht="14.25" customHeight="1" x14ac:dyDescent="0.2">
      <c r="B33" s="271">
        <f>AVERAGE(B23:B32)</f>
        <v>332.05799999999999</v>
      </c>
      <c r="C33" s="272"/>
      <c r="D33" s="273" t="s">
        <v>1</v>
      </c>
      <c r="E33" s="53">
        <f>F33/G33</f>
        <v>0.95718259025329511</v>
      </c>
      <c r="F33" s="284">
        <f>SUM(F23:F32)</f>
        <v>889056</v>
      </c>
      <c r="G33" s="284">
        <f>SUM(G23:G32)</f>
        <v>928825.92000000016</v>
      </c>
      <c r="H33" s="18">
        <v>44118</v>
      </c>
      <c r="I33" s="291">
        <v>184.6</v>
      </c>
      <c r="J33" s="60">
        <v>133200</v>
      </c>
      <c r="K33" s="57">
        <v>0.98</v>
      </c>
      <c r="L33" s="58">
        <v>91.963963963963963</v>
      </c>
      <c r="M33" s="7">
        <f t="shared" si="8"/>
        <v>122496</v>
      </c>
      <c r="N33" s="184">
        <f t="shared" si="9"/>
        <v>130536</v>
      </c>
      <c r="O33" s="18"/>
      <c r="P33" s="176">
        <v>415.1</v>
      </c>
      <c r="Q33" s="31">
        <v>80640</v>
      </c>
      <c r="R33" s="32">
        <v>0.999</v>
      </c>
      <c r="S33" s="177">
        <v>99.523809523809518</v>
      </c>
      <c r="T33" s="56">
        <f>Q33*S33/100</f>
        <v>80256</v>
      </c>
      <c r="U33" s="206">
        <f>Q33*R33</f>
        <v>80559.360000000001</v>
      </c>
    </row>
    <row r="34" spans="1:21" x14ac:dyDescent="0.2">
      <c r="B34" s="37"/>
      <c r="C34" s="37"/>
      <c r="D34" s="37"/>
      <c r="E34" s="37"/>
      <c r="F34" s="37"/>
      <c r="G34" s="37"/>
      <c r="H34" s="10"/>
      <c r="I34" s="291">
        <v>184.04</v>
      </c>
      <c r="J34" s="60">
        <v>133200</v>
      </c>
      <c r="K34" s="57">
        <v>0.96799999999999997</v>
      </c>
      <c r="L34" s="58">
        <v>82.450450450450447</v>
      </c>
      <c r="M34" s="7">
        <f t="shared" si="8"/>
        <v>109824</v>
      </c>
      <c r="N34" s="184">
        <f t="shared" si="9"/>
        <v>128937.59999999999</v>
      </c>
      <c r="P34" s="271">
        <f>AVERAGE(P32:P33)</f>
        <v>414.35</v>
      </c>
      <c r="Q34" s="272"/>
      <c r="R34" s="273" t="s">
        <v>1</v>
      </c>
      <c r="S34" s="53">
        <f>T34/U34</f>
        <v>0.97249319555844593</v>
      </c>
      <c r="T34" s="284">
        <f>SUM(T32:T33)</f>
        <v>155040</v>
      </c>
      <c r="U34" s="284">
        <f>SUM(U32:U33)</f>
        <v>159425.28</v>
      </c>
    </row>
    <row r="35" spans="1:21" x14ac:dyDescent="0.2">
      <c r="B35" s="323" t="s">
        <v>97</v>
      </c>
      <c r="C35" s="323"/>
      <c r="D35" s="323"/>
      <c r="E35" s="323"/>
      <c r="F35" s="323"/>
      <c r="G35" s="323"/>
      <c r="I35" s="271">
        <f>AVERAGE(I29:I34)</f>
        <v>184.10666666666668</v>
      </c>
      <c r="J35" s="272"/>
      <c r="K35" s="273" t="s">
        <v>1</v>
      </c>
      <c r="L35" s="53">
        <f>M35/N35</f>
        <v>0.89989711159627606</v>
      </c>
      <c r="M35" s="284">
        <f>SUM(M29:M34)</f>
        <v>688512</v>
      </c>
      <c r="N35" s="284">
        <f>SUM(N29:N34)</f>
        <v>765100.79999999993</v>
      </c>
      <c r="P35" s="37"/>
      <c r="Q35" s="37"/>
      <c r="R35" s="37"/>
      <c r="S35" s="37"/>
      <c r="T35" s="37"/>
      <c r="U35" s="37"/>
    </row>
    <row r="36" spans="1:21" ht="14.25" customHeight="1" x14ac:dyDescent="0.2">
      <c r="A36" s="18">
        <v>44118</v>
      </c>
      <c r="B36" s="291">
        <v>441.15</v>
      </c>
      <c r="C36" s="60">
        <v>80640</v>
      </c>
      <c r="D36" s="36">
        <v>0.92800000000000005</v>
      </c>
      <c r="E36" s="58">
        <v>65.87797619047619</v>
      </c>
      <c r="F36" s="20">
        <f t="shared" ref="F36:F47" si="20">C36*E36/100</f>
        <v>53124</v>
      </c>
      <c r="G36" s="299">
        <f t="shared" ref="G36:G47" si="21">C36*D36</f>
        <v>74833.919999999998</v>
      </c>
      <c r="I36" s="37"/>
      <c r="J36" s="37"/>
      <c r="K36" s="37"/>
      <c r="L36" s="37"/>
      <c r="M36" s="7"/>
      <c r="N36" s="184"/>
      <c r="O36" s="10"/>
      <c r="P36" s="327" t="s">
        <v>105</v>
      </c>
      <c r="Q36" s="328"/>
      <c r="R36" s="328"/>
      <c r="S36" s="328"/>
      <c r="T36" s="328"/>
      <c r="U36" s="329"/>
    </row>
    <row r="37" spans="1:21" ht="14.25" customHeight="1" x14ac:dyDescent="0.2">
      <c r="A37" s="10"/>
      <c r="B37" s="291">
        <v>443.1</v>
      </c>
      <c r="C37" s="60">
        <v>80640</v>
      </c>
      <c r="D37" s="36">
        <v>0.97899999999999998</v>
      </c>
      <c r="E37" s="58">
        <v>93.616071428571416</v>
      </c>
      <c r="F37" s="20">
        <f t="shared" si="20"/>
        <v>75491.999999999985</v>
      </c>
      <c r="G37" s="299">
        <f t="shared" si="21"/>
        <v>78946.559999999998</v>
      </c>
      <c r="I37" s="327" t="s">
        <v>77</v>
      </c>
      <c r="J37" s="328"/>
      <c r="K37" s="328"/>
      <c r="L37" s="328"/>
      <c r="M37" s="328"/>
      <c r="N37" s="363"/>
      <c r="O37" s="18">
        <v>44117</v>
      </c>
      <c r="P37" s="291">
        <v>603.53</v>
      </c>
      <c r="Q37" s="60">
        <v>61920</v>
      </c>
      <c r="R37" s="57">
        <v>0.89600000000000002</v>
      </c>
      <c r="S37" s="58">
        <v>56.434108527131791</v>
      </c>
      <c r="T37" s="20">
        <f t="shared" ref="T37:T42" si="22">Q37*S37/100</f>
        <v>34944.000000000007</v>
      </c>
      <c r="U37" s="299">
        <f t="shared" ref="U37:U42" si="23">Q37*R37</f>
        <v>55480.32</v>
      </c>
    </row>
    <row r="38" spans="1:21" ht="14.25" customHeight="1" x14ac:dyDescent="0.2">
      <c r="A38" s="18">
        <v>44119</v>
      </c>
      <c r="B38" s="291">
        <v>440.7</v>
      </c>
      <c r="C38" s="60">
        <v>80640</v>
      </c>
      <c r="D38" s="36">
        <v>0.98899999999999999</v>
      </c>
      <c r="E38" s="58">
        <v>98.816964285714278</v>
      </c>
      <c r="F38" s="20">
        <f t="shared" si="20"/>
        <v>79685.999999999985</v>
      </c>
      <c r="G38" s="299">
        <f t="shared" si="21"/>
        <v>79752.960000000006</v>
      </c>
      <c r="H38" s="18">
        <v>44119</v>
      </c>
      <c r="I38" s="291">
        <v>191.52</v>
      </c>
      <c r="J38" s="60">
        <v>118800</v>
      </c>
      <c r="K38" s="57">
        <v>0.89300000000000002</v>
      </c>
      <c r="L38" s="58">
        <v>64.431818181818173</v>
      </c>
      <c r="M38" s="7">
        <f t="shared" si="8"/>
        <v>76544.999999999985</v>
      </c>
      <c r="N38" s="184">
        <f t="shared" si="9"/>
        <v>106088.40000000001</v>
      </c>
      <c r="P38" s="291">
        <v>602.70000000000005</v>
      </c>
      <c r="Q38" s="60">
        <v>61920</v>
      </c>
      <c r="R38" s="57">
        <v>0.97399999999999998</v>
      </c>
      <c r="S38" s="58">
        <v>90.697674418604649</v>
      </c>
      <c r="T38" s="20">
        <f t="shared" si="22"/>
        <v>56160</v>
      </c>
      <c r="U38" s="299">
        <f t="shared" si="23"/>
        <v>60310.080000000002</v>
      </c>
    </row>
    <row r="39" spans="1:21" ht="12.75" customHeight="1" x14ac:dyDescent="0.2">
      <c r="A39" s="10"/>
      <c r="B39" s="291">
        <v>442.5</v>
      </c>
      <c r="C39" s="60">
        <v>80640</v>
      </c>
      <c r="D39" s="36">
        <v>0.98399999999999999</v>
      </c>
      <c r="E39" s="58">
        <v>95.34970238095238</v>
      </c>
      <c r="F39" s="20">
        <f t="shared" si="20"/>
        <v>76890</v>
      </c>
      <c r="G39" s="299">
        <f t="shared" si="21"/>
        <v>79349.759999999995</v>
      </c>
      <c r="I39" s="291">
        <v>191.33</v>
      </c>
      <c r="J39" s="60">
        <v>121680</v>
      </c>
      <c r="K39" s="57">
        <v>0.98</v>
      </c>
      <c r="L39" s="58">
        <v>92.862426035502949</v>
      </c>
      <c r="M39" s="7">
        <f t="shared" si="8"/>
        <v>112994.99999999999</v>
      </c>
      <c r="N39" s="184">
        <f t="shared" si="9"/>
        <v>119246.39999999999</v>
      </c>
      <c r="O39" s="18">
        <v>44118</v>
      </c>
      <c r="P39" s="291">
        <v>601.33000000000004</v>
      </c>
      <c r="Q39" s="60">
        <v>61920</v>
      </c>
      <c r="R39" s="57">
        <v>0.95199999999999996</v>
      </c>
      <c r="S39" s="58">
        <v>88.68217054263566</v>
      </c>
      <c r="T39" s="20">
        <f t="shared" si="22"/>
        <v>54912</v>
      </c>
      <c r="U39" s="299">
        <f t="shared" si="23"/>
        <v>58947.839999999997</v>
      </c>
    </row>
    <row r="40" spans="1:21" ht="12.75" customHeight="1" x14ac:dyDescent="0.2">
      <c r="A40" s="18">
        <v>44120</v>
      </c>
      <c r="B40" s="291">
        <v>443.4</v>
      </c>
      <c r="C40" s="60">
        <v>80640</v>
      </c>
      <c r="D40" s="36">
        <v>0.98099999999999998</v>
      </c>
      <c r="E40" s="58">
        <v>93.616071428571416</v>
      </c>
      <c r="F40" s="20">
        <f t="shared" si="20"/>
        <v>75491.999999999985</v>
      </c>
      <c r="G40" s="299">
        <f t="shared" si="21"/>
        <v>79107.839999999997</v>
      </c>
      <c r="H40" s="18">
        <v>44120</v>
      </c>
      <c r="I40" s="291">
        <v>191.14</v>
      </c>
      <c r="J40" s="60">
        <v>122400</v>
      </c>
      <c r="K40" s="57">
        <v>0.96299999999999997</v>
      </c>
      <c r="L40" s="58">
        <v>95.294117647058812</v>
      </c>
      <c r="M40" s="7">
        <f t="shared" si="8"/>
        <v>116639.99999999999</v>
      </c>
      <c r="N40" s="184">
        <f t="shared" si="9"/>
        <v>117871.2</v>
      </c>
      <c r="O40" s="10"/>
      <c r="P40" s="291">
        <v>603.15</v>
      </c>
      <c r="Q40" s="60">
        <v>61920</v>
      </c>
      <c r="R40" s="57">
        <v>0.97299999999999998</v>
      </c>
      <c r="S40" s="58">
        <v>92.713178294573638</v>
      </c>
      <c r="T40" s="20">
        <f t="shared" si="22"/>
        <v>57408</v>
      </c>
      <c r="U40" s="299">
        <f t="shared" si="23"/>
        <v>60248.159999999996</v>
      </c>
    </row>
    <row r="41" spans="1:21" ht="12.75" customHeight="1" x14ac:dyDescent="0.2">
      <c r="B41" s="291">
        <v>442.91</v>
      </c>
      <c r="C41" s="60">
        <v>80640</v>
      </c>
      <c r="D41" s="36">
        <v>0.97299999999999998</v>
      </c>
      <c r="E41" s="58">
        <v>93.616071428571416</v>
      </c>
      <c r="F41" s="20">
        <f t="shared" si="20"/>
        <v>75491.999999999985</v>
      </c>
      <c r="G41" s="299">
        <f t="shared" si="21"/>
        <v>78462.720000000001</v>
      </c>
      <c r="I41" s="291">
        <v>190.95</v>
      </c>
      <c r="J41" s="60">
        <v>122400</v>
      </c>
      <c r="K41" s="57">
        <v>0.97399999999999998</v>
      </c>
      <c r="L41" s="58">
        <v>92.316176470588246</v>
      </c>
      <c r="M41" s="7">
        <f t="shared" si="8"/>
        <v>112995.00000000001</v>
      </c>
      <c r="N41" s="184">
        <f t="shared" si="9"/>
        <v>119217.59999999999</v>
      </c>
      <c r="O41" s="18">
        <v>44119</v>
      </c>
      <c r="P41" s="291">
        <v>603.37</v>
      </c>
      <c r="Q41" s="60">
        <v>61920</v>
      </c>
      <c r="R41" s="57">
        <v>0.97</v>
      </c>
      <c r="S41" s="58">
        <v>90.697674418604649</v>
      </c>
      <c r="T41" s="20">
        <f t="shared" si="22"/>
        <v>56160</v>
      </c>
      <c r="U41" s="299">
        <f t="shared" si="23"/>
        <v>60062.400000000001</v>
      </c>
    </row>
    <row r="42" spans="1:21" ht="12.75" customHeight="1" x14ac:dyDescent="0.2">
      <c r="A42" s="18">
        <v>44121</v>
      </c>
      <c r="B42" s="291">
        <v>442.22</v>
      </c>
      <c r="C42" s="60">
        <v>80640</v>
      </c>
      <c r="D42" s="36">
        <v>0.97599999999999998</v>
      </c>
      <c r="E42" s="58">
        <v>91.882440476190482</v>
      </c>
      <c r="F42" s="20">
        <f t="shared" si="20"/>
        <v>74094</v>
      </c>
      <c r="G42" s="299">
        <f t="shared" si="21"/>
        <v>78704.639999999999</v>
      </c>
      <c r="H42" s="18">
        <v>44121</v>
      </c>
      <c r="I42" s="291">
        <v>191.41</v>
      </c>
      <c r="J42" s="60">
        <v>122400</v>
      </c>
      <c r="K42" s="57">
        <v>0.96199999999999997</v>
      </c>
      <c r="L42" s="58">
        <v>95.294117647058812</v>
      </c>
      <c r="M42" s="7">
        <f t="shared" si="8"/>
        <v>116639.99999999999</v>
      </c>
      <c r="N42" s="184">
        <f t="shared" si="9"/>
        <v>117748.8</v>
      </c>
      <c r="O42" s="18"/>
      <c r="P42" s="291">
        <v>601.85</v>
      </c>
      <c r="Q42" s="60">
        <v>61920</v>
      </c>
      <c r="R42" s="57">
        <v>0.96899999999999997</v>
      </c>
      <c r="S42" s="58">
        <v>82.63565891472868</v>
      </c>
      <c r="T42" s="20">
        <f t="shared" si="22"/>
        <v>51168</v>
      </c>
      <c r="U42" s="299">
        <f t="shared" si="23"/>
        <v>60000.479999999996</v>
      </c>
    </row>
    <row r="43" spans="1:21" ht="12.75" customHeight="1" x14ac:dyDescent="0.2">
      <c r="B43" s="291">
        <v>443.7</v>
      </c>
      <c r="C43" s="60">
        <v>80640</v>
      </c>
      <c r="D43" s="36">
        <v>0.97099999999999997</v>
      </c>
      <c r="E43" s="58">
        <v>91.882440476190482</v>
      </c>
      <c r="F43" s="20">
        <f t="shared" si="20"/>
        <v>74094</v>
      </c>
      <c r="G43" s="299">
        <f t="shared" si="21"/>
        <v>78301.440000000002</v>
      </c>
      <c r="I43" s="291">
        <v>190.58</v>
      </c>
      <c r="J43" s="60">
        <v>122400</v>
      </c>
      <c r="K43" s="57">
        <v>0.97899999999999998</v>
      </c>
      <c r="L43" s="58">
        <v>92.316176470588246</v>
      </c>
      <c r="M43" s="7">
        <f t="shared" si="8"/>
        <v>112995.00000000001</v>
      </c>
      <c r="N43" s="184">
        <f t="shared" si="9"/>
        <v>119829.59999999999</v>
      </c>
      <c r="P43" s="271">
        <f>AVERAGE(P37:P42)</f>
        <v>602.65499999999997</v>
      </c>
      <c r="Q43" s="272"/>
      <c r="R43" s="273" t="s">
        <v>1</v>
      </c>
      <c r="S43" s="53">
        <f>T43/U43</f>
        <v>0.87523624889480134</v>
      </c>
      <c r="T43" s="284">
        <f>SUM(T37:T42)</f>
        <v>310752</v>
      </c>
      <c r="U43" s="284">
        <f>SUM(U37:U42)</f>
        <v>355049.27999999997</v>
      </c>
    </row>
    <row r="44" spans="1:21" ht="12.75" customHeight="1" x14ac:dyDescent="0.2">
      <c r="A44" s="18">
        <v>44122</v>
      </c>
      <c r="B44" s="291">
        <v>443.54</v>
      </c>
      <c r="C44" s="60">
        <v>80640</v>
      </c>
      <c r="D44" s="36">
        <v>0.98499999999999999</v>
      </c>
      <c r="E44" s="58">
        <v>93.616071428571416</v>
      </c>
      <c r="F44" s="20">
        <f t="shared" si="20"/>
        <v>75491.999999999985</v>
      </c>
      <c r="G44" s="299">
        <f t="shared" si="21"/>
        <v>79430.399999999994</v>
      </c>
      <c r="H44" s="18">
        <v>44122</v>
      </c>
      <c r="I44" s="291">
        <v>192.08</v>
      </c>
      <c r="J44" s="60">
        <v>122400</v>
      </c>
      <c r="K44" s="57">
        <v>0.98099999999999998</v>
      </c>
      <c r="L44" s="58">
        <v>92.316176470588246</v>
      </c>
      <c r="M44" s="7">
        <f t="shared" si="8"/>
        <v>112995.00000000001</v>
      </c>
      <c r="N44" s="184">
        <f t="shared" si="9"/>
        <v>120074.4</v>
      </c>
      <c r="P44" s="37"/>
      <c r="Q44" s="37"/>
      <c r="R44" s="37"/>
      <c r="S44" s="37"/>
      <c r="T44" s="37"/>
      <c r="U44" s="37"/>
    </row>
    <row r="45" spans="1:21" ht="12.75" customHeight="1" x14ac:dyDescent="0.2">
      <c r="B45" s="291">
        <v>444.43</v>
      </c>
      <c r="C45" s="60">
        <v>80640</v>
      </c>
      <c r="D45" s="36">
        <v>0.98399999999999999</v>
      </c>
      <c r="E45" s="58">
        <v>95.34970238095238</v>
      </c>
      <c r="F45" s="20">
        <f t="shared" si="20"/>
        <v>76890</v>
      </c>
      <c r="G45" s="299">
        <f t="shared" si="21"/>
        <v>79349.759999999995</v>
      </c>
      <c r="I45" s="291">
        <v>191.31</v>
      </c>
      <c r="J45" s="60">
        <v>122400</v>
      </c>
      <c r="K45" s="57">
        <v>0.97299999999999998</v>
      </c>
      <c r="L45" s="58">
        <v>92.316176470588246</v>
      </c>
      <c r="M45" s="7">
        <f t="shared" si="8"/>
        <v>112995.00000000001</v>
      </c>
      <c r="N45" s="184">
        <f t="shared" si="9"/>
        <v>119095.2</v>
      </c>
      <c r="O45" s="10"/>
      <c r="P45" s="327" t="s">
        <v>106</v>
      </c>
      <c r="Q45" s="328"/>
      <c r="R45" s="328"/>
      <c r="S45" s="328"/>
      <c r="T45" s="328"/>
      <c r="U45" s="329"/>
    </row>
    <row r="46" spans="1:21" ht="12.75" customHeight="1" x14ac:dyDescent="0.2">
      <c r="A46" s="18">
        <v>44123</v>
      </c>
      <c r="B46" s="291">
        <v>444.25</v>
      </c>
      <c r="C46" s="60">
        <v>80640</v>
      </c>
      <c r="D46" s="36">
        <v>0.98899999999999999</v>
      </c>
      <c r="E46" s="58">
        <v>97.083333333333329</v>
      </c>
      <c r="F46" s="20">
        <f t="shared" si="20"/>
        <v>78288</v>
      </c>
      <c r="G46" s="299">
        <f t="shared" si="21"/>
        <v>79752.960000000006</v>
      </c>
      <c r="H46" s="18">
        <v>44123</v>
      </c>
      <c r="I46" s="291">
        <v>191.19</v>
      </c>
      <c r="J46" s="60">
        <v>122400</v>
      </c>
      <c r="K46" s="57">
        <v>0.97899999999999998</v>
      </c>
      <c r="L46" s="58">
        <v>92.316176470588246</v>
      </c>
      <c r="M46" s="7">
        <f t="shared" si="8"/>
        <v>112995.00000000001</v>
      </c>
      <c r="N46" s="184">
        <f t="shared" si="9"/>
        <v>119829.59999999999</v>
      </c>
      <c r="O46" s="18">
        <v>44120</v>
      </c>
      <c r="P46" s="291">
        <v>453.28</v>
      </c>
      <c r="Q46" s="60">
        <v>77040</v>
      </c>
      <c r="R46" s="57">
        <v>0.79100000000000004</v>
      </c>
      <c r="S46" s="58">
        <v>47.313084112149532</v>
      </c>
      <c r="T46" s="20">
        <f t="shared" ref="T46:T51" si="24">Q46*S46/100</f>
        <v>36450</v>
      </c>
      <c r="U46" s="299">
        <f t="shared" ref="U46:U51" si="25">Q46*R46</f>
        <v>60938.64</v>
      </c>
    </row>
    <row r="47" spans="1:21" ht="12.75" customHeight="1" x14ac:dyDescent="0.2">
      <c r="A47" s="10"/>
      <c r="B47" s="291">
        <v>444.68</v>
      </c>
      <c r="C47" s="60">
        <v>80640</v>
      </c>
      <c r="D47" s="36">
        <v>0.98899999999999999</v>
      </c>
      <c r="E47" s="58">
        <v>97.083333333333329</v>
      </c>
      <c r="F47" s="20">
        <f t="shared" si="20"/>
        <v>78288</v>
      </c>
      <c r="G47" s="299">
        <f t="shared" si="21"/>
        <v>79752.960000000006</v>
      </c>
      <c r="H47" s="10"/>
      <c r="I47" s="291">
        <v>191.66</v>
      </c>
      <c r="J47" s="60">
        <v>122400</v>
      </c>
      <c r="K47" s="57">
        <v>0.96899999999999997</v>
      </c>
      <c r="L47" s="58">
        <v>92.316176470588246</v>
      </c>
      <c r="M47" s="7">
        <f t="shared" si="8"/>
        <v>112995.00000000001</v>
      </c>
      <c r="N47" s="184">
        <f t="shared" si="9"/>
        <v>118605.59999999999</v>
      </c>
      <c r="P47" s="291">
        <v>452.06</v>
      </c>
      <c r="Q47" s="60">
        <v>77040</v>
      </c>
      <c r="R47" s="57">
        <v>0.98799999999999999</v>
      </c>
      <c r="S47" s="58">
        <v>96.518691588785046</v>
      </c>
      <c r="T47" s="20">
        <f t="shared" si="24"/>
        <v>74358</v>
      </c>
      <c r="U47" s="299">
        <f t="shared" si="25"/>
        <v>76115.520000000004</v>
      </c>
    </row>
    <row r="48" spans="1:21" ht="12.75" customHeight="1" x14ac:dyDescent="0.2">
      <c r="B48" s="271">
        <f>AVERAGE(B36:B47)</f>
        <v>443.04833333333335</v>
      </c>
      <c r="C48" s="272"/>
      <c r="D48" s="273" t="s">
        <v>1</v>
      </c>
      <c r="E48" s="53">
        <f>F48/G48</f>
        <v>0.94456870614889876</v>
      </c>
      <c r="F48" s="284">
        <f>SUM(F36:F47)</f>
        <v>893322</v>
      </c>
      <c r="G48" s="284">
        <f>SUM(G36:G47)</f>
        <v>945745.92000000004</v>
      </c>
      <c r="H48" s="18">
        <v>44124</v>
      </c>
      <c r="I48" s="291">
        <v>190.52</v>
      </c>
      <c r="J48" s="60">
        <v>122400</v>
      </c>
      <c r="K48" s="57">
        <v>0.97299999999999998</v>
      </c>
      <c r="L48" s="58">
        <v>95.294117647058812</v>
      </c>
      <c r="M48" s="7">
        <f t="shared" si="8"/>
        <v>116639.99999999999</v>
      </c>
      <c r="N48" s="184">
        <f t="shared" si="9"/>
        <v>119095.2</v>
      </c>
      <c r="O48" s="18">
        <v>44121</v>
      </c>
      <c r="P48" s="291">
        <v>450.52</v>
      </c>
      <c r="Q48" s="60">
        <v>77040</v>
      </c>
      <c r="R48" s="57">
        <v>0.97799999999999998</v>
      </c>
      <c r="S48" s="58">
        <v>94.626168224299064</v>
      </c>
      <c r="T48" s="20">
        <f t="shared" si="24"/>
        <v>72900</v>
      </c>
      <c r="U48" s="299">
        <f t="shared" si="25"/>
        <v>75345.119999999995</v>
      </c>
    </row>
    <row r="49" spans="1:21" ht="14.25" customHeight="1" x14ac:dyDescent="0.2">
      <c r="A49" s="10"/>
      <c r="B49" s="291"/>
      <c r="C49" s="60"/>
      <c r="D49" s="36"/>
      <c r="E49" s="58"/>
      <c r="F49" s="20"/>
      <c r="G49" s="299"/>
      <c r="I49" s="291">
        <v>191.1</v>
      </c>
      <c r="J49" s="60">
        <v>122400</v>
      </c>
      <c r="K49" s="57">
        <v>0.98799999999999999</v>
      </c>
      <c r="L49" s="58">
        <v>95.294117647058812</v>
      </c>
      <c r="M49" s="7">
        <f t="shared" si="8"/>
        <v>116639.99999999999</v>
      </c>
      <c r="N49" s="184">
        <f t="shared" si="9"/>
        <v>120931.2</v>
      </c>
      <c r="P49" s="291">
        <v>451.87</v>
      </c>
      <c r="Q49" s="60">
        <v>77040</v>
      </c>
      <c r="R49" s="57">
        <v>0.98</v>
      </c>
      <c r="S49" s="58">
        <v>94.626168224299064</v>
      </c>
      <c r="T49" s="20">
        <f t="shared" si="24"/>
        <v>72900</v>
      </c>
      <c r="U49" s="299">
        <f t="shared" si="25"/>
        <v>75499.199999999997</v>
      </c>
    </row>
    <row r="50" spans="1:21" ht="14.25" customHeight="1" x14ac:dyDescent="0.2">
      <c r="A50" s="10"/>
      <c r="B50" s="323" t="s">
        <v>98</v>
      </c>
      <c r="C50" s="323"/>
      <c r="D50" s="323"/>
      <c r="E50" s="323"/>
      <c r="F50" s="323"/>
      <c r="G50" s="323"/>
      <c r="I50" s="271">
        <f>AVERAGE(I38:I49)</f>
        <v>191.23249999999999</v>
      </c>
      <c r="J50" s="272"/>
      <c r="K50" s="273" t="s">
        <v>1</v>
      </c>
      <c r="L50" s="53">
        <f>M50/N50</f>
        <v>0.94105442790137817</v>
      </c>
      <c r="M50" s="284">
        <f>SUM(M38:M49)</f>
        <v>1334070</v>
      </c>
      <c r="N50" s="284">
        <f>SUM(N38:N49)</f>
        <v>1417633.2</v>
      </c>
      <c r="O50" s="18">
        <v>44122</v>
      </c>
      <c r="P50" s="291">
        <v>452.69</v>
      </c>
      <c r="Q50" s="60">
        <v>77040</v>
      </c>
      <c r="R50" s="57">
        <v>0.99199999999999999</v>
      </c>
      <c r="S50" s="58">
        <v>94.626168224299064</v>
      </c>
      <c r="T50" s="20">
        <f t="shared" si="24"/>
        <v>72900</v>
      </c>
      <c r="U50" s="299">
        <f t="shared" si="25"/>
        <v>76423.679999999993</v>
      </c>
    </row>
    <row r="51" spans="1:21" ht="13.9" customHeight="1" x14ac:dyDescent="0.2">
      <c r="A51" s="18">
        <v>44124</v>
      </c>
      <c r="B51" s="291">
        <v>392.03</v>
      </c>
      <c r="C51" s="60">
        <v>90720</v>
      </c>
      <c r="D51" s="36">
        <v>0.94299999999999995</v>
      </c>
      <c r="E51" s="58">
        <v>68.359788359788368</v>
      </c>
      <c r="F51" s="20">
        <f t="shared" ref="F51:F58" si="26">C51*E51/100</f>
        <v>62016.000000000007</v>
      </c>
      <c r="G51" s="299">
        <f t="shared" ref="G51:G58" si="27">C51*D51</f>
        <v>85548.959999999992</v>
      </c>
      <c r="I51" s="37"/>
      <c r="J51" s="37"/>
      <c r="K51" s="37"/>
      <c r="L51" s="37"/>
      <c r="M51" s="7"/>
      <c r="N51" s="184"/>
      <c r="P51" s="291">
        <v>451.31</v>
      </c>
      <c r="Q51" s="60">
        <v>77040</v>
      </c>
      <c r="R51" s="57">
        <v>0.96299999999999997</v>
      </c>
      <c r="S51" s="58">
        <v>92.733644859813083</v>
      </c>
      <c r="T51" s="20">
        <f t="shared" si="24"/>
        <v>71442</v>
      </c>
      <c r="U51" s="299">
        <f t="shared" si="25"/>
        <v>74189.52</v>
      </c>
    </row>
    <row r="52" spans="1:21" ht="13.9" customHeight="1" x14ac:dyDescent="0.2">
      <c r="A52" s="10"/>
      <c r="B52" s="291">
        <v>392.06</v>
      </c>
      <c r="C52" s="60">
        <v>90720</v>
      </c>
      <c r="D52" s="36">
        <v>0.98599999999999999</v>
      </c>
      <c r="E52" s="58">
        <v>94.744268077601419</v>
      </c>
      <c r="F52" s="20">
        <f t="shared" si="26"/>
        <v>85952</v>
      </c>
      <c r="G52" s="299">
        <f t="shared" si="27"/>
        <v>89449.919999999998</v>
      </c>
      <c r="I52" s="327" t="s">
        <v>102</v>
      </c>
      <c r="J52" s="328"/>
      <c r="K52" s="328"/>
      <c r="L52" s="328"/>
      <c r="M52" s="328"/>
      <c r="N52" s="363"/>
      <c r="P52" s="271">
        <f>AVERAGE(P46:P51)</f>
        <v>451.95499999999998</v>
      </c>
      <c r="Q52" s="272"/>
      <c r="R52" s="273" t="s">
        <v>1</v>
      </c>
      <c r="S52" s="53">
        <f>T52/U52</f>
        <v>0.91434280610267893</v>
      </c>
      <c r="T52" s="284">
        <f>SUM(T46:T51)</f>
        <v>400950</v>
      </c>
      <c r="U52" s="284">
        <f>SUM(U46:U51)</f>
        <v>438511.68</v>
      </c>
    </row>
    <row r="53" spans="1:21" ht="13.9" customHeight="1" x14ac:dyDescent="0.2">
      <c r="A53" s="18">
        <v>44125</v>
      </c>
      <c r="B53" s="291">
        <v>390.2</v>
      </c>
      <c r="C53" s="60">
        <v>90720</v>
      </c>
      <c r="D53" s="36">
        <v>0.98299999999999998</v>
      </c>
      <c r="E53" s="58">
        <v>93.544973544973544</v>
      </c>
      <c r="F53" s="20">
        <f t="shared" si="26"/>
        <v>84864</v>
      </c>
      <c r="G53" s="299">
        <f t="shared" si="27"/>
        <v>89177.76</v>
      </c>
      <c r="H53" s="18">
        <v>44125</v>
      </c>
      <c r="I53" s="291">
        <v>263.73</v>
      </c>
      <c r="J53" s="60">
        <v>104400</v>
      </c>
      <c r="K53" s="57">
        <v>0.95599999999999996</v>
      </c>
      <c r="L53" s="58">
        <v>73.072796934865906</v>
      </c>
      <c r="M53" s="7">
        <f t="shared" si="8"/>
        <v>76288.000000000015</v>
      </c>
      <c r="N53" s="184">
        <f t="shared" si="9"/>
        <v>99806.399999999994</v>
      </c>
      <c r="P53" s="37"/>
      <c r="Q53" s="37"/>
      <c r="R53" s="37"/>
      <c r="S53" s="37"/>
      <c r="T53" s="37"/>
      <c r="U53" s="37"/>
    </row>
    <row r="54" spans="1:21" ht="13.9" customHeight="1" x14ac:dyDescent="0.2">
      <c r="B54" s="291">
        <v>391</v>
      </c>
      <c r="C54" s="60">
        <v>90720</v>
      </c>
      <c r="D54" s="36">
        <v>0.98599999999999999</v>
      </c>
      <c r="E54" s="58">
        <v>95.943562610229264</v>
      </c>
      <c r="F54" s="20">
        <f t="shared" si="26"/>
        <v>87039.999999999985</v>
      </c>
      <c r="G54" s="299">
        <f t="shared" si="27"/>
        <v>89449.919999999998</v>
      </c>
      <c r="I54" s="291">
        <v>262.81</v>
      </c>
      <c r="J54" s="60">
        <v>104400</v>
      </c>
      <c r="K54" s="57">
        <v>0.996</v>
      </c>
      <c r="L54" s="58">
        <v>98.191570881226056</v>
      </c>
      <c r="M54" s="7">
        <f t="shared" si="8"/>
        <v>102512</v>
      </c>
      <c r="N54" s="184">
        <f t="shared" si="9"/>
        <v>103982.39999999999</v>
      </c>
      <c r="P54" s="327" t="s">
        <v>65</v>
      </c>
      <c r="Q54" s="328"/>
      <c r="R54" s="328"/>
      <c r="S54" s="328"/>
      <c r="T54" s="328"/>
      <c r="U54" s="329"/>
    </row>
    <row r="55" spans="1:21" x14ac:dyDescent="0.2">
      <c r="A55" s="18">
        <v>44126</v>
      </c>
      <c r="B55" s="292">
        <v>391.56</v>
      </c>
      <c r="C55" s="60">
        <v>90720</v>
      </c>
      <c r="D55" s="36">
        <v>0.97899999999999998</v>
      </c>
      <c r="E55" s="58">
        <v>92.945326278659607</v>
      </c>
      <c r="F55" s="20">
        <f t="shared" si="26"/>
        <v>84320</v>
      </c>
      <c r="G55" s="299">
        <f t="shared" si="27"/>
        <v>88814.88</v>
      </c>
      <c r="H55" s="18">
        <v>44126</v>
      </c>
      <c r="I55" s="291">
        <v>263.97000000000003</v>
      </c>
      <c r="J55" s="60">
        <v>104400</v>
      </c>
      <c r="K55" s="57">
        <v>0.95399999999999996</v>
      </c>
      <c r="L55" s="58">
        <v>89.05747126436782</v>
      </c>
      <c r="M55" s="7">
        <f t="shared" si="8"/>
        <v>92976</v>
      </c>
      <c r="N55" s="184">
        <f t="shared" si="9"/>
        <v>99597.599999999991</v>
      </c>
      <c r="O55" s="18">
        <v>44123</v>
      </c>
      <c r="P55" s="291">
        <v>372.3</v>
      </c>
      <c r="Q55" s="60">
        <v>78480</v>
      </c>
      <c r="R55" s="57">
        <v>0.94</v>
      </c>
      <c r="S55" s="58">
        <v>76.422018348623851</v>
      </c>
      <c r="T55" s="20">
        <f t="shared" ref="T55:T74" si="28">Q55*S55/100</f>
        <v>59976</v>
      </c>
      <c r="U55" s="299">
        <f t="shared" ref="U55:U74" si="29">Q55*R55</f>
        <v>73771.199999999997</v>
      </c>
    </row>
    <row r="56" spans="1:21" ht="12.75" customHeight="1" x14ac:dyDescent="0.2">
      <c r="B56" s="292">
        <v>391.42</v>
      </c>
      <c r="C56" s="60">
        <v>90720</v>
      </c>
      <c r="D56" s="36">
        <v>0.98599999999999999</v>
      </c>
      <c r="E56" s="58">
        <v>93.844797178130506</v>
      </c>
      <c r="F56" s="20">
        <f t="shared" si="26"/>
        <v>85136</v>
      </c>
      <c r="G56" s="299">
        <f t="shared" si="27"/>
        <v>89449.919999999998</v>
      </c>
      <c r="I56" s="291">
        <v>262.92</v>
      </c>
      <c r="J56" s="60">
        <v>104400</v>
      </c>
      <c r="K56" s="57">
        <v>0.97299999999999998</v>
      </c>
      <c r="L56" s="58">
        <v>93.624521072796938</v>
      </c>
      <c r="M56" s="7">
        <f t="shared" si="8"/>
        <v>97744</v>
      </c>
      <c r="N56" s="184">
        <f t="shared" si="9"/>
        <v>101581.2</v>
      </c>
      <c r="P56" s="291">
        <v>369.93</v>
      </c>
      <c r="Q56" s="60">
        <v>78480</v>
      </c>
      <c r="R56" s="57">
        <v>0.96199999999999997</v>
      </c>
      <c r="S56" s="58">
        <v>92.155963302752298</v>
      </c>
      <c r="T56" s="20">
        <f t="shared" si="28"/>
        <v>72324</v>
      </c>
      <c r="U56" s="299">
        <f t="shared" si="29"/>
        <v>75497.759999999995</v>
      </c>
    </row>
    <row r="57" spans="1:21" x14ac:dyDescent="0.2">
      <c r="A57" s="18">
        <v>44127</v>
      </c>
      <c r="B57" s="291">
        <v>391.56</v>
      </c>
      <c r="C57" s="60">
        <v>90720</v>
      </c>
      <c r="D57" s="36">
        <v>0.97299999999999998</v>
      </c>
      <c r="E57" s="58">
        <v>92.345679012345684</v>
      </c>
      <c r="F57" s="20">
        <f t="shared" si="26"/>
        <v>83776</v>
      </c>
      <c r="G57" s="299">
        <f t="shared" si="27"/>
        <v>88270.56</v>
      </c>
      <c r="H57" s="18">
        <v>44127</v>
      </c>
      <c r="I57" s="291">
        <v>263.62</v>
      </c>
      <c r="J57" s="60">
        <v>104400</v>
      </c>
      <c r="K57" s="57">
        <v>0.96399999999999997</v>
      </c>
      <c r="L57" s="58">
        <v>89.05747126436782</v>
      </c>
      <c r="M57" s="7">
        <f t="shared" si="8"/>
        <v>92976</v>
      </c>
      <c r="N57" s="184">
        <f t="shared" si="9"/>
        <v>100641.59999999999</v>
      </c>
      <c r="O57" s="18">
        <v>44124</v>
      </c>
      <c r="P57" s="291">
        <v>368.81</v>
      </c>
      <c r="Q57" s="60">
        <v>78480</v>
      </c>
      <c r="R57" s="57">
        <v>0.96599999999999997</v>
      </c>
      <c r="S57" s="58">
        <v>92.155963302752298</v>
      </c>
      <c r="T57" s="20">
        <f t="shared" si="28"/>
        <v>72324</v>
      </c>
      <c r="U57" s="299">
        <f t="shared" si="29"/>
        <v>75811.679999999993</v>
      </c>
    </row>
    <row r="58" spans="1:21" x14ac:dyDescent="0.2">
      <c r="A58" s="10"/>
      <c r="B58" s="291">
        <v>390.12</v>
      </c>
      <c r="C58" s="60">
        <v>90720</v>
      </c>
      <c r="D58" s="36">
        <v>0.98599999999999999</v>
      </c>
      <c r="E58" s="58">
        <v>94.444444444444443</v>
      </c>
      <c r="F58" s="20">
        <f t="shared" si="26"/>
        <v>85680</v>
      </c>
      <c r="G58" s="299">
        <f t="shared" si="27"/>
        <v>89449.919999999998</v>
      </c>
      <c r="I58" s="291">
        <v>263.02999999999997</v>
      </c>
      <c r="J58" s="60">
        <v>104400</v>
      </c>
      <c r="K58" s="57">
        <v>0.97599999999999998</v>
      </c>
      <c r="L58" s="58">
        <v>95.908045977011497</v>
      </c>
      <c r="M58" s="7">
        <f t="shared" si="8"/>
        <v>100128</v>
      </c>
      <c r="N58" s="184">
        <f t="shared" si="9"/>
        <v>101894.39999999999</v>
      </c>
      <c r="P58" s="291">
        <v>369.97</v>
      </c>
      <c r="Q58" s="60">
        <v>78480</v>
      </c>
      <c r="R58" s="57">
        <v>0.96199999999999997</v>
      </c>
      <c r="S58" s="58">
        <v>94.403669724770651</v>
      </c>
      <c r="T58" s="20">
        <f t="shared" si="28"/>
        <v>74088.000000000015</v>
      </c>
      <c r="U58" s="299">
        <f t="shared" si="29"/>
        <v>75497.759999999995</v>
      </c>
    </row>
    <row r="59" spans="1:21" x14ac:dyDescent="0.2">
      <c r="B59" s="271">
        <f>AVERAGE(B51:B58)</f>
        <v>391.24374999999998</v>
      </c>
      <c r="C59" s="272"/>
      <c r="D59" s="273" t="s">
        <v>1</v>
      </c>
      <c r="E59" s="53">
        <f>F59/G59</f>
        <v>0.92837233380998829</v>
      </c>
      <c r="F59" s="284">
        <f>SUM(F51:F58)</f>
        <v>658784</v>
      </c>
      <c r="G59" s="284">
        <f>SUM(G51:G58)</f>
        <v>709611.84</v>
      </c>
      <c r="H59" s="18">
        <v>44128</v>
      </c>
      <c r="I59" s="291">
        <v>263.64</v>
      </c>
      <c r="J59" s="60">
        <v>104400</v>
      </c>
      <c r="K59" s="57">
        <v>0.97299999999999998</v>
      </c>
      <c r="L59" s="58">
        <v>95.908045977011497</v>
      </c>
      <c r="M59" s="7">
        <f t="shared" si="8"/>
        <v>100128</v>
      </c>
      <c r="N59" s="184">
        <f t="shared" si="9"/>
        <v>101581.2</v>
      </c>
      <c r="O59" s="18">
        <v>44125</v>
      </c>
      <c r="P59" s="291">
        <v>370.58</v>
      </c>
      <c r="Q59" s="60">
        <v>78480</v>
      </c>
      <c r="R59" s="57">
        <v>0.98599999999999999</v>
      </c>
      <c r="S59" s="58">
        <v>94.403669724770651</v>
      </c>
      <c r="T59" s="20">
        <f t="shared" si="28"/>
        <v>74088.000000000015</v>
      </c>
      <c r="U59" s="299">
        <f t="shared" si="29"/>
        <v>77381.279999999999</v>
      </c>
    </row>
    <row r="60" spans="1:21" x14ac:dyDescent="0.2">
      <c r="B60" s="37"/>
      <c r="C60" s="37"/>
      <c r="D60" s="37"/>
      <c r="E60" s="37"/>
      <c r="F60" s="20"/>
      <c r="G60" s="299"/>
      <c r="I60" s="291">
        <v>263.79000000000002</v>
      </c>
      <c r="J60" s="60">
        <v>104400</v>
      </c>
      <c r="K60" s="57">
        <v>0.96899999999999997</v>
      </c>
      <c r="L60" s="58">
        <v>95.908045977011497</v>
      </c>
      <c r="M60" s="7">
        <f t="shared" si="8"/>
        <v>100128</v>
      </c>
      <c r="N60" s="184">
        <f t="shared" si="9"/>
        <v>101163.59999999999</v>
      </c>
      <c r="P60" s="291">
        <v>369.58</v>
      </c>
      <c r="Q60" s="60">
        <v>78480</v>
      </c>
      <c r="R60" s="57">
        <v>0.96799999999999997</v>
      </c>
      <c r="S60" s="58">
        <v>94.403669724770651</v>
      </c>
      <c r="T60" s="20">
        <f t="shared" si="28"/>
        <v>74088.000000000015</v>
      </c>
      <c r="U60" s="299">
        <f t="shared" si="29"/>
        <v>75968.639999999999</v>
      </c>
    </row>
    <row r="61" spans="1:21" x14ac:dyDescent="0.2">
      <c r="B61" s="327" t="s">
        <v>99</v>
      </c>
      <c r="C61" s="328"/>
      <c r="D61" s="328"/>
      <c r="E61" s="328"/>
      <c r="F61" s="328"/>
      <c r="G61" s="329"/>
      <c r="H61" s="18">
        <v>44129</v>
      </c>
      <c r="I61" s="291">
        <v>263.43</v>
      </c>
      <c r="J61" s="60">
        <v>104400</v>
      </c>
      <c r="K61" s="57">
        <v>0.97699999999999998</v>
      </c>
      <c r="L61" s="58">
        <v>93.624521072796938</v>
      </c>
      <c r="M61" s="7">
        <f t="shared" si="8"/>
        <v>97744</v>
      </c>
      <c r="N61" s="184">
        <f t="shared" si="9"/>
        <v>101998.8</v>
      </c>
      <c r="O61" s="18">
        <v>44126</v>
      </c>
      <c r="P61" s="292">
        <v>396.72</v>
      </c>
      <c r="Q61" s="60">
        <v>78480</v>
      </c>
      <c r="R61" s="57">
        <v>0.97199999999999998</v>
      </c>
      <c r="S61" s="58">
        <v>94.403669724770651</v>
      </c>
      <c r="T61" s="20">
        <f t="shared" si="28"/>
        <v>74088.000000000015</v>
      </c>
      <c r="U61" s="299">
        <f t="shared" si="29"/>
        <v>76282.559999999998</v>
      </c>
    </row>
    <row r="62" spans="1:21" ht="12.75" customHeight="1" x14ac:dyDescent="0.2">
      <c r="A62" s="18">
        <v>44128</v>
      </c>
      <c r="B62" s="291">
        <v>385.8</v>
      </c>
      <c r="C62" s="60">
        <v>82800</v>
      </c>
      <c r="D62" s="36">
        <v>0.94899999999999995</v>
      </c>
      <c r="E62" s="58">
        <v>60.782608695652172</v>
      </c>
      <c r="F62" s="20">
        <f t="shared" ref="F62:F67" si="30">C62*E62/100</f>
        <v>50328</v>
      </c>
      <c r="G62" s="299">
        <f t="shared" ref="G62:G67" si="31">C62*D62</f>
        <v>78577.2</v>
      </c>
      <c r="I62" s="291">
        <v>263.35000000000002</v>
      </c>
      <c r="J62" s="60">
        <v>104400</v>
      </c>
      <c r="K62" s="57">
        <v>0.97499999999999998</v>
      </c>
      <c r="L62" s="58">
        <v>93.624521072796938</v>
      </c>
      <c r="M62" s="7">
        <f t="shared" si="8"/>
        <v>97744</v>
      </c>
      <c r="N62" s="184">
        <f t="shared" si="9"/>
        <v>101790</v>
      </c>
      <c r="P62" s="292">
        <v>370.56</v>
      </c>
      <c r="Q62" s="60">
        <v>78480</v>
      </c>
      <c r="R62" s="57">
        <v>0.97799999999999998</v>
      </c>
      <c r="S62" s="58">
        <v>94.403669724770651</v>
      </c>
      <c r="T62" s="20">
        <f t="shared" si="28"/>
        <v>74088.000000000015</v>
      </c>
      <c r="U62" s="299">
        <f t="shared" si="29"/>
        <v>76753.440000000002</v>
      </c>
    </row>
    <row r="63" spans="1:21" x14ac:dyDescent="0.2">
      <c r="B63" s="291">
        <v>385</v>
      </c>
      <c r="C63" s="60">
        <v>82800</v>
      </c>
      <c r="D63" s="36">
        <v>0.96599999999999997</v>
      </c>
      <c r="E63" s="58">
        <v>92.299516908212567</v>
      </c>
      <c r="F63" s="20">
        <f t="shared" si="30"/>
        <v>76424.000000000015</v>
      </c>
      <c r="G63" s="299">
        <f t="shared" si="31"/>
        <v>79984.800000000003</v>
      </c>
      <c r="H63" s="18">
        <v>44130</v>
      </c>
      <c r="I63" s="291">
        <v>262.58</v>
      </c>
      <c r="J63" s="60">
        <v>104400</v>
      </c>
      <c r="K63" s="57">
        <v>0.98299999999999998</v>
      </c>
      <c r="L63" s="58">
        <v>93.624521072796938</v>
      </c>
      <c r="M63" s="7">
        <f t="shared" si="8"/>
        <v>97744</v>
      </c>
      <c r="N63" s="184">
        <f t="shared" si="9"/>
        <v>102625.2</v>
      </c>
      <c r="O63" s="18">
        <v>44127</v>
      </c>
      <c r="P63" s="291">
        <v>369.37</v>
      </c>
      <c r="Q63" s="60">
        <v>78480</v>
      </c>
      <c r="R63" s="57">
        <v>0.96899999999999997</v>
      </c>
      <c r="S63" s="58">
        <v>92.155963302752298</v>
      </c>
      <c r="T63" s="20">
        <f t="shared" si="28"/>
        <v>72324</v>
      </c>
      <c r="U63" s="299">
        <f t="shared" si="29"/>
        <v>76047.12</v>
      </c>
    </row>
    <row r="64" spans="1:21" ht="14.25" customHeight="1" x14ac:dyDescent="0.2">
      <c r="A64" s="18">
        <v>44129</v>
      </c>
      <c r="B64" s="291">
        <v>386.52</v>
      </c>
      <c r="C64" s="60">
        <v>82800</v>
      </c>
      <c r="D64" s="36">
        <v>0.96699999999999997</v>
      </c>
      <c r="E64" s="58">
        <v>94.550724637681157</v>
      </c>
      <c r="F64" s="20">
        <f t="shared" si="30"/>
        <v>78288</v>
      </c>
      <c r="G64" s="299">
        <f t="shared" si="31"/>
        <v>80067.599999999991</v>
      </c>
      <c r="I64" s="291">
        <v>263.93</v>
      </c>
      <c r="J64" s="60">
        <v>104400</v>
      </c>
      <c r="K64" s="57">
        <v>0.96399999999999997</v>
      </c>
      <c r="L64" s="58">
        <v>93.624521072796938</v>
      </c>
      <c r="M64" s="7">
        <f t="shared" si="8"/>
        <v>97744</v>
      </c>
      <c r="N64" s="184">
        <f t="shared" si="9"/>
        <v>100641.59999999999</v>
      </c>
      <c r="P64" s="291">
        <v>370.14</v>
      </c>
      <c r="Q64" s="60">
        <v>78480</v>
      </c>
      <c r="R64" s="57">
        <v>0.97299999999999998</v>
      </c>
      <c r="S64" s="58">
        <v>94.403669724770651</v>
      </c>
      <c r="T64" s="20">
        <f t="shared" si="28"/>
        <v>74088.000000000015</v>
      </c>
      <c r="U64" s="299">
        <f t="shared" si="29"/>
        <v>76361.039999999994</v>
      </c>
    </row>
    <row r="65" spans="1:21" x14ac:dyDescent="0.2">
      <c r="B65" s="291">
        <v>385.81</v>
      </c>
      <c r="C65" s="60">
        <v>82800</v>
      </c>
      <c r="D65" s="36">
        <v>0.96299999999999997</v>
      </c>
      <c r="E65" s="58">
        <v>92.299516908212567</v>
      </c>
      <c r="F65" s="20">
        <f t="shared" si="30"/>
        <v>76424.000000000015</v>
      </c>
      <c r="G65" s="299">
        <f t="shared" si="31"/>
        <v>79736.399999999994</v>
      </c>
      <c r="H65" s="18">
        <v>44131</v>
      </c>
      <c r="I65" s="291">
        <v>264.12</v>
      </c>
      <c r="J65" s="60">
        <v>104400</v>
      </c>
      <c r="K65" s="57">
        <v>0.98399999999999999</v>
      </c>
      <c r="L65" s="58">
        <v>95.908045977011497</v>
      </c>
      <c r="M65" s="7">
        <f t="shared" si="8"/>
        <v>100128</v>
      </c>
      <c r="N65" s="184">
        <f t="shared" si="9"/>
        <v>102729.59999999999</v>
      </c>
      <c r="O65" s="18">
        <v>44128</v>
      </c>
      <c r="P65" s="291">
        <v>370.04</v>
      </c>
      <c r="Q65" s="60">
        <v>78480</v>
      </c>
      <c r="R65" s="57">
        <v>0.98</v>
      </c>
      <c r="S65" s="58">
        <v>94.403669724770651</v>
      </c>
      <c r="T65" s="20">
        <f t="shared" si="28"/>
        <v>74088.000000000015</v>
      </c>
      <c r="U65" s="299">
        <f t="shared" si="29"/>
        <v>76910.399999999994</v>
      </c>
    </row>
    <row r="66" spans="1:21" x14ac:dyDescent="0.2">
      <c r="A66" s="18">
        <v>44130</v>
      </c>
      <c r="B66" s="291">
        <v>387.12</v>
      </c>
      <c r="C66" s="60">
        <v>82800</v>
      </c>
      <c r="D66" s="36">
        <v>0.96899999999999997</v>
      </c>
      <c r="E66" s="58">
        <v>92.299516908212567</v>
      </c>
      <c r="F66" s="20">
        <f t="shared" si="30"/>
        <v>76424.000000000015</v>
      </c>
      <c r="G66" s="299">
        <f t="shared" si="31"/>
        <v>80233.2</v>
      </c>
      <c r="H66" s="10"/>
      <c r="I66" s="291">
        <v>263.87</v>
      </c>
      <c r="J66" s="60">
        <v>104400</v>
      </c>
      <c r="K66" s="57">
        <v>0.97699999999999998</v>
      </c>
      <c r="L66" s="58">
        <v>93.624521072796938</v>
      </c>
      <c r="M66" s="7">
        <f t="shared" si="8"/>
        <v>97744</v>
      </c>
      <c r="N66" s="184">
        <f t="shared" si="9"/>
        <v>101998.8</v>
      </c>
      <c r="P66" s="291">
        <v>369.62</v>
      </c>
      <c r="Q66" s="60">
        <v>78480</v>
      </c>
      <c r="R66" s="57">
        <v>0.97</v>
      </c>
      <c r="S66" s="58">
        <v>94.403669724770651</v>
      </c>
      <c r="T66" s="20">
        <f t="shared" si="28"/>
        <v>74088.000000000015</v>
      </c>
      <c r="U66" s="299">
        <f t="shared" si="29"/>
        <v>76125.599999999991</v>
      </c>
    </row>
    <row r="67" spans="1:21" x14ac:dyDescent="0.2">
      <c r="B67" s="291">
        <v>387.2</v>
      </c>
      <c r="C67" s="60">
        <v>82800</v>
      </c>
      <c r="D67" s="36">
        <v>0.96199999999999997</v>
      </c>
      <c r="E67" s="58">
        <v>87.79710144927536</v>
      </c>
      <c r="F67" s="20">
        <f t="shared" si="30"/>
        <v>72696</v>
      </c>
      <c r="G67" s="299">
        <f t="shared" si="31"/>
        <v>79653.599999999991</v>
      </c>
      <c r="H67" s="18">
        <v>44132</v>
      </c>
      <c r="I67" s="291">
        <v>263.08999999999997</v>
      </c>
      <c r="J67" s="60">
        <v>104400</v>
      </c>
      <c r="K67" s="57">
        <v>0.97499999999999998</v>
      </c>
      <c r="L67" s="58">
        <v>93.624521072796938</v>
      </c>
      <c r="M67" s="7">
        <f t="shared" si="8"/>
        <v>97744</v>
      </c>
      <c r="N67" s="184">
        <f t="shared" si="9"/>
        <v>101790</v>
      </c>
      <c r="O67" s="18">
        <v>44129</v>
      </c>
      <c r="P67" s="291">
        <v>370.5</v>
      </c>
      <c r="Q67" s="60">
        <v>78480</v>
      </c>
      <c r="R67" s="57">
        <v>0.97899999999999998</v>
      </c>
      <c r="S67" s="58">
        <v>94.403669724770651</v>
      </c>
      <c r="T67" s="20">
        <f t="shared" si="28"/>
        <v>74088.000000000015</v>
      </c>
      <c r="U67" s="299">
        <f t="shared" si="29"/>
        <v>76831.92</v>
      </c>
    </row>
    <row r="68" spans="1:21" x14ac:dyDescent="0.2">
      <c r="B68" s="271">
        <f>AVERAGE(B62:B67)</f>
        <v>386.24166666666662</v>
      </c>
      <c r="C68" s="272"/>
      <c r="D68" s="273" t="s">
        <v>1</v>
      </c>
      <c r="E68" s="53">
        <f>F68/G68</f>
        <v>0.90032719097514957</v>
      </c>
      <c r="F68" s="284">
        <f>SUM(F62:F67)</f>
        <v>430584</v>
      </c>
      <c r="G68" s="284">
        <f>SUM(G62:G67)</f>
        <v>478252.79999999999</v>
      </c>
      <c r="I68" s="291">
        <v>263.5</v>
      </c>
      <c r="J68" s="60">
        <v>104400</v>
      </c>
      <c r="K68" s="57">
        <v>0.99</v>
      </c>
      <c r="L68" s="58">
        <v>95.908045977011497</v>
      </c>
      <c r="M68" s="7">
        <f t="shared" si="8"/>
        <v>100128</v>
      </c>
      <c r="N68" s="184">
        <f t="shared" si="9"/>
        <v>103356</v>
      </c>
      <c r="O68" s="10"/>
      <c r="P68" s="291">
        <v>370.22</v>
      </c>
      <c r="Q68" s="60">
        <v>78480</v>
      </c>
      <c r="R68" s="57">
        <v>0.97199999999999998</v>
      </c>
      <c r="S68" s="58">
        <v>94.403669724770651</v>
      </c>
      <c r="T68" s="20">
        <f t="shared" si="28"/>
        <v>74088.000000000015</v>
      </c>
      <c r="U68" s="299">
        <f t="shared" si="29"/>
        <v>76282.559999999998</v>
      </c>
    </row>
    <row r="69" spans="1:21" ht="13.9" customHeight="1" x14ac:dyDescent="0.2">
      <c r="B69" s="37"/>
      <c r="C69" s="37"/>
      <c r="D69" s="37"/>
      <c r="E69" s="37"/>
      <c r="F69" s="20"/>
      <c r="G69" s="299"/>
      <c r="H69" s="18">
        <v>44133</v>
      </c>
      <c r="I69" s="291">
        <v>263.08</v>
      </c>
      <c r="J69" s="60">
        <v>104400</v>
      </c>
      <c r="K69" s="57">
        <v>0.98899999999999999</v>
      </c>
      <c r="L69" s="58">
        <v>95.908045977011497</v>
      </c>
      <c r="M69" s="7">
        <f t="shared" ref="M69:M70" si="32">J69*L69/100</f>
        <v>100128</v>
      </c>
      <c r="N69" s="184">
        <f t="shared" ref="N69:N70" si="33">J69*K69</f>
        <v>103251.6</v>
      </c>
      <c r="O69" s="18">
        <v>44130</v>
      </c>
      <c r="P69" s="291">
        <v>369.94</v>
      </c>
      <c r="Q69" s="60">
        <v>78480</v>
      </c>
      <c r="R69" s="57">
        <v>0.98899999999999999</v>
      </c>
      <c r="S69" s="58">
        <v>94.403669724770651</v>
      </c>
      <c r="T69" s="20">
        <f t="shared" si="28"/>
        <v>74088.000000000015</v>
      </c>
      <c r="U69" s="299">
        <f t="shared" si="29"/>
        <v>77616.72</v>
      </c>
    </row>
    <row r="70" spans="1:21" ht="14.25" customHeight="1" x14ac:dyDescent="0.2">
      <c r="B70" s="327" t="s">
        <v>100</v>
      </c>
      <c r="C70" s="328"/>
      <c r="D70" s="328"/>
      <c r="E70" s="328"/>
      <c r="F70" s="328"/>
      <c r="G70" s="329"/>
      <c r="I70" s="291">
        <v>263.48</v>
      </c>
      <c r="J70" s="60">
        <v>104400</v>
      </c>
      <c r="K70" s="57">
        <v>0.98699999999999999</v>
      </c>
      <c r="L70" s="58">
        <v>91.340996168582379</v>
      </c>
      <c r="M70" s="7">
        <f t="shared" si="32"/>
        <v>95360</v>
      </c>
      <c r="N70" s="184">
        <f t="shared" si="33"/>
        <v>103042.8</v>
      </c>
      <c r="O70" s="10"/>
      <c r="P70" s="291">
        <v>370</v>
      </c>
      <c r="Q70" s="60">
        <v>78480</v>
      </c>
      <c r="R70" s="57">
        <v>0.98</v>
      </c>
      <c r="S70" s="58">
        <v>96.651376146788991</v>
      </c>
      <c r="T70" s="20">
        <f t="shared" si="28"/>
        <v>75852</v>
      </c>
      <c r="U70" s="299">
        <f t="shared" si="29"/>
        <v>76910.399999999994</v>
      </c>
    </row>
    <row r="71" spans="1:21" x14ac:dyDescent="0.2">
      <c r="A71" s="18">
        <v>44131</v>
      </c>
      <c r="B71" s="291">
        <v>254.9</v>
      </c>
      <c r="C71" s="60">
        <v>113040</v>
      </c>
      <c r="D71" s="36">
        <v>0.82</v>
      </c>
      <c r="E71" s="58">
        <v>67.261146496815286</v>
      </c>
      <c r="F71" s="20">
        <f t="shared" ref="F71:F76" si="34">C71*E71/100</f>
        <v>76032</v>
      </c>
      <c r="G71" s="299">
        <f t="shared" ref="G71:G76" si="35">C71*D71</f>
        <v>92692.799999999988</v>
      </c>
      <c r="I71" s="271">
        <f>AVERAGE(I53:I70)</f>
        <v>263.44111111111101</v>
      </c>
      <c r="J71" s="272"/>
      <c r="K71" s="273" t="s">
        <v>1</v>
      </c>
      <c r="L71" s="53">
        <f>M71/N71</f>
        <v>0.95179377626981965</v>
      </c>
      <c r="M71" s="284">
        <f>SUM(M53:M70)</f>
        <v>1745088</v>
      </c>
      <c r="N71" s="284">
        <f>SUM(N53:N70)</f>
        <v>1833472.8000000003</v>
      </c>
      <c r="O71" s="18">
        <v>44131</v>
      </c>
      <c r="P71" s="291">
        <v>369.46</v>
      </c>
      <c r="Q71" s="60">
        <v>78480</v>
      </c>
      <c r="R71" s="57">
        <v>0.99</v>
      </c>
      <c r="S71" s="58">
        <v>96.651376146788991</v>
      </c>
      <c r="T71" s="20">
        <f t="shared" si="28"/>
        <v>75852</v>
      </c>
      <c r="U71" s="299">
        <f t="shared" si="29"/>
        <v>77695.199999999997</v>
      </c>
    </row>
    <row r="72" spans="1:21" x14ac:dyDescent="0.2">
      <c r="A72" s="10"/>
      <c r="B72" s="291">
        <v>255</v>
      </c>
      <c r="C72" s="60">
        <v>113040</v>
      </c>
      <c r="D72" s="36">
        <v>0.98399999999999999</v>
      </c>
      <c r="E72" s="58">
        <v>94.663835810332628</v>
      </c>
      <c r="F72" s="20">
        <f t="shared" si="34"/>
        <v>107008</v>
      </c>
      <c r="G72" s="299">
        <f t="shared" si="35"/>
        <v>111231.36</v>
      </c>
      <c r="I72" s="37"/>
      <c r="J72" s="37"/>
      <c r="K72" s="37"/>
      <c r="L72" s="37"/>
      <c r="M72" s="7"/>
      <c r="N72" s="184"/>
      <c r="P72" s="291">
        <v>370.56</v>
      </c>
      <c r="Q72" s="60">
        <v>78480</v>
      </c>
      <c r="R72" s="57">
        <v>0.98</v>
      </c>
      <c r="S72" s="58">
        <v>96.651376146788991</v>
      </c>
      <c r="T72" s="20">
        <f t="shared" si="28"/>
        <v>75852</v>
      </c>
      <c r="U72" s="299">
        <f t="shared" si="29"/>
        <v>76910.399999999994</v>
      </c>
    </row>
    <row r="73" spans="1:21" ht="12.75" customHeight="1" x14ac:dyDescent="0.2">
      <c r="A73" s="18">
        <v>44132</v>
      </c>
      <c r="B73" s="291">
        <v>253.71</v>
      </c>
      <c r="C73" s="60">
        <v>113040</v>
      </c>
      <c r="D73" s="36">
        <v>0.97299999999999998</v>
      </c>
      <c r="E73" s="58">
        <v>94.663835810332628</v>
      </c>
      <c r="F73" s="20">
        <f t="shared" si="34"/>
        <v>107008</v>
      </c>
      <c r="G73" s="299">
        <f t="shared" si="35"/>
        <v>109987.92</v>
      </c>
      <c r="I73" s="327" t="s">
        <v>77</v>
      </c>
      <c r="J73" s="328"/>
      <c r="K73" s="328"/>
      <c r="L73" s="328"/>
      <c r="M73" s="328"/>
      <c r="N73" s="363"/>
      <c r="O73" s="18">
        <v>44132</v>
      </c>
      <c r="P73" s="291">
        <v>369.06</v>
      </c>
      <c r="Q73" s="60">
        <v>78480</v>
      </c>
      <c r="R73" s="57">
        <v>0.98799999999999999</v>
      </c>
      <c r="S73" s="58">
        <v>96.651376146788991</v>
      </c>
      <c r="T73" s="20">
        <f t="shared" si="28"/>
        <v>75852</v>
      </c>
      <c r="U73" s="299">
        <f t="shared" si="29"/>
        <v>77538.240000000005</v>
      </c>
    </row>
    <row r="74" spans="1:21" ht="12.75" customHeight="1" x14ac:dyDescent="0.2">
      <c r="B74" s="291">
        <v>256.54000000000002</v>
      </c>
      <c r="C74" s="60">
        <v>113040</v>
      </c>
      <c r="D74" s="36">
        <v>0.98799999999999999</v>
      </c>
      <c r="E74" s="58">
        <v>94.663835810332628</v>
      </c>
      <c r="F74" s="20">
        <f t="shared" si="34"/>
        <v>107008</v>
      </c>
      <c r="G74" s="299">
        <f t="shared" si="35"/>
        <v>111683.52</v>
      </c>
      <c r="H74" s="18">
        <v>44134</v>
      </c>
      <c r="I74" s="98">
        <v>191.27</v>
      </c>
      <c r="J74" s="60">
        <v>117360</v>
      </c>
      <c r="K74" s="1">
        <v>0.93799999999999994</v>
      </c>
      <c r="L74" s="26">
        <v>71.434049079754601</v>
      </c>
      <c r="M74" s="7">
        <f t="shared" ref="M74" si="36">J74*L74/100</f>
        <v>83835</v>
      </c>
      <c r="N74" s="184">
        <f t="shared" ref="N74" si="37">J74*K74</f>
        <v>110083.68</v>
      </c>
      <c r="P74" s="291">
        <v>370.2</v>
      </c>
      <c r="Q74" s="60">
        <v>78480</v>
      </c>
      <c r="R74" s="57">
        <v>0.98899999999999999</v>
      </c>
      <c r="S74" s="58">
        <v>94.403669724770651</v>
      </c>
      <c r="T74" s="20">
        <f t="shared" si="28"/>
        <v>74088.000000000015</v>
      </c>
      <c r="U74" s="299">
        <f t="shared" si="29"/>
        <v>77616.72</v>
      </c>
    </row>
    <row r="75" spans="1:21" ht="14.25" customHeight="1" x14ac:dyDescent="0.2">
      <c r="A75" s="18">
        <v>44133</v>
      </c>
      <c r="B75" s="291">
        <v>255.35</v>
      </c>
      <c r="C75" s="60">
        <v>113040</v>
      </c>
      <c r="D75" s="36">
        <v>0.98199999999999998</v>
      </c>
      <c r="E75" s="58">
        <v>97.154989384288754</v>
      </c>
      <c r="F75" s="20">
        <f t="shared" si="34"/>
        <v>109824</v>
      </c>
      <c r="G75" s="299">
        <f t="shared" si="35"/>
        <v>111005.28</v>
      </c>
      <c r="I75" s="98">
        <v>191.73</v>
      </c>
      <c r="J75" s="60">
        <v>120960</v>
      </c>
      <c r="K75" s="1">
        <v>0.98099999999999998</v>
      </c>
      <c r="L75" s="26">
        <v>96.428571428571431</v>
      </c>
      <c r="M75" s="7">
        <f t="shared" ref="M75" si="38">J75*L75/100</f>
        <v>116640</v>
      </c>
      <c r="N75" s="184">
        <f t="shared" ref="N75" si="39">J75*K75</f>
        <v>118661.75999999999</v>
      </c>
      <c r="P75" s="271">
        <f>AVERAGE(P55:P74)</f>
        <v>371.37800000000004</v>
      </c>
      <c r="Q75" s="272"/>
      <c r="R75" s="273" t="s">
        <v>1</v>
      </c>
      <c r="S75" s="53">
        <f>T75/U75</f>
        <v>0.96051887833647198</v>
      </c>
      <c r="T75" s="284">
        <f>SUM(T55:T74)</f>
        <v>1469412</v>
      </c>
      <c r="U75" s="284">
        <f>SUM(U55:U74)</f>
        <v>1529810.6399999997</v>
      </c>
    </row>
    <row r="76" spans="1:21" ht="12.75" customHeight="1" x14ac:dyDescent="0.2">
      <c r="B76" s="291">
        <v>257.23</v>
      </c>
      <c r="C76" s="60">
        <v>113040</v>
      </c>
      <c r="D76" s="36">
        <v>0.98699999999999999</v>
      </c>
      <c r="E76" s="58">
        <v>97.154989384288754</v>
      </c>
      <c r="F76" s="20">
        <f t="shared" si="34"/>
        <v>109824</v>
      </c>
      <c r="G76" s="299">
        <f t="shared" si="35"/>
        <v>111570.48</v>
      </c>
      <c r="H76" s="18">
        <v>44135</v>
      </c>
      <c r="I76" s="226">
        <v>191.1</v>
      </c>
      <c r="J76" s="60">
        <v>122400</v>
      </c>
      <c r="K76" s="1">
        <v>0.96099999999999997</v>
      </c>
      <c r="L76" s="50">
        <v>92.316176470588246</v>
      </c>
      <c r="M76" s="7">
        <f t="shared" ref="M76:M77" si="40">J76*L76/100</f>
        <v>112995.00000000001</v>
      </c>
      <c r="N76" s="184">
        <f t="shared" ref="N76:N77" si="41">J76*K76</f>
        <v>117626.4</v>
      </c>
      <c r="P76" s="37"/>
      <c r="Q76" s="37"/>
      <c r="R76" s="37"/>
      <c r="S76" s="37"/>
      <c r="T76" s="37"/>
      <c r="U76" s="37"/>
    </row>
    <row r="77" spans="1:21" ht="12.75" customHeight="1" x14ac:dyDescent="0.2">
      <c r="A77" s="18">
        <v>44134</v>
      </c>
      <c r="B77" s="98">
        <v>257.16000000000003</v>
      </c>
      <c r="C77" s="60">
        <v>113040</v>
      </c>
      <c r="D77" s="3">
        <v>0.98099999999999998</v>
      </c>
      <c r="E77" s="26">
        <v>94.663835810332628</v>
      </c>
      <c r="F77" s="20">
        <f t="shared" ref="F77:F78" si="42">C77*E77/100</f>
        <v>107008</v>
      </c>
      <c r="G77" s="299">
        <f t="shared" ref="G77:G78" si="43">C77*D77</f>
        <v>110892.24</v>
      </c>
      <c r="I77" s="233">
        <v>192.27</v>
      </c>
      <c r="J77" s="60">
        <v>122400</v>
      </c>
      <c r="K77" s="124">
        <v>0.98799999999999999</v>
      </c>
      <c r="L77" s="63">
        <v>95.294117647058812</v>
      </c>
      <c r="M77" s="7">
        <f t="shared" si="40"/>
        <v>116639.99999999999</v>
      </c>
      <c r="N77" s="184">
        <f t="shared" si="41"/>
        <v>120931.2</v>
      </c>
      <c r="P77" s="327" t="s">
        <v>63</v>
      </c>
      <c r="Q77" s="328"/>
      <c r="R77" s="328"/>
      <c r="S77" s="328"/>
      <c r="T77" s="328"/>
      <c r="U77" s="329"/>
    </row>
    <row r="78" spans="1:21" ht="12.75" customHeight="1" x14ac:dyDescent="0.2">
      <c r="B78" s="98">
        <v>256.02</v>
      </c>
      <c r="C78" s="60">
        <v>113040</v>
      </c>
      <c r="D78" s="3">
        <v>0.97599999999999998</v>
      </c>
      <c r="E78" s="26">
        <v>94.663835810332628</v>
      </c>
      <c r="F78" s="20">
        <f t="shared" si="42"/>
        <v>107008</v>
      </c>
      <c r="G78" s="299">
        <f t="shared" si="43"/>
        <v>110327.03999999999</v>
      </c>
      <c r="I78" s="271">
        <f>AVERAGE(I74:I75)</f>
        <v>191.5</v>
      </c>
      <c r="J78" s="272"/>
      <c r="K78" s="273" t="s">
        <v>1</v>
      </c>
      <c r="L78" s="53">
        <f>M78/N78</f>
        <v>0.92040916318455801</v>
      </c>
      <c r="M78" s="284">
        <f>SUM(M74:M77)</f>
        <v>430110</v>
      </c>
      <c r="N78" s="284">
        <f>SUM(N74:N77)</f>
        <v>467303.04</v>
      </c>
      <c r="O78" s="18">
        <v>44133</v>
      </c>
      <c r="P78" s="98">
        <v>465.1</v>
      </c>
      <c r="Q78" s="60">
        <v>75600</v>
      </c>
      <c r="R78" s="1">
        <v>0.91</v>
      </c>
      <c r="S78" s="26">
        <v>60.277777777777771</v>
      </c>
      <c r="T78" s="20">
        <f>Q78*S78/100</f>
        <v>45569.999999999993</v>
      </c>
      <c r="U78" s="299">
        <f>Q78*R78</f>
        <v>68796</v>
      </c>
    </row>
    <row r="79" spans="1:21" ht="12.75" customHeight="1" x14ac:dyDescent="0.2">
      <c r="A79" s="18">
        <v>44135</v>
      </c>
      <c r="B79" s="226">
        <v>256.45</v>
      </c>
      <c r="C79" s="60">
        <v>113040</v>
      </c>
      <c r="D79" s="3">
        <v>0.98299999999999998</v>
      </c>
      <c r="E79" s="50">
        <v>94.663835810332628</v>
      </c>
      <c r="F79" s="20">
        <f t="shared" ref="F79:F80" si="44">C79*E79/100</f>
        <v>107008</v>
      </c>
      <c r="G79" s="299">
        <f t="shared" ref="G79:G80" si="45">C79*D79</f>
        <v>111118.31999999999</v>
      </c>
      <c r="I79" s="41"/>
      <c r="J79" s="41"/>
      <c r="K79" s="41"/>
      <c r="L79" s="41"/>
      <c r="M79" s="259"/>
      <c r="N79" s="201"/>
      <c r="O79" s="18"/>
      <c r="P79" s="98">
        <v>464.25</v>
      </c>
      <c r="Q79" s="60">
        <v>75600</v>
      </c>
      <c r="R79" s="1">
        <v>0.999</v>
      </c>
      <c r="S79" s="26">
        <v>99.166666666666671</v>
      </c>
      <c r="T79" s="20">
        <f t="shared" ref="T79:T83" si="46">Q79*S79/100</f>
        <v>74970</v>
      </c>
      <c r="U79" s="299">
        <f t="shared" ref="U79:U83" si="47">Q79*R79</f>
        <v>75524.399999999994</v>
      </c>
    </row>
    <row r="80" spans="1:21" ht="12.75" customHeight="1" thickBot="1" x14ac:dyDescent="0.25">
      <c r="B80" s="305">
        <v>256.29000000000002</v>
      </c>
      <c r="C80" s="60">
        <v>113040</v>
      </c>
      <c r="D80" s="52">
        <v>0.98499999999999999</v>
      </c>
      <c r="E80" s="51">
        <v>92.172682236376502</v>
      </c>
      <c r="F80" s="20">
        <f t="shared" si="44"/>
        <v>104192</v>
      </c>
      <c r="G80" s="299">
        <f t="shared" si="45"/>
        <v>111344.4</v>
      </c>
      <c r="I80" s="41"/>
      <c r="J80" s="41"/>
      <c r="K80" s="41"/>
      <c r="L80" s="41"/>
      <c r="M80" s="259"/>
      <c r="N80" s="201"/>
      <c r="O80" s="18">
        <v>44134</v>
      </c>
      <c r="P80" s="98">
        <v>464.66</v>
      </c>
      <c r="Q80" s="60">
        <v>75600</v>
      </c>
      <c r="R80" s="1">
        <v>0.96299999999999997</v>
      </c>
      <c r="S80" s="26">
        <v>95.277777777777771</v>
      </c>
      <c r="T80" s="20">
        <f t="shared" si="46"/>
        <v>72029.999999999985</v>
      </c>
      <c r="U80" s="299">
        <f t="shared" si="47"/>
        <v>72802.8</v>
      </c>
    </row>
    <row r="81" spans="2:21" ht="12.75" customHeight="1" x14ac:dyDescent="0.2">
      <c r="B81" s="271">
        <f>AVERAGE(B71:B78)</f>
        <v>255.73875000000001</v>
      </c>
      <c r="C81" s="272"/>
      <c r="D81" s="273" t="s">
        <v>1</v>
      </c>
      <c r="E81" s="53">
        <f>F81/G81</f>
        <v>0.95426733861037905</v>
      </c>
      <c r="F81" s="284">
        <f>SUM(F71:F80)</f>
        <v>1041920</v>
      </c>
      <c r="G81" s="284">
        <f>SUM(G71:G80)</f>
        <v>1091853.3599999999</v>
      </c>
      <c r="I81" s="41"/>
      <c r="J81" s="41"/>
      <c r="K81" s="41"/>
      <c r="L81" s="41"/>
      <c r="M81" s="259"/>
      <c r="N81" s="201"/>
      <c r="P81" s="98">
        <v>460.21</v>
      </c>
      <c r="Q81" s="60">
        <v>75600</v>
      </c>
      <c r="R81" s="1">
        <v>0.98</v>
      </c>
      <c r="S81" s="26">
        <v>97.222222222222214</v>
      </c>
      <c r="T81" s="20">
        <f t="shared" si="46"/>
        <v>73499.999999999985</v>
      </c>
      <c r="U81" s="299">
        <f t="shared" si="47"/>
        <v>74088</v>
      </c>
    </row>
    <row r="82" spans="2:21" x14ac:dyDescent="0.2">
      <c r="I82" s="41"/>
      <c r="J82" s="41"/>
      <c r="K82" s="41"/>
      <c r="L82" s="41"/>
      <c r="M82" s="40"/>
      <c r="N82" s="40"/>
      <c r="O82" s="18">
        <v>44135</v>
      </c>
      <c r="P82" s="98">
        <v>461.62</v>
      </c>
      <c r="Q82" s="60">
        <v>75600</v>
      </c>
      <c r="R82" s="1">
        <v>0.98199999999999998</v>
      </c>
      <c r="S82" s="50">
        <v>97.222222222222214</v>
      </c>
      <c r="T82" s="20">
        <f t="shared" si="46"/>
        <v>73499.999999999985</v>
      </c>
      <c r="U82" s="299">
        <f t="shared" si="47"/>
        <v>74239.199999999997</v>
      </c>
    </row>
    <row r="83" spans="2:21" ht="15" thickBot="1" x14ac:dyDescent="0.25">
      <c r="B83" s="41"/>
      <c r="C83" s="41"/>
      <c r="D83" s="41"/>
      <c r="E83" s="41"/>
      <c r="F83" s="41"/>
      <c r="G83" s="41"/>
      <c r="H83" s="10"/>
      <c r="I83" s="138"/>
      <c r="J83" s="64"/>
      <c r="K83" s="49"/>
      <c r="L83" s="65"/>
      <c r="M83" s="259"/>
      <c r="N83" s="201"/>
      <c r="O83" s="10"/>
      <c r="P83" s="305">
        <v>462.3</v>
      </c>
      <c r="Q83" s="60">
        <v>75600</v>
      </c>
      <c r="R83" s="307">
        <v>0.97899999999999998</v>
      </c>
      <c r="S83" s="306">
        <v>95.277777777777771</v>
      </c>
      <c r="T83" s="20">
        <f t="shared" si="46"/>
        <v>72029.999999999985</v>
      </c>
      <c r="U83" s="299">
        <f t="shared" si="47"/>
        <v>74012.399999999994</v>
      </c>
    </row>
    <row r="84" spans="2:21" x14ac:dyDescent="0.2">
      <c r="B84" s="41"/>
      <c r="C84" s="41"/>
      <c r="D84" s="41"/>
      <c r="E84" s="41"/>
      <c r="F84" s="259"/>
      <c r="G84" s="201"/>
      <c r="H84" s="10"/>
      <c r="I84" s="138"/>
      <c r="J84" s="64"/>
      <c r="K84" s="49"/>
      <c r="L84" s="65"/>
      <c r="M84" s="259"/>
      <c r="N84" s="201"/>
      <c r="P84" s="276">
        <f>AVERAGE(P78:P83)</f>
        <v>463.02333333333337</v>
      </c>
      <c r="Q84" s="185"/>
      <c r="R84" s="186" t="s">
        <v>1</v>
      </c>
      <c r="S84" s="277">
        <f>T84/U84</f>
        <v>0.9365980465240743</v>
      </c>
      <c r="T84" s="286">
        <f>SUM(T78:T83)</f>
        <v>411600</v>
      </c>
      <c r="U84" s="286">
        <f>SUM(U78:U83)</f>
        <v>439462.80000000005</v>
      </c>
    </row>
    <row r="85" spans="2:21" ht="13.9" customHeight="1" x14ac:dyDescent="0.2">
      <c r="B85" s="41"/>
      <c r="C85" s="41"/>
      <c r="D85" s="41"/>
      <c r="E85" s="41"/>
      <c r="F85" s="259"/>
      <c r="G85" s="259"/>
      <c r="H85" s="10"/>
      <c r="I85" s="138"/>
      <c r="J85" s="64"/>
      <c r="K85" s="49"/>
      <c r="L85" s="65"/>
      <c r="M85" s="259"/>
      <c r="N85" s="201"/>
      <c r="P85" s="142"/>
      <c r="Q85" s="67"/>
      <c r="R85" s="75"/>
      <c r="S85" s="68"/>
      <c r="T85" s="42"/>
      <c r="U85" s="203"/>
    </row>
    <row r="86" spans="2:21" x14ac:dyDescent="0.2">
      <c r="B86" s="41"/>
      <c r="C86" s="41"/>
      <c r="D86" s="41"/>
      <c r="E86" s="41"/>
      <c r="F86" s="259"/>
      <c r="G86" s="201"/>
      <c r="I86" s="138"/>
      <c r="J86" s="64"/>
      <c r="K86" s="49"/>
      <c r="L86" s="65"/>
      <c r="M86" s="259"/>
      <c r="N86" s="201"/>
      <c r="P86" s="138"/>
      <c r="Q86" s="64"/>
      <c r="R86" s="49"/>
      <c r="S86" s="65"/>
      <c r="T86" s="259"/>
      <c r="U86" s="201"/>
    </row>
    <row r="87" spans="2:21" ht="13.9" customHeight="1" x14ac:dyDescent="0.2">
      <c r="B87" s="41"/>
      <c r="C87" s="41"/>
      <c r="D87" s="41"/>
      <c r="E87" s="41"/>
      <c r="F87" s="40"/>
      <c r="G87" s="40"/>
      <c r="I87" s="138"/>
      <c r="J87" s="64"/>
      <c r="K87" s="49"/>
      <c r="L87" s="65"/>
      <c r="M87" s="259"/>
      <c r="N87" s="201"/>
      <c r="P87" s="138"/>
      <c r="Q87" s="64"/>
      <c r="R87" s="49"/>
      <c r="S87" s="65"/>
      <c r="T87" s="259"/>
      <c r="U87" s="201"/>
    </row>
    <row r="88" spans="2:21" ht="13.9" customHeight="1" x14ac:dyDescent="0.2">
      <c r="B88" s="138"/>
      <c r="C88" s="64"/>
      <c r="D88" s="5"/>
      <c r="E88" s="65"/>
      <c r="F88" s="40"/>
      <c r="G88" s="40"/>
      <c r="I88" s="138"/>
      <c r="J88" s="64"/>
      <c r="K88" s="49"/>
      <c r="L88" s="65"/>
      <c r="M88" s="259"/>
      <c r="N88" s="201"/>
      <c r="P88" s="138"/>
      <c r="Q88" s="64"/>
      <c r="R88" s="49"/>
      <c r="S88" s="65"/>
      <c r="T88" s="259"/>
      <c r="U88" s="201"/>
    </row>
    <row r="89" spans="2:21" ht="13.9" customHeight="1" x14ac:dyDescent="0.2">
      <c r="B89" s="138"/>
      <c r="C89" s="64"/>
      <c r="D89" s="5"/>
      <c r="E89" s="65"/>
      <c r="F89" s="40"/>
      <c r="G89" s="40"/>
      <c r="I89" s="138"/>
      <c r="J89" s="64"/>
      <c r="K89" s="49"/>
      <c r="L89" s="65"/>
      <c r="M89" s="259"/>
      <c r="N89" s="201"/>
      <c r="P89" s="138"/>
      <c r="Q89" s="64"/>
      <c r="R89" s="49"/>
      <c r="S89" s="65"/>
      <c r="T89" s="259"/>
      <c r="U89" s="201"/>
    </row>
    <row r="90" spans="2:21" ht="13.9" customHeight="1" x14ac:dyDescent="0.2">
      <c r="B90" s="138"/>
      <c r="C90" s="64"/>
      <c r="D90" s="5"/>
      <c r="E90" s="65"/>
      <c r="F90" s="40"/>
      <c r="G90" s="40"/>
      <c r="I90" s="138"/>
      <c r="J90" s="64"/>
      <c r="K90" s="49"/>
      <c r="L90" s="65"/>
      <c r="M90" s="259"/>
      <c r="N90" s="201"/>
      <c r="P90" s="138"/>
      <c r="Q90" s="64"/>
      <c r="R90" s="49"/>
      <c r="S90" s="65"/>
      <c r="T90" s="259"/>
      <c r="U90" s="201"/>
    </row>
    <row r="91" spans="2:21" x14ac:dyDescent="0.2">
      <c r="B91" s="41"/>
      <c r="C91" s="41"/>
      <c r="D91" s="41"/>
      <c r="E91" s="41"/>
      <c r="F91" s="259"/>
      <c r="G91" s="201"/>
      <c r="H91" s="10"/>
      <c r="I91" s="138"/>
      <c r="J91" s="64"/>
      <c r="K91" s="49"/>
      <c r="L91" s="65"/>
      <c r="M91" s="259"/>
      <c r="N91" s="201"/>
      <c r="O91" s="10"/>
      <c r="P91" s="138"/>
      <c r="Q91" s="64"/>
      <c r="R91" s="49"/>
      <c r="S91" s="65"/>
      <c r="T91" s="259"/>
      <c r="U91" s="201"/>
    </row>
    <row r="92" spans="2:21" x14ac:dyDescent="0.2">
      <c r="B92" s="41"/>
      <c r="C92" s="41"/>
      <c r="D92" s="41"/>
      <c r="E92" s="41"/>
      <c r="F92" s="259"/>
      <c r="G92" s="201"/>
      <c r="H92" s="10"/>
      <c r="I92" s="138"/>
      <c r="J92" s="64"/>
      <c r="K92" s="49"/>
      <c r="L92" s="65"/>
      <c r="M92" s="259"/>
      <c r="N92" s="201"/>
      <c r="O92" s="10"/>
      <c r="P92" s="138"/>
      <c r="Q92" s="64"/>
      <c r="R92" s="49"/>
      <c r="S92" s="65"/>
      <c r="T92" s="259"/>
      <c r="U92" s="201"/>
    </row>
    <row r="93" spans="2:21" x14ac:dyDescent="0.2">
      <c r="B93" s="41"/>
      <c r="C93" s="41"/>
      <c r="D93" s="41"/>
      <c r="E93" s="41"/>
      <c r="F93" s="259"/>
      <c r="G93" s="201"/>
      <c r="H93" s="10"/>
      <c r="I93" s="138"/>
      <c r="J93" s="64"/>
      <c r="K93" s="49"/>
      <c r="L93" s="65"/>
      <c r="M93" s="259"/>
      <c r="N93" s="201"/>
      <c r="O93" s="10"/>
      <c r="P93" s="201"/>
      <c r="Q93" s="202"/>
      <c r="R93" s="202"/>
      <c r="S93" s="49"/>
      <c r="T93" s="259"/>
      <c r="U93" s="259"/>
    </row>
    <row r="94" spans="2:21" ht="14.25" customHeight="1" x14ac:dyDescent="0.2">
      <c r="B94" s="41"/>
      <c r="C94" s="41"/>
      <c r="D94" s="41"/>
      <c r="E94" s="41"/>
      <c r="F94" s="259"/>
      <c r="G94" s="201"/>
      <c r="H94" s="10"/>
      <c r="I94" s="138"/>
      <c r="J94" s="64"/>
      <c r="K94" s="49"/>
      <c r="L94" s="65"/>
      <c r="M94" s="259"/>
      <c r="N94" s="201"/>
      <c r="O94" s="10"/>
      <c r="P94" s="300"/>
      <c r="Q94" s="64"/>
      <c r="R94" s="49"/>
      <c r="S94" s="65"/>
      <c r="T94" s="259"/>
      <c r="U94" s="201"/>
    </row>
    <row r="95" spans="2:21" x14ac:dyDescent="0.2">
      <c r="B95" s="41"/>
      <c r="C95" s="41"/>
      <c r="D95" s="41"/>
      <c r="E95" s="41"/>
      <c r="F95" s="259"/>
      <c r="G95" s="201"/>
      <c r="H95" s="10"/>
      <c r="I95" s="138"/>
      <c r="J95" s="64"/>
      <c r="K95" s="49"/>
      <c r="L95" s="65"/>
      <c r="M95" s="259"/>
      <c r="N95" s="201"/>
      <c r="O95" s="10"/>
      <c r="P95" s="40"/>
      <c r="Q95" s="40"/>
      <c r="R95" s="40"/>
      <c r="S95" s="40"/>
      <c r="T95" s="40"/>
      <c r="U95" s="40"/>
    </row>
    <row r="96" spans="2:21" x14ac:dyDescent="0.2">
      <c r="B96" s="41"/>
      <c r="C96" s="41"/>
      <c r="D96" s="41"/>
      <c r="E96" s="41"/>
      <c r="F96" s="259"/>
      <c r="G96" s="201"/>
      <c r="H96" s="10"/>
      <c r="I96" s="138"/>
      <c r="J96" s="64"/>
      <c r="K96" s="49"/>
      <c r="L96" s="65"/>
      <c r="M96" s="259"/>
      <c r="N96" s="201"/>
      <c r="O96" s="10"/>
      <c r="P96" s="300"/>
      <c r="Q96" s="64"/>
      <c r="R96" s="49"/>
      <c r="S96" s="65"/>
      <c r="T96" s="259"/>
      <c r="U96" s="201"/>
    </row>
    <row r="97" spans="1:21" x14ac:dyDescent="0.2">
      <c r="B97" s="41"/>
      <c r="C97" s="41"/>
      <c r="D97" s="41"/>
      <c r="E97" s="41"/>
      <c r="F97" s="259"/>
      <c r="G97" s="201"/>
      <c r="H97" s="10"/>
      <c r="I97" s="138"/>
      <c r="J97" s="64"/>
      <c r="K97" s="49"/>
      <c r="L97" s="65"/>
      <c r="M97" s="259"/>
      <c r="N97" s="201"/>
      <c r="O97" s="10"/>
      <c r="P97" s="300"/>
      <c r="Q97" s="64"/>
      <c r="R97" s="49"/>
      <c r="S97" s="65"/>
      <c r="T97" s="259"/>
      <c r="U97" s="201"/>
    </row>
    <row r="98" spans="1:21" x14ac:dyDescent="0.2">
      <c r="A98" s="10"/>
      <c r="B98" s="138"/>
      <c r="C98" s="64"/>
      <c r="D98" s="5"/>
      <c r="E98" s="65"/>
      <c r="F98" s="259"/>
      <c r="G98" s="201"/>
      <c r="H98" s="10"/>
      <c r="I98" s="138"/>
      <c r="J98" s="64"/>
      <c r="K98" s="49"/>
      <c r="L98" s="65"/>
      <c r="M98" s="259"/>
      <c r="N98" s="201"/>
      <c r="O98" s="10"/>
      <c r="P98" s="138"/>
      <c r="Q98" s="64"/>
      <c r="R98" s="49"/>
      <c r="S98" s="65"/>
      <c r="T98" s="259"/>
      <c r="U98" s="201"/>
    </row>
    <row r="99" spans="1:21" ht="12.75" customHeight="1" x14ac:dyDescent="0.2">
      <c r="A99" s="10"/>
      <c r="B99" s="138"/>
      <c r="C99" s="64"/>
      <c r="D99" s="5"/>
      <c r="E99" s="65"/>
      <c r="F99" s="259"/>
      <c r="G99" s="201"/>
      <c r="H99" s="10"/>
      <c r="I99" s="138"/>
      <c r="J99" s="64"/>
      <c r="K99" s="49"/>
      <c r="L99" s="65"/>
      <c r="M99" s="259"/>
      <c r="N99" s="201"/>
      <c r="O99" s="10"/>
      <c r="P99" s="138"/>
      <c r="Q99" s="64"/>
      <c r="R99" s="49"/>
      <c r="S99" s="65"/>
      <c r="T99" s="259"/>
      <c r="U99" s="201"/>
    </row>
    <row r="100" spans="1:21" x14ac:dyDescent="0.2">
      <c r="A100" s="10"/>
      <c r="B100" s="138"/>
      <c r="C100" s="64"/>
      <c r="D100" s="5"/>
      <c r="E100" s="65"/>
      <c r="F100" s="259"/>
      <c r="G100" s="201"/>
      <c r="H100" s="10"/>
      <c r="I100" s="138"/>
      <c r="J100" s="64"/>
      <c r="K100" s="49"/>
      <c r="L100" s="65"/>
      <c r="M100" s="259"/>
      <c r="N100" s="201"/>
      <c r="O100" s="10"/>
      <c r="P100" s="138"/>
      <c r="Q100" s="64"/>
      <c r="R100" s="49"/>
      <c r="S100" s="65"/>
      <c r="T100" s="259"/>
      <c r="U100" s="201"/>
    </row>
    <row r="101" spans="1:21" ht="13.9" customHeight="1" x14ac:dyDescent="0.2">
      <c r="A101" s="10"/>
      <c r="B101" s="138"/>
      <c r="C101" s="64"/>
      <c r="D101" s="5"/>
      <c r="E101" s="65"/>
      <c r="F101" s="259"/>
      <c r="G101" s="201"/>
      <c r="H101" s="10"/>
      <c r="I101" s="138"/>
      <c r="J101" s="64"/>
      <c r="K101" s="49"/>
      <c r="L101" s="65"/>
      <c r="M101" s="259"/>
      <c r="N101" s="201"/>
      <c r="O101" s="10"/>
      <c r="P101" s="138"/>
      <c r="Q101" s="64"/>
      <c r="R101" s="49"/>
      <c r="S101" s="65"/>
      <c r="T101" s="259"/>
      <c r="U101" s="201"/>
    </row>
    <row r="102" spans="1:21" x14ac:dyDescent="0.2">
      <c r="A102" s="10"/>
      <c r="B102" s="138"/>
      <c r="C102" s="64"/>
      <c r="D102" s="5"/>
      <c r="E102" s="65"/>
      <c r="F102" s="259"/>
      <c r="G102" s="201"/>
      <c r="H102" s="10"/>
      <c r="I102" s="138"/>
      <c r="J102" s="64"/>
      <c r="K102" s="49"/>
      <c r="L102" s="65"/>
      <c r="M102" s="259"/>
      <c r="N102" s="201"/>
      <c r="P102" s="138"/>
      <c r="Q102" s="64"/>
      <c r="R102" s="49"/>
      <c r="S102" s="65"/>
      <c r="T102" s="259"/>
      <c r="U102" s="201"/>
    </row>
    <row r="103" spans="1:21" ht="12.75" customHeight="1" x14ac:dyDescent="0.2">
      <c r="A103" s="10"/>
      <c r="B103" s="138"/>
      <c r="C103" s="64"/>
      <c r="D103" s="5"/>
      <c r="E103" s="65"/>
      <c r="F103" s="259"/>
      <c r="G103" s="201"/>
      <c r="H103" s="10"/>
      <c r="I103" s="138"/>
      <c r="J103" s="64"/>
      <c r="K103" s="49"/>
      <c r="L103" s="65"/>
      <c r="M103" s="259"/>
      <c r="N103" s="201"/>
      <c r="O103" s="10"/>
      <c r="P103" s="138"/>
      <c r="Q103" s="64"/>
      <c r="R103" s="49"/>
      <c r="S103" s="65"/>
      <c r="T103" s="259"/>
      <c r="U103" s="201"/>
    </row>
    <row r="104" spans="1:21" x14ac:dyDescent="0.2">
      <c r="B104" s="138"/>
      <c r="C104" s="64"/>
      <c r="D104" s="5"/>
      <c r="E104" s="65"/>
      <c r="F104" s="259"/>
      <c r="G104" s="201"/>
      <c r="I104" s="138"/>
      <c r="J104" s="64"/>
      <c r="K104" s="49"/>
      <c r="L104" s="65"/>
      <c r="M104" s="259"/>
      <c r="N104" s="201"/>
      <c r="O104" s="10"/>
      <c r="P104" s="138"/>
      <c r="Q104" s="64"/>
      <c r="R104" s="49"/>
      <c r="S104" s="65"/>
      <c r="T104" s="259"/>
      <c r="U104" s="201"/>
    </row>
    <row r="105" spans="1:21" ht="13.9" customHeight="1" x14ac:dyDescent="0.2">
      <c r="B105" s="201"/>
      <c r="C105" s="202"/>
      <c r="D105" s="202"/>
      <c r="E105" s="49"/>
      <c r="F105" s="259"/>
      <c r="G105" s="259"/>
      <c r="I105" s="138"/>
      <c r="J105" s="64"/>
      <c r="K105" s="49"/>
      <c r="L105" s="65"/>
      <c r="M105" s="259"/>
      <c r="N105" s="201"/>
      <c r="O105" s="10"/>
      <c r="P105" s="138"/>
      <c r="Q105" s="64"/>
      <c r="R105" s="49"/>
      <c r="S105" s="65"/>
      <c r="T105" s="259"/>
      <c r="U105" s="201"/>
    </row>
    <row r="106" spans="1:21" ht="14.25" customHeight="1" x14ac:dyDescent="0.2">
      <c r="B106" s="138"/>
      <c r="C106" s="64"/>
      <c r="D106" s="5"/>
      <c r="E106" s="65"/>
      <c r="F106" s="259"/>
      <c r="G106" s="201"/>
      <c r="I106" s="138"/>
      <c r="J106" s="64"/>
      <c r="K106" s="49"/>
      <c r="L106" s="65"/>
      <c r="M106" s="259"/>
      <c r="N106" s="201"/>
      <c r="O106" s="10"/>
      <c r="P106" s="138"/>
      <c r="Q106" s="64"/>
      <c r="R106" s="49"/>
      <c r="S106" s="65"/>
      <c r="T106" s="259"/>
      <c r="U106" s="201"/>
    </row>
    <row r="107" spans="1:21" x14ac:dyDescent="0.2">
      <c r="B107" s="40"/>
      <c r="C107" s="40"/>
      <c r="D107" s="40"/>
      <c r="E107" s="40"/>
      <c r="F107" s="40"/>
      <c r="G107" s="40"/>
      <c r="I107" s="138"/>
      <c r="J107" s="64"/>
      <c r="K107" s="49"/>
      <c r="L107" s="65"/>
      <c r="M107" s="259"/>
      <c r="N107" s="201"/>
      <c r="O107" s="10"/>
      <c r="P107" s="138"/>
      <c r="Q107" s="64"/>
      <c r="R107" s="49"/>
      <c r="S107" s="65"/>
      <c r="T107" s="259"/>
      <c r="U107" s="201"/>
    </row>
    <row r="108" spans="1:21" x14ac:dyDescent="0.2">
      <c r="A108" s="10"/>
      <c r="B108" s="138"/>
      <c r="C108" s="64"/>
      <c r="D108" s="5"/>
      <c r="E108" s="65"/>
      <c r="F108" s="259"/>
      <c r="G108" s="201"/>
      <c r="H108" s="10"/>
      <c r="I108" s="138"/>
      <c r="J108" s="64"/>
      <c r="K108" s="49"/>
      <c r="L108" s="65"/>
      <c r="M108" s="259"/>
      <c r="N108" s="201"/>
      <c r="O108" s="10"/>
      <c r="P108" s="138"/>
      <c r="Q108" s="64"/>
      <c r="R108" s="49"/>
      <c r="S108" s="65"/>
      <c r="T108" s="259"/>
      <c r="U108" s="201"/>
    </row>
    <row r="109" spans="1:21" ht="14.25" customHeight="1" x14ac:dyDescent="0.2">
      <c r="A109" s="10"/>
      <c r="B109" s="138"/>
      <c r="C109" s="64"/>
      <c r="D109" s="5"/>
      <c r="E109" s="65"/>
      <c r="F109" s="259"/>
      <c r="G109" s="201"/>
      <c r="H109" s="10"/>
      <c r="I109" s="138"/>
      <c r="J109" s="64"/>
      <c r="K109" s="49"/>
      <c r="L109" s="65"/>
      <c r="M109" s="259"/>
      <c r="N109" s="201"/>
      <c r="O109" s="10"/>
      <c r="P109" s="138"/>
      <c r="Q109" s="64"/>
      <c r="R109" s="49"/>
      <c r="S109" s="65"/>
      <c r="T109" s="259"/>
      <c r="U109" s="201"/>
    </row>
    <row r="110" spans="1:21" x14ac:dyDescent="0.2">
      <c r="A110" s="10"/>
      <c r="B110" s="138"/>
      <c r="C110" s="64"/>
      <c r="D110" s="5"/>
      <c r="E110" s="65"/>
      <c r="F110" s="259"/>
      <c r="G110" s="201"/>
      <c r="H110" s="10"/>
      <c r="I110" s="138"/>
      <c r="J110" s="64"/>
      <c r="K110" s="49"/>
      <c r="L110" s="65"/>
      <c r="M110" s="259"/>
      <c r="N110" s="201"/>
      <c r="O110" s="10"/>
      <c r="P110" s="138"/>
      <c r="Q110" s="64"/>
      <c r="R110" s="49"/>
      <c r="S110" s="65"/>
      <c r="T110" s="259"/>
      <c r="U110" s="201"/>
    </row>
    <row r="111" spans="1:21" x14ac:dyDescent="0.2">
      <c r="A111" s="10"/>
      <c r="B111" s="138"/>
      <c r="C111" s="64"/>
      <c r="D111" s="5"/>
      <c r="E111" s="65"/>
      <c r="F111" s="259"/>
      <c r="G111" s="201"/>
      <c r="H111" s="10"/>
      <c r="I111" s="138"/>
      <c r="J111" s="64"/>
      <c r="K111" s="49"/>
      <c r="L111" s="65"/>
      <c r="M111" s="259"/>
      <c r="N111" s="201"/>
      <c r="O111" s="10"/>
      <c r="P111" s="138"/>
      <c r="Q111" s="64"/>
      <c r="R111" s="49"/>
      <c r="S111" s="65"/>
      <c r="T111" s="259"/>
      <c r="U111" s="201"/>
    </row>
    <row r="112" spans="1:21" x14ac:dyDescent="0.2">
      <c r="A112" s="10"/>
      <c r="B112" s="138"/>
      <c r="C112" s="64"/>
      <c r="D112" s="5"/>
      <c r="E112" s="65"/>
      <c r="F112" s="259"/>
      <c r="G112" s="201"/>
      <c r="H112" s="10"/>
      <c r="I112" s="138"/>
      <c r="J112" s="64"/>
      <c r="K112" s="49"/>
      <c r="L112" s="65"/>
      <c r="M112" s="259"/>
      <c r="N112" s="201"/>
      <c r="O112" s="10"/>
      <c r="P112" s="201"/>
      <c r="Q112" s="202"/>
      <c r="R112" s="202"/>
      <c r="S112" s="49"/>
      <c r="T112" s="259"/>
      <c r="U112" s="259"/>
    </row>
    <row r="113" spans="1:21" x14ac:dyDescent="0.2">
      <c r="B113" s="138"/>
      <c r="C113" s="64"/>
      <c r="D113" s="5"/>
      <c r="E113" s="65"/>
      <c r="F113" s="259"/>
      <c r="G113" s="201"/>
      <c r="I113" s="138"/>
      <c r="J113" s="64"/>
      <c r="K113" s="49"/>
      <c r="L113" s="65"/>
      <c r="M113" s="259"/>
      <c r="N113" s="201"/>
      <c r="P113" s="138"/>
      <c r="Q113" s="64"/>
      <c r="R113" s="49"/>
      <c r="S113" s="65"/>
      <c r="T113" s="259"/>
      <c r="U113" s="201"/>
    </row>
    <row r="114" spans="1:21" x14ac:dyDescent="0.2">
      <c r="B114" s="201"/>
      <c r="C114" s="202"/>
      <c r="D114" s="202"/>
      <c r="E114" s="49"/>
      <c r="F114" s="259"/>
      <c r="G114" s="259"/>
      <c r="I114" s="201"/>
      <c r="J114" s="202"/>
      <c r="K114" s="202"/>
      <c r="L114" s="49"/>
      <c r="M114" s="259"/>
      <c r="N114" s="259"/>
      <c r="P114" s="40"/>
      <c r="Q114" s="40"/>
      <c r="R114" s="40"/>
      <c r="S114" s="40"/>
      <c r="T114" s="40"/>
      <c r="U114" s="40"/>
    </row>
    <row r="115" spans="1:21" x14ac:dyDescent="0.2">
      <c r="A115" s="18"/>
      <c r="B115" s="138"/>
      <c r="C115" s="64"/>
      <c r="D115" s="5"/>
      <c r="E115" s="65"/>
      <c r="F115" s="259"/>
      <c r="G115" s="201"/>
      <c r="H115" s="18"/>
      <c r="I115" s="40"/>
      <c r="K115" s="40"/>
      <c r="L115" s="283"/>
      <c r="M115" s="283"/>
      <c r="N115" s="283"/>
      <c r="O115" s="18"/>
      <c r="P115" s="138"/>
      <c r="Q115" s="64"/>
      <c r="R115" s="49"/>
      <c r="S115" s="65"/>
      <c r="T115" s="259"/>
      <c r="U115" s="201"/>
    </row>
    <row r="116" spans="1:21" x14ac:dyDescent="0.2">
      <c r="B116" s="40"/>
      <c r="C116" s="40"/>
      <c r="D116" s="40"/>
      <c r="E116" s="40"/>
      <c r="F116" s="40"/>
      <c r="G116" s="40"/>
      <c r="I116" s="259"/>
      <c r="K116" s="259"/>
      <c r="L116" s="259"/>
      <c r="M116" s="259"/>
      <c r="N116" s="259"/>
      <c r="P116" s="138"/>
      <c r="Q116" s="64"/>
      <c r="R116" s="49"/>
      <c r="S116" s="65"/>
      <c r="T116" s="259"/>
      <c r="U116" s="201"/>
    </row>
    <row r="117" spans="1:21" x14ac:dyDescent="0.2">
      <c r="A117" s="18"/>
      <c r="B117" s="138"/>
      <c r="C117" s="64"/>
      <c r="D117" s="5"/>
      <c r="E117" s="65"/>
      <c r="F117" s="259"/>
      <c r="G117" s="201"/>
      <c r="H117" s="18"/>
      <c r="I117" s="259"/>
      <c r="K117" s="259"/>
      <c r="L117" s="259"/>
      <c r="M117" s="259"/>
      <c r="N117" s="259"/>
      <c r="O117" s="18"/>
      <c r="P117" s="201"/>
      <c r="Q117" s="202"/>
      <c r="R117" s="202"/>
      <c r="S117" s="49"/>
      <c r="T117" s="259"/>
      <c r="U117" s="259"/>
    </row>
    <row r="118" spans="1:21" x14ac:dyDescent="0.2">
      <c r="B118" s="138"/>
      <c r="C118" s="64"/>
      <c r="D118" s="5"/>
      <c r="E118" s="65"/>
      <c r="F118" s="259"/>
      <c r="G118" s="201"/>
      <c r="I118" s="40"/>
      <c r="K118" s="259"/>
      <c r="L118" s="259"/>
      <c r="M118" s="259"/>
      <c r="N118" s="259"/>
      <c r="P118" s="138"/>
      <c r="Q118" s="64"/>
      <c r="R118" s="49"/>
      <c r="S118" s="65"/>
      <c r="T118" s="259"/>
      <c r="U118" s="201"/>
    </row>
    <row r="119" spans="1:21" ht="13.5" customHeight="1" x14ac:dyDescent="0.2">
      <c r="B119" s="201"/>
      <c r="C119" s="202"/>
      <c r="D119" s="202"/>
      <c r="E119" s="49"/>
      <c r="F119" s="259"/>
      <c r="G119" s="259"/>
      <c r="I119" s="321"/>
      <c r="J119" s="321"/>
      <c r="K119" s="321"/>
      <c r="L119" s="283"/>
      <c r="M119" s="283"/>
      <c r="N119" s="283"/>
      <c r="P119" s="201"/>
      <c r="Q119" s="202"/>
      <c r="R119" s="202"/>
      <c r="S119" s="49"/>
      <c r="T119" s="259"/>
      <c r="U119" s="259"/>
    </row>
    <row r="120" spans="1:21" x14ac:dyDescent="0.2">
      <c r="B120" s="259"/>
      <c r="C120" s="5"/>
      <c r="D120" s="259"/>
      <c r="E120" s="259"/>
      <c r="F120" s="259"/>
      <c r="G120" s="259"/>
      <c r="I120" s="259"/>
      <c r="J120" s="5"/>
      <c r="K120" s="259"/>
      <c r="L120" s="259"/>
      <c r="M120" s="259"/>
      <c r="N120" s="259"/>
      <c r="P120" s="138"/>
      <c r="Q120" s="64"/>
      <c r="R120" s="49"/>
      <c r="S120" s="65"/>
      <c r="T120" s="259"/>
      <c r="U120" s="201"/>
    </row>
    <row r="121" spans="1:21" x14ac:dyDescent="0.2">
      <c r="B121" s="259"/>
      <c r="C121" s="5"/>
      <c r="D121" s="259"/>
      <c r="E121" s="259"/>
      <c r="F121" s="259"/>
      <c r="G121" s="259"/>
      <c r="I121" s="259"/>
      <c r="J121" s="5"/>
      <c r="K121" s="259"/>
      <c r="L121" s="259"/>
      <c r="M121" s="259"/>
      <c r="N121" s="259"/>
      <c r="P121" s="138"/>
      <c r="Q121" s="64"/>
      <c r="R121" s="49"/>
      <c r="S121" s="65"/>
      <c r="T121" s="259"/>
      <c r="U121" s="201"/>
    </row>
    <row r="122" spans="1:21" x14ac:dyDescent="0.2">
      <c r="B122" s="259"/>
      <c r="C122" s="5"/>
      <c r="D122" s="259"/>
      <c r="E122" s="259"/>
      <c r="F122" s="259"/>
      <c r="G122" s="259"/>
      <c r="I122" s="259"/>
      <c r="J122" s="5"/>
      <c r="K122" s="259"/>
      <c r="L122" s="259"/>
      <c r="M122" s="259"/>
      <c r="N122" s="259"/>
      <c r="P122" s="138"/>
      <c r="Q122" s="64"/>
      <c r="R122" s="49"/>
      <c r="S122" s="65"/>
      <c r="T122" s="259"/>
      <c r="U122" s="201"/>
    </row>
    <row r="123" spans="1:21" x14ac:dyDescent="0.2">
      <c r="B123" s="259"/>
      <c r="C123" s="5"/>
      <c r="D123" s="259"/>
      <c r="E123" s="259"/>
      <c r="F123" s="259"/>
      <c r="G123" s="259"/>
      <c r="I123" s="259"/>
      <c r="J123" s="5"/>
      <c r="K123" s="259"/>
      <c r="L123" s="259"/>
      <c r="M123" s="259"/>
      <c r="N123" s="259"/>
      <c r="P123" s="201"/>
      <c r="Q123" s="264"/>
      <c r="R123" s="264"/>
      <c r="S123" s="49"/>
      <c r="T123" s="259"/>
      <c r="U123" s="201"/>
    </row>
    <row r="124" spans="1:21" x14ac:dyDescent="0.2">
      <c r="A124" s="18"/>
      <c r="B124" s="259"/>
      <c r="C124" s="5"/>
      <c r="D124" s="259"/>
      <c r="E124" s="259"/>
      <c r="F124" s="259"/>
      <c r="G124" s="259"/>
      <c r="H124" s="18"/>
      <c r="I124" s="259"/>
      <c r="J124" s="5"/>
      <c r="K124" s="259"/>
      <c r="L124" s="259"/>
      <c r="M124" s="259"/>
      <c r="N124" s="259"/>
      <c r="O124" s="18"/>
      <c r="P124" s="259"/>
      <c r="Q124" s="5"/>
      <c r="R124" s="259"/>
    </row>
    <row r="125" spans="1:21" x14ac:dyDescent="0.2">
      <c r="B125" s="259"/>
      <c r="C125" s="5"/>
      <c r="D125" s="259"/>
      <c r="E125" s="259"/>
      <c r="F125" s="259"/>
      <c r="G125" s="259"/>
      <c r="I125" s="259"/>
      <c r="J125" s="5"/>
      <c r="K125" s="259"/>
      <c r="L125" s="259"/>
      <c r="M125" s="259"/>
      <c r="N125" s="259"/>
      <c r="P125" s="259"/>
      <c r="Q125" s="5"/>
      <c r="R125" s="259"/>
    </row>
    <row r="126" spans="1:21" x14ac:dyDescent="0.2">
      <c r="B126" s="321"/>
      <c r="C126" s="321"/>
      <c r="D126" s="259"/>
      <c r="E126" s="259"/>
      <c r="F126" s="259"/>
      <c r="G126" s="259"/>
      <c r="I126" s="321"/>
      <c r="J126" s="321"/>
      <c r="K126" s="259"/>
      <c r="L126" s="259"/>
      <c r="M126" s="259"/>
      <c r="N126" s="259"/>
      <c r="P126" s="321"/>
      <c r="Q126" s="321"/>
      <c r="R126" s="259"/>
    </row>
  </sheetData>
  <mergeCells count="25">
    <mergeCell ref="B1:F1"/>
    <mergeCell ref="I1:M1"/>
    <mergeCell ref="P1:T1"/>
    <mergeCell ref="B3:G3"/>
    <mergeCell ref="I3:N3"/>
    <mergeCell ref="P3:U3"/>
    <mergeCell ref="B35:G35"/>
    <mergeCell ref="B126:C126"/>
    <mergeCell ref="I126:J126"/>
    <mergeCell ref="P126:Q126"/>
    <mergeCell ref="B22:G22"/>
    <mergeCell ref="I52:N52"/>
    <mergeCell ref="I119:K119"/>
    <mergeCell ref="P54:U54"/>
    <mergeCell ref="B50:G50"/>
    <mergeCell ref="B61:G61"/>
    <mergeCell ref="B70:G70"/>
    <mergeCell ref="I37:N37"/>
    <mergeCell ref="P77:U77"/>
    <mergeCell ref="I73:N73"/>
    <mergeCell ref="P20:U20"/>
    <mergeCell ref="P31:U31"/>
    <mergeCell ref="P45:U45"/>
    <mergeCell ref="I28:N28"/>
    <mergeCell ref="P36:U3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F9C5-A85E-4585-A0C2-395213FC5393}">
  <sheetPr>
    <pageSetUpPr fitToPage="1"/>
  </sheetPr>
  <dimension ref="A1:U126"/>
  <sheetViews>
    <sheetView view="pageBreakPreview" topLeftCell="L1" zoomScale="95" zoomScaleSheetLayoutView="95" workbookViewId="0">
      <pane ySplit="2" topLeftCell="A3" activePane="bottomLeft" state="frozen"/>
      <selection pane="bottomLeft" activeCell="P6" sqref="P6:U6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303"/>
      <c r="I1" s="332" t="s">
        <v>8</v>
      </c>
      <c r="J1" s="333"/>
      <c r="K1" s="333"/>
      <c r="L1" s="333"/>
      <c r="M1" s="333"/>
      <c r="N1" s="303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18"/>
      <c r="B3" s="327" t="s">
        <v>108</v>
      </c>
      <c r="C3" s="328"/>
      <c r="D3" s="328"/>
      <c r="E3" s="328"/>
      <c r="F3" s="328"/>
      <c r="G3" s="329"/>
      <c r="H3" s="18"/>
      <c r="I3" s="323" t="s">
        <v>77</v>
      </c>
      <c r="J3" s="323"/>
      <c r="K3" s="323"/>
      <c r="L3" s="323"/>
      <c r="M3" s="323"/>
      <c r="N3" s="323"/>
      <c r="O3" s="18"/>
      <c r="P3" s="327" t="s">
        <v>63</v>
      </c>
      <c r="Q3" s="328"/>
      <c r="R3" s="328"/>
      <c r="S3" s="328"/>
      <c r="T3" s="328"/>
      <c r="U3" s="329"/>
    </row>
    <row r="4" spans="1:21" ht="13.9" customHeight="1" x14ac:dyDescent="0.2">
      <c r="A4" s="18">
        <v>44136</v>
      </c>
      <c r="B4" s="288">
        <v>251.25</v>
      </c>
      <c r="C4" s="181">
        <v>115200</v>
      </c>
      <c r="D4" s="312">
        <v>0.97</v>
      </c>
      <c r="E4" s="183">
        <v>92.275173611111114</v>
      </c>
      <c r="F4" s="7">
        <f t="shared" ref="F4" si="0">C4*E4/100</f>
        <v>106301</v>
      </c>
      <c r="G4" s="184">
        <f t="shared" ref="G4" si="1">C4*D4</f>
        <v>111744</v>
      </c>
      <c r="H4" s="18">
        <v>44136</v>
      </c>
      <c r="I4" s="180">
        <v>191.22</v>
      </c>
      <c r="J4" s="181">
        <v>122400</v>
      </c>
      <c r="K4" s="182">
        <v>0.95399999999999996</v>
      </c>
      <c r="L4" s="183">
        <v>89.338235294117652</v>
      </c>
      <c r="M4" s="7">
        <f t="shared" ref="M4" si="2">J4*L4/100</f>
        <v>109350</v>
      </c>
      <c r="N4" s="184">
        <f t="shared" ref="N4" si="3">J4*K4</f>
        <v>116769.59999999999</v>
      </c>
      <c r="O4" s="18">
        <v>44136</v>
      </c>
      <c r="P4" s="180">
        <v>461.33</v>
      </c>
      <c r="Q4" s="181">
        <v>75600</v>
      </c>
      <c r="R4" s="182">
        <v>0.97099999999999997</v>
      </c>
      <c r="S4" s="183">
        <v>95.277777777777771</v>
      </c>
      <c r="T4" s="7">
        <f>Q4*S4/100</f>
        <v>72029.999999999985</v>
      </c>
      <c r="U4" s="314">
        <f>Q4*R4</f>
        <v>73407.599999999991</v>
      </c>
    </row>
    <row r="5" spans="1:21" ht="12.75" customHeight="1" x14ac:dyDescent="0.2">
      <c r="B5" s="97">
        <v>252.52</v>
      </c>
      <c r="C5" s="148">
        <v>115200</v>
      </c>
      <c r="D5" s="8">
        <v>0.97799999999999998</v>
      </c>
      <c r="E5" s="23">
        <v>94.769097222222214</v>
      </c>
      <c r="F5" s="7">
        <f t="shared" ref="F5:F9" si="4">C5*E5/100</f>
        <v>109174</v>
      </c>
      <c r="G5" s="184">
        <f t="shared" ref="G5:G9" si="5">C5*D5</f>
        <v>112665.59999999999</v>
      </c>
      <c r="I5" s="97">
        <v>191.58</v>
      </c>
      <c r="J5" s="148">
        <v>122400</v>
      </c>
      <c r="K5" s="4">
        <v>0.97699999999999998</v>
      </c>
      <c r="L5" s="23">
        <v>92.316176470588246</v>
      </c>
      <c r="M5" s="7">
        <f t="shared" ref="M5:M19" si="6">J5*L5/100</f>
        <v>112995.00000000001</v>
      </c>
      <c r="N5" s="184">
        <f t="shared" ref="N5:N19" si="7">J5*K5</f>
        <v>119584.8</v>
      </c>
      <c r="P5" s="97">
        <v>460.5</v>
      </c>
      <c r="Q5" s="148">
        <v>75600</v>
      </c>
      <c r="R5" s="4">
        <v>0.96299999999999997</v>
      </c>
      <c r="S5" s="23">
        <v>91.388888888888886</v>
      </c>
      <c r="T5" s="20">
        <f>Q5*S5/100</f>
        <v>69090</v>
      </c>
      <c r="U5" s="299">
        <f>Q5*R5</f>
        <v>72802.8</v>
      </c>
    </row>
    <row r="6" spans="1:21" x14ac:dyDescent="0.2">
      <c r="A6" s="18">
        <v>44137</v>
      </c>
      <c r="B6" s="98">
        <v>252.12</v>
      </c>
      <c r="C6" s="30">
        <v>115200</v>
      </c>
      <c r="D6" s="3">
        <v>0.97399999999999998</v>
      </c>
      <c r="E6" s="26">
        <v>94.769097222222214</v>
      </c>
      <c r="F6" s="7">
        <f t="shared" si="4"/>
        <v>109174</v>
      </c>
      <c r="G6" s="184">
        <f t="shared" si="5"/>
        <v>112204.8</v>
      </c>
      <c r="H6" s="18">
        <v>44137</v>
      </c>
      <c r="I6" s="98">
        <v>191.1</v>
      </c>
      <c r="J6" s="30">
        <v>122400</v>
      </c>
      <c r="K6" s="1">
        <v>0.96499999999999997</v>
      </c>
      <c r="L6" s="26">
        <v>95.294117647058812</v>
      </c>
      <c r="M6" s="7">
        <f t="shared" si="6"/>
        <v>116639.99999999999</v>
      </c>
      <c r="N6" s="184">
        <f t="shared" si="7"/>
        <v>118116</v>
      </c>
      <c r="P6" s="271">
        <f>AVERAGE(P4:P5)</f>
        <v>460.91499999999996</v>
      </c>
      <c r="Q6" s="272"/>
      <c r="R6" s="273" t="s">
        <v>1</v>
      </c>
      <c r="S6" s="53">
        <f>T6/U6</f>
        <v>0.96518441916580489</v>
      </c>
      <c r="T6" s="302">
        <f>SUM(T4:T5)</f>
        <v>141120</v>
      </c>
      <c r="U6" s="302">
        <f>SUM(U4:U5)</f>
        <v>146210.4</v>
      </c>
    </row>
    <row r="7" spans="1:21" x14ac:dyDescent="0.2">
      <c r="B7" s="98">
        <v>252.95</v>
      </c>
      <c r="C7" s="30">
        <v>115200</v>
      </c>
      <c r="D7" s="3">
        <v>0.97399999999999998</v>
      </c>
      <c r="E7" s="26">
        <v>92.275173611111114</v>
      </c>
      <c r="F7" s="7">
        <f t="shared" si="4"/>
        <v>106301</v>
      </c>
      <c r="G7" s="184">
        <f t="shared" si="5"/>
        <v>112204.8</v>
      </c>
      <c r="I7" s="98">
        <v>190.87</v>
      </c>
      <c r="J7" s="30">
        <v>122400</v>
      </c>
      <c r="K7" s="1">
        <v>0.97699999999999998</v>
      </c>
      <c r="L7" s="26">
        <v>92.316176470588246</v>
      </c>
      <c r="M7" s="7">
        <f t="shared" si="6"/>
        <v>112995.00000000001</v>
      </c>
      <c r="N7" s="184">
        <f t="shared" si="7"/>
        <v>119584.8</v>
      </c>
      <c r="P7" s="98"/>
      <c r="Q7" s="30"/>
      <c r="R7" s="1"/>
      <c r="S7" s="26"/>
      <c r="T7" s="7"/>
      <c r="U7" s="184"/>
    </row>
    <row r="8" spans="1:21" ht="13.9" customHeight="1" x14ac:dyDescent="0.2">
      <c r="A8" s="18">
        <v>44138</v>
      </c>
      <c r="B8" s="147">
        <v>254</v>
      </c>
      <c r="C8" s="187">
        <v>115200</v>
      </c>
      <c r="D8" s="29">
        <v>0.98499999999999999</v>
      </c>
      <c r="E8" s="132">
        <v>94.769097222222214</v>
      </c>
      <c r="F8" s="7">
        <f t="shared" si="4"/>
        <v>109174</v>
      </c>
      <c r="G8" s="184">
        <f t="shared" si="5"/>
        <v>113472</v>
      </c>
      <c r="H8" s="18">
        <v>44138</v>
      </c>
      <c r="I8" s="98">
        <v>192.19</v>
      </c>
      <c r="J8" s="30">
        <v>122400</v>
      </c>
      <c r="K8" s="1">
        <v>0.97799999999999998</v>
      </c>
      <c r="L8" s="26">
        <v>95.294117647058812</v>
      </c>
      <c r="M8" s="7">
        <f t="shared" si="6"/>
        <v>116639.99999999999</v>
      </c>
      <c r="N8" s="184">
        <f t="shared" si="7"/>
        <v>119707.2</v>
      </c>
      <c r="P8" s="327" t="s">
        <v>111</v>
      </c>
      <c r="Q8" s="328"/>
      <c r="R8" s="328"/>
      <c r="S8" s="328"/>
      <c r="T8" s="328"/>
      <c r="U8" s="329"/>
    </row>
    <row r="9" spans="1:21" x14ac:dyDescent="0.2">
      <c r="B9" s="147">
        <v>251.8</v>
      </c>
      <c r="C9" s="148">
        <v>115200</v>
      </c>
      <c r="D9" s="29">
        <v>0.98099999999999998</v>
      </c>
      <c r="E9" s="23">
        <v>87.287326388888886</v>
      </c>
      <c r="F9" s="7">
        <f t="shared" si="4"/>
        <v>100555</v>
      </c>
      <c r="G9" s="184">
        <f t="shared" si="5"/>
        <v>113011.2</v>
      </c>
      <c r="I9" s="98">
        <v>191.16</v>
      </c>
      <c r="J9" s="30">
        <v>122400</v>
      </c>
      <c r="K9" s="1">
        <v>0.97</v>
      </c>
      <c r="L9" s="26">
        <v>95.294117647058812</v>
      </c>
      <c r="M9" s="7">
        <f t="shared" si="6"/>
        <v>116639.99999999999</v>
      </c>
      <c r="N9" s="184">
        <f t="shared" si="7"/>
        <v>118728</v>
      </c>
      <c r="O9" s="18">
        <v>44137</v>
      </c>
      <c r="P9" s="98">
        <v>361.4</v>
      </c>
      <c r="Q9" s="30">
        <v>82800</v>
      </c>
      <c r="R9" s="1">
        <v>0.94</v>
      </c>
      <c r="S9" s="26">
        <v>79.130434782608688</v>
      </c>
      <c r="T9" s="7">
        <f>Q9*S9/100</f>
        <v>65519.999999999993</v>
      </c>
      <c r="U9" s="314">
        <f>Q9*R9</f>
        <v>77832</v>
      </c>
    </row>
    <row r="10" spans="1:21" x14ac:dyDescent="0.2">
      <c r="B10" s="271">
        <f>AVERAGE(B4:B9)</f>
        <v>252.43999999999997</v>
      </c>
      <c r="C10" s="272"/>
      <c r="D10" s="273" t="s">
        <v>1</v>
      </c>
      <c r="E10" s="53">
        <f>F10/G10</f>
        <v>0.94872904346260301</v>
      </c>
      <c r="F10" s="302">
        <f>SUM(F4:F9)</f>
        <v>640679</v>
      </c>
      <c r="G10" s="302">
        <f>SUM(G4:G9)</f>
        <v>675302.39999999991</v>
      </c>
      <c r="H10" s="18">
        <v>44139</v>
      </c>
      <c r="I10" s="98">
        <v>191.98</v>
      </c>
      <c r="J10" s="30">
        <v>122400</v>
      </c>
      <c r="K10" s="1">
        <v>0.97699999999999998</v>
      </c>
      <c r="L10" s="26">
        <v>95.294117647058812</v>
      </c>
      <c r="M10" s="7">
        <f t="shared" si="6"/>
        <v>116639.99999999999</v>
      </c>
      <c r="N10" s="184">
        <f t="shared" si="7"/>
        <v>119584.8</v>
      </c>
      <c r="P10" s="98">
        <v>363.04</v>
      </c>
      <c r="Q10" s="30">
        <v>82800</v>
      </c>
      <c r="R10" s="1">
        <v>0.95699999999999996</v>
      </c>
      <c r="S10" s="26">
        <v>94.20289855072464</v>
      </c>
      <c r="T10" s="7">
        <f t="shared" ref="T10:T14" si="8">Q10*S10/100</f>
        <v>78000</v>
      </c>
      <c r="U10" s="314">
        <f t="shared" ref="U10:U14" si="9">Q10*R10</f>
        <v>79239.599999999991</v>
      </c>
    </row>
    <row r="11" spans="1:21" ht="14.25" customHeight="1" x14ac:dyDescent="0.2">
      <c r="B11" s="291"/>
      <c r="C11" s="60"/>
      <c r="D11" s="36"/>
      <c r="E11" s="58"/>
      <c r="F11" s="290"/>
      <c r="G11" s="184"/>
      <c r="H11" s="41"/>
      <c r="I11" s="98">
        <v>191.6</v>
      </c>
      <c r="J11" s="30">
        <v>122400</v>
      </c>
      <c r="K11" s="1">
        <v>0.96699999999999997</v>
      </c>
      <c r="L11" s="26">
        <v>92.316176470588246</v>
      </c>
      <c r="M11" s="7">
        <f t="shared" si="6"/>
        <v>112995.00000000001</v>
      </c>
      <c r="N11" s="184">
        <f t="shared" si="7"/>
        <v>118360.8</v>
      </c>
      <c r="O11" s="18">
        <v>44138</v>
      </c>
      <c r="P11" s="98">
        <v>362.52</v>
      </c>
      <c r="Q11" s="30">
        <v>82800</v>
      </c>
      <c r="R11" s="1">
        <v>0.97</v>
      </c>
      <c r="S11" s="26">
        <v>90.434782608695656</v>
      </c>
      <c r="T11" s="7">
        <f t="shared" si="8"/>
        <v>74880</v>
      </c>
      <c r="U11" s="314">
        <f t="shared" si="9"/>
        <v>80316</v>
      </c>
    </row>
    <row r="12" spans="1:21" ht="14.25" customHeight="1" x14ac:dyDescent="0.2">
      <c r="B12" s="327" t="s">
        <v>71</v>
      </c>
      <c r="C12" s="328"/>
      <c r="D12" s="328"/>
      <c r="E12" s="328"/>
      <c r="F12" s="328"/>
      <c r="G12" s="329"/>
      <c r="H12" s="59">
        <v>44140</v>
      </c>
      <c r="I12" s="98">
        <v>191.75</v>
      </c>
      <c r="J12" s="30">
        <v>122400</v>
      </c>
      <c r="K12" s="1">
        <v>0.96799999999999997</v>
      </c>
      <c r="L12" s="26">
        <v>95.294117647058812</v>
      </c>
      <c r="M12" s="7">
        <f t="shared" si="6"/>
        <v>116639.99999999999</v>
      </c>
      <c r="N12" s="184">
        <f t="shared" si="7"/>
        <v>118483.2</v>
      </c>
      <c r="P12" s="98">
        <v>361.27</v>
      </c>
      <c r="Q12" s="30">
        <v>82800</v>
      </c>
      <c r="R12" s="1">
        <v>0.97599999999999998</v>
      </c>
      <c r="S12" s="26">
        <v>94.20289855072464</v>
      </c>
      <c r="T12" s="7">
        <f t="shared" si="8"/>
        <v>78000</v>
      </c>
      <c r="U12" s="314">
        <f t="shared" si="9"/>
        <v>80812.800000000003</v>
      </c>
    </row>
    <row r="13" spans="1:21" ht="14.25" customHeight="1" x14ac:dyDescent="0.2">
      <c r="A13" s="18">
        <v>44139</v>
      </c>
      <c r="B13" s="98">
        <v>252.92</v>
      </c>
      <c r="C13" s="30">
        <v>110880</v>
      </c>
      <c r="D13" s="3">
        <v>0.84499999999999997</v>
      </c>
      <c r="E13" s="26">
        <v>58.554292929292927</v>
      </c>
      <c r="F13" s="7">
        <f t="shared" ref="F13" si="10">C13*E13/100</f>
        <v>64925</v>
      </c>
      <c r="G13" s="184">
        <f t="shared" ref="G13" si="11">C13*D13</f>
        <v>93693.599999999991</v>
      </c>
      <c r="I13" s="98">
        <v>191.54</v>
      </c>
      <c r="J13" s="30">
        <v>122400</v>
      </c>
      <c r="K13" s="1">
        <v>0.98499999999999999</v>
      </c>
      <c r="L13" s="26">
        <v>95.294117647058812</v>
      </c>
      <c r="M13" s="7">
        <f t="shared" si="6"/>
        <v>116639.99999999999</v>
      </c>
      <c r="N13" s="184">
        <f t="shared" si="7"/>
        <v>120564</v>
      </c>
      <c r="O13" s="18">
        <v>44139</v>
      </c>
      <c r="P13" s="98">
        <v>362.75</v>
      </c>
      <c r="Q13" s="30">
        <v>82800</v>
      </c>
      <c r="R13" s="1">
        <v>0.97299999999999998</v>
      </c>
      <c r="S13" s="26">
        <v>94.20289855072464</v>
      </c>
      <c r="T13" s="7">
        <f t="shared" si="8"/>
        <v>78000</v>
      </c>
      <c r="U13" s="314">
        <f t="shared" si="9"/>
        <v>80564.399999999994</v>
      </c>
    </row>
    <row r="14" spans="1:21" ht="14.25" customHeight="1" x14ac:dyDescent="0.2">
      <c r="A14" s="41"/>
      <c r="B14" s="98">
        <v>252.6</v>
      </c>
      <c r="C14" s="30">
        <v>110880</v>
      </c>
      <c r="D14" s="3">
        <v>0.999</v>
      </c>
      <c r="E14" s="26">
        <v>98.371212121212125</v>
      </c>
      <c r="F14" s="7">
        <f t="shared" ref="F14:F38" si="12">C14*E14/100</f>
        <v>109074</v>
      </c>
      <c r="G14" s="184">
        <f t="shared" ref="G14:G38" si="13">C14*D14</f>
        <v>110769.12</v>
      </c>
      <c r="H14" s="18">
        <v>44141</v>
      </c>
      <c r="I14" s="98">
        <v>191.56</v>
      </c>
      <c r="J14" s="30">
        <v>122400</v>
      </c>
      <c r="K14" s="1">
        <v>0.98099999999999998</v>
      </c>
      <c r="L14" s="26">
        <v>95.294117647058812</v>
      </c>
      <c r="M14" s="7">
        <f t="shared" si="6"/>
        <v>116639.99999999999</v>
      </c>
      <c r="N14" s="184">
        <f t="shared" si="7"/>
        <v>120074.4</v>
      </c>
      <c r="O14" s="10"/>
      <c r="P14" s="98">
        <v>361.06</v>
      </c>
      <c r="Q14" s="30">
        <v>82800</v>
      </c>
      <c r="R14" s="1">
        <v>0.97</v>
      </c>
      <c r="S14" s="26">
        <v>90.434782608695656</v>
      </c>
      <c r="T14" s="7">
        <f t="shared" si="8"/>
        <v>74880</v>
      </c>
      <c r="U14" s="314">
        <f t="shared" si="9"/>
        <v>80316</v>
      </c>
    </row>
    <row r="15" spans="1:21" ht="12.75" customHeight="1" x14ac:dyDescent="0.2">
      <c r="A15" s="59">
        <v>44140</v>
      </c>
      <c r="B15" s="98">
        <v>251.65</v>
      </c>
      <c r="C15" s="30">
        <v>110880</v>
      </c>
      <c r="D15" s="3">
        <v>0.96899999999999997</v>
      </c>
      <c r="E15" s="26">
        <v>93.686868686868678</v>
      </c>
      <c r="F15" s="7">
        <f t="shared" si="12"/>
        <v>103879.99999999999</v>
      </c>
      <c r="G15" s="184">
        <f t="shared" si="13"/>
        <v>107442.72</v>
      </c>
      <c r="I15" s="98">
        <v>191.83</v>
      </c>
      <c r="J15" s="30">
        <v>122400</v>
      </c>
      <c r="K15" s="1">
        <v>0.98399999999999999</v>
      </c>
      <c r="L15" s="26">
        <v>95.294117647058812</v>
      </c>
      <c r="M15" s="7">
        <f t="shared" si="6"/>
        <v>116639.99999999999</v>
      </c>
      <c r="N15" s="184">
        <f t="shared" si="7"/>
        <v>120441.59999999999</v>
      </c>
      <c r="P15" s="271">
        <f>AVERAGE(P9:P14)</f>
        <v>362.00666666666666</v>
      </c>
      <c r="Q15" s="272"/>
      <c r="R15" s="273" t="s">
        <v>1</v>
      </c>
      <c r="S15" s="53">
        <f>T15/U15</f>
        <v>0.93779587910849294</v>
      </c>
      <c r="T15" s="302">
        <f>SUM(T9:T14)</f>
        <v>449280</v>
      </c>
      <c r="U15" s="302">
        <f>SUM(U9:U14)</f>
        <v>479080.79999999993</v>
      </c>
    </row>
    <row r="16" spans="1:21" ht="14.25" customHeight="1" x14ac:dyDescent="0.2">
      <c r="B16" s="98">
        <v>251.31</v>
      </c>
      <c r="C16" s="30">
        <v>110880</v>
      </c>
      <c r="D16" s="3">
        <v>0.98599999999999999</v>
      </c>
      <c r="E16" s="26">
        <v>96.029040404040401</v>
      </c>
      <c r="F16" s="7">
        <f t="shared" si="12"/>
        <v>106477</v>
      </c>
      <c r="G16" s="184">
        <f t="shared" si="13"/>
        <v>109327.67999999999</v>
      </c>
      <c r="H16" s="18">
        <v>44142</v>
      </c>
      <c r="I16" s="98">
        <v>191.6</v>
      </c>
      <c r="J16" s="30">
        <v>122400</v>
      </c>
      <c r="K16" s="1">
        <v>0.96899999999999997</v>
      </c>
      <c r="L16" s="26">
        <v>92.316176470588246</v>
      </c>
      <c r="M16" s="7">
        <f t="shared" si="6"/>
        <v>112995.00000000001</v>
      </c>
      <c r="N16" s="184">
        <f t="shared" si="7"/>
        <v>118605.59999999999</v>
      </c>
      <c r="P16" s="98"/>
      <c r="Q16" s="30"/>
      <c r="R16" s="1"/>
      <c r="S16" s="26"/>
      <c r="T16" s="7"/>
      <c r="U16" s="184"/>
    </row>
    <row r="17" spans="1:21" ht="13.9" customHeight="1" x14ac:dyDescent="0.2">
      <c r="A17" s="18">
        <v>44141</v>
      </c>
      <c r="B17" s="98">
        <v>251.96</v>
      </c>
      <c r="C17" s="30">
        <v>110880</v>
      </c>
      <c r="D17" s="3">
        <v>0.98099999999999998</v>
      </c>
      <c r="E17" s="26">
        <v>93.686868686868678</v>
      </c>
      <c r="F17" s="7">
        <f t="shared" si="12"/>
        <v>103879.99999999999</v>
      </c>
      <c r="G17" s="184">
        <f t="shared" si="13"/>
        <v>108773.28</v>
      </c>
      <c r="I17" s="98">
        <v>191.6</v>
      </c>
      <c r="J17" s="30">
        <v>122400</v>
      </c>
      <c r="K17" s="1">
        <v>0.98299999999999998</v>
      </c>
      <c r="L17" s="26">
        <v>92.316176470588246</v>
      </c>
      <c r="M17" s="7">
        <f t="shared" si="6"/>
        <v>112995.00000000001</v>
      </c>
      <c r="N17" s="184">
        <f t="shared" si="7"/>
        <v>120319.2</v>
      </c>
      <c r="P17" s="327" t="s">
        <v>112</v>
      </c>
      <c r="Q17" s="328"/>
      <c r="R17" s="328"/>
      <c r="S17" s="328"/>
      <c r="T17" s="328"/>
      <c r="U17" s="329"/>
    </row>
    <row r="18" spans="1:21" x14ac:dyDescent="0.2">
      <c r="B18" s="98">
        <v>251.91</v>
      </c>
      <c r="C18" s="30">
        <v>110880</v>
      </c>
      <c r="D18" s="3">
        <v>0.98799999999999999</v>
      </c>
      <c r="E18" s="26">
        <v>96.029040404040401</v>
      </c>
      <c r="F18" s="7">
        <f t="shared" si="12"/>
        <v>106477</v>
      </c>
      <c r="G18" s="184">
        <f t="shared" si="13"/>
        <v>109549.44</v>
      </c>
      <c r="H18" s="18">
        <v>44143</v>
      </c>
      <c r="I18" s="98">
        <v>191.43</v>
      </c>
      <c r="J18" s="30">
        <v>122400</v>
      </c>
      <c r="K18" s="1">
        <v>0.97599999999999998</v>
      </c>
      <c r="L18" s="26">
        <v>95.294117647058812</v>
      </c>
      <c r="M18" s="7">
        <f t="shared" si="6"/>
        <v>116639.99999999999</v>
      </c>
      <c r="N18" s="184">
        <f t="shared" si="7"/>
        <v>119462.39999999999</v>
      </c>
      <c r="O18" s="59">
        <v>44140</v>
      </c>
      <c r="P18" s="98">
        <v>455.39</v>
      </c>
      <c r="Q18" s="30">
        <v>70560</v>
      </c>
      <c r="R18" s="1">
        <v>0.90200000000000002</v>
      </c>
      <c r="S18" s="26">
        <v>60.612244897959187</v>
      </c>
      <c r="T18" s="7">
        <f>Q18*S18/100</f>
        <v>42768</v>
      </c>
      <c r="U18" s="314">
        <f>Q18*R18</f>
        <v>63645.120000000003</v>
      </c>
    </row>
    <row r="19" spans="1:21" x14ac:dyDescent="0.2">
      <c r="A19" s="18">
        <v>44142</v>
      </c>
      <c r="B19" s="98">
        <v>250.81</v>
      </c>
      <c r="C19" s="30">
        <v>110880</v>
      </c>
      <c r="D19" s="3">
        <v>0.98399999999999999</v>
      </c>
      <c r="E19" s="26">
        <v>96.029040404040401</v>
      </c>
      <c r="F19" s="7">
        <f t="shared" si="12"/>
        <v>106477</v>
      </c>
      <c r="G19" s="184">
        <f t="shared" si="13"/>
        <v>109105.92</v>
      </c>
      <c r="I19" s="98">
        <v>191.31</v>
      </c>
      <c r="J19" s="30">
        <v>122400</v>
      </c>
      <c r="K19" s="1">
        <v>0.98799999999999999</v>
      </c>
      <c r="L19" s="26">
        <v>95.294117647058812</v>
      </c>
      <c r="M19" s="7">
        <f t="shared" si="6"/>
        <v>116639.99999999999</v>
      </c>
      <c r="N19" s="184">
        <f t="shared" si="7"/>
        <v>120931.2</v>
      </c>
      <c r="P19" s="98">
        <v>454.54</v>
      </c>
      <c r="Q19" s="30">
        <v>70560</v>
      </c>
      <c r="R19" s="1">
        <v>0.97199999999999998</v>
      </c>
      <c r="S19" s="26">
        <v>92.040816326530617</v>
      </c>
      <c r="T19" s="7">
        <f t="shared" ref="T19:T39" si="14">Q19*S19/100</f>
        <v>64944</v>
      </c>
      <c r="U19" s="314">
        <f t="shared" ref="U19:U39" si="15">Q19*R19</f>
        <v>68584.319999999992</v>
      </c>
    </row>
    <row r="20" spans="1:21" x14ac:dyDescent="0.2">
      <c r="B20" s="98">
        <v>252.26</v>
      </c>
      <c r="C20" s="30">
        <v>110880</v>
      </c>
      <c r="D20" s="3">
        <v>0.98099999999999998</v>
      </c>
      <c r="E20" s="26">
        <v>96.029040404040401</v>
      </c>
      <c r="F20" s="7">
        <f t="shared" si="12"/>
        <v>106477</v>
      </c>
      <c r="G20" s="184">
        <f t="shared" si="13"/>
        <v>108773.28</v>
      </c>
      <c r="I20" s="271">
        <f>AVERAGE(I4:I19)</f>
        <v>191.51999999999998</v>
      </c>
      <c r="J20" s="272"/>
      <c r="K20" s="273" t="s">
        <v>1</v>
      </c>
      <c r="L20" s="53">
        <f>M20/N20</f>
        <v>0.96407480871699913</v>
      </c>
      <c r="M20" s="302">
        <f>SUM(M4:M19)</f>
        <v>1840725</v>
      </c>
      <c r="N20" s="302">
        <f>SUM(N4:N19)</f>
        <v>1909317.6</v>
      </c>
      <c r="O20" s="18">
        <v>44141</v>
      </c>
      <c r="P20" s="98">
        <v>455.33</v>
      </c>
      <c r="Q20" s="30">
        <v>70560</v>
      </c>
      <c r="R20" s="1">
        <v>0.96599999999999997</v>
      </c>
      <c r="S20" s="26">
        <v>94.285714285714278</v>
      </c>
      <c r="T20" s="7">
        <f t="shared" si="14"/>
        <v>66527.999999999985</v>
      </c>
      <c r="U20" s="314">
        <f t="shared" si="15"/>
        <v>68160.959999999992</v>
      </c>
    </row>
    <row r="21" spans="1:21" x14ac:dyDescent="0.2">
      <c r="A21" s="18">
        <v>44143</v>
      </c>
      <c r="B21" s="98">
        <v>252.25</v>
      </c>
      <c r="C21" s="30">
        <v>110880</v>
      </c>
      <c r="D21" s="3">
        <v>0.98699999999999999</v>
      </c>
      <c r="E21" s="26">
        <v>96.029040404040401</v>
      </c>
      <c r="F21" s="7">
        <f t="shared" si="12"/>
        <v>106477</v>
      </c>
      <c r="G21" s="184">
        <f t="shared" si="13"/>
        <v>109438.56</v>
      </c>
      <c r="I21" s="291"/>
      <c r="J21" s="60"/>
      <c r="K21" s="57"/>
      <c r="L21" s="58"/>
      <c r="M21" s="7"/>
      <c r="N21" s="184"/>
      <c r="O21" s="10"/>
      <c r="P21" s="98">
        <v>454.31</v>
      </c>
      <c r="Q21" s="30">
        <v>70560</v>
      </c>
      <c r="R21" s="1">
        <v>0.97199999999999998</v>
      </c>
      <c r="S21" s="26">
        <v>96.530612244897966</v>
      </c>
      <c r="T21" s="7">
        <f t="shared" si="14"/>
        <v>68112.000000000015</v>
      </c>
      <c r="U21" s="314">
        <f t="shared" si="15"/>
        <v>68584.319999999992</v>
      </c>
    </row>
    <row r="22" spans="1:21" x14ac:dyDescent="0.2">
      <c r="B22" s="98">
        <v>252.09</v>
      </c>
      <c r="C22" s="30">
        <v>110880</v>
      </c>
      <c r="D22" s="3">
        <v>0.98599999999999999</v>
      </c>
      <c r="E22" s="26">
        <v>96.029040404040401</v>
      </c>
      <c r="F22" s="7">
        <f t="shared" si="12"/>
        <v>106477</v>
      </c>
      <c r="G22" s="184">
        <f t="shared" si="13"/>
        <v>109327.67999999999</v>
      </c>
      <c r="I22" s="323" t="s">
        <v>110</v>
      </c>
      <c r="J22" s="323"/>
      <c r="K22" s="323"/>
      <c r="L22" s="323"/>
      <c r="M22" s="323"/>
      <c r="N22" s="323"/>
      <c r="O22" s="18">
        <v>44142</v>
      </c>
      <c r="P22" s="98">
        <v>455.02</v>
      </c>
      <c r="Q22" s="30">
        <v>70560</v>
      </c>
      <c r="R22" s="1">
        <v>0.96299999999999997</v>
      </c>
      <c r="S22" s="26">
        <v>92.040816326530617</v>
      </c>
      <c r="T22" s="7">
        <f t="shared" si="14"/>
        <v>64944</v>
      </c>
      <c r="U22" s="314">
        <f t="shared" si="15"/>
        <v>67949.279999999999</v>
      </c>
    </row>
    <row r="23" spans="1:21" ht="14.25" customHeight="1" x14ac:dyDescent="0.2">
      <c r="A23" s="18">
        <v>44144</v>
      </c>
      <c r="B23" s="98">
        <v>252.31</v>
      </c>
      <c r="C23" s="30">
        <v>110880</v>
      </c>
      <c r="D23" s="3">
        <v>0.97899999999999998</v>
      </c>
      <c r="E23" s="26">
        <v>96.029040404040401</v>
      </c>
      <c r="F23" s="7">
        <f t="shared" si="12"/>
        <v>106477</v>
      </c>
      <c r="G23" s="184">
        <f t="shared" si="13"/>
        <v>108551.52</v>
      </c>
      <c r="H23" s="18">
        <v>44144</v>
      </c>
      <c r="I23" s="98">
        <v>141.41999999999999</v>
      </c>
      <c r="J23" s="30">
        <v>146880</v>
      </c>
      <c r="K23" s="1">
        <v>0.90800000000000003</v>
      </c>
      <c r="L23" s="26">
        <v>75.925925925925924</v>
      </c>
      <c r="M23" s="7">
        <f t="shared" ref="M23" si="16">J23*L23/100</f>
        <v>111520</v>
      </c>
      <c r="N23" s="184">
        <f t="shared" ref="N23" si="17">J23*K23</f>
        <v>133367.04000000001</v>
      </c>
      <c r="O23" s="18"/>
      <c r="P23" s="98">
        <v>456.75</v>
      </c>
      <c r="Q23" s="30">
        <v>70560</v>
      </c>
      <c r="R23" s="1">
        <v>0.96799999999999997</v>
      </c>
      <c r="S23" s="26">
        <v>92.040816326530617</v>
      </c>
      <c r="T23" s="7">
        <f t="shared" si="14"/>
        <v>64944</v>
      </c>
      <c r="U23" s="314">
        <f t="shared" si="15"/>
        <v>68302.080000000002</v>
      </c>
    </row>
    <row r="24" spans="1:21" ht="14.25" customHeight="1" x14ac:dyDescent="0.2">
      <c r="B24" s="98">
        <v>251.83</v>
      </c>
      <c r="C24" s="30">
        <v>110880</v>
      </c>
      <c r="D24" s="3">
        <v>0.97399999999999998</v>
      </c>
      <c r="E24" s="26">
        <v>96.029040404040401</v>
      </c>
      <c r="F24" s="7">
        <f t="shared" si="12"/>
        <v>106477</v>
      </c>
      <c r="G24" s="184">
        <f t="shared" si="13"/>
        <v>107997.12</v>
      </c>
      <c r="I24" s="98">
        <v>141.93</v>
      </c>
      <c r="J24" s="30">
        <v>146880</v>
      </c>
      <c r="K24" s="1">
        <v>0.98399999999999999</v>
      </c>
      <c r="L24" s="26">
        <v>94.907407407407405</v>
      </c>
      <c r="M24" s="7">
        <f t="shared" ref="M24:M40" si="18">J24*L24/100</f>
        <v>139400</v>
      </c>
      <c r="N24" s="184">
        <f t="shared" ref="N24:N40" si="19">J24*K24</f>
        <v>144529.91999999998</v>
      </c>
      <c r="O24" s="18">
        <v>44143</v>
      </c>
      <c r="P24" s="98">
        <v>455.9</v>
      </c>
      <c r="Q24" s="30">
        <v>70560</v>
      </c>
      <c r="R24" s="1">
        <v>0.96599999999999997</v>
      </c>
      <c r="S24" s="26">
        <v>92.040816326530617</v>
      </c>
      <c r="T24" s="7">
        <f t="shared" si="14"/>
        <v>64944</v>
      </c>
      <c r="U24" s="314">
        <f t="shared" si="15"/>
        <v>68160.959999999992</v>
      </c>
    </row>
    <row r="25" spans="1:21" x14ac:dyDescent="0.2">
      <c r="A25" s="18">
        <v>44145</v>
      </c>
      <c r="B25" s="98">
        <v>252.27</v>
      </c>
      <c r="C25" s="30">
        <v>110880</v>
      </c>
      <c r="D25" s="3">
        <v>0.98199999999999998</v>
      </c>
      <c r="E25" s="26">
        <v>96.029040404040401</v>
      </c>
      <c r="F25" s="7">
        <f t="shared" si="12"/>
        <v>106477</v>
      </c>
      <c r="G25" s="184">
        <f t="shared" si="13"/>
        <v>108884.16</v>
      </c>
      <c r="H25" s="18">
        <v>44145</v>
      </c>
      <c r="I25" s="98">
        <v>142.04</v>
      </c>
      <c r="J25" s="30">
        <v>146880</v>
      </c>
      <c r="K25" s="1">
        <v>0.96699999999999997</v>
      </c>
      <c r="L25" s="26">
        <v>90.162037037037038</v>
      </c>
      <c r="M25" s="7">
        <f t="shared" si="18"/>
        <v>132430</v>
      </c>
      <c r="N25" s="184">
        <f t="shared" si="19"/>
        <v>142032.95999999999</v>
      </c>
      <c r="P25" s="98">
        <v>456.65</v>
      </c>
      <c r="Q25" s="30">
        <v>70560</v>
      </c>
      <c r="R25" s="1">
        <v>0.97799999999999998</v>
      </c>
      <c r="S25" s="26">
        <v>96.530612244897966</v>
      </c>
      <c r="T25" s="7">
        <f t="shared" si="14"/>
        <v>68112.000000000015</v>
      </c>
      <c r="U25" s="314">
        <f t="shared" si="15"/>
        <v>69007.679999999993</v>
      </c>
    </row>
    <row r="26" spans="1:21" x14ac:dyDescent="0.2">
      <c r="B26" s="98">
        <v>251.16</v>
      </c>
      <c r="C26" s="30">
        <v>110880</v>
      </c>
      <c r="D26" s="3">
        <v>0.98699999999999999</v>
      </c>
      <c r="E26" s="26">
        <v>96.029040404040401</v>
      </c>
      <c r="F26" s="7">
        <f t="shared" si="12"/>
        <v>106477</v>
      </c>
      <c r="G26" s="184">
        <f t="shared" si="13"/>
        <v>109438.56</v>
      </c>
      <c r="I26" s="98">
        <v>140.93</v>
      </c>
      <c r="J26" s="30">
        <v>146880</v>
      </c>
      <c r="K26" s="1">
        <v>0.98299999999999998</v>
      </c>
      <c r="L26" s="26">
        <v>90.162037037037038</v>
      </c>
      <c r="M26" s="7">
        <f t="shared" si="18"/>
        <v>132430</v>
      </c>
      <c r="N26" s="184">
        <f t="shared" si="19"/>
        <v>144383.04000000001</v>
      </c>
      <c r="O26" s="18">
        <v>44144</v>
      </c>
      <c r="P26" s="98">
        <v>457.6</v>
      </c>
      <c r="Q26" s="30">
        <v>70560</v>
      </c>
      <c r="R26" s="1">
        <v>0.95799999999999996</v>
      </c>
      <c r="S26" s="26">
        <v>92.040816326530617</v>
      </c>
      <c r="T26" s="7">
        <f t="shared" si="14"/>
        <v>64944</v>
      </c>
      <c r="U26" s="314">
        <f t="shared" si="15"/>
        <v>67596.479999999996</v>
      </c>
    </row>
    <row r="27" spans="1:21" x14ac:dyDescent="0.2">
      <c r="A27" s="18">
        <v>44146</v>
      </c>
      <c r="B27" s="98">
        <v>251.97</v>
      </c>
      <c r="C27" s="30">
        <v>110880</v>
      </c>
      <c r="D27" s="3">
        <v>0.99</v>
      </c>
      <c r="E27" s="26">
        <v>96.029040404040401</v>
      </c>
      <c r="F27" s="7">
        <f t="shared" si="12"/>
        <v>106477</v>
      </c>
      <c r="G27" s="184">
        <f t="shared" si="13"/>
        <v>109771.2</v>
      </c>
      <c r="H27" s="18">
        <v>44146</v>
      </c>
      <c r="I27" s="98">
        <v>142.06</v>
      </c>
      <c r="J27" s="30">
        <v>146880</v>
      </c>
      <c r="K27" s="1">
        <v>0.97899999999999998</v>
      </c>
      <c r="L27" s="26">
        <v>94.907407407407405</v>
      </c>
      <c r="M27" s="7">
        <f t="shared" si="18"/>
        <v>139400</v>
      </c>
      <c r="N27" s="184">
        <f t="shared" si="19"/>
        <v>143795.51999999999</v>
      </c>
      <c r="P27" s="98">
        <v>457.2</v>
      </c>
      <c r="Q27" s="30">
        <v>70560</v>
      </c>
      <c r="R27" s="1">
        <v>0.96799999999999997</v>
      </c>
      <c r="S27" s="26">
        <v>94.285714285714278</v>
      </c>
      <c r="T27" s="7">
        <f t="shared" si="14"/>
        <v>66527.999999999985</v>
      </c>
      <c r="U27" s="314">
        <f t="shared" si="15"/>
        <v>68302.080000000002</v>
      </c>
    </row>
    <row r="28" spans="1:21" x14ac:dyDescent="0.2">
      <c r="B28" s="98">
        <v>252.75</v>
      </c>
      <c r="C28" s="30">
        <v>110880</v>
      </c>
      <c r="D28" s="3">
        <v>0.98599999999999999</v>
      </c>
      <c r="E28" s="26">
        <v>96.029040404040401</v>
      </c>
      <c r="F28" s="7">
        <f t="shared" si="12"/>
        <v>106477</v>
      </c>
      <c r="G28" s="184">
        <f t="shared" si="13"/>
        <v>109327.67999999999</v>
      </c>
      <c r="I28" s="98">
        <v>140.94999999999999</v>
      </c>
      <c r="J28" s="30">
        <v>146880</v>
      </c>
      <c r="K28" s="1">
        <v>0.97599999999999998</v>
      </c>
      <c r="L28" s="26">
        <v>94.907407407407405</v>
      </c>
      <c r="M28" s="7">
        <f t="shared" si="18"/>
        <v>139400</v>
      </c>
      <c r="N28" s="184">
        <f t="shared" si="19"/>
        <v>143354.88</v>
      </c>
      <c r="O28" s="18">
        <v>44145</v>
      </c>
      <c r="P28" s="98">
        <v>456.39</v>
      </c>
      <c r="Q28" s="30">
        <v>70560</v>
      </c>
      <c r="R28" s="1">
        <v>0.97599999999999998</v>
      </c>
      <c r="S28" s="26">
        <v>94.285714285714278</v>
      </c>
      <c r="T28" s="7">
        <f t="shared" si="14"/>
        <v>66527.999999999985</v>
      </c>
      <c r="U28" s="314">
        <f t="shared" si="15"/>
        <v>68866.559999999998</v>
      </c>
    </row>
    <row r="29" spans="1:21" x14ac:dyDescent="0.2">
      <c r="A29" s="18">
        <v>44147</v>
      </c>
      <c r="B29" s="98">
        <v>251.87</v>
      </c>
      <c r="C29" s="30">
        <v>110880</v>
      </c>
      <c r="D29" s="3">
        <v>0.97599999999999998</v>
      </c>
      <c r="E29" s="26">
        <v>96.029040404040401</v>
      </c>
      <c r="F29" s="7">
        <f t="shared" si="12"/>
        <v>106477</v>
      </c>
      <c r="G29" s="184">
        <f t="shared" si="13"/>
        <v>108218.88</v>
      </c>
      <c r="H29" s="18">
        <v>44147</v>
      </c>
      <c r="I29" s="98">
        <v>141.41</v>
      </c>
      <c r="J29" s="30">
        <v>146880</v>
      </c>
      <c r="K29" s="1">
        <v>0.98399999999999999</v>
      </c>
      <c r="L29" s="26">
        <v>94.907407407407405</v>
      </c>
      <c r="M29" s="7">
        <f t="shared" si="18"/>
        <v>139400</v>
      </c>
      <c r="N29" s="184">
        <f t="shared" si="19"/>
        <v>144529.91999999998</v>
      </c>
      <c r="P29" s="98">
        <v>456.14</v>
      </c>
      <c r="Q29" s="30">
        <v>70560</v>
      </c>
      <c r="R29" s="1">
        <v>0.96699999999999997</v>
      </c>
      <c r="S29" s="26">
        <v>94.285714285714278</v>
      </c>
      <c r="T29" s="7">
        <f t="shared" si="14"/>
        <v>66527.999999999985</v>
      </c>
      <c r="U29" s="314">
        <f t="shared" si="15"/>
        <v>68231.520000000004</v>
      </c>
    </row>
    <row r="30" spans="1:21" x14ac:dyDescent="0.2">
      <c r="B30" s="98">
        <v>252.93</v>
      </c>
      <c r="C30" s="30">
        <v>110880</v>
      </c>
      <c r="D30" s="3">
        <v>0.98599999999999999</v>
      </c>
      <c r="E30" s="26">
        <v>96.029040404040401</v>
      </c>
      <c r="F30" s="7">
        <f t="shared" si="12"/>
        <v>106477</v>
      </c>
      <c r="G30" s="184">
        <f t="shared" si="13"/>
        <v>109327.67999999999</v>
      </c>
      <c r="I30" s="98">
        <v>141.38999999999999</v>
      </c>
      <c r="J30" s="30">
        <v>146880</v>
      </c>
      <c r="K30" s="1">
        <v>0.98199999999999998</v>
      </c>
      <c r="L30" s="26">
        <v>94.907407407407405</v>
      </c>
      <c r="M30" s="7">
        <f t="shared" si="18"/>
        <v>139400</v>
      </c>
      <c r="N30" s="184">
        <f t="shared" si="19"/>
        <v>144236.16</v>
      </c>
      <c r="O30" s="18">
        <v>44146</v>
      </c>
      <c r="P30" s="98">
        <v>455.92</v>
      </c>
      <c r="Q30" s="30">
        <v>70560</v>
      </c>
      <c r="R30" s="1">
        <v>0.97199999999999998</v>
      </c>
      <c r="S30" s="26">
        <v>92.040816326530617</v>
      </c>
      <c r="T30" s="7">
        <f t="shared" si="14"/>
        <v>64944</v>
      </c>
      <c r="U30" s="314">
        <f t="shared" si="15"/>
        <v>68584.319999999992</v>
      </c>
    </row>
    <row r="31" spans="1:21" x14ac:dyDescent="0.2">
      <c r="A31" s="18">
        <v>44148</v>
      </c>
      <c r="B31" s="98">
        <v>251.56</v>
      </c>
      <c r="C31" s="30">
        <v>110880</v>
      </c>
      <c r="D31" s="3">
        <v>0.98299999999999998</v>
      </c>
      <c r="E31" s="26">
        <v>96.029040404040401</v>
      </c>
      <c r="F31" s="7">
        <f t="shared" si="12"/>
        <v>106477</v>
      </c>
      <c r="G31" s="184">
        <f t="shared" si="13"/>
        <v>108995.04</v>
      </c>
      <c r="H31" s="18">
        <v>44148</v>
      </c>
      <c r="I31" s="98">
        <v>141.94</v>
      </c>
      <c r="J31" s="30">
        <v>146880</v>
      </c>
      <c r="K31" s="1">
        <v>0.98099999999999998</v>
      </c>
      <c r="L31" s="26">
        <v>94.907407407407405</v>
      </c>
      <c r="M31" s="7">
        <f t="shared" si="18"/>
        <v>139400</v>
      </c>
      <c r="N31" s="184">
        <f t="shared" si="19"/>
        <v>144089.28</v>
      </c>
      <c r="P31" s="98">
        <v>453.7</v>
      </c>
      <c r="Q31" s="30">
        <v>70560</v>
      </c>
      <c r="R31" s="1">
        <v>0.97799999999999998</v>
      </c>
      <c r="S31" s="26">
        <v>94.285714285714278</v>
      </c>
      <c r="T31" s="7">
        <f t="shared" si="14"/>
        <v>66527.999999999985</v>
      </c>
      <c r="U31" s="314">
        <f t="shared" si="15"/>
        <v>69007.679999999993</v>
      </c>
    </row>
    <row r="32" spans="1:21" x14ac:dyDescent="0.2">
      <c r="A32" s="10"/>
      <c r="B32" s="98">
        <v>251.81</v>
      </c>
      <c r="C32" s="30">
        <v>110880</v>
      </c>
      <c r="D32" s="3">
        <v>0.99</v>
      </c>
      <c r="E32" s="26">
        <v>96.029040404040401</v>
      </c>
      <c r="F32" s="7">
        <f t="shared" si="12"/>
        <v>106477</v>
      </c>
      <c r="G32" s="184">
        <f t="shared" si="13"/>
        <v>109771.2</v>
      </c>
      <c r="I32" s="98">
        <v>141.79</v>
      </c>
      <c r="J32" s="30">
        <v>146880</v>
      </c>
      <c r="K32" s="1">
        <v>0.99099999999999999</v>
      </c>
      <c r="L32" s="26">
        <v>94.907407407407405</v>
      </c>
      <c r="M32" s="7">
        <f t="shared" si="18"/>
        <v>139400</v>
      </c>
      <c r="N32" s="184">
        <f t="shared" si="19"/>
        <v>145558.07999999999</v>
      </c>
      <c r="O32" s="18">
        <v>44147</v>
      </c>
      <c r="P32" s="98">
        <v>456.96</v>
      </c>
      <c r="Q32" s="30">
        <v>70560</v>
      </c>
      <c r="R32" s="1">
        <v>0.98899999999999999</v>
      </c>
      <c r="S32" s="26">
        <v>94.285714285714278</v>
      </c>
      <c r="T32" s="7">
        <f t="shared" si="14"/>
        <v>66527.999999999985</v>
      </c>
      <c r="U32" s="314">
        <f t="shared" si="15"/>
        <v>69783.839999999997</v>
      </c>
    </row>
    <row r="33" spans="1:21" ht="14.25" customHeight="1" x14ac:dyDescent="0.2">
      <c r="A33" s="18">
        <v>44149</v>
      </c>
      <c r="B33" s="98">
        <v>251.25</v>
      </c>
      <c r="C33" s="30">
        <v>110880</v>
      </c>
      <c r="D33" s="3">
        <v>0.98299999999999998</v>
      </c>
      <c r="E33" s="26">
        <v>96.029040404040401</v>
      </c>
      <c r="F33" s="7">
        <f t="shared" si="12"/>
        <v>106477</v>
      </c>
      <c r="G33" s="184">
        <f t="shared" si="13"/>
        <v>108995.04</v>
      </c>
      <c r="H33" s="18">
        <v>44149</v>
      </c>
      <c r="I33" s="98">
        <v>141.04</v>
      </c>
      <c r="J33" s="30">
        <v>146880</v>
      </c>
      <c r="K33" s="1">
        <v>0.97299999999999998</v>
      </c>
      <c r="L33" s="26">
        <v>94.907407407407405</v>
      </c>
      <c r="M33" s="7">
        <f t="shared" si="18"/>
        <v>139400</v>
      </c>
      <c r="N33" s="184">
        <f t="shared" si="19"/>
        <v>142914.23999999999</v>
      </c>
      <c r="O33" s="18"/>
      <c r="P33" s="98">
        <v>455.85</v>
      </c>
      <c r="Q33" s="30">
        <v>70560</v>
      </c>
      <c r="R33" s="1">
        <v>0.97399999999999998</v>
      </c>
      <c r="S33" s="26">
        <v>96.530612244897966</v>
      </c>
      <c r="T33" s="7">
        <f t="shared" si="14"/>
        <v>68112.000000000015</v>
      </c>
      <c r="U33" s="314">
        <f t="shared" si="15"/>
        <v>68725.440000000002</v>
      </c>
    </row>
    <row r="34" spans="1:21" x14ac:dyDescent="0.2">
      <c r="A34" s="10"/>
      <c r="B34" s="98">
        <v>251.93</v>
      </c>
      <c r="C34" s="30">
        <v>110880</v>
      </c>
      <c r="D34" s="3">
        <v>0.99</v>
      </c>
      <c r="E34" s="26">
        <v>98.371212121212125</v>
      </c>
      <c r="F34" s="7">
        <f t="shared" si="12"/>
        <v>109074</v>
      </c>
      <c r="G34" s="184">
        <f t="shared" si="13"/>
        <v>109771.2</v>
      </c>
      <c r="H34" s="10"/>
      <c r="I34" s="98">
        <v>141.93</v>
      </c>
      <c r="J34" s="30">
        <v>146880</v>
      </c>
      <c r="K34" s="1">
        <v>0.98799999999999999</v>
      </c>
      <c r="L34" s="26">
        <v>94.907407407407405</v>
      </c>
      <c r="M34" s="7">
        <f t="shared" si="18"/>
        <v>139400</v>
      </c>
      <c r="N34" s="184">
        <f t="shared" si="19"/>
        <v>145117.44</v>
      </c>
      <c r="O34" s="18">
        <v>44148</v>
      </c>
      <c r="P34" s="98">
        <v>456.68</v>
      </c>
      <c r="Q34" s="30">
        <v>70560</v>
      </c>
      <c r="R34" s="1">
        <v>0.97699999999999998</v>
      </c>
      <c r="S34" s="26">
        <v>94.285714285714278</v>
      </c>
      <c r="T34" s="7">
        <f t="shared" si="14"/>
        <v>66527.999999999985</v>
      </c>
      <c r="U34" s="314">
        <f t="shared" si="15"/>
        <v>68937.119999999995</v>
      </c>
    </row>
    <row r="35" spans="1:21" x14ac:dyDescent="0.2">
      <c r="A35" s="18">
        <v>44150</v>
      </c>
      <c r="B35" s="98">
        <v>252.39</v>
      </c>
      <c r="C35" s="30">
        <v>110880</v>
      </c>
      <c r="D35" s="3">
        <v>0.98399999999999999</v>
      </c>
      <c r="E35" s="26">
        <v>96.029040404040401</v>
      </c>
      <c r="F35" s="7">
        <f t="shared" si="12"/>
        <v>106477</v>
      </c>
      <c r="G35" s="184">
        <f t="shared" si="13"/>
        <v>109105.92</v>
      </c>
      <c r="H35" s="18">
        <v>44150</v>
      </c>
      <c r="I35" s="98">
        <v>142.29</v>
      </c>
      <c r="J35" s="30">
        <v>146880</v>
      </c>
      <c r="K35" s="1">
        <v>0.98099999999999998</v>
      </c>
      <c r="L35" s="26">
        <v>94.907407407407405</v>
      </c>
      <c r="M35" s="7">
        <f t="shared" si="18"/>
        <v>139400</v>
      </c>
      <c r="N35" s="184">
        <f t="shared" si="19"/>
        <v>144089.28</v>
      </c>
      <c r="P35" s="98">
        <v>456.83</v>
      </c>
      <c r="Q35" s="30">
        <v>70560</v>
      </c>
      <c r="R35" s="1">
        <v>0.98799999999999999</v>
      </c>
      <c r="S35" s="26">
        <v>94.285714285714278</v>
      </c>
      <c r="T35" s="7">
        <f t="shared" si="14"/>
        <v>66527.999999999985</v>
      </c>
      <c r="U35" s="314">
        <f t="shared" si="15"/>
        <v>69713.279999999999</v>
      </c>
    </row>
    <row r="36" spans="1:21" ht="14.25" customHeight="1" x14ac:dyDescent="0.2">
      <c r="A36" s="10"/>
      <c r="B36" s="98">
        <v>251.65</v>
      </c>
      <c r="C36" s="30">
        <v>110880</v>
      </c>
      <c r="D36" s="3">
        <v>0.98599999999999999</v>
      </c>
      <c r="E36" s="26">
        <v>96.029040404040401</v>
      </c>
      <c r="F36" s="7">
        <f t="shared" si="12"/>
        <v>106477</v>
      </c>
      <c r="G36" s="184">
        <f t="shared" si="13"/>
        <v>109327.67999999999</v>
      </c>
      <c r="I36" s="98">
        <v>141.38</v>
      </c>
      <c r="J36" s="30">
        <v>146880</v>
      </c>
      <c r="K36" s="1">
        <v>0.99990000000000001</v>
      </c>
      <c r="L36" s="26">
        <v>99.652777777777786</v>
      </c>
      <c r="M36" s="7">
        <f t="shared" si="18"/>
        <v>146370.00000000003</v>
      </c>
      <c r="N36" s="184">
        <f t="shared" si="19"/>
        <v>146865.31200000001</v>
      </c>
      <c r="O36" s="18">
        <v>44149</v>
      </c>
      <c r="P36" s="98">
        <v>455.48</v>
      </c>
      <c r="Q36" s="30">
        <v>70560</v>
      </c>
      <c r="R36" s="1">
        <v>0.98099999999999998</v>
      </c>
      <c r="S36" s="26">
        <v>96.530612244897966</v>
      </c>
      <c r="T36" s="7">
        <f t="shared" si="14"/>
        <v>68112.000000000015</v>
      </c>
      <c r="U36" s="314">
        <f t="shared" si="15"/>
        <v>69219.360000000001</v>
      </c>
    </row>
    <row r="37" spans="1:21" ht="14.25" customHeight="1" x14ac:dyDescent="0.2">
      <c r="A37" s="18">
        <v>44151</v>
      </c>
      <c r="B37" s="98">
        <v>252.68</v>
      </c>
      <c r="C37" s="30">
        <v>110880</v>
      </c>
      <c r="D37" s="3">
        <v>0.95799999999999996</v>
      </c>
      <c r="E37" s="26">
        <v>93.686868686868678</v>
      </c>
      <c r="F37" s="7">
        <f t="shared" si="12"/>
        <v>103879.99999999999</v>
      </c>
      <c r="G37" s="184">
        <f t="shared" si="13"/>
        <v>106223.03999999999</v>
      </c>
      <c r="H37" s="18">
        <v>44151</v>
      </c>
      <c r="I37" s="98">
        <v>141.16</v>
      </c>
      <c r="J37" s="30">
        <v>146880</v>
      </c>
      <c r="K37" s="1">
        <v>0.99990000000000001</v>
      </c>
      <c r="L37" s="26">
        <v>99.652777777777786</v>
      </c>
      <c r="M37" s="7">
        <f t="shared" si="18"/>
        <v>146370.00000000003</v>
      </c>
      <c r="N37" s="184">
        <f t="shared" si="19"/>
        <v>146865.31200000001</v>
      </c>
      <c r="O37" s="10"/>
      <c r="P37" s="98">
        <v>453.46</v>
      </c>
      <c r="Q37" s="30">
        <v>70560</v>
      </c>
      <c r="R37" s="1">
        <v>0.98799999999999999</v>
      </c>
      <c r="S37" s="26">
        <v>96.530612244897966</v>
      </c>
      <c r="T37" s="7">
        <f t="shared" si="14"/>
        <v>68112.000000000015</v>
      </c>
      <c r="U37" s="314">
        <f t="shared" si="15"/>
        <v>69713.279999999999</v>
      </c>
    </row>
    <row r="38" spans="1:21" ht="14.25" customHeight="1" x14ac:dyDescent="0.2">
      <c r="B38" s="98">
        <v>251.56</v>
      </c>
      <c r="C38" s="30">
        <v>112320</v>
      </c>
      <c r="D38" s="3">
        <v>0.97299999999999998</v>
      </c>
      <c r="E38" s="26">
        <v>94.79789886039886</v>
      </c>
      <c r="F38" s="7">
        <f t="shared" si="12"/>
        <v>106477</v>
      </c>
      <c r="G38" s="184">
        <f t="shared" si="13"/>
        <v>109287.36</v>
      </c>
      <c r="I38" s="98">
        <v>141.52000000000001</v>
      </c>
      <c r="J38" s="30">
        <v>146880</v>
      </c>
      <c r="K38" s="1">
        <v>0.98099999999999998</v>
      </c>
      <c r="L38" s="26">
        <v>94.907407407407405</v>
      </c>
      <c r="M38" s="7">
        <f t="shared" si="18"/>
        <v>139400</v>
      </c>
      <c r="N38" s="184">
        <f t="shared" si="19"/>
        <v>144089.28</v>
      </c>
      <c r="O38" s="18">
        <v>44150</v>
      </c>
      <c r="P38" s="98">
        <v>454.45</v>
      </c>
      <c r="Q38" s="30">
        <v>70560</v>
      </c>
      <c r="R38" s="1">
        <v>0.97199999999999998</v>
      </c>
      <c r="S38" s="26">
        <v>94.285714285714278</v>
      </c>
      <c r="T38" s="7">
        <f t="shared" si="14"/>
        <v>66527.999999999985</v>
      </c>
      <c r="U38" s="314">
        <f t="shared" si="15"/>
        <v>68584.319999999992</v>
      </c>
    </row>
    <row r="39" spans="1:21" ht="12.75" customHeight="1" x14ac:dyDescent="0.2">
      <c r="B39" s="271">
        <f>AVERAGE(B13:B38)</f>
        <v>251.98769230769238</v>
      </c>
      <c r="C39" s="272"/>
      <c r="D39" s="273" t="s">
        <v>1</v>
      </c>
      <c r="E39" s="53">
        <f>F39/G39</f>
        <v>0.96632316146353514</v>
      </c>
      <c r="F39" s="302">
        <f>SUM(F13:F38)</f>
        <v>2724253</v>
      </c>
      <c r="G39" s="302">
        <f>SUM(G13:G38)</f>
        <v>2819194.56</v>
      </c>
      <c r="H39" s="18">
        <v>44152</v>
      </c>
      <c r="I39" s="98">
        <v>141.16999999999999</v>
      </c>
      <c r="J39" s="30">
        <v>146880</v>
      </c>
      <c r="K39" s="1">
        <v>0.99990000000000001</v>
      </c>
      <c r="L39" s="26">
        <v>99.652777777777786</v>
      </c>
      <c r="M39" s="7">
        <f t="shared" si="18"/>
        <v>146370.00000000003</v>
      </c>
      <c r="N39" s="184">
        <f t="shared" si="19"/>
        <v>146865.31200000001</v>
      </c>
      <c r="P39" s="98">
        <v>454.16</v>
      </c>
      <c r="Q39" s="30">
        <v>70560</v>
      </c>
      <c r="R39" s="1">
        <v>0.97599999999999998</v>
      </c>
      <c r="S39" s="26">
        <v>89.795918367346943</v>
      </c>
      <c r="T39" s="7">
        <f t="shared" si="14"/>
        <v>63360</v>
      </c>
      <c r="U39" s="314">
        <f t="shared" si="15"/>
        <v>68866.559999999998</v>
      </c>
    </row>
    <row r="40" spans="1:21" ht="12.75" customHeight="1" x14ac:dyDescent="0.2">
      <c r="B40" s="291"/>
      <c r="C40" s="60"/>
      <c r="D40" s="36"/>
      <c r="E40" s="58"/>
      <c r="F40" s="20"/>
      <c r="G40" s="299"/>
      <c r="I40" s="98">
        <v>141.79</v>
      </c>
      <c r="J40" s="30">
        <v>146880</v>
      </c>
      <c r="K40" s="1">
        <v>0.98899999999999999</v>
      </c>
      <c r="L40" s="26">
        <v>90.162037037037038</v>
      </c>
      <c r="M40" s="7">
        <f t="shared" si="18"/>
        <v>132430</v>
      </c>
      <c r="N40" s="184">
        <f t="shared" si="19"/>
        <v>145264.32000000001</v>
      </c>
      <c r="P40" s="271">
        <f>AVERAGE(P18:P39)</f>
        <v>455.66863636363638</v>
      </c>
      <c r="Q40" s="272"/>
      <c r="R40" s="273" t="s">
        <v>1</v>
      </c>
      <c r="S40" s="53">
        <f>T40/U40</f>
        <v>0.95259123742232588</v>
      </c>
      <c r="T40" s="302">
        <f>SUM(T18:T39)</f>
        <v>1435104</v>
      </c>
      <c r="U40" s="302">
        <f>SUM(U18:U39)</f>
        <v>1506526.56</v>
      </c>
    </row>
    <row r="41" spans="1:21" ht="12.75" customHeight="1" x14ac:dyDescent="0.2">
      <c r="B41" s="327" t="s">
        <v>109</v>
      </c>
      <c r="C41" s="328"/>
      <c r="D41" s="328"/>
      <c r="E41" s="328"/>
      <c r="F41" s="328"/>
      <c r="G41" s="329"/>
      <c r="I41" s="271">
        <f>AVERAGE(I23:I40)</f>
        <v>141.56333333333333</v>
      </c>
      <c r="J41" s="272"/>
      <c r="K41" s="273" t="s">
        <v>1</v>
      </c>
      <c r="L41" s="53">
        <f>M41/N41</f>
        <v>0.95731884819929625</v>
      </c>
      <c r="M41" s="302">
        <f>SUM(M23:M40)</f>
        <v>2481320</v>
      </c>
      <c r="N41" s="302">
        <f>SUM(N23:N40)</f>
        <v>2591947.2959999996</v>
      </c>
      <c r="P41" s="291"/>
      <c r="Q41" s="60"/>
      <c r="R41" s="57"/>
      <c r="S41" s="58"/>
      <c r="T41" s="20"/>
      <c r="U41" s="299"/>
    </row>
    <row r="42" spans="1:21" ht="12.75" customHeight="1" x14ac:dyDescent="0.2">
      <c r="A42" s="18">
        <v>44152</v>
      </c>
      <c r="B42" s="98">
        <v>416.62</v>
      </c>
      <c r="C42" s="30">
        <v>80640</v>
      </c>
      <c r="D42" s="3">
        <v>0.88700000000000001</v>
      </c>
      <c r="E42" s="26">
        <v>72.38095238095238</v>
      </c>
      <c r="F42" s="7">
        <f t="shared" ref="F42" si="20">C42*E42/100</f>
        <v>58368</v>
      </c>
      <c r="G42" s="184">
        <f t="shared" ref="G42" si="21">C42*D42</f>
        <v>71527.680000000008</v>
      </c>
      <c r="I42" s="291"/>
      <c r="J42" s="60"/>
      <c r="K42" s="57"/>
      <c r="L42" s="58"/>
      <c r="M42" s="7"/>
      <c r="N42" s="184"/>
      <c r="O42" s="18"/>
      <c r="P42" s="327" t="s">
        <v>113</v>
      </c>
      <c r="Q42" s="328"/>
      <c r="R42" s="328"/>
      <c r="S42" s="328"/>
      <c r="T42" s="328"/>
      <c r="U42" s="329"/>
    </row>
    <row r="43" spans="1:21" ht="12.75" customHeight="1" x14ac:dyDescent="0.2">
      <c r="B43" s="98">
        <v>414.04</v>
      </c>
      <c r="C43" s="30">
        <v>80640</v>
      </c>
      <c r="D43" s="3">
        <v>0.96199999999999997</v>
      </c>
      <c r="E43" s="26">
        <v>90.476190476190482</v>
      </c>
      <c r="F43" s="7">
        <f t="shared" ref="F43:F55" si="22">C43*E43/100</f>
        <v>72960</v>
      </c>
      <c r="G43" s="184">
        <f t="shared" ref="G43:G55" si="23">C43*D43</f>
        <v>77575.679999999993</v>
      </c>
      <c r="I43" s="323" t="s">
        <v>77</v>
      </c>
      <c r="J43" s="323"/>
      <c r="K43" s="323"/>
      <c r="L43" s="323"/>
      <c r="M43" s="323"/>
      <c r="N43" s="323"/>
      <c r="O43" s="18">
        <v>44151</v>
      </c>
      <c r="P43" s="98">
        <v>405.81</v>
      </c>
      <c r="Q43" s="30">
        <v>80640</v>
      </c>
      <c r="R43" s="1">
        <v>0.73499999999999999</v>
      </c>
      <c r="S43" s="26">
        <v>35.119047619047613</v>
      </c>
      <c r="T43" s="7">
        <f>Q43*S43/100</f>
        <v>28319.999999999996</v>
      </c>
      <c r="U43" s="314">
        <f>Q43*R43</f>
        <v>59270.400000000001</v>
      </c>
    </row>
    <row r="44" spans="1:21" ht="12.75" customHeight="1" x14ac:dyDescent="0.2">
      <c r="A44" s="18">
        <v>44153</v>
      </c>
      <c r="B44" s="98">
        <v>414.72</v>
      </c>
      <c r="C44" s="30">
        <v>80640</v>
      </c>
      <c r="D44" s="3">
        <v>0.96599999999999997</v>
      </c>
      <c r="E44" s="26">
        <v>92.738095238095241</v>
      </c>
      <c r="F44" s="7">
        <f t="shared" si="22"/>
        <v>74784</v>
      </c>
      <c r="G44" s="184">
        <f t="shared" si="23"/>
        <v>77898.239999999991</v>
      </c>
      <c r="H44" s="18">
        <v>44153</v>
      </c>
      <c r="I44" s="98">
        <v>191.37</v>
      </c>
      <c r="J44" s="30">
        <v>122400</v>
      </c>
      <c r="K44" s="1">
        <v>0.91700000000000004</v>
      </c>
      <c r="L44" s="26">
        <v>71.470588235294116</v>
      </c>
      <c r="M44" s="7">
        <f t="shared" ref="M44" si="24">J44*L44/100</f>
        <v>87480</v>
      </c>
      <c r="N44" s="184">
        <f t="shared" ref="N44" si="25">J44*K44</f>
        <v>112240.8</v>
      </c>
      <c r="P44" s="98">
        <v>405.27</v>
      </c>
      <c r="Q44" s="30">
        <v>82080</v>
      </c>
      <c r="R44" s="1">
        <v>0.98</v>
      </c>
      <c r="S44" s="26">
        <v>97.039473684210535</v>
      </c>
      <c r="T44" s="7">
        <f t="shared" ref="T44:T50" si="26">Q44*S44/100</f>
        <v>79650.000000000015</v>
      </c>
      <c r="U44" s="314">
        <f t="shared" ref="U44:U50" si="27">Q44*R44</f>
        <v>80438.399999999994</v>
      </c>
    </row>
    <row r="45" spans="1:21" ht="12.75" customHeight="1" x14ac:dyDescent="0.2">
      <c r="B45" s="98">
        <v>413.6</v>
      </c>
      <c r="C45" s="30">
        <v>80640</v>
      </c>
      <c r="D45" s="3">
        <v>0.96799999999999997</v>
      </c>
      <c r="E45" s="26">
        <v>95</v>
      </c>
      <c r="F45" s="7">
        <f t="shared" si="22"/>
        <v>76608</v>
      </c>
      <c r="G45" s="184">
        <f t="shared" si="23"/>
        <v>78059.520000000004</v>
      </c>
      <c r="I45" s="98">
        <v>191.2</v>
      </c>
      <c r="J45" s="30">
        <v>122400</v>
      </c>
      <c r="K45" s="1">
        <v>0.98299999999999998</v>
      </c>
      <c r="L45" s="26">
        <v>95.294117647058812</v>
      </c>
      <c r="M45" s="7">
        <f t="shared" ref="M45:M69" si="28">J45*L45/100</f>
        <v>116639.99999999999</v>
      </c>
      <c r="N45" s="184">
        <f t="shared" ref="N45:N69" si="29">J45*K45</f>
        <v>120319.2</v>
      </c>
      <c r="O45" s="18">
        <v>44152</v>
      </c>
      <c r="P45" s="98">
        <v>407.47</v>
      </c>
      <c r="Q45" s="30">
        <v>82080</v>
      </c>
      <c r="R45" s="1">
        <v>0.97799999999999998</v>
      </c>
      <c r="S45" s="26">
        <v>94.883040935672511</v>
      </c>
      <c r="T45" s="7">
        <f t="shared" si="26"/>
        <v>77880</v>
      </c>
      <c r="U45" s="314">
        <f t="shared" si="27"/>
        <v>80274.240000000005</v>
      </c>
    </row>
    <row r="46" spans="1:21" ht="12.75" customHeight="1" x14ac:dyDescent="0.2">
      <c r="A46" s="18">
        <v>44154</v>
      </c>
      <c r="B46" s="98">
        <v>413.88</v>
      </c>
      <c r="C46" s="30">
        <v>81360</v>
      </c>
      <c r="D46" s="3">
        <v>0.98399999999999999</v>
      </c>
      <c r="E46" s="26">
        <v>94.159292035398238</v>
      </c>
      <c r="F46" s="7">
        <f t="shared" si="22"/>
        <v>76608.000000000015</v>
      </c>
      <c r="G46" s="184">
        <f t="shared" si="23"/>
        <v>80058.240000000005</v>
      </c>
      <c r="H46" s="18">
        <v>44154</v>
      </c>
      <c r="I46" s="98">
        <v>191.56</v>
      </c>
      <c r="J46" s="30">
        <v>122400</v>
      </c>
      <c r="K46" s="1">
        <v>0.98199999999999998</v>
      </c>
      <c r="L46" s="26">
        <v>95.294117647058812</v>
      </c>
      <c r="M46" s="7">
        <f t="shared" si="28"/>
        <v>116639.99999999999</v>
      </c>
      <c r="N46" s="184">
        <f t="shared" si="29"/>
        <v>120196.8</v>
      </c>
      <c r="P46" s="98">
        <v>405.14</v>
      </c>
      <c r="Q46" s="30">
        <v>82080</v>
      </c>
      <c r="R46" s="1">
        <v>0.96799999999999997</v>
      </c>
      <c r="S46" s="26">
        <v>94.883040935672511</v>
      </c>
      <c r="T46" s="7">
        <f t="shared" si="26"/>
        <v>77880</v>
      </c>
      <c r="U46" s="314">
        <f t="shared" si="27"/>
        <v>79453.440000000002</v>
      </c>
    </row>
    <row r="47" spans="1:21" ht="12.75" customHeight="1" x14ac:dyDescent="0.2">
      <c r="A47" s="10"/>
      <c r="B47" s="98">
        <v>415.45</v>
      </c>
      <c r="C47" s="30">
        <v>82800</v>
      </c>
      <c r="D47" s="3">
        <v>0.98299999999999998</v>
      </c>
      <c r="E47" s="26">
        <v>94.724637681159422</v>
      </c>
      <c r="F47" s="7">
        <f t="shared" si="22"/>
        <v>78432</v>
      </c>
      <c r="G47" s="184">
        <f t="shared" si="23"/>
        <v>81392.399999999994</v>
      </c>
      <c r="H47" s="10"/>
      <c r="I47" s="98">
        <v>191.62</v>
      </c>
      <c r="J47" s="30">
        <v>122400</v>
      </c>
      <c r="K47" s="1">
        <v>0.97499999999999998</v>
      </c>
      <c r="L47" s="26">
        <v>95.294117647058812</v>
      </c>
      <c r="M47" s="7">
        <f t="shared" si="28"/>
        <v>116639.99999999999</v>
      </c>
      <c r="N47" s="184">
        <f t="shared" si="29"/>
        <v>119340</v>
      </c>
      <c r="O47" s="18">
        <v>44153</v>
      </c>
      <c r="P47" s="98">
        <v>405.35</v>
      </c>
      <c r="Q47" s="30">
        <v>82080</v>
      </c>
      <c r="R47" s="1">
        <v>0.97</v>
      </c>
      <c r="S47" s="26">
        <v>94.883040935672511</v>
      </c>
      <c r="T47" s="7">
        <f t="shared" si="26"/>
        <v>77880</v>
      </c>
      <c r="U47" s="314">
        <f t="shared" si="27"/>
        <v>79617.599999999991</v>
      </c>
    </row>
    <row r="48" spans="1:21" ht="12.75" customHeight="1" x14ac:dyDescent="0.2">
      <c r="A48" s="18">
        <v>44155</v>
      </c>
      <c r="B48" s="98">
        <v>415.41</v>
      </c>
      <c r="C48" s="30">
        <v>82800</v>
      </c>
      <c r="D48" s="3">
        <v>0.98799999999999999</v>
      </c>
      <c r="E48" s="26">
        <v>96.927536231884062</v>
      </c>
      <c r="F48" s="7">
        <f t="shared" si="22"/>
        <v>80256</v>
      </c>
      <c r="G48" s="184">
        <f t="shared" si="23"/>
        <v>81806.399999999994</v>
      </c>
      <c r="H48" s="18">
        <v>44155</v>
      </c>
      <c r="I48" s="98">
        <v>191.95</v>
      </c>
      <c r="J48" s="30">
        <v>122400</v>
      </c>
      <c r="K48" s="1">
        <v>0.98599999999999999</v>
      </c>
      <c r="L48" s="26">
        <v>95.294117647058812</v>
      </c>
      <c r="M48" s="7">
        <f t="shared" si="28"/>
        <v>116639.99999999999</v>
      </c>
      <c r="N48" s="184">
        <f t="shared" si="29"/>
        <v>120686.39999999999</v>
      </c>
      <c r="P48" s="98">
        <v>406.47</v>
      </c>
      <c r="Q48" s="30">
        <v>82080</v>
      </c>
      <c r="R48" s="1">
        <v>0.96799999999999997</v>
      </c>
      <c r="S48" s="26">
        <v>92.726608187134502</v>
      </c>
      <c r="T48" s="7">
        <f t="shared" si="26"/>
        <v>76110</v>
      </c>
      <c r="U48" s="314">
        <f t="shared" si="27"/>
        <v>79453.440000000002</v>
      </c>
    </row>
    <row r="49" spans="1:21" ht="14.25" customHeight="1" x14ac:dyDescent="0.2">
      <c r="A49" s="10"/>
      <c r="B49" s="98">
        <v>414.43</v>
      </c>
      <c r="C49" s="30">
        <v>82800</v>
      </c>
      <c r="D49" s="3">
        <v>0.98099999999999998</v>
      </c>
      <c r="E49" s="26">
        <v>96.927536231884062</v>
      </c>
      <c r="F49" s="7">
        <f t="shared" si="22"/>
        <v>80256</v>
      </c>
      <c r="G49" s="184">
        <f t="shared" si="23"/>
        <v>81226.8</v>
      </c>
      <c r="I49" s="98">
        <v>190.87</v>
      </c>
      <c r="J49" s="30">
        <v>122400</v>
      </c>
      <c r="K49" s="1">
        <v>0.97499999999999998</v>
      </c>
      <c r="L49" s="26">
        <v>95.294117647058812</v>
      </c>
      <c r="M49" s="7">
        <f t="shared" si="28"/>
        <v>116639.99999999999</v>
      </c>
      <c r="N49" s="184">
        <f t="shared" si="29"/>
        <v>119340</v>
      </c>
      <c r="O49" s="18">
        <v>44154</v>
      </c>
      <c r="P49" s="98">
        <v>406.27</v>
      </c>
      <c r="Q49" s="30">
        <v>82080</v>
      </c>
      <c r="R49" s="1">
        <v>0.98899999999999999</v>
      </c>
      <c r="S49" s="26">
        <v>92.726608187134502</v>
      </c>
      <c r="T49" s="7">
        <f t="shared" si="26"/>
        <v>76110</v>
      </c>
      <c r="U49" s="314">
        <f t="shared" si="27"/>
        <v>81177.119999999995</v>
      </c>
    </row>
    <row r="50" spans="1:21" ht="14.25" customHeight="1" x14ac:dyDescent="0.2">
      <c r="A50" s="18">
        <v>44156</v>
      </c>
      <c r="B50" s="98">
        <v>415.68</v>
      </c>
      <c r="C50" s="30">
        <v>82800</v>
      </c>
      <c r="D50" s="3">
        <v>0.98799999999999999</v>
      </c>
      <c r="E50" s="26">
        <v>96.927536231884062</v>
      </c>
      <c r="F50" s="7">
        <f t="shared" si="22"/>
        <v>80256</v>
      </c>
      <c r="G50" s="184">
        <f t="shared" si="23"/>
        <v>81806.399999999994</v>
      </c>
      <c r="H50" s="18">
        <v>44156</v>
      </c>
      <c r="I50" s="98">
        <v>191.67</v>
      </c>
      <c r="J50" s="30">
        <v>122400</v>
      </c>
      <c r="K50" s="1">
        <v>0.97799999999999998</v>
      </c>
      <c r="L50" s="26">
        <v>95.294117647058812</v>
      </c>
      <c r="M50" s="7">
        <f t="shared" si="28"/>
        <v>116639.99999999999</v>
      </c>
      <c r="N50" s="184">
        <f t="shared" si="29"/>
        <v>119707.2</v>
      </c>
      <c r="P50" s="98">
        <v>404.79</v>
      </c>
      <c r="Q50" s="30">
        <v>82080</v>
      </c>
      <c r="R50" s="1">
        <v>0.97399999999999998</v>
      </c>
      <c r="S50" s="26">
        <v>92.726608187134502</v>
      </c>
      <c r="T50" s="7">
        <f t="shared" si="26"/>
        <v>76110</v>
      </c>
      <c r="U50" s="314">
        <f t="shared" si="27"/>
        <v>79945.919999999998</v>
      </c>
    </row>
    <row r="51" spans="1:21" ht="13.9" customHeight="1" x14ac:dyDescent="0.2">
      <c r="B51" s="98">
        <v>414.04</v>
      </c>
      <c r="C51" s="30">
        <v>82800</v>
      </c>
      <c r="D51" s="3">
        <v>0.98899999999999999</v>
      </c>
      <c r="E51" s="26">
        <v>96.927536231884062</v>
      </c>
      <c r="F51" s="7">
        <f t="shared" si="22"/>
        <v>80256</v>
      </c>
      <c r="G51" s="184">
        <f t="shared" si="23"/>
        <v>81889.2</v>
      </c>
      <c r="I51" s="98">
        <v>191.66</v>
      </c>
      <c r="J51" s="30">
        <v>122400</v>
      </c>
      <c r="K51" s="1">
        <v>0.98599999999999999</v>
      </c>
      <c r="L51" s="26">
        <v>92.316176470588246</v>
      </c>
      <c r="M51" s="7">
        <f t="shared" si="28"/>
        <v>112995.00000000001</v>
      </c>
      <c r="N51" s="184">
        <f t="shared" si="29"/>
        <v>120686.39999999999</v>
      </c>
      <c r="P51" s="271">
        <f>AVERAGE(P43:P50)</f>
        <v>405.82125000000002</v>
      </c>
      <c r="Q51" s="272"/>
      <c r="R51" s="273" t="s">
        <v>1</v>
      </c>
      <c r="S51" s="53">
        <f>T51/U51</f>
        <v>0.9198061502970416</v>
      </c>
      <c r="T51" s="302">
        <f>SUM(T43:T50)</f>
        <v>569940</v>
      </c>
      <c r="U51" s="302">
        <f>SUM(U43:U50)</f>
        <v>619630.55999999994</v>
      </c>
    </row>
    <row r="52" spans="1:21" ht="13.9" customHeight="1" x14ac:dyDescent="0.2">
      <c r="A52" s="18">
        <v>44157</v>
      </c>
      <c r="B52" s="109">
        <v>414.68</v>
      </c>
      <c r="C52" s="30">
        <v>82800</v>
      </c>
      <c r="D52" s="3">
        <v>0.98899999999999999</v>
      </c>
      <c r="E52" s="26">
        <v>96.927536231884062</v>
      </c>
      <c r="F52" s="7">
        <f t="shared" si="22"/>
        <v>80256</v>
      </c>
      <c r="G52" s="184">
        <f t="shared" si="23"/>
        <v>81889.2</v>
      </c>
      <c r="H52" s="18">
        <v>44157</v>
      </c>
      <c r="I52" s="98">
        <v>191.13</v>
      </c>
      <c r="J52" s="30">
        <v>122400</v>
      </c>
      <c r="K52" s="1">
        <v>0.97599999999999998</v>
      </c>
      <c r="L52" s="26">
        <v>95.294117647058812</v>
      </c>
      <c r="M52" s="7">
        <f t="shared" si="28"/>
        <v>116639.99999999999</v>
      </c>
      <c r="N52" s="184">
        <f t="shared" si="29"/>
        <v>119462.39999999999</v>
      </c>
      <c r="P52" s="315"/>
      <c r="Q52" s="316"/>
      <c r="R52" s="317"/>
      <c r="S52" s="318"/>
      <c r="T52" s="20"/>
      <c r="U52" s="20"/>
    </row>
    <row r="53" spans="1:21" ht="13.9" customHeight="1" x14ac:dyDescent="0.2">
      <c r="B53" s="109">
        <v>415.22</v>
      </c>
      <c r="C53" s="30">
        <v>82800</v>
      </c>
      <c r="D53" s="3">
        <v>0.99099999999999999</v>
      </c>
      <c r="E53" s="26">
        <v>96.927536231884062</v>
      </c>
      <c r="F53" s="7">
        <f t="shared" si="22"/>
        <v>80256</v>
      </c>
      <c r="G53" s="184">
        <f t="shared" si="23"/>
        <v>82054.8</v>
      </c>
      <c r="I53" s="98">
        <v>192.02</v>
      </c>
      <c r="J53" s="30">
        <v>122400</v>
      </c>
      <c r="K53" s="1">
        <v>0.98599999999999999</v>
      </c>
      <c r="L53" s="26">
        <v>95.294117647058812</v>
      </c>
      <c r="M53" s="7">
        <f t="shared" si="28"/>
        <v>116639.99999999999</v>
      </c>
      <c r="N53" s="184">
        <f t="shared" si="29"/>
        <v>120686.39999999999</v>
      </c>
      <c r="P53" s="327" t="s">
        <v>114</v>
      </c>
      <c r="Q53" s="328"/>
      <c r="R53" s="328"/>
      <c r="S53" s="328"/>
      <c r="T53" s="328"/>
      <c r="U53" s="329"/>
    </row>
    <row r="54" spans="1:21" ht="13.9" customHeight="1" x14ac:dyDescent="0.2">
      <c r="A54" s="18">
        <v>44158</v>
      </c>
      <c r="B54" s="98">
        <v>415.12</v>
      </c>
      <c r="C54" s="30">
        <v>82800</v>
      </c>
      <c r="D54" s="3">
        <v>0.98399999999999999</v>
      </c>
      <c r="E54" s="26">
        <v>96.927536231884062</v>
      </c>
      <c r="F54" s="7">
        <f t="shared" si="22"/>
        <v>80256</v>
      </c>
      <c r="G54" s="184">
        <f t="shared" si="23"/>
        <v>81475.199999999997</v>
      </c>
      <c r="H54" s="18">
        <v>44158</v>
      </c>
      <c r="I54" s="98">
        <v>190.52</v>
      </c>
      <c r="J54" s="30">
        <v>122400</v>
      </c>
      <c r="K54" s="1">
        <v>0.97699999999999998</v>
      </c>
      <c r="L54" s="26">
        <v>92.316176470588246</v>
      </c>
      <c r="M54" s="7">
        <f t="shared" si="28"/>
        <v>112995.00000000001</v>
      </c>
      <c r="N54" s="184">
        <f t="shared" si="29"/>
        <v>119584.8</v>
      </c>
      <c r="O54" s="18">
        <v>44155</v>
      </c>
      <c r="P54" s="98">
        <v>428.6</v>
      </c>
      <c r="Q54" s="30">
        <v>80640</v>
      </c>
      <c r="R54" s="1">
        <v>0.92200000000000004</v>
      </c>
      <c r="S54" s="26">
        <v>71.579861111111114</v>
      </c>
      <c r="T54" s="7">
        <f>Q54*S54/100</f>
        <v>57722</v>
      </c>
      <c r="U54" s="314">
        <f>Q54*R54</f>
        <v>74350.080000000002</v>
      </c>
    </row>
    <row r="55" spans="1:21" x14ac:dyDescent="0.2">
      <c r="B55" s="98">
        <v>414.81</v>
      </c>
      <c r="C55" s="30">
        <v>82800</v>
      </c>
      <c r="D55" s="3">
        <v>0.98299999999999998</v>
      </c>
      <c r="E55" s="26">
        <v>96.927536231884062</v>
      </c>
      <c r="F55" s="7">
        <f t="shared" si="22"/>
        <v>80256</v>
      </c>
      <c r="G55" s="184">
        <f t="shared" si="23"/>
        <v>81392.399999999994</v>
      </c>
      <c r="I55" s="98">
        <v>191.08</v>
      </c>
      <c r="J55" s="30">
        <v>122400</v>
      </c>
      <c r="K55" s="1">
        <v>0.98099999999999998</v>
      </c>
      <c r="L55" s="26">
        <v>95.294117647058812</v>
      </c>
      <c r="M55" s="7">
        <f t="shared" si="28"/>
        <v>116639.99999999999</v>
      </c>
      <c r="N55" s="184">
        <f t="shared" si="29"/>
        <v>120074.4</v>
      </c>
      <c r="P55" s="98">
        <v>432.31</v>
      </c>
      <c r="Q55" s="30">
        <v>80640</v>
      </c>
      <c r="R55" s="1">
        <v>0.96799999999999997</v>
      </c>
      <c r="S55" s="26">
        <v>94.670138888888886</v>
      </c>
      <c r="T55" s="7">
        <f t="shared" ref="T55:T73" si="30">Q55*S55/100</f>
        <v>76342</v>
      </c>
      <c r="U55" s="314">
        <f t="shared" ref="U55:U73" si="31">Q55*R55</f>
        <v>78059.520000000004</v>
      </c>
    </row>
    <row r="56" spans="1:21" ht="12.75" customHeight="1" x14ac:dyDescent="0.2">
      <c r="B56" s="271">
        <f>AVERAGE(B42:B55)</f>
        <v>414.83571428571435</v>
      </c>
      <c r="C56" s="272"/>
      <c r="D56" s="273" t="s">
        <v>1</v>
      </c>
      <c r="E56" s="53">
        <f>F56/G56</f>
        <v>0.96406938762566208</v>
      </c>
      <c r="F56" s="302">
        <f>SUM(F42:F55)</f>
        <v>1079808</v>
      </c>
      <c r="G56" s="302">
        <f>SUM(G42:G55)</f>
        <v>1120052.1599999999</v>
      </c>
      <c r="H56" s="18">
        <v>44159</v>
      </c>
      <c r="I56" s="98">
        <v>191.39</v>
      </c>
      <c r="J56" s="30">
        <v>122400</v>
      </c>
      <c r="K56" s="1">
        <v>0.97299999999999998</v>
      </c>
      <c r="L56" s="26">
        <v>95.294117647058812</v>
      </c>
      <c r="M56" s="7">
        <f t="shared" si="28"/>
        <v>116639.99999999999</v>
      </c>
      <c r="N56" s="184">
        <f t="shared" si="29"/>
        <v>119095.2</v>
      </c>
      <c r="O56" s="18">
        <v>44156</v>
      </c>
      <c r="P56" s="98">
        <v>429.92</v>
      </c>
      <c r="Q56" s="30">
        <v>80640</v>
      </c>
      <c r="R56" s="1">
        <v>0.98599999999999999</v>
      </c>
      <c r="S56" s="26">
        <v>94.670138888888886</v>
      </c>
      <c r="T56" s="7">
        <f t="shared" si="30"/>
        <v>76342</v>
      </c>
      <c r="U56" s="314">
        <f t="shared" si="31"/>
        <v>79511.039999999994</v>
      </c>
    </row>
    <row r="57" spans="1:21" x14ac:dyDescent="0.2">
      <c r="B57" s="291"/>
      <c r="C57" s="60"/>
      <c r="D57" s="36"/>
      <c r="E57" s="58"/>
      <c r="F57" s="20"/>
      <c r="G57" s="299"/>
      <c r="I57" s="98">
        <v>191.48</v>
      </c>
      <c r="J57" s="30">
        <v>122400</v>
      </c>
      <c r="K57" s="1">
        <v>0.98</v>
      </c>
      <c r="L57" s="26">
        <v>95.294117647058812</v>
      </c>
      <c r="M57" s="7">
        <f t="shared" si="28"/>
        <v>116639.99999999999</v>
      </c>
      <c r="N57" s="184">
        <f t="shared" si="29"/>
        <v>119952</v>
      </c>
      <c r="P57" s="98">
        <v>428.56</v>
      </c>
      <c r="Q57" s="30">
        <v>80640</v>
      </c>
      <c r="R57" s="1">
        <v>0.99199999999999999</v>
      </c>
      <c r="S57" s="26">
        <v>96.979166666666671</v>
      </c>
      <c r="T57" s="7">
        <f t="shared" si="30"/>
        <v>78204</v>
      </c>
      <c r="U57" s="314">
        <f t="shared" si="31"/>
        <v>79994.880000000005</v>
      </c>
    </row>
    <row r="58" spans="1:21" x14ac:dyDescent="0.2">
      <c r="B58" s="327" t="s">
        <v>66</v>
      </c>
      <c r="C58" s="328"/>
      <c r="D58" s="328"/>
      <c r="E58" s="328"/>
      <c r="F58" s="328"/>
      <c r="G58" s="329"/>
      <c r="H58" s="18">
        <v>44160</v>
      </c>
      <c r="I58" s="98">
        <v>191.2</v>
      </c>
      <c r="J58" s="30">
        <v>122400</v>
      </c>
      <c r="K58" s="1">
        <v>0.97099999999999997</v>
      </c>
      <c r="L58" s="26">
        <v>95.294117647058812</v>
      </c>
      <c r="M58" s="7">
        <f t="shared" si="28"/>
        <v>116639.99999999999</v>
      </c>
      <c r="N58" s="184">
        <f t="shared" si="29"/>
        <v>118850.4</v>
      </c>
      <c r="O58" s="18">
        <v>44157</v>
      </c>
      <c r="P58" s="109">
        <v>429.04</v>
      </c>
      <c r="Q58" s="30">
        <v>80640</v>
      </c>
      <c r="R58" s="1">
        <v>0.98299999999999998</v>
      </c>
      <c r="S58" s="26">
        <v>96.979166666666671</v>
      </c>
      <c r="T58" s="7">
        <f t="shared" si="30"/>
        <v>78204</v>
      </c>
      <c r="U58" s="314">
        <f t="shared" si="31"/>
        <v>79269.119999999995</v>
      </c>
    </row>
    <row r="59" spans="1:21" x14ac:dyDescent="0.2">
      <c r="A59" s="18">
        <v>44159</v>
      </c>
      <c r="B59" s="98">
        <v>351.65</v>
      </c>
      <c r="C59" s="30">
        <v>93600</v>
      </c>
      <c r="D59" s="3">
        <v>0.96399999999999997</v>
      </c>
      <c r="E59" s="26">
        <v>78.320512820512818</v>
      </c>
      <c r="F59" s="7">
        <f t="shared" ref="F59" si="32">C59*E59/100</f>
        <v>73308</v>
      </c>
      <c r="G59" s="184">
        <f t="shared" ref="G59" si="33">C59*D59</f>
        <v>90230.399999999994</v>
      </c>
      <c r="I59" s="98">
        <v>191.29</v>
      </c>
      <c r="J59" s="30">
        <v>122400</v>
      </c>
      <c r="K59" s="1">
        <v>0.98199999999999998</v>
      </c>
      <c r="L59" s="26">
        <v>95.294117647058812</v>
      </c>
      <c r="M59" s="7">
        <f t="shared" si="28"/>
        <v>116639.99999999999</v>
      </c>
      <c r="N59" s="184">
        <f t="shared" si="29"/>
        <v>120196.8</v>
      </c>
      <c r="P59" s="109">
        <v>428.56</v>
      </c>
      <c r="Q59" s="30">
        <v>80640</v>
      </c>
      <c r="R59" s="1">
        <v>0.98699999999999999</v>
      </c>
      <c r="S59" s="26">
        <v>96.979166666666671</v>
      </c>
      <c r="T59" s="7">
        <f t="shared" si="30"/>
        <v>78204</v>
      </c>
      <c r="U59" s="314">
        <f t="shared" si="31"/>
        <v>79591.679999999993</v>
      </c>
    </row>
    <row r="60" spans="1:21" x14ac:dyDescent="0.2">
      <c r="B60" s="98">
        <v>351.37</v>
      </c>
      <c r="C60" s="30">
        <v>93600</v>
      </c>
      <c r="D60" s="3">
        <v>0.98299999999999998</v>
      </c>
      <c r="E60" s="26">
        <v>97.42307692307692</v>
      </c>
      <c r="F60" s="7">
        <f t="shared" ref="F60:F72" si="34">C60*E60/100</f>
        <v>91188</v>
      </c>
      <c r="G60" s="184">
        <f t="shared" ref="G60:G72" si="35">C60*D60</f>
        <v>92008.8</v>
      </c>
      <c r="H60" s="18">
        <v>44161</v>
      </c>
      <c r="I60" s="98">
        <v>191.16</v>
      </c>
      <c r="J60" s="30">
        <v>122400</v>
      </c>
      <c r="K60" s="1">
        <v>0.96399999999999997</v>
      </c>
      <c r="L60" s="26">
        <v>95.294117647058812</v>
      </c>
      <c r="M60" s="7">
        <f t="shared" si="28"/>
        <v>116639.99999999999</v>
      </c>
      <c r="N60" s="184">
        <f t="shared" si="29"/>
        <v>117993.59999999999</v>
      </c>
      <c r="O60" s="18">
        <v>44158</v>
      </c>
      <c r="P60" s="98">
        <v>429.75</v>
      </c>
      <c r="Q60" s="30">
        <v>80640</v>
      </c>
      <c r="R60" s="1">
        <v>0.96799999999999997</v>
      </c>
      <c r="S60" s="26">
        <v>94.670138888888886</v>
      </c>
      <c r="T60" s="7">
        <f t="shared" si="30"/>
        <v>76342</v>
      </c>
      <c r="U60" s="314">
        <f t="shared" si="31"/>
        <v>78059.520000000004</v>
      </c>
    </row>
    <row r="61" spans="1:21" x14ac:dyDescent="0.2">
      <c r="A61" s="18">
        <v>44160</v>
      </c>
      <c r="B61" s="98">
        <v>353.12</v>
      </c>
      <c r="C61" s="30">
        <v>93600</v>
      </c>
      <c r="D61" s="3">
        <v>0.98499999999999999</v>
      </c>
      <c r="E61" s="26">
        <v>95.512820512820511</v>
      </c>
      <c r="F61" s="7">
        <f t="shared" si="34"/>
        <v>89400</v>
      </c>
      <c r="G61" s="184">
        <f t="shared" si="35"/>
        <v>92196</v>
      </c>
      <c r="I61" s="98">
        <v>191.33</v>
      </c>
      <c r="J61" s="30">
        <v>122400</v>
      </c>
      <c r="K61" s="1">
        <v>0.97899999999999998</v>
      </c>
      <c r="L61" s="26">
        <v>92.316176470588246</v>
      </c>
      <c r="M61" s="7">
        <f t="shared" si="28"/>
        <v>112995.00000000001</v>
      </c>
      <c r="N61" s="184">
        <f t="shared" si="29"/>
        <v>119829.59999999999</v>
      </c>
      <c r="P61" s="98">
        <v>429.71</v>
      </c>
      <c r="Q61" s="30">
        <v>80640</v>
      </c>
      <c r="R61" s="1">
        <v>0.98599999999999999</v>
      </c>
      <c r="S61" s="26">
        <v>96.979166666666671</v>
      </c>
      <c r="T61" s="7">
        <f t="shared" si="30"/>
        <v>78204</v>
      </c>
      <c r="U61" s="314">
        <f t="shared" si="31"/>
        <v>79511.039999999994</v>
      </c>
    </row>
    <row r="62" spans="1:21" ht="12.75" customHeight="1" x14ac:dyDescent="0.2">
      <c r="B62" s="98">
        <v>352.31</v>
      </c>
      <c r="C62" s="30">
        <v>93600</v>
      </c>
      <c r="D62" s="3">
        <v>0.98399999999999999</v>
      </c>
      <c r="E62" s="26">
        <v>95.512820512820511</v>
      </c>
      <c r="F62" s="7">
        <f t="shared" si="34"/>
        <v>89400</v>
      </c>
      <c r="G62" s="184">
        <f t="shared" si="35"/>
        <v>92102.399999999994</v>
      </c>
      <c r="H62" s="18">
        <v>44162</v>
      </c>
      <c r="I62" s="98">
        <v>192.7</v>
      </c>
      <c r="J62" s="30">
        <v>122400</v>
      </c>
      <c r="K62" s="1">
        <v>0.98</v>
      </c>
      <c r="L62" s="26">
        <v>95.294117647058812</v>
      </c>
      <c r="M62" s="7">
        <f t="shared" si="28"/>
        <v>116639.99999999999</v>
      </c>
      <c r="N62" s="184">
        <f t="shared" si="29"/>
        <v>119952</v>
      </c>
      <c r="O62" s="18">
        <v>44159</v>
      </c>
      <c r="P62" s="98">
        <v>429.83</v>
      </c>
      <c r="Q62" s="30">
        <v>80640</v>
      </c>
      <c r="R62" s="1">
        <v>0.98199999999999998</v>
      </c>
      <c r="S62" s="26">
        <v>96.979166666666671</v>
      </c>
      <c r="T62" s="7">
        <f t="shared" si="30"/>
        <v>78204</v>
      </c>
      <c r="U62" s="314">
        <f t="shared" si="31"/>
        <v>79188.479999999996</v>
      </c>
    </row>
    <row r="63" spans="1:21" x14ac:dyDescent="0.2">
      <c r="A63" s="18">
        <v>44161</v>
      </c>
      <c r="B63" s="98">
        <v>352.5</v>
      </c>
      <c r="C63" s="30">
        <v>93600</v>
      </c>
      <c r="D63" s="3">
        <v>0.98399999999999999</v>
      </c>
      <c r="E63" s="26">
        <v>95.512820512820511</v>
      </c>
      <c r="F63" s="7">
        <f t="shared" si="34"/>
        <v>89400</v>
      </c>
      <c r="G63" s="184">
        <f t="shared" si="35"/>
        <v>92102.399999999994</v>
      </c>
      <c r="H63" s="10"/>
      <c r="I63" s="98">
        <v>191.35</v>
      </c>
      <c r="J63" s="30">
        <v>122400</v>
      </c>
      <c r="K63" s="1">
        <v>0.97699999999999998</v>
      </c>
      <c r="L63" s="26">
        <v>95.294117647058812</v>
      </c>
      <c r="M63" s="7">
        <f t="shared" si="28"/>
        <v>116639.99999999999</v>
      </c>
      <c r="N63" s="184">
        <f t="shared" si="29"/>
        <v>119584.8</v>
      </c>
      <c r="P63" s="98">
        <v>428.31</v>
      </c>
      <c r="Q63" s="30">
        <v>80640</v>
      </c>
      <c r="R63" s="1">
        <v>0.98099999999999998</v>
      </c>
      <c r="S63" s="26">
        <v>96.979166666666671</v>
      </c>
      <c r="T63" s="7">
        <f t="shared" si="30"/>
        <v>78204</v>
      </c>
      <c r="U63" s="314">
        <f t="shared" si="31"/>
        <v>79107.839999999997</v>
      </c>
    </row>
    <row r="64" spans="1:21" ht="14.25" customHeight="1" x14ac:dyDescent="0.2">
      <c r="B64" s="98">
        <v>352.95</v>
      </c>
      <c r="C64" s="30">
        <v>93600</v>
      </c>
      <c r="D64" s="3">
        <v>0.98199999999999998</v>
      </c>
      <c r="E64" s="26">
        <v>95.512820512820511</v>
      </c>
      <c r="F64" s="7">
        <f t="shared" si="34"/>
        <v>89400</v>
      </c>
      <c r="G64" s="184">
        <f t="shared" si="35"/>
        <v>91915.199999999997</v>
      </c>
      <c r="H64" s="18">
        <v>44163</v>
      </c>
      <c r="I64" s="98">
        <v>192.22</v>
      </c>
      <c r="J64" s="30">
        <v>122400</v>
      </c>
      <c r="K64" s="1">
        <v>0.98299999999999998</v>
      </c>
      <c r="L64" s="26">
        <v>95.294117647058812</v>
      </c>
      <c r="M64" s="7">
        <f t="shared" si="28"/>
        <v>116639.99999999999</v>
      </c>
      <c r="N64" s="184">
        <f t="shared" si="29"/>
        <v>120319.2</v>
      </c>
      <c r="O64" s="18">
        <v>44160</v>
      </c>
      <c r="P64" s="98">
        <v>428.81</v>
      </c>
      <c r="Q64" s="30">
        <v>80640</v>
      </c>
      <c r="R64" s="1">
        <v>0.98199999999999998</v>
      </c>
      <c r="S64" s="26">
        <v>94.670138888888886</v>
      </c>
      <c r="T64" s="7">
        <f t="shared" si="30"/>
        <v>76342</v>
      </c>
      <c r="U64" s="314">
        <f t="shared" si="31"/>
        <v>79188.479999999996</v>
      </c>
    </row>
    <row r="65" spans="1:21" x14ac:dyDescent="0.2">
      <c r="A65" s="18">
        <v>44162</v>
      </c>
      <c r="B65" s="98">
        <v>351.65</v>
      </c>
      <c r="C65" s="30">
        <v>93600</v>
      </c>
      <c r="D65" s="3">
        <v>0.99099999999999999</v>
      </c>
      <c r="E65" s="26">
        <v>95.512820512820511</v>
      </c>
      <c r="F65" s="7">
        <f t="shared" si="34"/>
        <v>89400</v>
      </c>
      <c r="G65" s="184">
        <f t="shared" si="35"/>
        <v>92757.6</v>
      </c>
      <c r="I65" s="98">
        <v>191</v>
      </c>
      <c r="J65" s="30">
        <v>122400</v>
      </c>
      <c r="K65" s="1">
        <v>0.999</v>
      </c>
      <c r="L65" s="26">
        <v>98.272058823529406</v>
      </c>
      <c r="M65" s="7">
        <f t="shared" si="28"/>
        <v>120285</v>
      </c>
      <c r="N65" s="184">
        <f t="shared" si="29"/>
        <v>122277.6</v>
      </c>
      <c r="O65" s="10"/>
      <c r="P65" s="98">
        <v>429.83</v>
      </c>
      <c r="Q65" s="30">
        <v>80640</v>
      </c>
      <c r="R65" s="1">
        <v>0.97199999999999998</v>
      </c>
      <c r="S65" s="26">
        <v>94.670138888888886</v>
      </c>
      <c r="T65" s="7">
        <f t="shared" si="30"/>
        <v>76342</v>
      </c>
      <c r="U65" s="314">
        <f t="shared" si="31"/>
        <v>78382.080000000002</v>
      </c>
    </row>
    <row r="66" spans="1:21" x14ac:dyDescent="0.2">
      <c r="A66" s="10"/>
      <c r="B66" s="98">
        <v>352.18</v>
      </c>
      <c r="C66" s="30">
        <v>93600</v>
      </c>
      <c r="D66" s="3">
        <v>0.98299999999999998</v>
      </c>
      <c r="E66" s="26">
        <v>95.512820512820511</v>
      </c>
      <c r="F66" s="7">
        <f t="shared" si="34"/>
        <v>89400</v>
      </c>
      <c r="G66" s="184">
        <f t="shared" si="35"/>
        <v>92008.8</v>
      </c>
      <c r="H66" s="18">
        <v>44164</v>
      </c>
      <c r="I66" s="98">
        <v>191.1</v>
      </c>
      <c r="J66" s="30">
        <v>122400</v>
      </c>
      <c r="K66" s="1">
        <v>0.97899999999999998</v>
      </c>
      <c r="L66" s="26">
        <v>95.294117647058812</v>
      </c>
      <c r="M66" s="7">
        <f t="shared" si="28"/>
        <v>116639.99999999999</v>
      </c>
      <c r="N66" s="184">
        <f t="shared" si="29"/>
        <v>119829.59999999999</v>
      </c>
      <c r="O66" s="18">
        <v>44161</v>
      </c>
      <c r="P66" s="98">
        <v>428.72</v>
      </c>
      <c r="Q66" s="30">
        <v>80640</v>
      </c>
      <c r="R66" s="1">
        <v>0.98199999999999998</v>
      </c>
      <c r="S66" s="26">
        <v>96.979166666666671</v>
      </c>
      <c r="T66" s="7">
        <f t="shared" si="30"/>
        <v>78204</v>
      </c>
      <c r="U66" s="314">
        <f t="shared" si="31"/>
        <v>79188.479999999996</v>
      </c>
    </row>
    <row r="67" spans="1:21" x14ac:dyDescent="0.2">
      <c r="A67" s="18">
        <v>44163</v>
      </c>
      <c r="B67" s="98">
        <v>352.4</v>
      </c>
      <c r="C67" s="30">
        <v>93600</v>
      </c>
      <c r="D67" s="3">
        <v>0.99</v>
      </c>
      <c r="E67" s="26">
        <v>97.42307692307692</v>
      </c>
      <c r="F67" s="7">
        <f t="shared" si="34"/>
        <v>91188</v>
      </c>
      <c r="G67" s="184">
        <f t="shared" si="35"/>
        <v>92664</v>
      </c>
      <c r="I67" s="98">
        <v>190.9</v>
      </c>
      <c r="J67" s="30">
        <v>122400</v>
      </c>
      <c r="K67" s="1">
        <v>0.98699999999999999</v>
      </c>
      <c r="L67" s="26">
        <v>95.294117647058812</v>
      </c>
      <c r="M67" s="7">
        <f t="shared" si="28"/>
        <v>116639.99999999999</v>
      </c>
      <c r="N67" s="184">
        <f t="shared" si="29"/>
        <v>120808.8</v>
      </c>
      <c r="O67" s="10"/>
      <c r="P67" s="98">
        <v>429.72</v>
      </c>
      <c r="Q67" s="30">
        <v>80640</v>
      </c>
      <c r="R67" s="1">
        <v>0.98299999999999998</v>
      </c>
      <c r="S67" s="26">
        <v>94.670138888888886</v>
      </c>
      <c r="T67" s="7">
        <f t="shared" si="30"/>
        <v>76342</v>
      </c>
      <c r="U67" s="314">
        <f t="shared" si="31"/>
        <v>79269.119999999995</v>
      </c>
    </row>
    <row r="68" spans="1:21" x14ac:dyDescent="0.2">
      <c r="B68" s="98">
        <v>351.95</v>
      </c>
      <c r="C68" s="30">
        <v>93600</v>
      </c>
      <c r="D68" s="3">
        <v>0.98499999999999999</v>
      </c>
      <c r="E68" s="26">
        <v>97.42307692307692</v>
      </c>
      <c r="F68" s="7">
        <f t="shared" si="34"/>
        <v>91188</v>
      </c>
      <c r="G68" s="184">
        <f t="shared" si="35"/>
        <v>92196</v>
      </c>
      <c r="H68" s="18">
        <v>44165</v>
      </c>
      <c r="I68" s="98">
        <v>191.22</v>
      </c>
      <c r="J68" s="30">
        <v>122400</v>
      </c>
      <c r="K68" s="1">
        <v>0.97599999999999998</v>
      </c>
      <c r="L68" s="26">
        <v>95.294117647058812</v>
      </c>
      <c r="M68" s="7">
        <f t="shared" si="28"/>
        <v>116639.99999999999</v>
      </c>
      <c r="N68" s="184">
        <f t="shared" si="29"/>
        <v>119462.39999999999</v>
      </c>
      <c r="O68" s="18">
        <v>44162</v>
      </c>
      <c r="P68" s="98">
        <v>429.54</v>
      </c>
      <c r="Q68" s="30">
        <v>80640</v>
      </c>
      <c r="R68" s="1">
        <v>0.99199999999999999</v>
      </c>
      <c r="S68" s="26">
        <v>96.979166666666671</v>
      </c>
      <c r="T68" s="7">
        <f t="shared" si="30"/>
        <v>78204</v>
      </c>
      <c r="U68" s="314">
        <f t="shared" si="31"/>
        <v>79994.880000000005</v>
      </c>
    </row>
    <row r="69" spans="1:21" ht="13.9" customHeight="1" x14ac:dyDescent="0.2">
      <c r="A69" s="18">
        <v>44164</v>
      </c>
      <c r="B69" s="98">
        <v>353.96</v>
      </c>
      <c r="C69" s="30">
        <v>93600</v>
      </c>
      <c r="D69" s="3">
        <v>0.98599999999999999</v>
      </c>
      <c r="E69" s="26">
        <v>97.42307692307692</v>
      </c>
      <c r="F69" s="7">
        <f t="shared" si="34"/>
        <v>91188</v>
      </c>
      <c r="G69" s="184">
        <f t="shared" si="35"/>
        <v>92289.600000000006</v>
      </c>
      <c r="I69" s="98">
        <v>191.43</v>
      </c>
      <c r="J69" s="30">
        <v>122400</v>
      </c>
      <c r="K69" s="1">
        <v>0.98399999999999999</v>
      </c>
      <c r="L69" s="26">
        <v>95.294117647058812</v>
      </c>
      <c r="M69" s="7">
        <f t="shared" si="28"/>
        <v>116639.99999999999</v>
      </c>
      <c r="N69" s="184">
        <f t="shared" si="29"/>
        <v>120441.59999999999</v>
      </c>
      <c r="P69" s="98">
        <v>430.79</v>
      </c>
      <c r="Q69" s="30">
        <v>80640</v>
      </c>
      <c r="R69" s="1">
        <v>0.98299999999999998</v>
      </c>
      <c r="S69" s="26">
        <v>96.979166666666671</v>
      </c>
      <c r="T69" s="7">
        <f t="shared" si="30"/>
        <v>78204</v>
      </c>
      <c r="U69" s="314">
        <f t="shared" si="31"/>
        <v>79269.119999999995</v>
      </c>
    </row>
    <row r="70" spans="1:21" ht="14.25" customHeight="1" x14ac:dyDescent="0.2">
      <c r="B70" s="98">
        <v>351.62</v>
      </c>
      <c r="C70" s="30">
        <v>93600</v>
      </c>
      <c r="D70" s="3">
        <v>0.99099999999999999</v>
      </c>
      <c r="E70" s="26">
        <v>97.42307692307692</v>
      </c>
      <c r="F70" s="7">
        <f t="shared" si="34"/>
        <v>91188</v>
      </c>
      <c r="G70" s="184">
        <f t="shared" si="35"/>
        <v>92757.6</v>
      </c>
      <c r="I70" s="276">
        <f>AVERAGE(I44:I69)</f>
        <v>191.40076923076919</v>
      </c>
      <c r="J70" s="185"/>
      <c r="K70" s="186" t="s">
        <v>1</v>
      </c>
      <c r="L70" s="277">
        <f>M70/N70</f>
        <v>0.96312072987835362</v>
      </c>
      <c r="M70" s="304">
        <f>SUM(M44:M69)</f>
        <v>2996190</v>
      </c>
      <c r="N70" s="304">
        <f>SUM(N44:N69)</f>
        <v>3110918.4</v>
      </c>
      <c r="O70" s="18">
        <v>44163</v>
      </c>
      <c r="P70" s="98">
        <v>428.89</v>
      </c>
      <c r="Q70" s="30">
        <v>80640</v>
      </c>
      <c r="R70" s="1">
        <v>0.97899999999999998</v>
      </c>
      <c r="S70" s="26">
        <v>94.670138888888886</v>
      </c>
      <c r="T70" s="7">
        <f t="shared" si="30"/>
        <v>76342</v>
      </c>
      <c r="U70" s="314">
        <f t="shared" si="31"/>
        <v>78946.559999999998</v>
      </c>
    </row>
    <row r="71" spans="1:21" x14ac:dyDescent="0.2">
      <c r="A71" s="18">
        <v>44165</v>
      </c>
      <c r="B71" s="98">
        <v>352.19</v>
      </c>
      <c r="C71" s="30">
        <v>93600</v>
      </c>
      <c r="D71" s="3">
        <v>0.98299999999999998</v>
      </c>
      <c r="E71" s="26">
        <v>95.512820512820511</v>
      </c>
      <c r="F71" s="7">
        <f t="shared" si="34"/>
        <v>89400</v>
      </c>
      <c r="G71" s="184">
        <f t="shared" si="35"/>
        <v>92008.8</v>
      </c>
      <c r="I71" s="203"/>
      <c r="J71" s="313"/>
      <c r="K71" s="313"/>
      <c r="L71" s="75"/>
      <c r="M71" s="42"/>
      <c r="N71" s="42"/>
      <c r="P71" s="98">
        <v>428.85</v>
      </c>
      <c r="Q71" s="30">
        <v>80640</v>
      </c>
      <c r="R71" s="1">
        <v>0.98299999999999998</v>
      </c>
      <c r="S71" s="26">
        <v>94.670138888888886</v>
      </c>
      <c r="T71" s="7">
        <f t="shared" si="30"/>
        <v>76342</v>
      </c>
      <c r="U71" s="314">
        <f t="shared" si="31"/>
        <v>79269.119999999995</v>
      </c>
    </row>
    <row r="72" spans="1:21" x14ac:dyDescent="0.2">
      <c r="B72" s="98">
        <v>353.73</v>
      </c>
      <c r="C72" s="30">
        <v>93600</v>
      </c>
      <c r="D72" s="3">
        <v>0.99099999999999999</v>
      </c>
      <c r="E72" s="26">
        <v>97.42307692307692</v>
      </c>
      <c r="F72" s="7">
        <f t="shared" si="34"/>
        <v>91188</v>
      </c>
      <c r="G72" s="184">
        <f t="shared" si="35"/>
        <v>92757.6</v>
      </c>
      <c r="I72" s="41"/>
      <c r="J72" s="41"/>
      <c r="K72" s="41"/>
      <c r="L72" s="41"/>
      <c r="M72" s="259"/>
      <c r="N72" s="201"/>
      <c r="O72" s="18">
        <v>44164</v>
      </c>
      <c r="P72" s="98">
        <v>429.52</v>
      </c>
      <c r="Q72" s="30">
        <v>80640</v>
      </c>
      <c r="R72" s="1">
        <v>0.98599999999999999</v>
      </c>
      <c r="S72" s="26">
        <v>96.979166666666671</v>
      </c>
      <c r="T72" s="7">
        <f t="shared" si="30"/>
        <v>78204</v>
      </c>
      <c r="U72" s="314">
        <f t="shared" si="31"/>
        <v>79511.039999999994</v>
      </c>
    </row>
    <row r="73" spans="1:21" ht="12.75" customHeight="1" x14ac:dyDescent="0.2">
      <c r="A73" s="18"/>
      <c r="B73" s="276">
        <f>AVERAGE(B59:B72)</f>
        <v>352.39857142857142</v>
      </c>
      <c r="C73" s="185"/>
      <c r="D73" s="186" t="s">
        <v>1</v>
      </c>
      <c r="E73" s="277">
        <f>F73/G73</f>
        <v>0.96607801331353782</v>
      </c>
      <c r="F73" s="304">
        <f>SUM(F59:F72)</f>
        <v>1246236</v>
      </c>
      <c r="G73" s="304">
        <f>SUM(G59:G72)</f>
        <v>1289995.2000000002</v>
      </c>
      <c r="I73" s="40"/>
      <c r="J73" s="40"/>
      <c r="K73" s="40"/>
      <c r="L73" s="40"/>
      <c r="M73" s="40"/>
      <c r="N73" s="40"/>
      <c r="P73" s="98">
        <v>429.43</v>
      </c>
      <c r="Q73" s="30">
        <v>80640</v>
      </c>
      <c r="R73" s="1">
        <v>0.98899999999999999</v>
      </c>
      <c r="S73" s="26">
        <v>94.670138888888886</v>
      </c>
      <c r="T73" s="7">
        <f t="shared" si="30"/>
        <v>76342</v>
      </c>
      <c r="U73" s="314">
        <f t="shared" si="31"/>
        <v>79752.960000000006</v>
      </c>
    </row>
    <row r="74" spans="1:21" ht="12.75" customHeight="1" x14ac:dyDescent="0.2">
      <c r="B74" s="142"/>
      <c r="C74" s="67"/>
      <c r="D74" s="43"/>
      <c r="E74" s="68"/>
      <c r="F74" s="42"/>
      <c r="G74" s="203"/>
      <c r="I74" s="138"/>
      <c r="J74" s="64"/>
      <c r="K74" s="49"/>
      <c r="L74" s="65"/>
      <c r="M74" s="259"/>
      <c r="N74" s="201"/>
      <c r="P74" s="271">
        <f>AVERAGE(P54:P73)</f>
        <v>429.43450000000013</v>
      </c>
      <c r="Q74" s="272"/>
      <c r="R74" s="273" t="s">
        <v>1</v>
      </c>
      <c r="S74" s="53">
        <f>T74/U74</f>
        <v>0.96671233420697322</v>
      </c>
      <c r="T74" s="302">
        <f>SUM(T54:T73)</f>
        <v>1526840</v>
      </c>
      <c r="U74" s="302">
        <f>SUM(U54:U73)</f>
        <v>1579415.04</v>
      </c>
    </row>
    <row r="75" spans="1:21" ht="14.25" customHeight="1" x14ac:dyDescent="0.2">
      <c r="B75" s="138"/>
      <c r="C75" s="64"/>
      <c r="D75" s="5"/>
      <c r="E75" s="65"/>
      <c r="F75" s="259"/>
      <c r="G75" s="201"/>
      <c r="I75" s="138"/>
      <c r="J75" s="64"/>
      <c r="K75" s="49"/>
      <c r="L75" s="65"/>
      <c r="M75" s="259"/>
      <c r="N75" s="201"/>
      <c r="P75" s="315"/>
      <c r="Q75" s="316"/>
      <c r="R75" s="317"/>
      <c r="S75" s="318"/>
      <c r="T75" s="20"/>
      <c r="U75" s="20"/>
    </row>
    <row r="76" spans="1:21" ht="12.75" customHeight="1" x14ac:dyDescent="0.2">
      <c r="B76" s="138"/>
      <c r="C76" s="64"/>
      <c r="D76" s="5"/>
      <c r="E76" s="65"/>
      <c r="F76" s="259"/>
      <c r="G76" s="201"/>
      <c r="H76" s="18"/>
      <c r="I76" s="138"/>
      <c r="J76" s="64"/>
      <c r="K76" s="49"/>
      <c r="L76" s="65"/>
      <c r="M76" s="259"/>
      <c r="N76" s="201"/>
      <c r="P76" s="327" t="s">
        <v>115</v>
      </c>
      <c r="Q76" s="328"/>
      <c r="R76" s="328"/>
      <c r="S76" s="328"/>
      <c r="T76" s="328"/>
      <c r="U76" s="329"/>
    </row>
    <row r="77" spans="1:21" ht="12.75" customHeight="1" x14ac:dyDescent="0.2">
      <c r="B77" s="138"/>
      <c r="C77" s="64"/>
      <c r="D77" s="5"/>
      <c r="E77" s="65"/>
      <c r="F77" s="259"/>
      <c r="G77" s="201"/>
      <c r="I77" s="138"/>
      <c r="J77" s="64"/>
      <c r="K77" s="49"/>
      <c r="L77" s="65"/>
      <c r="M77" s="259"/>
      <c r="N77" s="201"/>
      <c r="O77" s="18">
        <v>44165</v>
      </c>
      <c r="P77" s="98">
        <v>711.7</v>
      </c>
      <c r="Q77" s="30">
        <v>31680</v>
      </c>
      <c r="R77" s="1">
        <v>0.94599999999999995</v>
      </c>
      <c r="S77" s="26">
        <v>2.683080808080808</v>
      </c>
      <c r="T77" s="7">
        <f>Q77*S77/100</f>
        <v>850</v>
      </c>
      <c r="U77" s="314">
        <f>Q77*R77</f>
        <v>29969.279999999999</v>
      </c>
    </row>
    <row r="78" spans="1:21" ht="12.75" customHeight="1" x14ac:dyDescent="0.2">
      <c r="B78" s="138"/>
      <c r="C78" s="64"/>
      <c r="D78" s="5"/>
      <c r="E78" s="65"/>
      <c r="F78" s="259"/>
      <c r="G78" s="201"/>
      <c r="I78" s="201"/>
      <c r="J78" s="202"/>
      <c r="K78" s="202"/>
      <c r="L78" s="49"/>
      <c r="M78" s="259"/>
      <c r="N78" s="259"/>
      <c r="P78" s="98">
        <v>711.2</v>
      </c>
      <c r="Q78" s="30">
        <v>31680</v>
      </c>
      <c r="R78" s="1">
        <v>0.97299999999999998</v>
      </c>
      <c r="S78" s="26">
        <v>2.683080808080808</v>
      </c>
      <c r="T78" s="7">
        <f>Q78*S78/100</f>
        <v>850</v>
      </c>
      <c r="U78" s="314">
        <f>Q78*R78</f>
        <v>30824.639999999999</v>
      </c>
    </row>
    <row r="79" spans="1:21" ht="12.75" customHeight="1" x14ac:dyDescent="0.2">
      <c r="B79" s="138"/>
      <c r="C79" s="64"/>
      <c r="D79" s="5"/>
      <c r="E79" s="65"/>
      <c r="F79" s="259"/>
      <c r="G79" s="201"/>
      <c r="I79" s="41"/>
      <c r="J79" s="41"/>
      <c r="K79" s="41"/>
      <c r="L79" s="41"/>
      <c r="M79" s="259"/>
      <c r="N79" s="201"/>
      <c r="O79" s="18"/>
      <c r="P79" s="276">
        <f>AVERAGE(P77:P78)</f>
        <v>711.45</v>
      </c>
      <c r="Q79" s="185"/>
      <c r="R79" s="186" t="s">
        <v>1</v>
      </c>
      <c r="S79" s="277">
        <f>T79/U79</f>
        <v>2.7963322648054279E-2</v>
      </c>
      <c r="T79" s="304">
        <f>SUM(T77:T78)</f>
        <v>1700</v>
      </c>
      <c r="U79" s="304">
        <f>SUM(U77:U78)</f>
        <v>60793.919999999998</v>
      </c>
    </row>
    <row r="80" spans="1:21" ht="12.75" customHeight="1" x14ac:dyDescent="0.2">
      <c r="B80" s="138"/>
      <c r="C80" s="64"/>
      <c r="D80" s="5"/>
      <c r="E80" s="65"/>
      <c r="F80" s="259"/>
      <c r="G80" s="201"/>
      <c r="I80" s="41"/>
      <c r="J80" s="41"/>
      <c r="K80" s="41"/>
      <c r="L80" s="41"/>
      <c r="M80" s="259"/>
      <c r="N80" s="201"/>
      <c r="P80" s="142"/>
      <c r="Q80" s="67"/>
      <c r="R80" s="75"/>
      <c r="S80" s="68"/>
      <c r="T80" s="42"/>
      <c r="U80" s="203"/>
    </row>
    <row r="81" spans="2:21" ht="12.75" customHeight="1" x14ac:dyDescent="0.2">
      <c r="B81" s="201"/>
      <c r="C81" s="202"/>
      <c r="D81" s="202"/>
      <c r="E81" s="49"/>
      <c r="F81" s="259"/>
      <c r="G81" s="259"/>
      <c r="I81" s="41"/>
      <c r="J81" s="41"/>
      <c r="K81" s="41"/>
      <c r="L81" s="41"/>
      <c r="M81" s="259"/>
      <c r="N81" s="201"/>
      <c r="P81" s="138"/>
      <c r="Q81" s="64"/>
      <c r="R81" s="49"/>
      <c r="S81" s="65"/>
      <c r="T81" s="259"/>
      <c r="U81" s="201"/>
    </row>
    <row r="82" spans="2:21" x14ac:dyDescent="0.2">
      <c r="I82" s="41"/>
      <c r="J82" s="41"/>
      <c r="K82" s="41"/>
      <c r="L82" s="41"/>
      <c r="M82" s="40"/>
      <c r="N82" s="40"/>
      <c r="O82" s="18"/>
      <c r="P82" s="138"/>
      <c r="Q82" s="64"/>
      <c r="R82" s="49"/>
      <c r="S82" s="65"/>
      <c r="T82" s="259"/>
      <c r="U82" s="201"/>
    </row>
    <row r="83" spans="2:21" x14ac:dyDescent="0.2">
      <c r="B83" s="41"/>
      <c r="C83" s="41"/>
      <c r="D83" s="41"/>
      <c r="E83" s="41"/>
      <c r="F83" s="41"/>
      <c r="G83" s="41"/>
      <c r="H83" s="10"/>
      <c r="I83" s="138"/>
      <c r="J83" s="64"/>
      <c r="K83" s="49"/>
      <c r="L83" s="65"/>
      <c r="M83" s="259"/>
      <c r="N83" s="201"/>
      <c r="O83" s="10"/>
      <c r="P83" s="138"/>
      <c r="Q83" s="64"/>
      <c r="R83" s="49"/>
      <c r="S83" s="65"/>
      <c r="T83" s="259"/>
      <c r="U83" s="201"/>
    </row>
    <row r="84" spans="2:21" x14ac:dyDescent="0.2">
      <c r="B84" s="41"/>
      <c r="C84" s="41"/>
      <c r="D84" s="41"/>
      <c r="E84" s="41"/>
      <c r="F84" s="259"/>
      <c r="G84" s="201"/>
      <c r="H84" s="10"/>
      <c r="I84" s="138"/>
      <c r="J84" s="64"/>
      <c r="K84" s="49"/>
      <c r="L84" s="65"/>
      <c r="M84" s="259"/>
      <c r="N84" s="201"/>
      <c r="P84" s="201"/>
      <c r="Q84" s="202"/>
      <c r="R84" s="202"/>
      <c r="S84" s="49"/>
      <c r="T84" s="259"/>
      <c r="U84" s="259"/>
    </row>
    <row r="85" spans="2:21" ht="13.9" customHeight="1" x14ac:dyDescent="0.2">
      <c r="B85" s="41"/>
      <c r="C85" s="41"/>
      <c r="D85" s="41"/>
      <c r="E85" s="41"/>
      <c r="F85" s="259"/>
      <c r="G85" s="259"/>
      <c r="H85" s="10"/>
      <c r="I85" s="138"/>
      <c r="J85" s="64"/>
      <c r="K85" s="49"/>
      <c r="L85" s="65"/>
      <c r="M85" s="259"/>
      <c r="N85" s="201"/>
      <c r="P85" s="138"/>
      <c r="Q85" s="64"/>
      <c r="R85" s="49"/>
      <c r="S85" s="65"/>
      <c r="T85" s="259"/>
      <c r="U85" s="201"/>
    </row>
    <row r="86" spans="2:21" x14ac:dyDescent="0.2">
      <c r="B86" s="41"/>
      <c r="C86" s="41"/>
      <c r="D86" s="41"/>
      <c r="E86" s="41"/>
      <c r="F86" s="259"/>
      <c r="G86" s="201"/>
      <c r="I86" s="138"/>
      <c r="J86" s="64"/>
      <c r="K86" s="49"/>
      <c r="L86" s="65"/>
      <c r="M86" s="259"/>
      <c r="N86" s="201"/>
      <c r="P86" s="138"/>
      <c r="Q86" s="64"/>
      <c r="R86" s="49"/>
      <c r="S86" s="65"/>
      <c r="T86" s="259"/>
      <c r="U86" s="201"/>
    </row>
    <row r="87" spans="2:21" ht="13.9" customHeight="1" x14ac:dyDescent="0.2">
      <c r="B87" s="41"/>
      <c r="C87" s="41"/>
      <c r="D87" s="41"/>
      <c r="E87" s="41"/>
      <c r="F87" s="40"/>
      <c r="G87" s="40"/>
      <c r="I87" s="138"/>
      <c r="J87" s="64"/>
      <c r="K87" s="49"/>
      <c r="L87" s="65"/>
      <c r="M87" s="259"/>
      <c r="N87" s="201"/>
      <c r="P87" s="138"/>
      <c r="Q87" s="64"/>
      <c r="R87" s="49"/>
      <c r="S87" s="65"/>
      <c r="T87" s="259"/>
      <c r="U87" s="201"/>
    </row>
    <row r="88" spans="2:21" ht="13.9" customHeight="1" x14ac:dyDescent="0.2">
      <c r="B88" s="138"/>
      <c r="C88" s="64"/>
      <c r="D88" s="5"/>
      <c r="E88" s="65"/>
      <c r="F88" s="40"/>
      <c r="G88" s="40"/>
      <c r="I88" s="138"/>
      <c r="J88" s="64"/>
      <c r="K88" s="49"/>
      <c r="L88" s="65"/>
      <c r="M88" s="259"/>
      <c r="N88" s="201"/>
      <c r="P88" s="138"/>
      <c r="Q88" s="64"/>
      <c r="R88" s="49"/>
      <c r="S88" s="65"/>
      <c r="T88" s="259"/>
      <c r="U88" s="201"/>
    </row>
    <row r="89" spans="2:21" ht="13.9" customHeight="1" x14ac:dyDescent="0.2">
      <c r="B89" s="138"/>
      <c r="C89" s="64"/>
      <c r="D89" s="5"/>
      <c r="E89" s="65"/>
      <c r="F89" s="40"/>
      <c r="G89" s="40"/>
      <c r="I89" s="138"/>
      <c r="J89" s="64"/>
      <c r="K89" s="49"/>
      <c r="L89" s="65"/>
      <c r="M89" s="259"/>
      <c r="N89" s="201"/>
      <c r="P89" s="138"/>
      <c r="Q89" s="64"/>
      <c r="R89" s="49"/>
      <c r="S89" s="65"/>
      <c r="T89" s="259"/>
      <c r="U89" s="201"/>
    </row>
    <row r="90" spans="2:21" ht="13.9" customHeight="1" x14ac:dyDescent="0.2">
      <c r="B90" s="138"/>
      <c r="C90" s="64"/>
      <c r="D90" s="5"/>
      <c r="E90" s="65"/>
      <c r="F90" s="40"/>
      <c r="G90" s="40"/>
      <c r="I90" s="138"/>
      <c r="J90" s="64"/>
      <c r="K90" s="49"/>
      <c r="L90" s="65"/>
      <c r="M90" s="259"/>
      <c r="N90" s="201"/>
      <c r="P90" s="138"/>
      <c r="Q90" s="64"/>
      <c r="R90" s="49"/>
      <c r="S90" s="65"/>
      <c r="T90" s="259"/>
      <c r="U90" s="201"/>
    </row>
    <row r="91" spans="2:21" x14ac:dyDescent="0.2">
      <c r="B91" s="41"/>
      <c r="C91" s="41"/>
      <c r="D91" s="41"/>
      <c r="E91" s="41"/>
      <c r="F91" s="259"/>
      <c r="G91" s="201"/>
      <c r="H91" s="10"/>
      <c r="I91" s="138"/>
      <c r="J91" s="64"/>
      <c r="K91" s="49"/>
      <c r="L91" s="65"/>
      <c r="M91" s="259"/>
      <c r="N91" s="201"/>
      <c r="O91" s="10"/>
      <c r="P91" s="138"/>
      <c r="Q91" s="64"/>
      <c r="R91" s="49"/>
      <c r="S91" s="65"/>
      <c r="T91" s="259"/>
      <c r="U91" s="201"/>
    </row>
    <row r="92" spans="2:21" x14ac:dyDescent="0.2">
      <c r="B92" s="41"/>
      <c r="C92" s="41"/>
      <c r="D92" s="41"/>
      <c r="E92" s="41"/>
      <c r="F92" s="259"/>
      <c r="G92" s="201"/>
      <c r="H92" s="10"/>
      <c r="I92" s="138"/>
      <c r="J92" s="64"/>
      <c r="K92" s="49"/>
      <c r="L92" s="65"/>
      <c r="M92" s="259"/>
      <c r="N92" s="201"/>
      <c r="O92" s="10"/>
      <c r="P92" s="138"/>
      <c r="Q92" s="64"/>
      <c r="R92" s="49"/>
      <c r="S92" s="65"/>
      <c r="T92" s="259"/>
      <c r="U92" s="201"/>
    </row>
    <row r="93" spans="2:21" x14ac:dyDescent="0.2">
      <c r="B93" s="41"/>
      <c r="C93" s="41"/>
      <c r="D93" s="41"/>
      <c r="E93" s="41"/>
      <c r="F93" s="259"/>
      <c r="G93" s="201"/>
      <c r="H93" s="10"/>
      <c r="I93" s="138"/>
      <c r="J93" s="64"/>
      <c r="K93" s="49"/>
      <c r="L93" s="65"/>
      <c r="M93" s="259"/>
      <c r="N93" s="201"/>
      <c r="O93" s="10"/>
      <c r="P93" s="201"/>
      <c r="Q93" s="202"/>
      <c r="R93" s="202"/>
      <c r="S93" s="49"/>
      <c r="T93" s="259"/>
      <c r="U93" s="259"/>
    </row>
    <row r="94" spans="2:21" ht="14.25" customHeight="1" x14ac:dyDescent="0.2">
      <c r="B94" s="41"/>
      <c r="C94" s="41"/>
      <c r="D94" s="41"/>
      <c r="E94" s="41"/>
      <c r="F94" s="259"/>
      <c r="G94" s="201"/>
      <c r="H94" s="10"/>
      <c r="I94" s="138"/>
      <c r="J94" s="64"/>
      <c r="K94" s="49"/>
      <c r="L94" s="65"/>
      <c r="M94" s="259"/>
      <c r="N94" s="201"/>
      <c r="O94" s="10"/>
      <c r="P94" s="300"/>
      <c r="Q94" s="64"/>
      <c r="R94" s="49"/>
      <c r="S94" s="65"/>
      <c r="T94" s="259"/>
      <c r="U94" s="201"/>
    </row>
    <row r="95" spans="2:21" x14ac:dyDescent="0.2">
      <c r="B95" s="41"/>
      <c r="C95" s="41"/>
      <c r="D95" s="41"/>
      <c r="E95" s="41"/>
      <c r="F95" s="259"/>
      <c r="G95" s="201"/>
      <c r="H95" s="10"/>
      <c r="I95" s="138"/>
      <c r="J95" s="64"/>
      <c r="K95" s="49"/>
      <c r="L95" s="65"/>
      <c r="M95" s="259"/>
      <c r="N95" s="201"/>
      <c r="O95" s="10"/>
      <c r="P95" s="40"/>
      <c r="Q95" s="40"/>
      <c r="R95" s="40"/>
      <c r="S95" s="40"/>
      <c r="T95" s="40"/>
      <c r="U95" s="40"/>
    </row>
    <row r="96" spans="2:21" x14ac:dyDescent="0.2">
      <c r="B96" s="41"/>
      <c r="C96" s="41"/>
      <c r="D96" s="41"/>
      <c r="E96" s="41"/>
      <c r="F96" s="259"/>
      <c r="G96" s="201"/>
      <c r="H96" s="10"/>
      <c r="I96" s="138"/>
      <c r="J96" s="64"/>
      <c r="K96" s="49"/>
      <c r="L96" s="65"/>
      <c r="M96" s="259"/>
      <c r="N96" s="201"/>
      <c r="O96" s="10"/>
      <c r="P96" s="300"/>
      <c r="Q96" s="64"/>
      <c r="R96" s="49"/>
      <c r="S96" s="65"/>
      <c r="T96" s="259"/>
      <c r="U96" s="201"/>
    </row>
    <row r="97" spans="1:21" x14ac:dyDescent="0.2">
      <c r="B97" s="41"/>
      <c r="C97" s="41"/>
      <c r="D97" s="41"/>
      <c r="E97" s="41"/>
      <c r="F97" s="259"/>
      <c r="G97" s="201"/>
      <c r="H97" s="10"/>
      <c r="I97" s="138"/>
      <c r="J97" s="64"/>
      <c r="K97" s="49"/>
      <c r="L97" s="65"/>
      <c r="M97" s="259"/>
      <c r="N97" s="201"/>
      <c r="O97" s="10"/>
      <c r="P97" s="300"/>
      <c r="Q97" s="64"/>
      <c r="R97" s="49"/>
      <c r="S97" s="65"/>
      <c r="T97" s="259"/>
      <c r="U97" s="201"/>
    </row>
    <row r="98" spans="1:21" x14ac:dyDescent="0.2">
      <c r="A98" s="10"/>
      <c r="B98" s="138"/>
      <c r="C98" s="64"/>
      <c r="D98" s="5"/>
      <c r="E98" s="65"/>
      <c r="F98" s="259"/>
      <c r="G98" s="201"/>
      <c r="H98" s="10"/>
      <c r="I98" s="138"/>
      <c r="J98" s="64"/>
      <c r="K98" s="49"/>
      <c r="L98" s="65"/>
      <c r="M98" s="259"/>
      <c r="N98" s="201"/>
      <c r="O98" s="10"/>
      <c r="P98" s="138"/>
      <c r="Q98" s="64"/>
      <c r="R98" s="49"/>
      <c r="S98" s="65"/>
      <c r="T98" s="259"/>
      <c r="U98" s="201"/>
    </row>
    <row r="99" spans="1:21" ht="12.75" customHeight="1" x14ac:dyDescent="0.2">
      <c r="A99" s="10"/>
      <c r="B99" s="138"/>
      <c r="C99" s="64"/>
      <c r="D99" s="5"/>
      <c r="E99" s="65"/>
      <c r="F99" s="259"/>
      <c r="G99" s="201"/>
      <c r="H99" s="10"/>
      <c r="I99" s="138"/>
      <c r="J99" s="64"/>
      <c r="K99" s="49"/>
      <c r="L99" s="65"/>
      <c r="M99" s="259"/>
      <c r="N99" s="201"/>
      <c r="O99" s="10"/>
      <c r="P99" s="138"/>
      <c r="Q99" s="64"/>
      <c r="R99" s="49"/>
      <c r="S99" s="65"/>
      <c r="T99" s="259"/>
      <c r="U99" s="201"/>
    </row>
    <row r="100" spans="1:21" x14ac:dyDescent="0.2">
      <c r="A100" s="10"/>
      <c r="B100" s="138"/>
      <c r="C100" s="64"/>
      <c r="D100" s="5"/>
      <c r="E100" s="65"/>
      <c r="F100" s="259"/>
      <c r="G100" s="201"/>
      <c r="H100" s="10"/>
      <c r="I100" s="138"/>
      <c r="J100" s="64"/>
      <c r="K100" s="49"/>
      <c r="L100" s="65"/>
      <c r="M100" s="259"/>
      <c r="N100" s="201"/>
      <c r="O100" s="10"/>
      <c r="P100" s="138"/>
      <c r="Q100" s="64"/>
      <c r="R100" s="49"/>
      <c r="S100" s="65"/>
      <c r="T100" s="259"/>
      <c r="U100" s="201"/>
    </row>
    <row r="101" spans="1:21" ht="13.9" customHeight="1" x14ac:dyDescent="0.2">
      <c r="A101" s="10"/>
      <c r="B101" s="138"/>
      <c r="C101" s="64"/>
      <c r="D101" s="5"/>
      <c r="E101" s="65"/>
      <c r="F101" s="259"/>
      <c r="G101" s="201"/>
      <c r="H101" s="10"/>
      <c r="I101" s="138"/>
      <c r="J101" s="64"/>
      <c r="K101" s="49"/>
      <c r="L101" s="65"/>
      <c r="M101" s="259"/>
      <c r="N101" s="201"/>
      <c r="O101" s="10"/>
      <c r="P101" s="138"/>
      <c r="Q101" s="64"/>
      <c r="R101" s="49"/>
      <c r="S101" s="65"/>
      <c r="T101" s="259"/>
      <c r="U101" s="201"/>
    </row>
    <row r="102" spans="1:21" x14ac:dyDescent="0.2">
      <c r="A102" s="10"/>
      <c r="B102" s="138"/>
      <c r="C102" s="64"/>
      <c r="D102" s="5"/>
      <c r="E102" s="65"/>
      <c r="F102" s="259"/>
      <c r="G102" s="201"/>
      <c r="H102" s="10"/>
      <c r="I102" s="138"/>
      <c r="J102" s="64"/>
      <c r="K102" s="49"/>
      <c r="L102" s="65"/>
      <c r="M102" s="259"/>
      <c r="N102" s="201"/>
      <c r="P102" s="138"/>
      <c r="Q102" s="64"/>
      <c r="R102" s="49"/>
      <c r="S102" s="65"/>
      <c r="T102" s="259"/>
      <c r="U102" s="201"/>
    </row>
    <row r="103" spans="1:21" ht="12.75" customHeight="1" x14ac:dyDescent="0.2">
      <c r="A103" s="10"/>
      <c r="B103" s="138"/>
      <c r="C103" s="64"/>
      <c r="D103" s="5"/>
      <c r="E103" s="65"/>
      <c r="F103" s="259"/>
      <c r="G103" s="201"/>
      <c r="H103" s="10"/>
      <c r="I103" s="138"/>
      <c r="J103" s="64"/>
      <c r="K103" s="49"/>
      <c r="L103" s="65"/>
      <c r="M103" s="259"/>
      <c r="N103" s="201"/>
      <c r="O103" s="10"/>
      <c r="P103" s="138"/>
      <c r="Q103" s="64"/>
      <c r="R103" s="49"/>
      <c r="S103" s="65"/>
      <c r="T103" s="259"/>
      <c r="U103" s="201"/>
    </row>
    <row r="104" spans="1:21" x14ac:dyDescent="0.2">
      <c r="B104" s="138"/>
      <c r="C104" s="64"/>
      <c r="D104" s="5"/>
      <c r="E104" s="65"/>
      <c r="F104" s="259"/>
      <c r="G104" s="201"/>
      <c r="I104" s="138"/>
      <c r="J104" s="64"/>
      <c r="K104" s="49"/>
      <c r="L104" s="65"/>
      <c r="M104" s="259"/>
      <c r="N104" s="201"/>
      <c r="O104" s="10"/>
      <c r="P104" s="138"/>
      <c r="Q104" s="64"/>
      <c r="R104" s="49"/>
      <c r="S104" s="65"/>
      <c r="T104" s="259"/>
      <c r="U104" s="201"/>
    </row>
    <row r="105" spans="1:21" ht="13.9" customHeight="1" x14ac:dyDescent="0.2">
      <c r="B105" s="201"/>
      <c r="C105" s="202"/>
      <c r="D105" s="202"/>
      <c r="E105" s="49"/>
      <c r="F105" s="259"/>
      <c r="G105" s="259"/>
      <c r="I105" s="138"/>
      <c r="J105" s="64"/>
      <c r="K105" s="49"/>
      <c r="L105" s="65"/>
      <c r="M105" s="259"/>
      <c r="N105" s="201"/>
      <c r="O105" s="10"/>
      <c r="P105" s="138"/>
      <c r="Q105" s="64"/>
      <c r="R105" s="49"/>
      <c r="S105" s="65"/>
      <c r="T105" s="259"/>
      <c r="U105" s="201"/>
    </row>
    <row r="106" spans="1:21" ht="14.25" customHeight="1" x14ac:dyDescent="0.2">
      <c r="B106" s="138"/>
      <c r="C106" s="64"/>
      <c r="D106" s="5"/>
      <c r="E106" s="65"/>
      <c r="F106" s="259"/>
      <c r="G106" s="201"/>
      <c r="I106" s="138"/>
      <c r="J106" s="64"/>
      <c r="K106" s="49"/>
      <c r="L106" s="65"/>
      <c r="M106" s="259"/>
      <c r="N106" s="201"/>
      <c r="O106" s="10"/>
      <c r="P106" s="138"/>
      <c r="Q106" s="64"/>
      <c r="R106" s="49"/>
      <c r="S106" s="65"/>
      <c r="T106" s="259"/>
      <c r="U106" s="201"/>
    </row>
    <row r="107" spans="1:21" x14ac:dyDescent="0.2">
      <c r="B107" s="40"/>
      <c r="C107" s="40"/>
      <c r="D107" s="40"/>
      <c r="E107" s="40"/>
      <c r="F107" s="40"/>
      <c r="G107" s="40"/>
      <c r="I107" s="138"/>
      <c r="J107" s="64"/>
      <c r="K107" s="49"/>
      <c r="L107" s="65"/>
      <c r="M107" s="259"/>
      <c r="N107" s="201"/>
      <c r="O107" s="10"/>
      <c r="P107" s="138"/>
      <c r="Q107" s="64"/>
      <c r="R107" s="49"/>
      <c r="S107" s="65"/>
      <c r="T107" s="259"/>
      <c r="U107" s="201"/>
    </row>
    <row r="108" spans="1:21" x14ac:dyDescent="0.2">
      <c r="A108" s="10"/>
      <c r="B108" s="138"/>
      <c r="C108" s="64"/>
      <c r="D108" s="5"/>
      <c r="E108" s="65"/>
      <c r="F108" s="259"/>
      <c r="G108" s="201"/>
      <c r="H108" s="10"/>
      <c r="I108" s="138"/>
      <c r="J108" s="64"/>
      <c r="K108" s="49"/>
      <c r="L108" s="65"/>
      <c r="M108" s="259"/>
      <c r="N108" s="201"/>
      <c r="O108" s="10"/>
      <c r="P108" s="138"/>
      <c r="Q108" s="64"/>
      <c r="R108" s="49"/>
      <c r="S108" s="65"/>
      <c r="T108" s="259"/>
      <c r="U108" s="201"/>
    </row>
    <row r="109" spans="1:21" ht="14.25" customHeight="1" x14ac:dyDescent="0.2">
      <c r="A109" s="10"/>
      <c r="B109" s="138"/>
      <c r="C109" s="64"/>
      <c r="D109" s="5"/>
      <c r="E109" s="65"/>
      <c r="F109" s="259"/>
      <c r="G109" s="201"/>
      <c r="H109" s="10"/>
      <c r="I109" s="138"/>
      <c r="J109" s="64"/>
      <c r="K109" s="49"/>
      <c r="L109" s="65"/>
      <c r="M109" s="259"/>
      <c r="N109" s="201"/>
      <c r="O109" s="10"/>
      <c r="P109" s="138"/>
      <c r="Q109" s="64"/>
      <c r="R109" s="49"/>
      <c r="S109" s="65"/>
      <c r="T109" s="259"/>
      <c r="U109" s="201"/>
    </row>
    <row r="110" spans="1:21" x14ac:dyDescent="0.2">
      <c r="A110" s="10"/>
      <c r="B110" s="138"/>
      <c r="C110" s="64"/>
      <c r="D110" s="5"/>
      <c r="E110" s="65"/>
      <c r="F110" s="259"/>
      <c r="G110" s="201"/>
      <c r="H110" s="10"/>
      <c r="I110" s="138"/>
      <c r="J110" s="64"/>
      <c r="K110" s="49"/>
      <c r="L110" s="65"/>
      <c r="M110" s="259"/>
      <c r="N110" s="201"/>
      <c r="O110" s="10"/>
      <c r="P110" s="138"/>
      <c r="Q110" s="64"/>
      <c r="R110" s="49"/>
      <c r="S110" s="65"/>
      <c r="T110" s="259"/>
      <c r="U110" s="201"/>
    </row>
    <row r="111" spans="1:21" x14ac:dyDescent="0.2">
      <c r="A111" s="10"/>
      <c r="B111" s="138"/>
      <c r="C111" s="64"/>
      <c r="D111" s="5"/>
      <c r="E111" s="65"/>
      <c r="F111" s="259"/>
      <c r="G111" s="201"/>
      <c r="H111" s="10"/>
      <c r="I111" s="138"/>
      <c r="J111" s="64"/>
      <c r="K111" s="49"/>
      <c r="L111" s="65"/>
      <c r="M111" s="259"/>
      <c r="N111" s="201"/>
      <c r="O111" s="10"/>
      <c r="P111" s="138"/>
      <c r="Q111" s="64"/>
      <c r="R111" s="49"/>
      <c r="S111" s="65"/>
      <c r="T111" s="259"/>
      <c r="U111" s="201"/>
    </row>
    <row r="112" spans="1:21" x14ac:dyDescent="0.2">
      <c r="A112" s="10"/>
      <c r="B112" s="138"/>
      <c r="C112" s="64"/>
      <c r="D112" s="5"/>
      <c r="E112" s="65"/>
      <c r="F112" s="259"/>
      <c r="G112" s="201"/>
      <c r="H112" s="10"/>
      <c r="I112" s="138"/>
      <c r="J112" s="64"/>
      <c r="K112" s="49"/>
      <c r="L112" s="65"/>
      <c r="M112" s="259"/>
      <c r="N112" s="201"/>
      <c r="O112" s="10"/>
      <c r="P112" s="201"/>
      <c r="Q112" s="202"/>
      <c r="R112" s="202"/>
      <c r="S112" s="49"/>
      <c r="T112" s="259"/>
      <c r="U112" s="259"/>
    </row>
    <row r="113" spans="1:21" x14ac:dyDescent="0.2">
      <c r="B113" s="138"/>
      <c r="C113" s="64"/>
      <c r="D113" s="5"/>
      <c r="E113" s="65"/>
      <c r="F113" s="259"/>
      <c r="G113" s="201"/>
      <c r="I113" s="138"/>
      <c r="J113" s="64"/>
      <c r="K113" s="49"/>
      <c r="L113" s="65"/>
      <c r="M113" s="259"/>
      <c r="N113" s="201"/>
      <c r="P113" s="138"/>
      <c r="Q113" s="64"/>
      <c r="R113" s="49"/>
      <c r="S113" s="65"/>
      <c r="T113" s="259"/>
      <c r="U113" s="201"/>
    </row>
    <row r="114" spans="1:21" x14ac:dyDescent="0.2">
      <c r="B114" s="201"/>
      <c r="C114" s="202"/>
      <c r="D114" s="202"/>
      <c r="E114" s="49"/>
      <c r="F114" s="259"/>
      <c r="G114" s="259"/>
      <c r="I114" s="201"/>
      <c r="J114" s="202"/>
      <c r="K114" s="202"/>
      <c r="L114" s="49"/>
      <c r="M114" s="259"/>
      <c r="N114" s="259"/>
      <c r="P114" s="40"/>
      <c r="Q114" s="40"/>
      <c r="R114" s="40"/>
      <c r="S114" s="40"/>
      <c r="T114" s="40"/>
      <c r="U114" s="40"/>
    </row>
    <row r="115" spans="1:21" x14ac:dyDescent="0.2">
      <c r="A115" s="18"/>
      <c r="B115" s="138"/>
      <c r="C115" s="64"/>
      <c r="D115" s="5"/>
      <c r="E115" s="65"/>
      <c r="F115" s="259"/>
      <c r="G115" s="201"/>
      <c r="H115" s="18"/>
      <c r="I115" s="40"/>
      <c r="K115" s="40"/>
      <c r="L115" s="301"/>
      <c r="M115" s="301"/>
      <c r="N115" s="301"/>
      <c r="O115" s="18"/>
      <c r="P115" s="138"/>
      <c r="Q115" s="64"/>
      <c r="R115" s="49"/>
      <c r="S115" s="65"/>
      <c r="T115" s="259"/>
      <c r="U115" s="201"/>
    </row>
    <row r="116" spans="1:21" x14ac:dyDescent="0.2">
      <c r="B116" s="40"/>
      <c r="C116" s="40"/>
      <c r="D116" s="40"/>
      <c r="E116" s="40"/>
      <c r="F116" s="40"/>
      <c r="G116" s="40"/>
      <c r="I116" s="259"/>
      <c r="K116" s="259"/>
      <c r="L116" s="259"/>
      <c r="M116" s="259"/>
      <c r="N116" s="259"/>
      <c r="P116" s="138"/>
      <c r="Q116" s="64"/>
      <c r="R116" s="49"/>
      <c r="S116" s="65"/>
      <c r="T116" s="259"/>
      <c r="U116" s="201"/>
    </row>
    <row r="117" spans="1:21" x14ac:dyDescent="0.2">
      <c r="A117" s="18"/>
      <c r="B117" s="138"/>
      <c r="C117" s="64"/>
      <c r="D117" s="5"/>
      <c r="E117" s="65"/>
      <c r="F117" s="259"/>
      <c r="G117" s="201"/>
      <c r="H117" s="18"/>
      <c r="I117" s="259"/>
      <c r="K117" s="259"/>
      <c r="L117" s="259"/>
      <c r="M117" s="259"/>
      <c r="N117" s="259"/>
      <c r="O117" s="18"/>
      <c r="P117" s="201"/>
      <c r="Q117" s="202"/>
      <c r="R117" s="202"/>
      <c r="S117" s="49"/>
      <c r="T117" s="259"/>
      <c r="U117" s="259"/>
    </row>
    <row r="118" spans="1:21" x14ac:dyDescent="0.2">
      <c r="B118" s="138"/>
      <c r="C118" s="64"/>
      <c r="D118" s="5"/>
      <c r="E118" s="65"/>
      <c r="F118" s="259"/>
      <c r="G118" s="201"/>
      <c r="I118" s="40"/>
      <c r="K118" s="259"/>
      <c r="L118" s="259"/>
      <c r="M118" s="259"/>
      <c r="N118" s="259"/>
      <c r="P118" s="138"/>
      <c r="Q118" s="64"/>
      <c r="R118" s="49"/>
      <c r="S118" s="65"/>
      <c r="T118" s="259"/>
      <c r="U118" s="201"/>
    </row>
    <row r="119" spans="1:21" ht="13.5" customHeight="1" x14ac:dyDescent="0.2">
      <c r="B119" s="201"/>
      <c r="C119" s="202"/>
      <c r="D119" s="202"/>
      <c r="E119" s="49"/>
      <c r="F119" s="259"/>
      <c r="G119" s="259"/>
      <c r="I119" s="321"/>
      <c r="J119" s="321"/>
      <c r="K119" s="321"/>
      <c r="L119" s="301"/>
      <c r="M119" s="301"/>
      <c r="N119" s="301"/>
      <c r="P119" s="201"/>
      <c r="Q119" s="202"/>
      <c r="R119" s="202"/>
      <c r="S119" s="49"/>
      <c r="T119" s="259"/>
      <c r="U119" s="259"/>
    </row>
    <row r="120" spans="1:21" x14ac:dyDescent="0.2">
      <c r="B120" s="259"/>
      <c r="C120" s="5"/>
      <c r="D120" s="259"/>
      <c r="E120" s="259"/>
      <c r="F120" s="259"/>
      <c r="G120" s="259"/>
      <c r="I120" s="259"/>
      <c r="J120" s="5"/>
      <c r="K120" s="259"/>
      <c r="L120" s="259"/>
      <c r="M120" s="259"/>
      <c r="N120" s="259"/>
      <c r="P120" s="138"/>
      <c r="Q120" s="64"/>
      <c r="R120" s="49"/>
      <c r="S120" s="65"/>
      <c r="T120" s="259"/>
      <c r="U120" s="201"/>
    </row>
    <row r="121" spans="1:21" x14ac:dyDescent="0.2">
      <c r="B121" s="259"/>
      <c r="C121" s="5"/>
      <c r="D121" s="259"/>
      <c r="E121" s="259"/>
      <c r="F121" s="259"/>
      <c r="G121" s="259"/>
      <c r="I121" s="259"/>
      <c r="J121" s="5"/>
      <c r="K121" s="259"/>
      <c r="L121" s="259"/>
      <c r="M121" s="259"/>
      <c r="N121" s="259"/>
      <c r="P121" s="138"/>
      <c r="Q121" s="64"/>
      <c r="R121" s="49"/>
      <c r="S121" s="65"/>
      <c r="T121" s="259"/>
      <c r="U121" s="201"/>
    </row>
    <row r="122" spans="1:21" x14ac:dyDescent="0.2">
      <c r="B122" s="259"/>
      <c r="C122" s="5"/>
      <c r="D122" s="259"/>
      <c r="E122" s="259"/>
      <c r="F122" s="259"/>
      <c r="G122" s="259"/>
      <c r="I122" s="259"/>
      <c r="J122" s="5"/>
      <c r="K122" s="259"/>
      <c r="L122" s="259"/>
      <c r="M122" s="259"/>
      <c r="N122" s="259"/>
      <c r="P122" s="138"/>
      <c r="Q122" s="64"/>
      <c r="R122" s="49"/>
      <c r="S122" s="65"/>
      <c r="T122" s="259"/>
      <c r="U122" s="201"/>
    </row>
    <row r="123" spans="1:21" x14ac:dyDescent="0.2">
      <c r="B123" s="259"/>
      <c r="C123" s="5"/>
      <c r="D123" s="259"/>
      <c r="E123" s="259"/>
      <c r="F123" s="259"/>
      <c r="G123" s="259"/>
      <c r="I123" s="259"/>
      <c r="J123" s="5"/>
      <c r="K123" s="259"/>
      <c r="L123" s="259"/>
      <c r="M123" s="259"/>
      <c r="N123" s="259"/>
      <c r="P123" s="201"/>
      <c r="Q123" s="264"/>
      <c r="R123" s="264"/>
      <c r="S123" s="49"/>
      <c r="T123" s="259"/>
      <c r="U123" s="201"/>
    </row>
    <row r="124" spans="1:21" x14ac:dyDescent="0.2">
      <c r="A124" s="18"/>
      <c r="B124" s="259"/>
      <c r="C124" s="5"/>
      <c r="D124" s="259"/>
      <c r="E124" s="259"/>
      <c r="F124" s="259"/>
      <c r="G124" s="259"/>
      <c r="H124" s="18"/>
      <c r="I124" s="259"/>
      <c r="J124" s="5"/>
      <c r="K124" s="259"/>
      <c r="L124" s="259"/>
      <c r="M124" s="259"/>
      <c r="N124" s="259"/>
      <c r="O124" s="18"/>
      <c r="P124" s="259"/>
      <c r="Q124" s="5"/>
      <c r="R124" s="259"/>
    </row>
    <row r="125" spans="1:21" x14ac:dyDescent="0.2">
      <c r="B125" s="259"/>
      <c r="C125" s="5"/>
      <c r="D125" s="259"/>
      <c r="E125" s="259"/>
      <c r="F125" s="259"/>
      <c r="G125" s="259"/>
      <c r="I125" s="259"/>
      <c r="J125" s="5"/>
      <c r="K125" s="259"/>
      <c r="L125" s="259"/>
      <c r="M125" s="259"/>
      <c r="N125" s="259"/>
      <c r="P125" s="259"/>
      <c r="Q125" s="5"/>
      <c r="R125" s="259"/>
    </row>
    <row r="126" spans="1:21" x14ac:dyDescent="0.2">
      <c r="B126" s="321"/>
      <c r="C126" s="321"/>
      <c r="D126" s="259"/>
      <c r="E126" s="259"/>
      <c r="F126" s="259"/>
      <c r="G126" s="259"/>
      <c r="I126" s="321"/>
      <c r="J126" s="321"/>
      <c r="K126" s="259"/>
      <c r="L126" s="259"/>
      <c r="M126" s="259"/>
      <c r="N126" s="259"/>
      <c r="P126" s="321"/>
      <c r="Q126" s="321"/>
      <c r="R126" s="259"/>
    </row>
  </sheetData>
  <mergeCells count="20">
    <mergeCell ref="B126:C126"/>
    <mergeCell ref="I126:J126"/>
    <mergeCell ref="P126:Q126"/>
    <mergeCell ref="P76:U76"/>
    <mergeCell ref="B1:F1"/>
    <mergeCell ref="I1:M1"/>
    <mergeCell ref="P1:T1"/>
    <mergeCell ref="B3:G3"/>
    <mergeCell ref="I3:N3"/>
    <mergeCell ref="P3:U3"/>
    <mergeCell ref="P8:U8"/>
    <mergeCell ref="P17:U17"/>
    <mergeCell ref="P42:U42"/>
    <mergeCell ref="P53:U53"/>
    <mergeCell ref="I119:K119"/>
    <mergeCell ref="B12:G12"/>
    <mergeCell ref="B41:G41"/>
    <mergeCell ref="B58:G58"/>
    <mergeCell ref="I22:N22"/>
    <mergeCell ref="I43:N4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A7B7-42A9-4923-966C-D0823E84D4E4}">
  <sheetPr>
    <pageSetUpPr fitToPage="1"/>
  </sheetPr>
  <dimension ref="A1:U126"/>
  <sheetViews>
    <sheetView tabSelected="1" view="pageBreakPreview" zoomScale="95" zoomScaleSheetLayoutView="95" workbookViewId="0">
      <pane ySplit="2" topLeftCell="A40" activePane="bottomLeft" state="frozen"/>
      <selection pane="bottomLeft" activeCell="P77" sqref="P77:S78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309"/>
      <c r="I1" s="332" t="s">
        <v>8</v>
      </c>
      <c r="J1" s="333"/>
      <c r="K1" s="333"/>
      <c r="L1" s="333"/>
      <c r="M1" s="333"/>
      <c r="N1" s="309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18"/>
      <c r="B3" s="327" t="s">
        <v>66</v>
      </c>
      <c r="C3" s="328"/>
      <c r="D3" s="328"/>
      <c r="E3" s="328"/>
      <c r="F3" s="328"/>
      <c r="G3" s="329"/>
      <c r="H3" s="18"/>
      <c r="I3" s="323" t="s">
        <v>77</v>
      </c>
      <c r="J3" s="323"/>
      <c r="K3" s="323"/>
      <c r="L3" s="323"/>
      <c r="M3" s="323"/>
      <c r="N3" s="323"/>
      <c r="O3" s="18"/>
      <c r="P3" s="327" t="s">
        <v>115</v>
      </c>
      <c r="Q3" s="328"/>
      <c r="R3" s="328"/>
      <c r="S3" s="328"/>
      <c r="T3" s="328"/>
      <c r="U3" s="329"/>
    </row>
    <row r="4" spans="1:21" ht="13.9" customHeight="1" x14ac:dyDescent="0.2">
      <c r="A4" s="18">
        <v>44166</v>
      </c>
      <c r="B4" s="123">
        <v>352.52</v>
      </c>
      <c r="C4" s="61">
        <v>93600</v>
      </c>
      <c r="D4" s="2">
        <v>0.97299999999999998</v>
      </c>
      <c r="E4" s="48">
        <v>93.602564102564102</v>
      </c>
      <c r="F4" s="7">
        <f t="shared" ref="F4" si="0">C4*E4/100</f>
        <v>87612</v>
      </c>
      <c r="G4" s="184">
        <f t="shared" ref="G4" si="1">C4*D4</f>
        <v>91072.8</v>
      </c>
      <c r="H4" s="18">
        <v>44166</v>
      </c>
      <c r="I4" s="123">
        <v>191.52</v>
      </c>
      <c r="J4" s="61">
        <v>122400</v>
      </c>
      <c r="K4" s="47">
        <v>0.97199999999999998</v>
      </c>
      <c r="L4" s="48">
        <v>95.294117647058812</v>
      </c>
      <c r="M4" s="7">
        <f t="shared" ref="M4:M19" si="2">J4*L4/100</f>
        <v>116639.99999999999</v>
      </c>
      <c r="N4" s="184">
        <f t="shared" ref="N4:N19" si="3">J4*K4</f>
        <v>118972.8</v>
      </c>
      <c r="O4" s="18">
        <v>44166</v>
      </c>
      <c r="P4" s="180">
        <v>714.08</v>
      </c>
      <c r="Q4" s="181">
        <v>31680</v>
      </c>
      <c r="R4" s="182">
        <v>0.96899999999999997</v>
      </c>
      <c r="S4" s="183">
        <v>2.683080808080808</v>
      </c>
      <c r="T4" s="7">
        <f>Q4*S4/100</f>
        <v>850</v>
      </c>
      <c r="U4" s="314">
        <f>Q4*R4</f>
        <v>30697.919999999998</v>
      </c>
    </row>
    <row r="5" spans="1:21" ht="12.75" customHeight="1" x14ac:dyDescent="0.2">
      <c r="B5" s="98">
        <v>354</v>
      </c>
      <c r="C5" s="30">
        <v>93600</v>
      </c>
      <c r="D5" s="3">
        <v>0.98599999999999999</v>
      </c>
      <c r="E5" s="26">
        <v>97.42307692307692</v>
      </c>
      <c r="F5" s="7">
        <f t="shared" ref="F5:F15" si="4">C5*E5/100</f>
        <v>91188</v>
      </c>
      <c r="G5" s="184">
        <f t="shared" ref="G5:G15" si="5">C5*D5</f>
        <v>92289.600000000006</v>
      </c>
      <c r="I5" s="98">
        <v>191.19</v>
      </c>
      <c r="J5" s="30">
        <v>122400</v>
      </c>
      <c r="K5" s="1">
        <v>0.98399999999999999</v>
      </c>
      <c r="L5" s="26">
        <v>95.294117647058812</v>
      </c>
      <c r="M5" s="7">
        <f t="shared" ref="M5:M65" si="6">J5*L5/100</f>
        <v>116639.99999999999</v>
      </c>
      <c r="N5" s="184">
        <f t="shared" ref="N5:N65" si="7">J5*K5</f>
        <v>120441.59999999999</v>
      </c>
      <c r="P5" s="97">
        <v>711.36</v>
      </c>
      <c r="Q5" s="148">
        <v>31680</v>
      </c>
      <c r="R5" s="4">
        <v>0.97799999999999998</v>
      </c>
      <c r="S5" s="23">
        <v>77.809343434343432</v>
      </c>
      <c r="T5" s="7">
        <f>Q5*S5/100</f>
        <v>24650</v>
      </c>
      <c r="U5" s="314">
        <f>Q5*R5</f>
        <v>30983.040000000001</v>
      </c>
    </row>
    <row r="6" spans="1:21" x14ac:dyDescent="0.2">
      <c r="A6" s="18">
        <v>44167</v>
      </c>
      <c r="B6" s="98">
        <v>352.93</v>
      </c>
      <c r="C6" s="30">
        <v>93600</v>
      </c>
      <c r="D6" s="3">
        <v>0.98799999999999999</v>
      </c>
      <c r="E6" s="26">
        <v>97.42307692307692</v>
      </c>
      <c r="F6" s="7">
        <f t="shared" si="4"/>
        <v>91188</v>
      </c>
      <c r="G6" s="184">
        <f t="shared" si="5"/>
        <v>92476.800000000003</v>
      </c>
      <c r="H6" s="18">
        <v>44167</v>
      </c>
      <c r="I6" s="98">
        <v>191.5</v>
      </c>
      <c r="J6" s="30">
        <v>122400</v>
      </c>
      <c r="K6" s="1">
        <v>0.97899999999999998</v>
      </c>
      <c r="L6" s="26">
        <v>92.316176470588246</v>
      </c>
      <c r="M6" s="7">
        <f t="shared" si="6"/>
        <v>112995.00000000001</v>
      </c>
      <c r="N6" s="184">
        <f t="shared" si="7"/>
        <v>119829.59999999999</v>
      </c>
      <c r="P6" s="271">
        <f>AVERAGE(P4:P5)</f>
        <v>712.72</v>
      </c>
      <c r="Q6" s="272"/>
      <c r="R6" s="273" t="s">
        <v>1</v>
      </c>
      <c r="S6" s="53">
        <f>T6/U6</f>
        <v>0.41341768999704287</v>
      </c>
      <c r="T6" s="308">
        <f>SUM(T4:T5)</f>
        <v>25500</v>
      </c>
      <c r="U6" s="308">
        <f>SUM(U4:U5)</f>
        <v>61680.959999999999</v>
      </c>
    </row>
    <row r="7" spans="1:21" x14ac:dyDescent="0.2">
      <c r="B7" s="98">
        <v>353.77</v>
      </c>
      <c r="C7" s="30">
        <v>93600</v>
      </c>
      <c r="D7" s="3">
        <v>0.98799999999999999</v>
      </c>
      <c r="E7" s="26">
        <v>97.42307692307692</v>
      </c>
      <c r="F7" s="7">
        <f t="shared" si="4"/>
        <v>91188</v>
      </c>
      <c r="G7" s="184">
        <f t="shared" si="5"/>
        <v>92476.800000000003</v>
      </c>
      <c r="I7" s="98">
        <v>191.1</v>
      </c>
      <c r="J7" s="30">
        <v>122400</v>
      </c>
      <c r="K7" s="1">
        <v>0.998</v>
      </c>
      <c r="L7" s="26">
        <v>98.272058823529406</v>
      </c>
      <c r="M7" s="7">
        <f t="shared" si="6"/>
        <v>120285</v>
      </c>
      <c r="N7" s="184">
        <f t="shared" si="7"/>
        <v>122155.2</v>
      </c>
      <c r="P7" s="98"/>
      <c r="Q7" s="30"/>
      <c r="R7" s="1"/>
      <c r="S7" s="26"/>
      <c r="T7" s="7"/>
      <c r="U7" s="184"/>
    </row>
    <row r="8" spans="1:21" ht="13.9" customHeight="1" x14ac:dyDescent="0.2">
      <c r="A8" s="18">
        <v>44168</v>
      </c>
      <c r="B8" s="98">
        <v>353.02</v>
      </c>
      <c r="C8" s="30">
        <v>93600</v>
      </c>
      <c r="D8" s="3">
        <v>0.98399999999999999</v>
      </c>
      <c r="E8" s="26">
        <v>97.42307692307692</v>
      </c>
      <c r="F8" s="7">
        <f t="shared" si="4"/>
        <v>91188</v>
      </c>
      <c r="G8" s="184">
        <f t="shared" si="5"/>
        <v>92102.399999999994</v>
      </c>
      <c r="H8" s="18">
        <v>44168</v>
      </c>
      <c r="I8" s="98">
        <v>191.56</v>
      </c>
      <c r="J8" s="30">
        <v>122400</v>
      </c>
      <c r="K8" s="1">
        <v>0.85099999999999998</v>
      </c>
      <c r="L8" s="26">
        <v>83.382352941176478</v>
      </c>
      <c r="M8" s="7">
        <f t="shared" si="6"/>
        <v>102060</v>
      </c>
      <c r="N8" s="184">
        <f t="shared" si="7"/>
        <v>104162.4</v>
      </c>
      <c r="P8" s="327" t="s">
        <v>118</v>
      </c>
      <c r="Q8" s="328"/>
      <c r="R8" s="328"/>
      <c r="S8" s="328"/>
      <c r="T8" s="328"/>
      <c r="U8" s="329"/>
    </row>
    <row r="9" spans="1:21" x14ac:dyDescent="0.2">
      <c r="B9" s="98">
        <v>352.45</v>
      </c>
      <c r="C9" s="30">
        <v>93600</v>
      </c>
      <c r="D9" s="3">
        <v>0.98699999999999999</v>
      </c>
      <c r="E9" s="26">
        <v>97.42307692307692</v>
      </c>
      <c r="F9" s="7">
        <f t="shared" si="4"/>
        <v>91188</v>
      </c>
      <c r="G9" s="184">
        <f t="shared" si="5"/>
        <v>92383.2</v>
      </c>
      <c r="I9" s="98">
        <v>191.31</v>
      </c>
      <c r="J9" s="30">
        <v>122400</v>
      </c>
      <c r="K9" s="1">
        <v>0.98099999999999998</v>
      </c>
      <c r="L9" s="26">
        <v>92.316176470588246</v>
      </c>
      <c r="M9" s="7">
        <f t="shared" si="6"/>
        <v>112995.00000000001</v>
      </c>
      <c r="N9" s="184">
        <f t="shared" si="7"/>
        <v>120074.4</v>
      </c>
      <c r="O9" s="18">
        <v>44167</v>
      </c>
      <c r="P9" s="98">
        <v>370.15</v>
      </c>
      <c r="Q9" s="30">
        <v>78480</v>
      </c>
      <c r="R9" s="1">
        <v>0.89100000000000001</v>
      </c>
      <c r="S9" s="26">
        <v>65.183486238532112</v>
      </c>
      <c r="T9" s="7">
        <f>Q9*S9/100</f>
        <v>51156</v>
      </c>
      <c r="U9" s="314">
        <f>Q9*R9</f>
        <v>69925.680000000008</v>
      </c>
    </row>
    <row r="10" spans="1:21" x14ac:dyDescent="0.2">
      <c r="A10" s="18">
        <v>44169</v>
      </c>
      <c r="B10" s="98">
        <v>352.43</v>
      </c>
      <c r="C10" s="30">
        <v>93600</v>
      </c>
      <c r="D10" s="3">
        <v>0.98499999999999999</v>
      </c>
      <c r="E10" s="26">
        <v>97.42307692307692</v>
      </c>
      <c r="F10" s="7">
        <f t="shared" si="4"/>
        <v>91188</v>
      </c>
      <c r="G10" s="184">
        <f t="shared" si="5"/>
        <v>92196</v>
      </c>
      <c r="H10" s="18">
        <v>44169</v>
      </c>
      <c r="I10" s="98">
        <v>191.54</v>
      </c>
      <c r="J10" s="30">
        <v>122400</v>
      </c>
      <c r="K10" s="1">
        <v>0.96399999999999997</v>
      </c>
      <c r="L10" s="26">
        <v>92.316176470588246</v>
      </c>
      <c r="M10" s="7">
        <f t="shared" si="6"/>
        <v>112995.00000000001</v>
      </c>
      <c r="N10" s="184">
        <f t="shared" si="7"/>
        <v>117993.59999999999</v>
      </c>
      <c r="P10" s="98">
        <v>369.87</v>
      </c>
      <c r="Q10" s="30">
        <v>78480</v>
      </c>
      <c r="R10" s="1">
        <v>0.97299999999999998</v>
      </c>
      <c r="S10" s="26">
        <v>94.403669724770651</v>
      </c>
      <c r="T10" s="7">
        <f t="shared" ref="T10:T36" si="8">Q10*S10/100</f>
        <v>74088.000000000015</v>
      </c>
      <c r="U10" s="314">
        <f t="shared" ref="U10:U36" si="9">Q10*R10</f>
        <v>76361.039999999994</v>
      </c>
    </row>
    <row r="11" spans="1:21" ht="14.25" customHeight="1" x14ac:dyDescent="0.2">
      <c r="A11" s="41"/>
      <c r="B11" s="98">
        <v>351.83</v>
      </c>
      <c r="C11" s="30">
        <v>93600</v>
      </c>
      <c r="D11" s="3">
        <v>0.98599999999999999</v>
      </c>
      <c r="E11" s="26">
        <v>95.512820512820511</v>
      </c>
      <c r="F11" s="7">
        <f t="shared" si="4"/>
        <v>89400</v>
      </c>
      <c r="G11" s="184">
        <f t="shared" si="5"/>
        <v>92289.600000000006</v>
      </c>
      <c r="H11" s="41"/>
      <c r="I11" s="98">
        <v>191.87</v>
      </c>
      <c r="J11" s="30">
        <v>122400</v>
      </c>
      <c r="K11" s="1">
        <v>0.97599999999999998</v>
      </c>
      <c r="L11" s="26">
        <v>95.294117647058812</v>
      </c>
      <c r="M11" s="7">
        <f t="shared" si="6"/>
        <v>116639.99999999999</v>
      </c>
      <c r="N11" s="184">
        <f t="shared" si="7"/>
        <v>119462.39999999999</v>
      </c>
      <c r="O11" s="18">
        <v>44168</v>
      </c>
      <c r="P11" s="98">
        <v>371.45</v>
      </c>
      <c r="Q11" s="30">
        <v>78480</v>
      </c>
      <c r="R11" s="1">
        <v>0.97499999999999998</v>
      </c>
      <c r="S11" s="26">
        <v>92.155963302752298</v>
      </c>
      <c r="T11" s="7">
        <f t="shared" si="8"/>
        <v>72324</v>
      </c>
      <c r="U11" s="314">
        <f t="shared" si="9"/>
        <v>76518</v>
      </c>
    </row>
    <row r="12" spans="1:21" ht="14.25" customHeight="1" x14ac:dyDescent="0.2">
      <c r="A12" s="59">
        <v>44170</v>
      </c>
      <c r="B12" s="98">
        <v>352.56</v>
      </c>
      <c r="C12" s="30">
        <v>93600</v>
      </c>
      <c r="D12" s="3">
        <v>0.99099999999999999</v>
      </c>
      <c r="E12" s="26">
        <v>97.42307692307692</v>
      </c>
      <c r="F12" s="7">
        <f t="shared" si="4"/>
        <v>91188</v>
      </c>
      <c r="G12" s="184">
        <f t="shared" si="5"/>
        <v>92757.6</v>
      </c>
      <c r="H12" s="59">
        <v>44170</v>
      </c>
      <c r="I12" s="98">
        <v>192.21</v>
      </c>
      <c r="J12" s="30">
        <v>122400</v>
      </c>
      <c r="K12" s="1">
        <v>0.98399999999999999</v>
      </c>
      <c r="L12" s="26">
        <v>95.294117647058812</v>
      </c>
      <c r="M12" s="7">
        <f t="shared" si="6"/>
        <v>116639.99999999999</v>
      </c>
      <c r="N12" s="184">
        <f t="shared" si="7"/>
        <v>120441.59999999999</v>
      </c>
      <c r="P12" s="98">
        <v>370.79</v>
      </c>
      <c r="Q12" s="30">
        <v>78480</v>
      </c>
      <c r="R12" s="1">
        <v>0.96699999999999997</v>
      </c>
      <c r="S12" s="26">
        <v>92.155963302752298</v>
      </c>
      <c r="T12" s="7">
        <f t="shared" si="8"/>
        <v>72324</v>
      </c>
      <c r="U12" s="314">
        <f t="shared" si="9"/>
        <v>75890.16</v>
      </c>
    </row>
    <row r="13" spans="1:21" ht="14.25" customHeight="1" x14ac:dyDescent="0.2">
      <c r="B13" s="98">
        <v>352.22</v>
      </c>
      <c r="C13" s="30">
        <v>93600</v>
      </c>
      <c r="D13" s="3">
        <v>0.98799999999999999</v>
      </c>
      <c r="E13" s="26">
        <v>97.42307692307692</v>
      </c>
      <c r="F13" s="7">
        <f t="shared" si="4"/>
        <v>91188</v>
      </c>
      <c r="G13" s="184">
        <f t="shared" si="5"/>
        <v>92476.800000000003</v>
      </c>
      <c r="I13" s="98">
        <v>191.58</v>
      </c>
      <c r="J13" s="30">
        <v>122400</v>
      </c>
      <c r="K13" s="1">
        <v>0.97599999999999998</v>
      </c>
      <c r="L13" s="26">
        <v>95.294117647058812</v>
      </c>
      <c r="M13" s="7">
        <f t="shared" si="6"/>
        <v>116639.99999999999</v>
      </c>
      <c r="N13" s="184">
        <f t="shared" si="7"/>
        <v>119462.39999999999</v>
      </c>
      <c r="O13" s="18">
        <v>44169</v>
      </c>
      <c r="P13" s="98">
        <v>370.6</v>
      </c>
      <c r="Q13" s="30">
        <v>78480</v>
      </c>
      <c r="R13" s="1">
        <v>0.97899999999999998</v>
      </c>
      <c r="S13" s="26">
        <v>94.403669724770651</v>
      </c>
      <c r="T13" s="7">
        <f t="shared" si="8"/>
        <v>74088.000000000015</v>
      </c>
      <c r="U13" s="314">
        <f t="shared" si="9"/>
        <v>76831.92</v>
      </c>
    </row>
    <row r="14" spans="1:21" ht="14.25" customHeight="1" x14ac:dyDescent="0.2">
      <c r="A14" s="18">
        <v>44171</v>
      </c>
      <c r="B14" s="98">
        <v>352.02</v>
      </c>
      <c r="C14" s="30">
        <v>93600</v>
      </c>
      <c r="D14" s="3">
        <v>0.99099999999999999</v>
      </c>
      <c r="E14" s="26">
        <v>97.42307692307692</v>
      </c>
      <c r="F14" s="7">
        <f t="shared" si="4"/>
        <v>91188</v>
      </c>
      <c r="G14" s="184">
        <f t="shared" si="5"/>
        <v>92757.6</v>
      </c>
      <c r="H14" s="18">
        <v>44171</v>
      </c>
      <c r="I14" s="98">
        <v>191.5</v>
      </c>
      <c r="J14" s="30">
        <v>122400</v>
      </c>
      <c r="K14" s="1">
        <v>0.97899999999999998</v>
      </c>
      <c r="L14" s="26">
        <v>95.294117647058812</v>
      </c>
      <c r="M14" s="7">
        <f t="shared" si="6"/>
        <v>116639.99999999999</v>
      </c>
      <c r="N14" s="184">
        <f t="shared" si="7"/>
        <v>119829.59999999999</v>
      </c>
      <c r="O14" s="10"/>
      <c r="P14" s="98">
        <v>370.1</v>
      </c>
      <c r="Q14" s="30">
        <v>78480</v>
      </c>
      <c r="R14" s="1">
        <v>0.96699999999999997</v>
      </c>
      <c r="S14" s="26">
        <v>92.155963302752298</v>
      </c>
      <c r="T14" s="7">
        <f t="shared" si="8"/>
        <v>72324</v>
      </c>
      <c r="U14" s="314">
        <f t="shared" si="9"/>
        <v>75890.16</v>
      </c>
    </row>
    <row r="15" spans="1:21" ht="12.75" customHeight="1" x14ac:dyDescent="0.2">
      <c r="B15" s="98">
        <v>351.97</v>
      </c>
      <c r="C15" s="30">
        <v>93600</v>
      </c>
      <c r="D15" s="3">
        <v>0.98699999999999999</v>
      </c>
      <c r="E15" s="26">
        <v>97.42307692307692</v>
      </c>
      <c r="F15" s="7">
        <f t="shared" si="4"/>
        <v>91188</v>
      </c>
      <c r="G15" s="184">
        <f t="shared" si="5"/>
        <v>92383.2</v>
      </c>
      <c r="I15" s="98">
        <v>191.45</v>
      </c>
      <c r="J15" s="30">
        <v>122400</v>
      </c>
      <c r="K15" s="1">
        <v>0.97399999999999998</v>
      </c>
      <c r="L15" s="26">
        <v>95.294117647058812</v>
      </c>
      <c r="M15" s="7">
        <f t="shared" si="6"/>
        <v>116639.99999999999</v>
      </c>
      <c r="N15" s="184">
        <f t="shared" si="7"/>
        <v>119217.59999999999</v>
      </c>
      <c r="O15" s="59">
        <v>44170</v>
      </c>
      <c r="P15" s="98">
        <v>370.33</v>
      </c>
      <c r="Q15" s="30">
        <v>78480</v>
      </c>
      <c r="R15" s="1">
        <v>0.99099999999999999</v>
      </c>
      <c r="S15" s="26">
        <v>94.403669724770651</v>
      </c>
      <c r="T15" s="7">
        <f t="shared" si="8"/>
        <v>74088.000000000015</v>
      </c>
      <c r="U15" s="314">
        <f t="shared" si="9"/>
        <v>77773.679999999993</v>
      </c>
    </row>
    <row r="16" spans="1:21" ht="14.25" customHeight="1" x14ac:dyDescent="0.2">
      <c r="B16" s="271">
        <f>AVERAGE(B4:B15)</f>
        <v>352.64333333333326</v>
      </c>
      <c r="C16" s="272"/>
      <c r="D16" s="273" t="s">
        <v>1</v>
      </c>
      <c r="E16" s="53">
        <f>F16/G16</f>
        <v>0.98305404245914652</v>
      </c>
      <c r="F16" s="308">
        <f>SUM(F4:F15)</f>
        <v>1088892</v>
      </c>
      <c r="G16" s="308">
        <f>SUM(G4:G15)</f>
        <v>1107662.3999999999</v>
      </c>
      <c r="H16" s="18">
        <v>44172</v>
      </c>
      <c r="I16" s="98">
        <v>191.17</v>
      </c>
      <c r="J16" s="30">
        <v>122400</v>
      </c>
      <c r="K16" s="1">
        <v>0.98299999999999998</v>
      </c>
      <c r="L16" s="26">
        <v>95.294117647058812</v>
      </c>
      <c r="M16" s="7">
        <f t="shared" si="6"/>
        <v>116639.99999999999</v>
      </c>
      <c r="N16" s="184">
        <f t="shared" si="7"/>
        <v>120319.2</v>
      </c>
      <c r="P16" s="98">
        <v>369.04</v>
      </c>
      <c r="Q16" s="30">
        <v>78480</v>
      </c>
      <c r="R16" s="1">
        <v>0.97699999999999998</v>
      </c>
      <c r="S16" s="26">
        <v>94.403669724770651</v>
      </c>
      <c r="T16" s="7">
        <f t="shared" si="8"/>
        <v>74088.000000000015</v>
      </c>
      <c r="U16" s="314">
        <f t="shared" si="9"/>
        <v>76674.959999999992</v>
      </c>
    </row>
    <row r="17" spans="1:21" ht="13.9" customHeight="1" x14ac:dyDescent="0.2">
      <c r="B17" s="98"/>
      <c r="C17" s="30"/>
      <c r="D17" s="3"/>
      <c r="E17" s="26"/>
      <c r="F17" s="7"/>
      <c r="G17" s="184"/>
      <c r="I17" s="98">
        <v>191.22</v>
      </c>
      <c r="J17" s="30">
        <v>122400</v>
      </c>
      <c r="K17" s="1">
        <v>0.98499999999999999</v>
      </c>
      <c r="L17" s="26">
        <v>95.294117647058812</v>
      </c>
      <c r="M17" s="7">
        <f t="shared" si="6"/>
        <v>116639.99999999999</v>
      </c>
      <c r="N17" s="184">
        <f t="shared" si="7"/>
        <v>120564</v>
      </c>
      <c r="O17" s="18">
        <v>44171</v>
      </c>
      <c r="P17" s="98">
        <v>371.13</v>
      </c>
      <c r="Q17" s="30">
        <v>78480</v>
      </c>
      <c r="R17" s="1">
        <v>0.98399999999999999</v>
      </c>
      <c r="S17" s="26">
        <v>94.403669724770651</v>
      </c>
      <c r="T17" s="7">
        <f t="shared" si="8"/>
        <v>74088.000000000015</v>
      </c>
      <c r="U17" s="314">
        <f t="shared" si="9"/>
        <v>77224.319999999992</v>
      </c>
    </row>
    <row r="18" spans="1:21" x14ac:dyDescent="0.2">
      <c r="B18" s="327" t="s">
        <v>85</v>
      </c>
      <c r="C18" s="328"/>
      <c r="D18" s="328"/>
      <c r="E18" s="328"/>
      <c r="F18" s="328"/>
      <c r="G18" s="363"/>
      <c r="H18" s="18">
        <v>44173</v>
      </c>
      <c r="I18" s="98">
        <v>191.23</v>
      </c>
      <c r="J18" s="30">
        <v>122400</v>
      </c>
      <c r="K18" s="1">
        <v>0.97699999999999998</v>
      </c>
      <c r="L18" s="26">
        <v>95.294117647058812</v>
      </c>
      <c r="M18" s="7">
        <f t="shared" si="6"/>
        <v>116639.99999999999</v>
      </c>
      <c r="N18" s="184">
        <f t="shared" si="7"/>
        <v>119584.8</v>
      </c>
      <c r="O18" s="10"/>
      <c r="P18" s="98">
        <v>371.37</v>
      </c>
      <c r="Q18" s="30">
        <v>78480</v>
      </c>
      <c r="R18" s="1">
        <v>0.97399999999999998</v>
      </c>
      <c r="S18" s="26">
        <v>94.403669724770651</v>
      </c>
      <c r="T18" s="7">
        <f t="shared" si="8"/>
        <v>74088.000000000015</v>
      </c>
      <c r="U18" s="314">
        <f t="shared" si="9"/>
        <v>76439.520000000004</v>
      </c>
    </row>
    <row r="19" spans="1:21" x14ac:dyDescent="0.2">
      <c r="A19" s="18">
        <v>44172</v>
      </c>
      <c r="B19" s="98">
        <v>385.47</v>
      </c>
      <c r="C19" s="30">
        <v>84240</v>
      </c>
      <c r="D19" s="3">
        <v>0.64600000000000002</v>
      </c>
      <c r="E19" s="26">
        <v>40.320512820512825</v>
      </c>
      <c r="F19" s="7">
        <f t="shared" ref="F19" si="10">C19*E19/100</f>
        <v>33966.000000000007</v>
      </c>
      <c r="G19" s="184">
        <f t="shared" ref="G19" si="11">C19*D19</f>
        <v>54419.040000000001</v>
      </c>
      <c r="I19" s="98">
        <v>190.75</v>
      </c>
      <c r="J19" s="30">
        <v>122400</v>
      </c>
      <c r="K19" s="1">
        <v>0.98399999999999999</v>
      </c>
      <c r="L19" s="26">
        <v>95.294117647058812</v>
      </c>
      <c r="M19" s="7">
        <f t="shared" si="6"/>
        <v>116639.99999999999</v>
      </c>
      <c r="N19" s="184">
        <f t="shared" si="7"/>
        <v>120441.59999999999</v>
      </c>
      <c r="O19" s="18">
        <v>44172</v>
      </c>
      <c r="P19" s="98">
        <v>369.06</v>
      </c>
      <c r="Q19" s="30">
        <v>78480</v>
      </c>
      <c r="R19" s="1">
        <v>0.98599999999999999</v>
      </c>
      <c r="S19" s="26">
        <v>94.403669724770651</v>
      </c>
      <c r="T19" s="7">
        <f t="shared" si="8"/>
        <v>74088.000000000015</v>
      </c>
      <c r="U19" s="314">
        <f t="shared" si="9"/>
        <v>77381.279999999999</v>
      </c>
    </row>
    <row r="20" spans="1:21" x14ac:dyDescent="0.2">
      <c r="B20" s="98">
        <v>386.7</v>
      </c>
      <c r="C20" s="30">
        <v>84240</v>
      </c>
      <c r="D20" s="3">
        <v>0.98299999999999998</v>
      </c>
      <c r="E20" s="26">
        <v>94.871794871794862</v>
      </c>
      <c r="F20" s="7">
        <f t="shared" ref="F20:F28" si="12">C20*E20/100</f>
        <v>79919.999999999985</v>
      </c>
      <c r="G20" s="184">
        <f t="shared" ref="G20:G28" si="13">C20*D20</f>
        <v>82807.92</v>
      </c>
      <c r="H20" s="18">
        <v>44174</v>
      </c>
      <c r="I20" s="98">
        <v>191.5</v>
      </c>
      <c r="J20" s="30">
        <v>122400</v>
      </c>
      <c r="K20" s="1">
        <v>0.97299999999999998</v>
      </c>
      <c r="L20" s="26">
        <v>95.294117647058812</v>
      </c>
      <c r="M20" s="7">
        <f t="shared" si="6"/>
        <v>116639.99999999999</v>
      </c>
      <c r="N20" s="184">
        <f t="shared" si="7"/>
        <v>119095.2</v>
      </c>
      <c r="O20" s="18"/>
      <c r="P20" s="98">
        <v>371.02</v>
      </c>
      <c r="Q20" s="30">
        <v>78480</v>
      </c>
      <c r="R20" s="1">
        <v>0.98299999999999998</v>
      </c>
      <c r="S20" s="26">
        <v>96.651376146788991</v>
      </c>
      <c r="T20" s="7">
        <f t="shared" si="8"/>
        <v>75852</v>
      </c>
      <c r="U20" s="314">
        <f t="shared" si="9"/>
        <v>77145.84</v>
      </c>
    </row>
    <row r="21" spans="1:21" x14ac:dyDescent="0.2">
      <c r="A21" s="18">
        <v>44173</v>
      </c>
      <c r="B21" s="98">
        <v>386</v>
      </c>
      <c r="C21" s="30">
        <v>84240</v>
      </c>
      <c r="D21" s="3">
        <v>0.98599999999999999</v>
      </c>
      <c r="E21" s="26">
        <v>97.243589743589737</v>
      </c>
      <c r="F21" s="7">
        <f t="shared" si="12"/>
        <v>81917.999999999985</v>
      </c>
      <c r="G21" s="184">
        <f t="shared" si="13"/>
        <v>83060.639999999999</v>
      </c>
      <c r="I21" s="98">
        <v>191.17</v>
      </c>
      <c r="J21" s="30">
        <v>122400</v>
      </c>
      <c r="K21" s="1">
        <v>0.97599999999999998</v>
      </c>
      <c r="L21" s="26">
        <v>95.294117647058812</v>
      </c>
      <c r="M21" s="7">
        <f t="shared" si="6"/>
        <v>116639.99999999999</v>
      </c>
      <c r="N21" s="184">
        <f t="shared" si="7"/>
        <v>119462.39999999999</v>
      </c>
      <c r="O21" s="18">
        <v>44173</v>
      </c>
      <c r="P21" s="98">
        <v>368.39</v>
      </c>
      <c r="Q21" s="30">
        <v>78480</v>
      </c>
      <c r="R21" s="1">
        <v>0.98299999999999998</v>
      </c>
      <c r="S21" s="26">
        <v>96.651376146788991</v>
      </c>
      <c r="T21" s="7">
        <f t="shared" si="8"/>
        <v>75852</v>
      </c>
      <c r="U21" s="314">
        <f t="shared" si="9"/>
        <v>77145.84</v>
      </c>
    </row>
    <row r="22" spans="1:21" x14ac:dyDescent="0.2">
      <c r="B22" s="98">
        <v>386.75</v>
      </c>
      <c r="C22" s="30">
        <v>84240</v>
      </c>
      <c r="D22" s="3">
        <v>0.999</v>
      </c>
      <c r="E22" s="26">
        <v>99.615384615384613</v>
      </c>
      <c r="F22" s="7">
        <f t="shared" si="12"/>
        <v>83916</v>
      </c>
      <c r="G22" s="184">
        <f t="shared" si="13"/>
        <v>84155.76</v>
      </c>
      <c r="H22" s="18">
        <v>44175</v>
      </c>
      <c r="I22" s="98">
        <v>191.91</v>
      </c>
      <c r="J22" s="30">
        <v>122400</v>
      </c>
      <c r="K22" s="1">
        <v>0.98099999999999998</v>
      </c>
      <c r="L22" s="26">
        <v>95.294117647058812</v>
      </c>
      <c r="M22" s="7">
        <f t="shared" si="6"/>
        <v>116639.99999999999</v>
      </c>
      <c r="N22" s="184">
        <f t="shared" si="7"/>
        <v>120074.4</v>
      </c>
      <c r="P22" s="98">
        <v>371.33</v>
      </c>
      <c r="Q22" s="30">
        <v>78480</v>
      </c>
      <c r="R22" s="1">
        <v>0.98899999999999999</v>
      </c>
      <c r="S22" s="26">
        <v>96.651376146788991</v>
      </c>
      <c r="T22" s="7">
        <f t="shared" si="8"/>
        <v>75852</v>
      </c>
      <c r="U22" s="314">
        <f t="shared" si="9"/>
        <v>77616.72</v>
      </c>
    </row>
    <row r="23" spans="1:21" ht="14.25" customHeight="1" x14ac:dyDescent="0.2">
      <c r="A23" s="18">
        <v>44174</v>
      </c>
      <c r="B23" s="98">
        <v>386.5</v>
      </c>
      <c r="C23" s="30">
        <v>84240</v>
      </c>
      <c r="D23" s="3">
        <v>0.97599999999999998</v>
      </c>
      <c r="E23" s="26">
        <v>94.871794871794862</v>
      </c>
      <c r="F23" s="7">
        <f t="shared" si="12"/>
        <v>79919.999999999985</v>
      </c>
      <c r="G23" s="184">
        <f t="shared" si="13"/>
        <v>82218.240000000005</v>
      </c>
      <c r="I23" s="98">
        <v>191.21</v>
      </c>
      <c r="J23" s="30">
        <v>122400</v>
      </c>
      <c r="K23" s="1">
        <v>0.98299999999999998</v>
      </c>
      <c r="L23" s="26">
        <v>95.294117647058812</v>
      </c>
      <c r="M23" s="7">
        <f t="shared" si="6"/>
        <v>116639.99999999999</v>
      </c>
      <c r="N23" s="184">
        <f t="shared" si="7"/>
        <v>120319.2</v>
      </c>
      <c r="O23" s="18">
        <v>44174</v>
      </c>
      <c r="P23" s="98">
        <v>370.14</v>
      </c>
      <c r="Q23" s="30">
        <v>78480</v>
      </c>
      <c r="R23" s="1">
        <v>0.97599999999999998</v>
      </c>
      <c r="S23" s="26">
        <v>94.403669724770651</v>
      </c>
      <c r="T23" s="7">
        <f t="shared" si="8"/>
        <v>74088.000000000015</v>
      </c>
      <c r="U23" s="314">
        <f t="shared" si="9"/>
        <v>76596.479999999996</v>
      </c>
    </row>
    <row r="24" spans="1:21" ht="14.25" customHeight="1" x14ac:dyDescent="0.2">
      <c r="B24" s="98">
        <v>386.65</v>
      </c>
      <c r="C24" s="30">
        <v>84240</v>
      </c>
      <c r="D24" s="3">
        <v>0.99990000000000001</v>
      </c>
      <c r="E24" s="26">
        <v>99.615384615384613</v>
      </c>
      <c r="F24" s="7">
        <f t="shared" si="12"/>
        <v>83916</v>
      </c>
      <c r="G24" s="184">
        <f t="shared" si="13"/>
        <v>84231.576000000001</v>
      </c>
      <c r="H24" s="18">
        <v>44176</v>
      </c>
      <c r="I24" s="98">
        <v>192.1</v>
      </c>
      <c r="J24" s="30">
        <v>122400</v>
      </c>
      <c r="K24" s="1">
        <v>0.96599999999999997</v>
      </c>
      <c r="L24" s="26">
        <v>95.294117647058812</v>
      </c>
      <c r="M24" s="7">
        <f t="shared" si="6"/>
        <v>116639.99999999999</v>
      </c>
      <c r="N24" s="184">
        <f t="shared" si="7"/>
        <v>118238.39999999999</v>
      </c>
      <c r="P24" s="98">
        <v>370.48</v>
      </c>
      <c r="Q24" s="30">
        <v>78480</v>
      </c>
      <c r="R24" s="1">
        <v>0.98299999999999998</v>
      </c>
      <c r="S24" s="26">
        <v>96.651376146788991</v>
      </c>
      <c r="T24" s="7">
        <f t="shared" si="8"/>
        <v>75852</v>
      </c>
      <c r="U24" s="314">
        <f t="shared" si="9"/>
        <v>77145.84</v>
      </c>
    </row>
    <row r="25" spans="1:21" x14ac:dyDescent="0.2">
      <c r="A25" s="18">
        <v>44175</v>
      </c>
      <c r="B25" s="98">
        <v>386.18</v>
      </c>
      <c r="C25" s="30">
        <v>84240</v>
      </c>
      <c r="D25" s="3">
        <v>0.97499999999999998</v>
      </c>
      <c r="E25" s="26">
        <v>94.871794871794862</v>
      </c>
      <c r="F25" s="7">
        <f t="shared" si="12"/>
        <v>79919.999999999985</v>
      </c>
      <c r="G25" s="184">
        <f t="shared" si="13"/>
        <v>82134</v>
      </c>
      <c r="I25" s="98">
        <v>191.58</v>
      </c>
      <c r="J25" s="30">
        <v>122400</v>
      </c>
      <c r="K25" s="1">
        <v>0.97699999999999998</v>
      </c>
      <c r="L25" s="26">
        <v>95.294117647058812</v>
      </c>
      <c r="M25" s="7">
        <f t="shared" si="6"/>
        <v>116639.99999999999</v>
      </c>
      <c r="N25" s="184">
        <f t="shared" si="7"/>
        <v>119584.8</v>
      </c>
      <c r="O25" s="18">
        <v>44175</v>
      </c>
      <c r="P25" s="98">
        <v>370.45</v>
      </c>
      <c r="Q25" s="30">
        <v>78480</v>
      </c>
      <c r="R25" s="1">
        <v>0.97899999999999998</v>
      </c>
      <c r="S25" s="26">
        <v>94.403669724770651</v>
      </c>
      <c r="T25" s="7">
        <f t="shared" si="8"/>
        <v>74088.000000000015</v>
      </c>
      <c r="U25" s="314">
        <f t="shared" si="9"/>
        <v>76831.92</v>
      </c>
    </row>
    <row r="26" spans="1:21" x14ac:dyDescent="0.2">
      <c r="B26" s="98">
        <v>386.2</v>
      </c>
      <c r="C26" s="30">
        <v>84240</v>
      </c>
      <c r="D26" s="3">
        <v>0.98599999999999999</v>
      </c>
      <c r="E26" s="26">
        <v>97.243589743589737</v>
      </c>
      <c r="F26" s="7">
        <f t="shared" si="12"/>
        <v>81917.999999999985</v>
      </c>
      <c r="G26" s="184">
        <f t="shared" si="13"/>
        <v>83060.639999999999</v>
      </c>
      <c r="H26" s="18">
        <v>44177</v>
      </c>
      <c r="I26" s="98">
        <v>191.35</v>
      </c>
      <c r="J26" s="30">
        <v>122400</v>
      </c>
      <c r="K26" s="1">
        <v>0.97299999999999998</v>
      </c>
      <c r="L26" s="26">
        <v>92.316176470588246</v>
      </c>
      <c r="M26" s="7">
        <f t="shared" si="6"/>
        <v>112995.00000000001</v>
      </c>
      <c r="N26" s="184">
        <f t="shared" si="7"/>
        <v>119095.2</v>
      </c>
      <c r="P26" s="98">
        <v>370.16</v>
      </c>
      <c r="Q26" s="30">
        <v>78480</v>
      </c>
      <c r="R26" s="1">
        <v>0.98899999999999999</v>
      </c>
      <c r="S26" s="26">
        <v>96.651376146788991</v>
      </c>
      <c r="T26" s="7">
        <f t="shared" si="8"/>
        <v>75852</v>
      </c>
      <c r="U26" s="314">
        <f t="shared" si="9"/>
        <v>77616.72</v>
      </c>
    </row>
    <row r="27" spans="1:21" x14ac:dyDescent="0.2">
      <c r="A27" s="18">
        <v>44176</v>
      </c>
      <c r="B27" s="98">
        <v>386.72</v>
      </c>
      <c r="C27" s="30">
        <v>84240</v>
      </c>
      <c r="D27" s="3">
        <v>0.98299999999999998</v>
      </c>
      <c r="E27" s="26">
        <v>97.243589743589737</v>
      </c>
      <c r="F27" s="7">
        <f t="shared" si="12"/>
        <v>81917.999999999985</v>
      </c>
      <c r="G27" s="184">
        <f t="shared" si="13"/>
        <v>82807.92</v>
      </c>
      <c r="I27" s="98">
        <v>191.6</v>
      </c>
      <c r="J27" s="30">
        <v>122400</v>
      </c>
      <c r="K27" s="1">
        <v>0.96599999999999997</v>
      </c>
      <c r="L27" s="26">
        <v>92.316176470588246</v>
      </c>
      <c r="M27" s="7">
        <f t="shared" si="6"/>
        <v>112995.00000000001</v>
      </c>
      <c r="N27" s="184">
        <f t="shared" si="7"/>
        <v>118238.39999999999</v>
      </c>
      <c r="O27" s="18">
        <v>44176</v>
      </c>
      <c r="P27" s="98">
        <v>371.16</v>
      </c>
      <c r="Q27" s="30">
        <v>78480</v>
      </c>
      <c r="R27" s="1">
        <v>0.98</v>
      </c>
      <c r="S27" s="26">
        <v>96.651376146788991</v>
      </c>
      <c r="T27" s="7">
        <f t="shared" si="8"/>
        <v>75852</v>
      </c>
      <c r="U27" s="314">
        <f t="shared" si="9"/>
        <v>76910.399999999994</v>
      </c>
    </row>
    <row r="28" spans="1:21" x14ac:dyDescent="0.2">
      <c r="B28" s="98">
        <v>386.7</v>
      </c>
      <c r="C28" s="30">
        <v>84240</v>
      </c>
      <c r="D28" s="3">
        <v>0.98199999999999998</v>
      </c>
      <c r="E28" s="26">
        <v>97.243589743589737</v>
      </c>
      <c r="F28" s="7">
        <f t="shared" si="12"/>
        <v>81917.999999999985</v>
      </c>
      <c r="G28" s="184">
        <f t="shared" si="13"/>
        <v>82723.679999999993</v>
      </c>
      <c r="H28" s="18">
        <v>44178</v>
      </c>
      <c r="I28" s="98">
        <v>191.52</v>
      </c>
      <c r="J28" s="30">
        <v>122400</v>
      </c>
      <c r="K28" s="1">
        <v>0.97899999999999998</v>
      </c>
      <c r="L28" s="26">
        <v>92.316176470588246</v>
      </c>
      <c r="M28" s="7">
        <f t="shared" si="6"/>
        <v>112995.00000000001</v>
      </c>
      <c r="N28" s="184">
        <f t="shared" si="7"/>
        <v>119829.59999999999</v>
      </c>
      <c r="P28" s="98">
        <v>371.72</v>
      </c>
      <c r="Q28" s="30">
        <v>78480</v>
      </c>
      <c r="R28" s="1">
        <v>0.98399999999999999</v>
      </c>
      <c r="S28" s="26">
        <v>96.651376146788991</v>
      </c>
      <c r="T28" s="7">
        <f t="shared" si="8"/>
        <v>75852</v>
      </c>
      <c r="U28" s="314">
        <f t="shared" si="9"/>
        <v>77224.319999999992</v>
      </c>
    </row>
    <row r="29" spans="1:21" x14ac:dyDescent="0.2">
      <c r="B29" s="271">
        <f>AVERAGE(B19:B28)</f>
        <v>386.387</v>
      </c>
      <c r="C29" s="272"/>
      <c r="D29" s="273" t="s">
        <v>1</v>
      </c>
      <c r="E29" s="53">
        <f>F29/G29</f>
        <v>0.95959502058767499</v>
      </c>
      <c r="F29" s="308">
        <f>SUM(F19:F28)</f>
        <v>769230</v>
      </c>
      <c r="G29" s="308">
        <f>SUM(G19:G28)</f>
        <v>801619.41599999997</v>
      </c>
      <c r="I29" s="98">
        <v>191.75</v>
      </c>
      <c r="J29" s="30">
        <v>122400</v>
      </c>
      <c r="K29" s="1">
        <v>0.97399999999999998</v>
      </c>
      <c r="L29" s="26">
        <v>95.294117647058812</v>
      </c>
      <c r="M29" s="7">
        <f t="shared" si="6"/>
        <v>116639.99999999999</v>
      </c>
      <c r="N29" s="184">
        <f t="shared" si="7"/>
        <v>119217.59999999999</v>
      </c>
      <c r="O29" s="18">
        <v>44177</v>
      </c>
      <c r="P29" s="98">
        <v>370.02</v>
      </c>
      <c r="Q29" s="30">
        <v>78480</v>
      </c>
      <c r="R29" s="1">
        <v>0.98099999999999998</v>
      </c>
      <c r="S29" s="26">
        <v>94.403669724770651</v>
      </c>
      <c r="T29" s="7">
        <f t="shared" si="8"/>
        <v>74088.000000000015</v>
      </c>
      <c r="U29" s="314">
        <f t="shared" si="9"/>
        <v>76988.88</v>
      </c>
    </row>
    <row r="30" spans="1:21" x14ac:dyDescent="0.2">
      <c r="B30" s="98"/>
      <c r="C30" s="30"/>
      <c r="D30" s="3"/>
      <c r="E30" s="26"/>
      <c r="F30" s="7"/>
      <c r="G30" s="184"/>
      <c r="H30" s="18">
        <v>44179</v>
      </c>
      <c r="I30" s="98">
        <v>192.2</v>
      </c>
      <c r="J30" s="30">
        <v>122400</v>
      </c>
      <c r="K30" s="1">
        <v>0.98499999999999999</v>
      </c>
      <c r="L30" s="26">
        <v>95.294117647058812</v>
      </c>
      <c r="M30" s="7">
        <f t="shared" si="6"/>
        <v>116639.99999999999</v>
      </c>
      <c r="N30" s="184">
        <f t="shared" si="7"/>
        <v>120564</v>
      </c>
      <c r="O30" s="18"/>
      <c r="P30" s="98">
        <v>370.77</v>
      </c>
      <c r="Q30" s="30">
        <v>78480</v>
      </c>
      <c r="R30" s="1">
        <v>0.98099999999999998</v>
      </c>
      <c r="S30" s="26">
        <v>96.651376146788991</v>
      </c>
      <c r="T30" s="7">
        <f t="shared" si="8"/>
        <v>75852</v>
      </c>
      <c r="U30" s="314">
        <f t="shared" si="9"/>
        <v>76988.88</v>
      </c>
    </row>
    <row r="31" spans="1:21" x14ac:dyDescent="0.2">
      <c r="B31" s="327" t="s">
        <v>87</v>
      </c>
      <c r="C31" s="328"/>
      <c r="D31" s="328"/>
      <c r="E31" s="328"/>
      <c r="F31" s="328"/>
      <c r="G31" s="363"/>
      <c r="H31" s="10"/>
      <c r="I31" s="98">
        <v>192.13</v>
      </c>
      <c r="J31" s="30">
        <v>122400</v>
      </c>
      <c r="K31" s="1">
        <v>0.96599999999999997</v>
      </c>
      <c r="L31" s="26">
        <v>95.294117647058812</v>
      </c>
      <c r="M31" s="7">
        <f t="shared" si="6"/>
        <v>116639.99999999999</v>
      </c>
      <c r="N31" s="184">
        <f t="shared" si="7"/>
        <v>118238.39999999999</v>
      </c>
      <c r="O31" s="18">
        <v>44178</v>
      </c>
      <c r="P31" s="98">
        <v>369.53</v>
      </c>
      <c r="Q31" s="30">
        <v>78480</v>
      </c>
      <c r="R31" s="1">
        <v>0.99299999999999999</v>
      </c>
      <c r="S31" s="26">
        <v>96.651376146788991</v>
      </c>
      <c r="T31" s="7">
        <f t="shared" si="8"/>
        <v>75852</v>
      </c>
      <c r="U31" s="314">
        <f t="shared" si="9"/>
        <v>77930.64</v>
      </c>
    </row>
    <row r="32" spans="1:21" x14ac:dyDescent="0.2">
      <c r="A32" s="18">
        <v>44177</v>
      </c>
      <c r="B32" s="98">
        <v>357.67</v>
      </c>
      <c r="C32" s="30">
        <v>86400</v>
      </c>
      <c r="D32" s="3">
        <v>0.95099999999999996</v>
      </c>
      <c r="E32" s="26">
        <v>64.75</v>
      </c>
      <c r="F32" s="7">
        <f t="shared" ref="F32" si="14">C32*E32/100</f>
        <v>55944</v>
      </c>
      <c r="G32" s="184">
        <f t="shared" ref="G32" si="15">C32*D32</f>
        <v>82166.399999999994</v>
      </c>
      <c r="H32" s="18">
        <v>44180</v>
      </c>
      <c r="I32" s="98">
        <v>191.32</v>
      </c>
      <c r="J32" s="30">
        <v>122400</v>
      </c>
      <c r="K32" s="1">
        <v>0.98599999999999999</v>
      </c>
      <c r="L32" s="26">
        <v>95.294117647058812</v>
      </c>
      <c r="M32" s="7">
        <f t="shared" si="6"/>
        <v>116639.99999999999</v>
      </c>
      <c r="N32" s="184">
        <f t="shared" si="7"/>
        <v>120686.39999999999</v>
      </c>
      <c r="P32" s="98">
        <v>370.33</v>
      </c>
      <c r="Q32" s="30">
        <v>78480</v>
      </c>
      <c r="R32" s="1">
        <v>0.98299999999999998</v>
      </c>
      <c r="S32" s="26">
        <v>94.403669724770651</v>
      </c>
      <c r="T32" s="7">
        <f t="shared" si="8"/>
        <v>74088.000000000015</v>
      </c>
      <c r="U32" s="314">
        <f t="shared" si="9"/>
        <v>77145.84</v>
      </c>
    </row>
    <row r="33" spans="1:21" ht="14.25" customHeight="1" x14ac:dyDescent="0.2">
      <c r="B33" s="98">
        <v>355.93</v>
      </c>
      <c r="C33" s="30">
        <v>86400</v>
      </c>
      <c r="D33" s="3">
        <v>0.97899999999999998</v>
      </c>
      <c r="E33" s="26">
        <v>94.8125</v>
      </c>
      <c r="F33" s="7">
        <f t="shared" ref="F33:F43" si="16">C33*E33/100</f>
        <v>81918</v>
      </c>
      <c r="G33" s="184">
        <f t="shared" ref="G33:G43" si="17">C33*D33</f>
        <v>84585.599999999991</v>
      </c>
      <c r="I33" s="98">
        <v>191.33</v>
      </c>
      <c r="J33" s="30">
        <v>122400</v>
      </c>
      <c r="K33" s="1">
        <v>0.98599999999999999</v>
      </c>
      <c r="L33" s="26">
        <v>95.294117647058812</v>
      </c>
      <c r="M33" s="7">
        <f t="shared" si="6"/>
        <v>116639.99999999999</v>
      </c>
      <c r="N33" s="184">
        <f t="shared" si="7"/>
        <v>120686.39999999999</v>
      </c>
      <c r="O33" s="18">
        <v>44179</v>
      </c>
      <c r="P33" s="98">
        <v>370.38</v>
      </c>
      <c r="Q33" s="30">
        <v>78480</v>
      </c>
      <c r="R33" s="1">
        <v>0.98399999999999999</v>
      </c>
      <c r="S33" s="26">
        <v>94.403669724770651</v>
      </c>
      <c r="T33" s="7">
        <f t="shared" si="8"/>
        <v>74088.000000000015</v>
      </c>
      <c r="U33" s="314">
        <f t="shared" si="9"/>
        <v>77224.319999999992</v>
      </c>
    </row>
    <row r="34" spans="1:21" x14ac:dyDescent="0.2">
      <c r="A34" s="18">
        <v>44178</v>
      </c>
      <c r="B34" s="98">
        <v>355.2</v>
      </c>
      <c r="C34" s="30">
        <v>86400</v>
      </c>
      <c r="D34" s="3">
        <v>0.98599999999999999</v>
      </c>
      <c r="E34" s="26">
        <v>94.8125</v>
      </c>
      <c r="F34" s="7">
        <f t="shared" si="16"/>
        <v>81918</v>
      </c>
      <c r="G34" s="184">
        <f t="shared" si="17"/>
        <v>85190.399999999994</v>
      </c>
      <c r="H34" s="18">
        <v>44181</v>
      </c>
      <c r="I34" s="98">
        <v>191.5</v>
      </c>
      <c r="J34" s="30">
        <v>122400</v>
      </c>
      <c r="K34" s="1">
        <v>0.98599999999999999</v>
      </c>
      <c r="L34" s="26">
        <v>95.294117647058812</v>
      </c>
      <c r="M34" s="7">
        <f t="shared" si="6"/>
        <v>116639.99999999999</v>
      </c>
      <c r="N34" s="184">
        <f t="shared" si="7"/>
        <v>120686.39999999999</v>
      </c>
      <c r="O34" s="10"/>
      <c r="P34" s="98">
        <v>367.83</v>
      </c>
      <c r="Q34" s="30">
        <v>78480</v>
      </c>
      <c r="R34" s="1">
        <v>0.98199999999999998</v>
      </c>
      <c r="S34" s="26">
        <v>94.403669724770651</v>
      </c>
      <c r="T34" s="7">
        <f t="shared" si="8"/>
        <v>74088.000000000015</v>
      </c>
      <c r="U34" s="314">
        <f t="shared" si="9"/>
        <v>77067.360000000001</v>
      </c>
    </row>
    <row r="35" spans="1:21" x14ac:dyDescent="0.2">
      <c r="A35" s="10"/>
      <c r="B35" s="98">
        <v>357.08</v>
      </c>
      <c r="C35" s="30">
        <v>86400</v>
      </c>
      <c r="D35" s="3">
        <v>0.97699999999999998</v>
      </c>
      <c r="E35" s="26">
        <v>94.8125</v>
      </c>
      <c r="F35" s="7">
        <f t="shared" si="16"/>
        <v>81918</v>
      </c>
      <c r="G35" s="184">
        <f t="shared" si="17"/>
        <v>84412.800000000003</v>
      </c>
      <c r="I35" s="98">
        <v>191.66</v>
      </c>
      <c r="J35" s="30">
        <v>122400</v>
      </c>
      <c r="K35" s="1">
        <v>0.97899999999999998</v>
      </c>
      <c r="L35" s="26">
        <v>95.294117647058812</v>
      </c>
      <c r="M35" s="7">
        <f t="shared" si="6"/>
        <v>116639.99999999999</v>
      </c>
      <c r="N35" s="184">
        <f t="shared" si="7"/>
        <v>119829.59999999999</v>
      </c>
      <c r="O35" s="18">
        <v>44180</v>
      </c>
      <c r="P35" s="98">
        <v>368.63</v>
      </c>
      <c r="Q35" s="30">
        <v>78480</v>
      </c>
      <c r="R35" s="1">
        <v>0.98799999999999999</v>
      </c>
      <c r="S35" s="26">
        <v>96.651376146788991</v>
      </c>
      <c r="T35" s="7">
        <f t="shared" si="8"/>
        <v>75852</v>
      </c>
      <c r="U35" s="314">
        <f t="shared" si="9"/>
        <v>77538.240000000005</v>
      </c>
    </row>
    <row r="36" spans="1:21" ht="14.25" customHeight="1" x14ac:dyDescent="0.2">
      <c r="A36" s="18">
        <v>44179</v>
      </c>
      <c r="B36" s="98">
        <v>354.69</v>
      </c>
      <c r="C36" s="30">
        <v>86400</v>
      </c>
      <c r="D36" s="3">
        <v>0.98599999999999999</v>
      </c>
      <c r="E36" s="26">
        <v>94.8125</v>
      </c>
      <c r="F36" s="7">
        <f t="shared" si="16"/>
        <v>81918</v>
      </c>
      <c r="G36" s="184">
        <f t="shared" si="17"/>
        <v>85190.399999999994</v>
      </c>
      <c r="H36" s="18">
        <v>44182</v>
      </c>
      <c r="I36" s="98">
        <v>191.56</v>
      </c>
      <c r="J36" s="30">
        <v>122400</v>
      </c>
      <c r="K36" s="1">
        <v>0.97399999999999998</v>
      </c>
      <c r="L36" s="26">
        <v>95.294117647058812</v>
      </c>
      <c r="M36" s="7">
        <f t="shared" si="6"/>
        <v>116639.99999999999</v>
      </c>
      <c r="N36" s="184">
        <f t="shared" si="7"/>
        <v>119217.59999999999</v>
      </c>
      <c r="P36" s="98">
        <v>370.02</v>
      </c>
      <c r="Q36" s="30">
        <v>78480</v>
      </c>
      <c r="R36" s="1">
        <v>0.99</v>
      </c>
      <c r="S36" s="26">
        <v>96.651376146788991</v>
      </c>
      <c r="T36" s="7">
        <f t="shared" si="8"/>
        <v>75852</v>
      </c>
      <c r="U36" s="314">
        <f t="shared" si="9"/>
        <v>77695.199999999997</v>
      </c>
    </row>
    <row r="37" spans="1:21" ht="14.25" customHeight="1" x14ac:dyDescent="0.2">
      <c r="A37" s="10"/>
      <c r="B37" s="98">
        <v>357.29</v>
      </c>
      <c r="C37" s="30">
        <v>86400</v>
      </c>
      <c r="D37" s="3">
        <v>0.98899999999999999</v>
      </c>
      <c r="E37" s="26">
        <v>97.125</v>
      </c>
      <c r="F37" s="7">
        <f t="shared" si="16"/>
        <v>83916</v>
      </c>
      <c r="G37" s="184">
        <f t="shared" si="17"/>
        <v>85449.600000000006</v>
      </c>
      <c r="I37" s="98">
        <v>191.05</v>
      </c>
      <c r="J37" s="30">
        <v>122400</v>
      </c>
      <c r="K37" s="1">
        <v>0.98099999999999998</v>
      </c>
      <c r="L37" s="26">
        <v>95.294117647058812</v>
      </c>
      <c r="M37" s="7">
        <f t="shared" si="6"/>
        <v>116639.99999999999</v>
      </c>
      <c r="N37" s="184">
        <f t="shared" si="7"/>
        <v>120074.4</v>
      </c>
      <c r="P37" s="271">
        <f>AVERAGE(P9:P36)</f>
        <v>370.22321428571428</v>
      </c>
      <c r="Q37" s="272"/>
      <c r="R37" s="273" t="s">
        <v>1</v>
      </c>
      <c r="S37" s="53">
        <f>T37/U37</f>
        <v>0.96088793084969581</v>
      </c>
      <c r="T37" s="308">
        <f>SUM(T9:T36)</f>
        <v>2065644</v>
      </c>
      <c r="U37" s="308">
        <f>SUM(U9:U36)</f>
        <v>2149724.1599999997</v>
      </c>
    </row>
    <row r="38" spans="1:21" ht="14.25" customHeight="1" x14ac:dyDescent="0.2">
      <c r="A38" s="18">
        <v>44180</v>
      </c>
      <c r="B38" s="98">
        <v>356.06</v>
      </c>
      <c r="C38" s="30">
        <v>86400</v>
      </c>
      <c r="D38" s="3">
        <v>0.97299999999999998</v>
      </c>
      <c r="E38" s="26">
        <v>94.8125</v>
      </c>
      <c r="F38" s="7">
        <f t="shared" si="16"/>
        <v>81918</v>
      </c>
      <c r="G38" s="184">
        <f t="shared" si="17"/>
        <v>84067.199999999997</v>
      </c>
      <c r="H38" s="18">
        <v>44183</v>
      </c>
      <c r="I38" s="98">
        <v>191.56</v>
      </c>
      <c r="J38" s="30">
        <v>122400</v>
      </c>
      <c r="K38" s="1">
        <v>0.98099999999999998</v>
      </c>
      <c r="L38" s="26">
        <v>95.294117647058812</v>
      </c>
      <c r="M38" s="7">
        <f t="shared" si="6"/>
        <v>116639.99999999999</v>
      </c>
      <c r="N38" s="184">
        <f t="shared" si="7"/>
        <v>120074.4</v>
      </c>
      <c r="P38" s="98"/>
      <c r="Q38" s="30"/>
      <c r="R38" s="1"/>
      <c r="S38" s="26"/>
      <c r="T38" s="7"/>
      <c r="U38" s="314"/>
    </row>
    <row r="39" spans="1:21" ht="12.75" customHeight="1" x14ac:dyDescent="0.2">
      <c r="A39" s="10"/>
      <c r="B39" s="98">
        <v>353.77</v>
      </c>
      <c r="C39" s="30">
        <v>86400</v>
      </c>
      <c r="D39" s="3">
        <v>0.98699999999999999</v>
      </c>
      <c r="E39" s="26">
        <v>94.8125</v>
      </c>
      <c r="F39" s="7">
        <f t="shared" si="16"/>
        <v>81918</v>
      </c>
      <c r="G39" s="184">
        <f t="shared" si="17"/>
        <v>85276.800000000003</v>
      </c>
      <c r="I39" s="98">
        <v>191.38</v>
      </c>
      <c r="J39" s="30">
        <v>122400</v>
      </c>
      <c r="K39" s="1">
        <v>0.999</v>
      </c>
      <c r="L39" s="26">
        <v>95.294117647058812</v>
      </c>
      <c r="M39" s="7">
        <f t="shared" si="6"/>
        <v>116639.99999999999</v>
      </c>
      <c r="N39" s="184">
        <f t="shared" si="7"/>
        <v>122277.6</v>
      </c>
      <c r="P39" s="327" t="s">
        <v>119</v>
      </c>
      <c r="Q39" s="328"/>
      <c r="R39" s="328"/>
      <c r="S39" s="328"/>
      <c r="T39" s="328"/>
      <c r="U39" s="329"/>
    </row>
    <row r="40" spans="1:21" ht="12.75" customHeight="1" x14ac:dyDescent="0.2">
      <c r="A40" s="18">
        <v>44181</v>
      </c>
      <c r="B40" s="98">
        <v>355.58</v>
      </c>
      <c r="C40" s="30">
        <v>86400</v>
      </c>
      <c r="D40" s="3">
        <v>0.97599999999999998</v>
      </c>
      <c r="E40" s="26">
        <v>94.8125</v>
      </c>
      <c r="F40" s="7">
        <f t="shared" si="16"/>
        <v>81918</v>
      </c>
      <c r="G40" s="184">
        <f t="shared" si="17"/>
        <v>84326.399999999994</v>
      </c>
      <c r="H40" s="18">
        <v>44184</v>
      </c>
      <c r="I40" s="98">
        <v>191.45</v>
      </c>
      <c r="J40" s="30">
        <v>122400</v>
      </c>
      <c r="K40" s="1">
        <v>0.96899999999999997</v>
      </c>
      <c r="L40" s="26">
        <v>95.294117647058812</v>
      </c>
      <c r="M40" s="7">
        <f t="shared" si="6"/>
        <v>116639.99999999999</v>
      </c>
      <c r="N40" s="184">
        <f t="shared" si="7"/>
        <v>118605.59999999999</v>
      </c>
      <c r="O40" s="18">
        <v>44181</v>
      </c>
      <c r="P40" s="98">
        <v>596.9</v>
      </c>
      <c r="Q40" s="30">
        <v>61920</v>
      </c>
      <c r="R40" s="1">
        <v>0.91300000000000003</v>
      </c>
      <c r="S40" s="26">
        <v>66.511627906976742</v>
      </c>
      <c r="T40" s="7">
        <f>Q40*S40/100</f>
        <v>41184</v>
      </c>
      <c r="U40" s="314">
        <f>Q40*R40</f>
        <v>56532.959999999999</v>
      </c>
    </row>
    <row r="41" spans="1:21" ht="12.75" customHeight="1" x14ac:dyDescent="0.2">
      <c r="B41" s="98">
        <v>354.6</v>
      </c>
      <c r="C41" s="30">
        <v>86400</v>
      </c>
      <c r="D41" s="3">
        <v>0.98899999999999999</v>
      </c>
      <c r="E41" s="26">
        <v>97.125</v>
      </c>
      <c r="F41" s="7">
        <f t="shared" si="16"/>
        <v>83916</v>
      </c>
      <c r="G41" s="184">
        <f t="shared" si="17"/>
        <v>85449.600000000006</v>
      </c>
      <c r="H41" s="10"/>
      <c r="I41" s="98">
        <v>192.16</v>
      </c>
      <c r="J41" s="30">
        <v>122400</v>
      </c>
      <c r="K41" s="1">
        <v>0.97799999999999998</v>
      </c>
      <c r="L41" s="26">
        <v>95.294117647058812</v>
      </c>
      <c r="M41" s="7">
        <f t="shared" si="6"/>
        <v>116639.99999999999</v>
      </c>
      <c r="N41" s="184">
        <f t="shared" si="7"/>
        <v>119707.2</v>
      </c>
      <c r="P41" s="98">
        <v>598.91999999999996</v>
      </c>
      <c r="Q41" s="30">
        <v>63360</v>
      </c>
      <c r="R41" s="1">
        <v>0.98199999999999998</v>
      </c>
      <c r="S41" s="26">
        <v>94.545454545454547</v>
      </c>
      <c r="T41" s="7">
        <f t="shared" ref="T41:T45" si="18">Q41*S41/100</f>
        <v>59904</v>
      </c>
      <c r="U41" s="314">
        <f t="shared" ref="U41:U45" si="19">Q41*R41</f>
        <v>62219.519999999997</v>
      </c>
    </row>
    <row r="42" spans="1:21" ht="12.75" customHeight="1" x14ac:dyDescent="0.2">
      <c r="A42" s="18">
        <v>44182</v>
      </c>
      <c r="B42" s="98">
        <v>355.62</v>
      </c>
      <c r="C42" s="30">
        <v>86400</v>
      </c>
      <c r="D42" s="3">
        <v>0.98099999999999998</v>
      </c>
      <c r="E42" s="26">
        <v>94.8125</v>
      </c>
      <c r="F42" s="7">
        <f t="shared" si="16"/>
        <v>81918</v>
      </c>
      <c r="G42" s="184">
        <f t="shared" si="17"/>
        <v>84758.399999999994</v>
      </c>
      <c r="H42" s="18">
        <v>44185</v>
      </c>
      <c r="I42" s="98">
        <v>192.16</v>
      </c>
      <c r="J42" s="30">
        <v>122400</v>
      </c>
      <c r="K42" s="1">
        <v>0.97499999999999998</v>
      </c>
      <c r="L42" s="26">
        <v>95.294117647058812</v>
      </c>
      <c r="M42" s="7">
        <f t="shared" si="6"/>
        <v>116639.99999999999</v>
      </c>
      <c r="N42" s="184">
        <f t="shared" si="7"/>
        <v>119340</v>
      </c>
      <c r="O42" s="18">
        <v>44182</v>
      </c>
      <c r="P42" s="98">
        <v>600.5</v>
      </c>
      <c r="Q42" s="30">
        <v>63360</v>
      </c>
      <c r="R42" s="1">
        <v>0.95599999999999996</v>
      </c>
      <c r="S42" s="26">
        <v>92.575757575757578</v>
      </c>
      <c r="T42" s="7">
        <f t="shared" si="18"/>
        <v>58656</v>
      </c>
      <c r="U42" s="314">
        <f t="shared" si="19"/>
        <v>60572.159999999996</v>
      </c>
    </row>
    <row r="43" spans="1:21" ht="12.75" customHeight="1" x14ac:dyDescent="0.2">
      <c r="B43" s="98">
        <v>354.89</v>
      </c>
      <c r="C43" s="30">
        <v>86400</v>
      </c>
      <c r="D43" s="3">
        <v>0.98799999999999999</v>
      </c>
      <c r="E43" s="26">
        <v>97.125</v>
      </c>
      <c r="F43" s="7">
        <f t="shared" si="16"/>
        <v>83916</v>
      </c>
      <c r="G43" s="184">
        <f t="shared" si="17"/>
        <v>85363.199999999997</v>
      </c>
      <c r="I43" s="98">
        <v>192.43</v>
      </c>
      <c r="J43" s="30">
        <v>122400</v>
      </c>
      <c r="K43" s="1">
        <v>0.97899999999999998</v>
      </c>
      <c r="L43" s="26">
        <v>95.294117647058812</v>
      </c>
      <c r="M43" s="7">
        <f t="shared" si="6"/>
        <v>116639.99999999999</v>
      </c>
      <c r="N43" s="184">
        <f t="shared" si="7"/>
        <v>119829.59999999999</v>
      </c>
      <c r="P43" s="98">
        <v>599.9</v>
      </c>
      <c r="Q43" s="30">
        <v>63360</v>
      </c>
      <c r="R43" s="1">
        <v>0.98299999999999998</v>
      </c>
      <c r="S43" s="26">
        <v>96.515151515151516</v>
      </c>
      <c r="T43" s="7">
        <f t="shared" si="18"/>
        <v>61152</v>
      </c>
      <c r="U43" s="314">
        <f t="shared" si="19"/>
        <v>62282.879999999997</v>
      </c>
    </row>
    <row r="44" spans="1:21" ht="12.75" customHeight="1" x14ac:dyDescent="0.2">
      <c r="B44" s="271">
        <f>AVERAGE(B32:B43)</f>
        <v>355.69833333333332</v>
      </c>
      <c r="C44" s="272"/>
      <c r="D44" s="273" t="s">
        <v>1</v>
      </c>
      <c r="E44" s="53">
        <f>F44/G44</f>
        <v>0.94764920931814323</v>
      </c>
      <c r="F44" s="308">
        <f>SUM(F32:F43)</f>
        <v>963036</v>
      </c>
      <c r="G44" s="308">
        <f>SUM(G32:G43)</f>
        <v>1016236.7999999999</v>
      </c>
      <c r="H44" s="18">
        <v>44186</v>
      </c>
      <c r="I44" s="98">
        <v>192.62</v>
      </c>
      <c r="J44" s="30">
        <v>122400</v>
      </c>
      <c r="K44" s="1">
        <v>0.98799999999999999</v>
      </c>
      <c r="L44" s="26">
        <v>95.294117647058812</v>
      </c>
      <c r="M44" s="7">
        <f t="shared" si="6"/>
        <v>116639.99999999999</v>
      </c>
      <c r="N44" s="184">
        <f t="shared" si="7"/>
        <v>120931.2</v>
      </c>
      <c r="O44" s="18">
        <v>44183</v>
      </c>
      <c r="P44" s="98">
        <v>599.77</v>
      </c>
      <c r="Q44" s="30">
        <v>63360</v>
      </c>
      <c r="R44" s="1">
        <v>0.97</v>
      </c>
      <c r="S44" s="26">
        <v>92.575757575757578</v>
      </c>
      <c r="T44" s="7">
        <f t="shared" si="18"/>
        <v>58656</v>
      </c>
      <c r="U44" s="314">
        <f t="shared" si="19"/>
        <v>61459.199999999997</v>
      </c>
    </row>
    <row r="45" spans="1:21" ht="12.75" customHeight="1" x14ac:dyDescent="0.2">
      <c r="B45" s="98"/>
      <c r="C45" s="30"/>
      <c r="D45" s="3"/>
      <c r="E45" s="26"/>
      <c r="F45" s="7"/>
      <c r="G45" s="184"/>
      <c r="I45" s="98">
        <v>191.72</v>
      </c>
      <c r="J45" s="30">
        <v>122400</v>
      </c>
      <c r="K45" s="1">
        <v>0.97899999999999998</v>
      </c>
      <c r="L45" s="26">
        <v>95.294117647058812</v>
      </c>
      <c r="M45" s="7">
        <f t="shared" si="6"/>
        <v>116639.99999999999</v>
      </c>
      <c r="N45" s="184">
        <f t="shared" si="7"/>
        <v>119829.59999999999</v>
      </c>
      <c r="P45" s="98">
        <v>597.66999999999996</v>
      </c>
      <c r="Q45" s="30">
        <v>63360</v>
      </c>
      <c r="R45" s="1">
        <v>0.97899999999999998</v>
      </c>
      <c r="S45" s="26">
        <v>92.623106060606062</v>
      </c>
      <c r="T45" s="7">
        <f t="shared" si="18"/>
        <v>58686</v>
      </c>
      <c r="U45" s="314">
        <f t="shared" si="19"/>
        <v>62029.440000000002</v>
      </c>
    </row>
    <row r="46" spans="1:21" ht="12.75" customHeight="1" x14ac:dyDescent="0.2">
      <c r="B46" s="327" t="s">
        <v>80</v>
      </c>
      <c r="C46" s="328"/>
      <c r="D46" s="328"/>
      <c r="E46" s="328"/>
      <c r="F46" s="328"/>
      <c r="G46" s="363"/>
      <c r="H46" s="18">
        <v>44187</v>
      </c>
      <c r="I46" s="98">
        <v>192.08</v>
      </c>
      <c r="J46" s="30">
        <v>122400</v>
      </c>
      <c r="K46" s="1">
        <v>0.99399999999999999</v>
      </c>
      <c r="L46" s="26">
        <v>92.316176470588246</v>
      </c>
      <c r="M46" s="7">
        <f t="shared" si="6"/>
        <v>112995.00000000001</v>
      </c>
      <c r="N46" s="184">
        <f t="shared" si="7"/>
        <v>121665.60000000001</v>
      </c>
      <c r="P46" s="271">
        <f>AVERAGE(P40:P45)</f>
        <v>598.94333333333327</v>
      </c>
      <c r="Q46" s="272"/>
      <c r="R46" s="273" t="s">
        <v>1</v>
      </c>
      <c r="S46" s="53">
        <f>T46/U46</f>
        <v>0.92643538075010168</v>
      </c>
      <c r="T46" s="308">
        <f>SUM(T40:T45)</f>
        <v>338238</v>
      </c>
      <c r="U46" s="308">
        <f>SUM(U40:U45)</f>
        <v>365096.16</v>
      </c>
    </row>
    <row r="47" spans="1:21" ht="12.75" customHeight="1" x14ac:dyDescent="0.2">
      <c r="A47" s="18">
        <v>44183</v>
      </c>
      <c r="B47" s="98">
        <v>390.02</v>
      </c>
      <c r="C47" s="30">
        <v>82080</v>
      </c>
      <c r="D47" s="3">
        <v>0.92100000000000004</v>
      </c>
      <c r="E47" s="26">
        <v>69.590643274853804</v>
      </c>
      <c r="F47" s="7">
        <f t="shared" ref="F47" si="20">C47*E47/100</f>
        <v>57120</v>
      </c>
      <c r="G47" s="184">
        <f t="shared" ref="G47" si="21">C47*D47</f>
        <v>75595.680000000008</v>
      </c>
      <c r="I47" s="98">
        <v>191.79</v>
      </c>
      <c r="J47" s="30">
        <v>122400</v>
      </c>
      <c r="K47" s="1">
        <v>0.97699999999999998</v>
      </c>
      <c r="L47" s="26">
        <v>95.294117647058812</v>
      </c>
      <c r="M47" s="7">
        <f t="shared" si="6"/>
        <v>116639.99999999999</v>
      </c>
      <c r="N47" s="184">
        <f t="shared" si="7"/>
        <v>119584.8</v>
      </c>
      <c r="P47" s="98"/>
      <c r="Q47" s="30"/>
      <c r="R47" s="1"/>
      <c r="S47" s="26"/>
      <c r="T47" s="7"/>
      <c r="U47" s="314"/>
    </row>
    <row r="48" spans="1:21" ht="12.75" customHeight="1" x14ac:dyDescent="0.2">
      <c r="B48" s="98">
        <v>391.38</v>
      </c>
      <c r="C48" s="30">
        <v>82080</v>
      </c>
      <c r="D48" s="3">
        <v>0.98699999999999999</v>
      </c>
      <c r="E48" s="26">
        <v>95.107212475633531</v>
      </c>
      <c r="F48" s="7">
        <f t="shared" ref="F48:F52" si="22">C48*E48/100</f>
        <v>78064</v>
      </c>
      <c r="G48" s="184">
        <f t="shared" ref="G48:G52" si="23">C48*D48</f>
        <v>81012.959999999992</v>
      </c>
      <c r="H48" s="18">
        <v>44188</v>
      </c>
      <c r="I48" s="98">
        <v>191.5</v>
      </c>
      <c r="J48" s="30">
        <v>122400</v>
      </c>
      <c r="K48" s="1">
        <v>0.97599999999999998</v>
      </c>
      <c r="L48" s="26">
        <v>95.294117647058812</v>
      </c>
      <c r="M48" s="7">
        <f t="shared" si="6"/>
        <v>116639.99999999999</v>
      </c>
      <c r="N48" s="184">
        <f t="shared" si="7"/>
        <v>119462.39999999999</v>
      </c>
      <c r="P48" s="327" t="s">
        <v>120</v>
      </c>
      <c r="Q48" s="328"/>
      <c r="R48" s="328"/>
      <c r="S48" s="328"/>
      <c r="T48" s="328"/>
      <c r="U48" s="329"/>
    </row>
    <row r="49" spans="1:21" ht="14.25" customHeight="1" x14ac:dyDescent="0.2">
      <c r="A49" s="18">
        <v>44184</v>
      </c>
      <c r="B49" s="98">
        <v>393.12</v>
      </c>
      <c r="C49" s="30">
        <v>82080</v>
      </c>
      <c r="D49" s="3">
        <v>0.98599999999999999</v>
      </c>
      <c r="E49" s="26">
        <v>97.42690058479532</v>
      </c>
      <c r="F49" s="7">
        <f t="shared" si="22"/>
        <v>79968</v>
      </c>
      <c r="G49" s="184">
        <f t="shared" si="23"/>
        <v>80930.880000000005</v>
      </c>
      <c r="I49" s="98">
        <v>192.16</v>
      </c>
      <c r="J49" s="30">
        <v>122400</v>
      </c>
      <c r="K49" s="1">
        <v>0.99099999999999999</v>
      </c>
      <c r="L49" s="26">
        <v>98.272058823529406</v>
      </c>
      <c r="M49" s="7">
        <f t="shared" si="6"/>
        <v>120285</v>
      </c>
      <c r="N49" s="184">
        <f t="shared" si="7"/>
        <v>121298.4</v>
      </c>
      <c r="O49" s="18">
        <v>44184</v>
      </c>
      <c r="P49" s="98">
        <v>435.9</v>
      </c>
      <c r="Q49" s="30">
        <v>74880</v>
      </c>
      <c r="R49" s="1">
        <v>0.95499999999999996</v>
      </c>
      <c r="S49" s="26">
        <v>75.373931623931625</v>
      </c>
      <c r="T49" s="7">
        <f>Q49*S49/100</f>
        <v>56440</v>
      </c>
      <c r="U49" s="314">
        <f>Q49*R49</f>
        <v>71510.399999999994</v>
      </c>
    </row>
    <row r="50" spans="1:21" ht="14.25" customHeight="1" x14ac:dyDescent="0.2">
      <c r="A50" s="10"/>
      <c r="B50" s="98">
        <v>390.54</v>
      </c>
      <c r="C50" s="30">
        <v>82080</v>
      </c>
      <c r="D50" s="3">
        <v>0.98899999999999999</v>
      </c>
      <c r="E50" s="26">
        <v>97.42690058479532</v>
      </c>
      <c r="F50" s="7">
        <f t="shared" si="22"/>
        <v>79968</v>
      </c>
      <c r="G50" s="184">
        <f t="shared" si="23"/>
        <v>81177.119999999995</v>
      </c>
      <c r="H50" s="18">
        <v>44189</v>
      </c>
      <c r="I50" s="98">
        <v>191.21</v>
      </c>
      <c r="J50" s="30">
        <v>122400</v>
      </c>
      <c r="K50" s="1">
        <v>0.999</v>
      </c>
      <c r="L50" s="26">
        <v>98.272058823529406</v>
      </c>
      <c r="M50" s="7">
        <f t="shared" si="6"/>
        <v>120285</v>
      </c>
      <c r="N50" s="184">
        <f t="shared" si="7"/>
        <v>122277.6</v>
      </c>
      <c r="P50" s="98">
        <v>438.31</v>
      </c>
      <c r="Q50" s="30">
        <v>74880</v>
      </c>
      <c r="R50" s="1">
        <v>0.97099999999999997</v>
      </c>
      <c r="S50" s="26">
        <v>91.538461538461533</v>
      </c>
      <c r="T50" s="7">
        <f t="shared" ref="T50:T56" si="24">Q50*S50/100</f>
        <v>68544</v>
      </c>
      <c r="U50" s="314">
        <f t="shared" ref="U50:U56" si="25">Q50*R50</f>
        <v>72708.479999999996</v>
      </c>
    </row>
    <row r="51" spans="1:21" ht="13.9" customHeight="1" x14ac:dyDescent="0.2">
      <c r="A51" s="18">
        <v>44185</v>
      </c>
      <c r="B51" s="98">
        <v>391.25</v>
      </c>
      <c r="C51" s="30">
        <v>82080</v>
      </c>
      <c r="D51" s="3">
        <v>0.98199999999999998</v>
      </c>
      <c r="E51" s="26">
        <v>95.107212475633531</v>
      </c>
      <c r="F51" s="7">
        <f t="shared" si="22"/>
        <v>78064</v>
      </c>
      <c r="G51" s="184">
        <f t="shared" si="23"/>
        <v>80602.559999999998</v>
      </c>
      <c r="I51" s="98">
        <v>192</v>
      </c>
      <c r="J51" s="30">
        <v>122400</v>
      </c>
      <c r="K51" s="1">
        <v>0.99099999999999999</v>
      </c>
      <c r="L51" s="26">
        <v>98.272058823529406</v>
      </c>
      <c r="M51" s="7">
        <f t="shared" si="6"/>
        <v>120285</v>
      </c>
      <c r="N51" s="184">
        <f t="shared" si="7"/>
        <v>121298.4</v>
      </c>
      <c r="O51" s="18">
        <v>44185</v>
      </c>
      <c r="P51" s="98">
        <v>435.91</v>
      </c>
      <c r="Q51" s="30">
        <v>74880</v>
      </c>
      <c r="R51" s="1">
        <v>0.98</v>
      </c>
      <c r="S51" s="26">
        <v>96.92307692307692</v>
      </c>
      <c r="T51" s="7">
        <f t="shared" si="24"/>
        <v>72576</v>
      </c>
      <c r="U51" s="314">
        <f t="shared" si="25"/>
        <v>73382.399999999994</v>
      </c>
    </row>
    <row r="52" spans="1:21" ht="13.9" customHeight="1" x14ac:dyDescent="0.2">
      <c r="A52" s="10"/>
      <c r="B52" s="98">
        <v>391.54</v>
      </c>
      <c r="C52" s="30">
        <v>82080</v>
      </c>
      <c r="D52" s="3">
        <v>0.98899999999999999</v>
      </c>
      <c r="E52" s="26">
        <v>95.107212475633531</v>
      </c>
      <c r="F52" s="7">
        <f t="shared" si="22"/>
        <v>78064</v>
      </c>
      <c r="G52" s="184">
        <f t="shared" si="23"/>
        <v>81177.119999999995</v>
      </c>
      <c r="H52" s="18">
        <v>44190</v>
      </c>
      <c r="I52" s="98">
        <v>192.37</v>
      </c>
      <c r="J52" s="30">
        <v>122400</v>
      </c>
      <c r="K52" s="1">
        <v>0.97699999999999998</v>
      </c>
      <c r="L52" s="26">
        <v>95.294117647058812</v>
      </c>
      <c r="M52" s="7">
        <f t="shared" si="6"/>
        <v>116639.99999999999</v>
      </c>
      <c r="N52" s="184">
        <f t="shared" si="7"/>
        <v>119584.8</v>
      </c>
      <c r="P52" s="98">
        <v>437.68</v>
      </c>
      <c r="Q52" s="30">
        <v>74880</v>
      </c>
      <c r="R52" s="1">
        <v>0.97</v>
      </c>
      <c r="S52" s="26">
        <v>94.230769230769226</v>
      </c>
      <c r="T52" s="7">
        <f t="shared" si="24"/>
        <v>70560</v>
      </c>
      <c r="U52" s="314">
        <f t="shared" si="25"/>
        <v>72633.599999999991</v>
      </c>
    </row>
    <row r="53" spans="1:21" ht="13.9" customHeight="1" x14ac:dyDescent="0.2">
      <c r="B53" s="271">
        <f>AVERAGE(B47:B52)</f>
        <v>391.30833333333334</v>
      </c>
      <c r="C53" s="272"/>
      <c r="D53" s="273" t="s">
        <v>1</v>
      </c>
      <c r="E53" s="53">
        <f>F53/G53</f>
        <v>0.93912894067534169</v>
      </c>
      <c r="F53" s="308">
        <f>SUM(F47:F52)</f>
        <v>451248</v>
      </c>
      <c r="G53" s="308">
        <f>SUM(G47:G52)</f>
        <v>480496.32</v>
      </c>
      <c r="I53" s="98">
        <v>191.6</v>
      </c>
      <c r="J53" s="30">
        <v>122400</v>
      </c>
      <c r="K53" s="1">
        <v>0.99099999999999999</v>
      </c>
      <c r="L53" s="26">
        <v>98.272058823529406</v>
      </c>
      <c r="M53" s="7">
        <f t="shared" si="6"/>
        <v>120285</v>
      </c>
      <c r="N53" s="184">
        <f t="shared" si="7"/>
        <v>121298.4</v>
      </c>
      <c r="O53" s="18">
        <v>44186</v>
      </c>
      <c r="P53" s="98">
        <v>437.43</v>
      </c>
      <c r="Q53" s="30">
        <v>74880</v>
      </c>
      <c r="R53" s="1">
        <v>0.98299999999999998</v>
      </c>
      <c r="S53" s="26">
        <v>94.230769230769226</v>
      </c>
      <c r="T53" s="7">
        <f t="shared" si="24"/>
        <v>70560</v>
      </c>
      <c r="U53" s="314">
        <f t="shared" si="25"/>
        <v>73607.039999999994</v>
      </c>
    </row>
    <row r="54" spans="1:21" ht="13.9" customHeight="1" x14ac:dyDescent="0.2">
      <c r="B54" s="98"/>
      <c r="C54" s="30"/>
      <c r="D54" s="3"/>
      <c r="E54" s="26"/>
      <c r="F54" s="7"/>
      <c r="G54" s="184"/>
      <c r="H54" s="18">
        <v>44191</v>
      </c>
      <c r="I54" s="98">
        <v>192.45</v>
      </c>
      <c r="J54" s="30">
        <v>122400</v>
      </c>
      <c r="K54" s="1">
        <v>0.98299999999999998</v>
      </c>
      <c r="L54" s="26">
        <v>95.294117647058812</v>
      </c>
      <c r="M54" s="7">
        <f t="shared" si="6"/>
        <v>116639.99999999999</v>
      </c>
      <c r="N54" s="184">
        <f t="shared" si="7"/>
        <v>120319.2</v>
      </c>
      <c r="P54" s="98">
        <v>440.41</v>
      </c>
      <c r="Q54" s="30">
        <v>74880</v>
      </c>
      <c r="R54" s="1">
        <v>0.98</v>
      </c>
      <c r="S54" s="26">
        <v>96.92307692307692</v>
      </c>
      <c r="T54" s="7">
        <f t="shared" si="24"/>
        <v>72576</v>
      </c>
      <c r="U54" s="314">
        <f t="shared" si="25"/>
        <v>73382.399999999994</v>
      </c>
    </row>
    <row r="55" spans="1:21" x14ac:dyDescent="0.2">
      <c r="B55" s="327" t="s">
        <v>116</v>
      </c>
      <c r="C55" s="328"/>
      <c r="D55" s="328"/>
      <c r="E55" s="328"/>
      <c r="F55" s="328"/>
      <c r="G55" s="363"/>
      <c r="I55" s="98">
        <v>191.5</v>
      </c>
      <c r="J55" s="30">
        <v>122400</v>
      </c>
      <c r="K55" s="1">
        <v>0.99099999999999999</v>
      </c>
      <c r="L55" s="26">
        <v>98.272058823529406</v>
      </c>
      <c r="M55" s="7">
        <f t="shared" si="6"/>
        <v>120285</v>
      </c>
      <c r="N55" s="184">
        <f t="shared" si="7"/>
        <v>121298.4</v>
      </c>
      <c r="O55" s="18">
        <v>44187</v>
      </c>
      <c r="P55" s="109">
        <v>436.25</v>
      </c>
      <c r="Q55" s="30">
        <v>74880</v>
      </c>
      <c r="R55" s="1">
        <v>0.98599999999999999</v>
      </c>
      <c r="S55" s="26">
        <v>96.92307692307692</v>
      </c>
      <c r="T55" s="7">
        <f t="shared" si="24"/>
        <v>72576</v>
      </c>
      <c r="U55" s="314">
        <f t="shared" si="25"/>
        <v>73831.679999999993</v>
      </c>
    </row>
    <row r="56" spans="1:21" ht="12.75" customHeight="1" x14ac:dyDescent="0.2">
      <c r="A56" s="18">
        <v>44186</v>
      </c>
      <c r="B56" s="98">
        <v>359.95</v>
      </c>
      <c r="C56" s="30">
        <v>90000</v>
      </c>
      <c r="D56" s="3">
        <v>0.98599999999999999</v>
      </c>
      <c r="E56" s="26">
        <v>81.453333333333333</v>
      </c>
      <c r="F56" s="7">
        <f t="shared" ref="F56" si="26">C56*E56/100</f>
        <v>73308</v>
      </c>
      <c r="G56" s="184">
        <f t="shared" ref="G56" si="27">C56*D56</f>
        <v>88740</v>
      </c>
      <c r="H56" s="18">
        <v>44192</v>
      </c>
      <c r="I56" s="98">
        <v>191.95</v>
      </c>
      <c r="J56" s="30">
        <v>122400</v>
      </c>
      <c r="K56" s="1">
        <v>0.97699999999999998</v>
      </c>
      <c r="L56" s="26">
        <v>95.294117647058812</v>
      </c>
      <c r="M56" s="7">
        <f t="shared" si="6"/>
        <v>116639.99999999999</v>
      </c>
      <c r="N56" s="184">
        <f t="shared" si="7"/>
        <v>119584.8</v>
      </c>
      <c r="P56" s="109">
        <v>435.29</v>
      </c>
      <c r="Q56" s="30">
        <v>74880</v>
      </c>
      <c r="R56" s="1">
        <v>0.97799999999999998</v>
      </c>
      <c r="S56" s="26">
        <v>91.538461538461533</v>
      </c>
      <c r="T56" s="7">
        <f t="shared" si="24"/>
        <v>68544</v>
      </c>
      <c r="U56" s="314">
        <f t="shared" si="25"/>
        <v>73232.639999999999</v>
      </c>
    </row>
    <row r="57" spans="1:21" x14ac:dyDescent="0.2">
      <c r="B57" s="98">
        <v>359.12</v>
      </c>
      <c r="C57" s="30">
        <v>90000</v>
      </c>
      <c r="D57" s="3">
        <v>0.97799999999999998</v>
      </c>
      <c r="E57" s="26">
        <v>93.373333333333335</v>
      </c>
      <c r="F57" s="7">
        <f t="shared" ref="F57:F61" si="28">C57*E57/100</f>
        <v>84036</v>
      </c>
      <c r="G57" s="184">
        <f t="shared" ref="G57:G61" si="29">C57*D57</f>
        <v>88020</v>
      </c>
      <c r="H57" s="10"/>
      <c r="I57" s="98">
        <v>192.54</v>
      </c>
      <c r="J57" s="30">
        <v>122400</v>
      </c>
      <c r="K57" s="1">
        <v>0.98399999999999999</v>
      </c>
      <c r="L57" s="26">
        <v>95.294117647058812</v>
      </c>
      <c r="M57" s="7">
        <f t="shared" si="6"/>
        <v>116639.99999999999</v>
      </c>
      <c r="N57" s="184">
        <f t="shared" si="7"/>
        <v>120441.59999999999</v>
      </c>
      <c r="P57" s="271">
        <f>AVERAGE(P49:P56)</f>
        <v>437.14749999999998</v>
      </c>
      <c r="Q57" s="272"/>
      <c r="R57" s="273" t="s">
        <v>1</v>
      </c>
      <c r="S57" s="53">
        <f>T57/U57</f>
        <v>0.94538206322135598</v>
      </c>
      <c r="T57" s="308">
        <f>SUM(T49:T56)</f>
        <v>552376</v>
      </c>
      <c r="U57" s="308">
        <f>SUM(U49:U56)</f>
        <v>584288.6399999999</v>
      </c>
    </row>
    <row r="58" spans="1:21" x14ac:dyDescent="0.2">
      <c r="A58" s="18">
        <v>44187</v>
      </c>
      <c r="B58" s="109">
        <v>360.35</v>
      </c>
      <c r="C58" s="30">
        <v>90000</v>
      </c>
      <c r="D58" s="3">
        <v>0.97399999999999998</v>
      </c>
      <c r="E58" s="26">
        <v>95.36</v>
      </c>
      <c r="F58" s="7">
        <f t="shared" si="28"/>
        <v>85824</v>
      </c>
      <c r="G58" s="184">
        <f t="shared" si="29"/>
        <v>87660</v>
      </c>
      <c r="H58" s="18">
        <v>44193</v>
      </c>
      <c r="I58" s="98">
        <v>191.81</v>
      </c>
      <c r="J58" s="30">
        <v>122400</v>
      </c>
      <c r="K58" s="1">
        <v>0.96899999999999997</v>
      </c>
      <c r="L58" s="26">
        <v>95.294117647058812</v>
      </c>
      <c r="M58" s="7">
        <f t="shared" si="6"/>
        <v>116639.99999999999</v>
      </c>
      <c r="N58" s="184">
        <f t="shared" si="7"/>
        <v>118605.59999999999</v>
      </c>
      <c r="P58" s="109"/>
      <c r="Q58" s="30"/>
      <c r="R58" s="1"/>
      <c r="S58" s="26"/>
      <c r="T58" s="7"/>
      <c r="U58" s="314"/>
    </row>
    <row r="59" spans="1:21" x14ac:dyDescent="0.2">
      <c r="B59" s="109">
        <v>360.43</v>
      </c>
      <c r="C59" s="30">
        <v>90000</v>
      </c>
      <c r="D59" s="3">
        <v>0.98099999999999998</v>
      </c>
      <c r="E59" s="26">
        <v>95.36</v>
      </c>
      <c r="F59" s="7">
        <f t="shared" si="28"/>
        <v>85824</v>
      </c>
      <c r="G59" s="184">
        <f t="shared" si="29"/>
        <v>88290</v>
      </c>
      <c r="I59" s="98">
        <v>192.17</v>
      </c>
      <c r="J59" s="30">
        <v>122400</v>
      </c>
      <c r="K59" s="1">
        <v>0.98799999999999999</v>
      </c>
      <c r="L59" s="26">
        <v>98.272058823529406</v>
      </c>
      <c r="M59" s="7">
        <f t="shared" si="6"/>
        <v>120285</v>
      </c>
      <c r="N59" s="184">
        <f t="shared" si="7"/>
        <v>120931.2</v>
      </c>
      <c r="P59" s="327" t="s">
        <v>121</v>
      </c>
      <c r="Q59" s="328"/>
      <c r="R59" s="328"/>
      <c r="S59" s="328"/>
      <c r="T59" s="328"/>
      <c r="U59" s="329"/>
    </row>
    <row r="60" spans="1:21" x14ac:dyDescent="0.2">
      <c r="A60" s="18">
        <v>44188</v>
      </c>
      <c r="B60" s="98">
        <v>360.17</v>
      </c>
      <c r="C60" s="30">
        <v>90000</v>
      </c>
      <c r="D60" s="3">
        <v>0.98099999999999998</v>
      </c>
      <c r="E60" s="26">
        <v>97.346666666666664</v>
      </c>
      <c r="F60" s="7">
        <f t="shared" si="28"/>
        <v>87612</v>
      </c>
      <c r="G60" s="184">
        <f t="shared" si="29"/>
        <v>88290</v>
      </c>
      <c r="H60" s="18">
        <v>44194</v>
      </c>
      <c r="I60" s="98">
        <v>192.02</v>
      </c>
      <c r="J60" s="30">
        <v>122400</v>
      </c>
      <c r="K60" s="1">
        <v>0.97699999999999998</v>
      </c>
      <c r="L60" s="26">
        <v>95.294117647058812</v>
      </c>
      <c r="M60" s="7">
        <f t="shared" si="6"/>
        <v>116639.99999999999</v>
      </c>
      <c r="N60" s="184">
        <f t="shared" si="7"/>
        <v>119584.8</v>
      </c>
      <c r="O60" s="18">
        <v>44188</v>
      </c>
      <c r="P60" s="98">
        <v>414.25</v>
      </c>
      <c r="Q60" s="30">
        <v>82800</v>
      </c>
      <c r="R60" s="1">
        <v>0.91300000000000003</v>
      </c>
      <c r="S60" s="26">
        <v>70.492753623188406</v>
      </c>
      <c r="T60" s="7">
        <f>Q60*S60/100</f>
        <v>58368</v>
      </c>
      <c r="U60" s="314">
        <f>Q60*R60</f>
        <v>75596.400000000009</v>
      </c>
    </row>
    <row r="61" spans="1:21" x14ac:dyDescent="0.2">
      <c r="B61" s="98">
        <v>360.5</v>
      </c>
      <c r="C61" s="30">
        <v>90000</v>
      </c>
      <c r="D61" s="3">
        <v>0.99</v>
      </c>
      <c r="E61" s="26">
        <v>97.346666666666664</v>
      </c>
      <c r="F61" s="7">
        <f t="shared" si="28"/>
        <v>87612</v>
      </c>
      <c r="G61" s="184">
        <f t="shared" si="29"/>
        <v>89100</v>
      </c>
      <c r="I61" s="98">
        <v>192</v>
      </c>
      <c r="J61" s="30">
        <v>122400</v>
      </c>
      <c r="K61" s="1">
        <v>0.97599999999999998</v>
      </c>
      <c r="L61" s="26">
        <v>95.294117647058812</v>
      </c>
      <c r="M61" s="7">
        <f t="shared" si="6"/>
        <v>116639.99999999999</v>
      </c>
      <c r="N61" s="184">
        <f t="shared" si="7"/>
        <v>119462.39999999999</v>
      </c>
      <c r="P61" s="98">
        <v>413.35</v>
      </c>
      <c r="Q61" s="30">
        <v>82800</v>
      </c>
      <c r="R61" s="1">
        <v>0.98099999999999998</v>
      </c>
      <c r="S61" s="26">
        <v>96.927536231884062</v>
      </c>
      <c r="T61" s="7">
        <f t="shared" ref="T61:T73" si="30">Q61*S61/100</f>
        <v>80256</v>
      </c>
      <c r="U61" s="314">
        <f t="shared" ref="U61:U73" si="31">Q61*R61</f>
        <v>81226.8</v>
      </c>
    </row>
    <row r="62" spans="1:21" ht="12.75" customHeight="1" x14ac:dyDescent="0.2">
      <c r="B62" s="271">
        <f>AVERAGE(B56:B61)</f>
        <v>360.08666666666676</v>
      </c>
      <c r="C62" s="272"/>
      <c r="D62" s="273" t="s">
        <v>1</v>
      </c>
      <c r="E62" s="53">
        <f>F62/G62</f>
        <v>0.95117147707979621</v>
      </c>
      <c r="F62" s="308">
        <f>SUM(F56:F61)</f>
        <v>504216</v>
      </c>
      <c r="G62" s="308">
        <f>SUM(G56:G61)</f>
        <v>530100</v>
      </c>
      <c r="H62" s="18">
        <v>44195</v>
      </c>
      <c r="I62" s="98">
        <v>192.15</v>
      </c>
      <c r="J62" s="30">
        <v>122400</v>
      </c>
      <c r="K62" s="1">
        <v>0.98199999999999998</v>
      </c>
      <c r="L62" s="26">
        <v>95.294117647058812</v>
      </c>
      <c r="M62" s="7">
        <f t="shared" si="6"/>
        <v>116639.99999999999</v>
      </c>
      <c r="N62" s="184">
        <f t="shared" si="7"/>
        <v>120196.8</v>
      </c>
      <c r="O62" s="18">
        <v>44189</v>
      </c>
      <c r="P62" s="98">
        <v>415.42</v>
      </c>
      <c r="Q62" s="30">
        <v>82800</v>
      </c>
      <c r="R62" s="1">
        <v>0.97599999999999998</v>
      </c>
      <c r="S62" s="26">
        <v>96.927536231884062</v>
      </c>
      <c r="T62" s="7">
        <f t="shared" si="30"/>
        <v>80256</v>
      </c>
      <c r="U62" s="314">
        <f t="shared" si="31"/>
        <v>80812.800000000003</v>
      </c>
    </row>
    <row r="63" spans="1:21" x14ac:dyDescent="0.2">
      <c r="B63" s="98"/>
      <c r="C63" s="30"/>
      <c r="D63" s="3"/>
      <c r="E63" s="26"/>
      <c r="F63" s="7"/>
      <c r="G63" s="184"/>
      <c r="I63" s="98">
        <v>191.91</v>
      </c>
      <c r="J63" s="30">
        <v>122400</v>
      </c>
      <c r="K63" s="1">
        <v>0.97799999999999998</v>
      </c>
      <c r="L63" s="26">
        <v>95.294117647058812</v>
      </c>
      <c r="M63" s="7">
        <f t="shared" si="6"/>
        <v>116639.99999999999</v>
      </c>
      <c r="N63" s="184">
        <f t="shared" si="7"/>
        <v>119707.2</v>
      </c>
      <c r="P63" s="98">
        <v>415.81</v>
      </c>
      <c r="Q63" s="30">
        <v>82800</v>
      </c>
      <c r="R63" s="1">
        <v>0.97799999999999998</v>
      </c>
      <c r="S63" s="26">
        <v>96.927536231884062</v>
      </c>
      <c r="T63" s="7">
        <f t="shared" si="30"/>
        <v>80256</v>
      </c>
      <c r="U63" s="314">
        <f t="shared" si="31"/>
        <v>80978.399999999994</v>
      </c>
    </row>
    <row r="64" spans="1:21" ht="14.25" customHeight="1" x14ac:dyDescent="0.2">
      <c r="B64" s="327" t="s">
        <v>117</v>
      </c>
      <c r="C64" s="328"/>
      <c r="D64" s="328"/>
      <c r="E64" s="328"/>
      <c r="F64" s="328"/>
      <c r="G64" s="363"/>
      <c r="H64" s="18">
        <v>44196</v>
      </c>
      <c r="I64" s="98">
        <v>191</v>
      </c>
      <c r="J64" s="30">
        <v>122400</v>
      </c>
      <c r="K64" s="1">
        <v>0.97599999999999998</v>
      </c>
      <c r="L64" s="50">
        <v>95.294117647058812</v>
      </c>
      <c r="M64" s="7">
        <f t="shared" si="6"/>
        <v>116639.99999999999</v>
      </c>
      <c r="N64" s="184">
        <f t="shared" si="7"/>
        <v>119462.39999999999</v>
      </c>
      <c r="O64" s="18">
        <v>44190</v>
      </c>
      <c r="P64" s="98">
        <v>415.39</v>
      </c>
      <c r="Q64" s="30">
        <v>82800</v>
      </c>
      <c r="R64" s="1">
        <v>0.98099999999999998</v>
      </c>
      <c r="S64" s="26">
        <v>96.927536231884062</v>
      </c>
      <c r="T64" s="7">
        <f t="shared" si="30"/>
        <v>80256</v>
      </c>
      <c r="U64" s="314">
        <f t="shared" si="31"/>
        <v>81226.8</v>
      </c>
    </row>
    <row r="65" spans="1:21" x14ac:dyDescent="0.2">
      <c r="A65" s="18">
        <v>44189</v>
      </c>
      <c r="B65" s="98">
        <v>250.5</v>
      </c>
      <c r="C65" s="30">
        <v>110880</v>
      </c>
      <c r="D65" s="3">
        <v>0.98599999999999999</v>
      </c>
      <c r="E65" s="26">
        <v>81.976010101010104</v>
      </c>
      <c r="F65" s="7">
        <f t="shared" ref="F65" si="32">C65*E65/100</f>
        <v>90895</v>
      </c>
      <c r="G65" s="184">
        <f t="shared" ref="G65" si="33">C65*D65</f>
        <v>109327.67999999999</v>
      </c>
      <c r="I65" s="108">
        <v>192.46</v>
      </c>
      <c r="J65" s="77">
        <v>122400</v>
      </c>
      <c r="K65" s="124">
        <v>0.98899999999999999</v>
      </c>
      <c r="L65" s="63">
        <v>95.294117647058812</v>
      </c>
      <c r="M65" s="7">
        <f t="shared" si="6"/>
        <v>116639.99999999999</v>
      </c>
      <c r="N65" s="184">
        <f t="shared" si="7"/>
        <v>121053.6</v>
      </c>
      <c r="O65" s="10"/>
      <c r="P65" s="98">
        <v>414</v>
      </c>
      <c r="Q65" s="30">
        <v>82800</v>
      </c>
      <c r="R65" s="1">
        <v>0.99990000000000001</v>
      </c>
      <c r="S65" s="26">
        <v>99.130434782608702</v>
      </c>
      <c r="T65" s="7">
        <f t="shared" si="30"/>
        <v>82080.000000000015</v>
      </c>
      <c r="U65" s="314">
        <f t="shared" si="31"/>
        <v>82791.72</v>
      </c>
    </row>
    <row r="66" spans="1:21" x14ac:dyDescent="0.2">
      <c r="B66" s="98">
        <v>251.35</v>
      </c>
      <c r="C66" s="30">
        <v>110880</v>
      </c>
      <c r="D66" s="3">
        <v>0.99199999999999999</v>
      </c>
      <c r="E66" s="26">
        <v>98.371212121212125</v>
      </c>
      <c r="F66" s="7">
        <f t="shared" ref="F66:F80" si="34">C66*E66/100</f>
        <v>109074</v>
      </c>
      <c r="G66" s="184">
        <f t="shared" ref="G66:G80" si="35">C66*D66</f>
        <v>109992.96000000001</v>
      </c>
      <c r="I66" s="271">
        <f>AVERAGE(I4:I65)</f>
        <v>191.69822580645169</v>
      </c>
      <c r="J66" s="272"/>
      <c r="K66" s="273" t="s">
        <v>1</v>
      </c>
      <c r="L66" s="53">
        <f>M66/N66</f>
        <v>0.97215648773523788</v>
      </c>
      <c r="M66" s="308">
        <f>SUM(M4:M65)</f>
        <v>7217100</v>
      </c>
      <c r="N66" s="308">
        <f>SUM(N4:N65)</f>
        <v>7423804.7999999998</v>
      </c>
      <c r="O66" s="18">
        <v>44191</v>
      </c>
      <c r="P66" s="98">
        <v>414</v>
      </c>
      <c r="Q66" s="30">
        <v>82800</v>
      </c>
      <c r="R66" s="1">
        <v>0.97599999999999998</v>
      </c>
      <c r="S66" s="26">
        <v>96.927536231884062</v>
      </c>
      <c r="T66" s="7">
        <f t="shared" si="30"/>
        <v>80256</v>
      </c>
      <c r="U66" s="314">
        <f t="shared" si="31"/>
        <v>80812.800000000003</v>
      </c>
    </row>
    <row r="67" spans="1:21" x14ac:dyDescent="0.2">
      <c r="A67" s="18">
        <v>44190</v>
      </c>
      <c r="B67" s="98">
        <v>251.7</v>
      </c>
      <c r="C67" s="30">
        <v>110880</v>
      </c>
      <c r="D67" s="3">
        <v>0.99099999999999999</v>
      </c>
      <c r="E67" s="26">
        <v>96.029040404040401</v>
      </c>
      <c r="F67" s="7">
        <f t="shared" si="34"/>
        <v>106477</v>
      </c>
      <c r="G67" s="184">
        <f t="shared" si="35"/>
        <v>109882.08</v>
      </c>
      <c r="I67" s="98"/>
      <c r="J67" s="30"/>
      <c r="K67" s="1"/>
      <c r="L67" s="26"/>
      <c r="M67" s="7"/>
      <c r="N67" s="184"/>
      <c r="O67" s="10"/>
      <c r="P67" s="98">
        <v>414</v>
      </c>
      <c r="Q67" s="30">
        <v>82800</v>
      </c>
      <c r="R67" s="1">
        <v>0.98299999999999998</v>
      </c>
      <c r="S67" s="26">
        <v>96.927536231884062</v>
      </c>
      <c r="T67" s="7">
        <f t="shared" si="30"/>
        <v>80256</v>
      </c>
      <c r="U67" s="314">
        <f t="shared" si="31"/>
        <v>81392.399999999994</v>
      </c>
    </row>
    <row r="68" spans="1:21" x14ac:dyDescent="0.2">
      <c r="B68" s="98">
        <v>251.81</v>
      </c>
      <c r="C68" s="30">
        <v>110880</v>
      </c>
      <c r="D68" s="3">
        <v>0.99299999999999999</v>
      </c>
      <c r="E68" s="26">
        <v>98.371212121212125</v>
      </c>
      <c r="F68" s="7">
        <f t="shared" si="34"/>
        <v>109074</v>
      </c>
      <c r="G68" s="184">
        <f t="shared" si="35"/>
        <v>110103.84</v>
      </c>
      <c r="I68" s="98"/>
      <c r="J68" s="30"/>
      <c r="K68" s="1"/>
      <c r="L68" s="26"/>
      <c r="M68" s="7"/>
      <c r="N68" s="184"/>
      <c r="O68" s="18">
        <v>44192</v>
      </c>
      <c r="P68" s="98">
        <v>414.43</v>
      </c>
      <c r="Q68" s="30">
        <v>82800</v>
      </c>
      <c r="R68" s="1">
        <v>0.98199999999999998</v>
      </c>
      <c r="S68" s="26">
        <v>96.927536231884062</v>
      </c>
      <c r="T68" s="7">
        <f t="shared" si="30"/>
        <v>80256</v>
      </c>
      <c r="U68" s="314">
        <f t="shared" si="31"/>
        <v>81309.600000000006</v>
      </c>
    </row>
    <row r="69" spans="1:21" ht="13.9" customHeight="1" x14ac:dyDescent="0.2">
      <c r="A69" s="18">
        <v>44191</v>
      </c>
      <c r="B69" s="98">
        <v>252.13</v>
      </c>
      <c r="C69" s="30">
        <v>110880</v>
      </c>
      <c r="D69" s="3">
        <v>0.98899999999999999</v>
      </c>
      <c r="E69" s="26">
        <v>98.371212121212125</v>
      </c>
      <c r="F69" s="7">
        <f t="shared" si="34"/>
        <v>109074</v>
      </c>
      <c r="G69" s="184">
        <f t="shared" si="35"/>
        <v>109660.31999999999</v>
      </c>
      <c r="I69" s="98"/>
      <c r="J69" s="30"/>
      <c r="K69" s="1"/>
      <c r="L69" s="26"/>
      <c r="M69" s="7"/>
      <c r="N69" s="184"/>
      <c r="P69" s="98">
        <v>413.43</v>
      </c>
      <c r="Q69" s="30">
        <v>82800</v>
      </c>
      <c r="R69" s="1">
        <v>0.97699999999999998</v>
      </c>
      <c r="S69" s="26">
        <v>96.927536231884062</v>
      </c>
      <c r="T69" s="7">
        <f t="shared" si="30"/>
        <v>80256</v>
      </c>
      <c r="U69" s="314">
        <f t="shared" si="31"/>
        <v>80895.599999999991</v>
      </c>
    </row>
    <row r="70" spans="1:21" ht="14.25" customHeight="1" x14ac:dyDescent="0.2">
      <c r="B70" s="98">
        <v>251.71</v>
      </c>
      <c r="C70" s="30">
        <v>110880</v>
      </c>
      <c r="D70" s="3">
        <v>0.99299999999999999</v>
      </c>
      <c r="E70" s="26">
        <v>98.371212121212125</v>
      </c>
      <c r="F70" s="7">
        <f t="shared" si="34"/>
        <v>109074</v>
      </c>
      <c r="G70" s="184">
        <f t="shared" si="35"/>
        <v>110103.84</v>
      </c>
      <c r="I70" s="276"/>
      <c r="J70" s="185"/>
      <c r="K70" s="186"/>
      <c r="L70" s="277"/>
      <c r="M70" s="311"/>
      <c r="N70" s="311"/>
      <c r="O70" s="18">
        <v>44193</v>
      </c>
      <c r="P70" s="98">
        <v>414.6</v>
      </c>
      <c r="Q70" s="30">
        <v>82800</v>
      </c>
      <c r="R70" s="1">
        <v>0.98199999999999998</v>
      </c>
      <c r="S70" s="26">
        <v>96.927536231884062</v>
      </c>
      <c r="T70" s="7">
        <f t="shared" si="30"/>
        <v>80256</v>
      </c>
      <c r="U70" s="314">
        <f t="shared" si="31"/>
        <v>81309.600000000006</v>
      </c>
    </row>
    <row r="71" spans="1:21" x14ac:dyDescent="0.2">
      <c r="A71" s="18">
        <v>44192</v>
      </c>
      <c r="B71" s="98">
        <v>251.2</v>
      </c>
      <c r="C71" s="30">
        <v>110880</v>
      </c>
      <c r="D71" s="3">
        <v>0.99099999999999999</v>
      </c>
      <c r="E71" s="26">
        <v>98.371212121212125</v>
      </c>
      <c r="F71" s="7">
        <f t="shared" si="34"/>
        <v>109074</v>
      </c>
      <c r="G71" s="184">
        <f t="shared" si="35"/>
        <v>109882.08</v>
      </c>
      <c r="I71" s="203"/>
      <c r="J71" s="313"/>
      <c r="K71" s="313"/>
      <c r="L71" s="75"/>
      <c r="M71" s="42"/>
      <c r="N71" s="42"/>
      <c r="P71" s="98">
        <v>415.93</v>
      </c>
      <c r="Q71" s="30">
        <v>82800</v>
      </c>
      <c r="R71" s="1">
        <v>0.97599999999999998</v>
      </c>
      <c r="S71" s="26">
        <v>96.927536231884062</v>
      </c>
      <c r="T71" s="7">
        <f t="shared" si="30"/>
        <v>80256</v>
      </c>
      <c r="U71" s="314">
        <f t="shared" si="31"/>
        <v>80812.800000000003</v>
      </c>
    </row>
    <row r="72" spans="1:21" x14ac:dyDescent="0.2">
      <c r="A72" s="10"/>
      <c r="B72" s="98">
        <v>251.41</v>
      </c>
      <c r="C72" s="30">
        <v>110880</v>
      </c>
      <c r="D72" s="3">
        <v>0.98699999999999999</v>
      </c>
      <c r="E72" s="26">
        <v>96.029040404040401</v>
      </c>
      <c r="F72" s="7">
        <f t="shared" si="34"/>
        <v>106477</v>
      </c>
      <c r="G72" s="184">
        <f t="shared" si="35"/>
        <v>109438.56</v>
      </c>
      <c r="I72" s="41"/>
      <c r="J72" s="41"/>
      <c r="K72" s="41"/>
      <c r="L72" s="41"/>
      <c r="M72" s="259"/>
      <c r="N72" s="201"/>
      <c r="O72" s="18">
        <v>44194</v>
      </c>
      <c r="P72" s="98">
        <v>413.21</v>
      </c>
      <c r="Q72" s="30">
        <v>82800</v>
      </c>
      <c r="R72" s="1">
        <v>0.99099999999999999</v>
      </c>
      <c r="S72" s="26">
        <v>94.724637681159422</v>
      </c>
      <c r="T72" s="7">
        <f t="shared" si="30"/>
        <v>78432</v>
      </c>
      <c r="U72" s="314">
        <f t="shared" si="31"/>
        <v>82054.8</v>
      </c>
    </row>
    <row r="73" spans="1:21" ht="12.75" customHeight="1" x14ac:dyDescent="0.2">
      <c r="A73" s="18">
        <v>44193</v>
      </c>
      <c r="B73" s="98">
        <v>251.16</v>
      </c>
      <c r="C73" s="30">
        <v>110880</v>
      </c>
      <c r="D73" s="3">
        <v>0.98299999999999998</v>
      </c>
      <c r="E73" s="26">
        <v>96.029040404040401</v>
      </c>
      <c r="F73" s="7">
        <f t="shared" si="34"/>
        <v>106477</v>
      </c>
      <c r="G73" s="184">
        <f t="shared" si="35"/>
        <v>108995.04</v>
      </c>
      <c r="I73" s="40"/>
      <c r="J73" s="40"/>
      <c r="K73" s="40"/>
      <c r="L73" s="40"/>
      <c r="M73" s="40"/>
      <c r="N73" s="40"/>
      <c r="P73" s="98">
        <v>414.7</v>
      </c>
      <c r="Q73" s="30">
        <v>82800</v>
      </c>
      <c r="R73" s="1">
        <v>0.98099999999999998</v>
      </c>
      <c r="S73" s="26">
        <v>96.927536231884062</v>
      </c>
      <c r="T73" s="7">
        <f t="shared" si="30"/>
        <v>80256</v>
      </c>
      <c r="U73" s="314">
        <f t="shared" si="31"/>
        <v>81226.8</v>
      </c>
    </row>
    <row r="74" spans="1:21" ht="12.75" customHeight="1" x14ac:dyDescent="0.2">
      <c r="B74" s="98">
        <v>251.9</v>
      </c>
      <c r="C74" s="30">
        <v>110880</v>
      </c>
      <c r="D74" s="3">
        <v>0.98299999999999998</v>
      </c>
      <c r="E74" s="26">
        <v>96.029040404040401</v>
      </c>
      <c r="F74" s="7">
        <f t="shared" si="34"/>
        <v>106477</v>
      </c>
      <c r="G74" s="184">
        <f t="shared" si="35"/>
        <v>108995.04</v>
      </c>
      <c r="I74" s="138"/>
      <c r="J74" s="64"/>
      <c r="K74" s="49"/>
      <c r="L74" s="65"/>
      <c r="M74" s="259"/>
      <c r="N74" s="201"/>
      <c r="P74" s="271">
        <f>AVERAGE(P60:P73)</f>
        <v>414.46571428571434</v>
      </c>
      <c r="Q74" s="272"/>
      <c r="R74" s="273" t="s">
        <v>1</v>
      </c>
      <c r="S74" s="53">
        <f>T74/U74</f>
        <v>0.97284525341099304</v>
      </c>
      <c r="T74" s="308">
        <f>SUM(T60:T73)</f>
        <v>1101696</v>
      </c>
      <c r="U74" s="308">
        <f>SUM(U60:U73)</f>
        <v>1132447.32</v>
      </c>
    </row>
    <row r="75" spans="1:21" ht="14.25" customHeight="1" x14ac:dyDescent="0.2">
      <c r="A75" s="18">
        <v>44194</v>
      </c>
      <c r="B75" s="98">
        <v>251.95</v>
      </c>
      <c r="C75" s="30">
        <v>110880</v>
      </c>
      <c r="D75" s="3">
        <v>0.99</v>
      </c>
      <c r="E75" s="26">
        <v>96.029040404040401</v>
      </c>
      <c r="F75" s="7">
        <f t="shared" si="34"/>
        <v>106477</v>
      </c>
      <c r="G75" s="184">
        <f t="shared" si="35"/>
        <v>109771.2</v>
      </c>
      <c r="I75" s="138"/>
      <c r="J75" s="64"/>
      <c r="K75" s="49"/>
      <c r="L75" s="65"/>
      <c r="M75" s="259"/>
      <c r="N75" s="201"/>
      <c r="P75" s="315"/>
      <c r="Q75" s="316"/>
      <c r="R75" s="317"/>
      <c r="S75" s="318"/>
      <c r="T75" s="20"/>
      <c r="U75" s="20"/>
    </row>
    <row r="76" spans="1:21" ht="12.75" customHeight="1" x14ac:dyDescent="0.2">
      <c r="B76" s="98">
        <v>251.27</v>
      </c>
      <c r="C76" s="30">
        <v>110880</v>
      </c>
      <c r="D76" s="3">
        <v>0.98399999999999999</v>
      </c>
      <c r="E76" s="26">
        <v>96.029040404040401</v>
      </c>
      <c r="F76" s="7">
        <f t="shared" si="34"/>
        <v>106477</v>
      </c>
      <c r="G76" s="184">
        <f t="shared" si="35"/>
        <v>109105.92</v>
      </c>
      <c r="H76" s="18"/>
      <c r="I76" s="138"/>
      <c r="J76" s="64"/>
      <c r="K76" s="49"/>
      <c r="L76" s="65"/>
      <c r="M76" s="259"/>
      <c r="N76" s="201"/>
      <c r="P76" s="327" t="s">
        <v>122</v>
      </c>
      <c r="Q76" s="328"/>
      <c r="R76" s="328"/>
      <c r="S76" s="328"/>
      <c r="T76" s="328"/>
      <c r="U76" s="329"/>
    </row>
    <row r="77" spans="1:21" ht="12.75" customHeight="1" x14ac:dyDescent="0.2">
      <c r="A77" s="18">
        <v>44195</v>
      </c>
      <c r="B77" s="98">
        <v>252.12</v>
      </c>
      <c r="C77" s="30">
        <v>110880</v>
      </c>
      <c r="D77" s="3">
        <v>0.98699999999999999</v>
      </c>
      <c r="E77" s="26">
        <v>96.029040404040401</v>
      </c>
      <c r="F77" s="7">
        <f t="shared" si="34"/>
        <v>106477</v>
      </c>
      <c r="G77" s="184">
        <f t="shared" si="35"/>
        <v>109438.56</v>
      </c>
      <c r="I77" s="138"/>
      <c r="J77" s="64"/>
      <c r="K77" s="49"/>
      <c r="L77" s="65"/>
      <c r="M77" s="259"/>
      <c r="N77" s="201"/>
      <c r="O77" s="18">
        <v>44195</v>
      </c>
      <c r="P77" s="98" t="s">
        <v>84</v>
      </c>
      <c r="Q77" s="30">
        <v>80640</v>
      </c>
      <c r="R77" s="1">
        <v>0.96499999999999997</v>
      </c>
      <c r="S77" s="26">
        <v>71.078869047619037</v>
      </c>
      <c r="T77" s="7">
        <f>Q77*S77/100</f>
        <v>57317.999999999993</v>
      </c>
      <c r="U77" s="314">
        <f>Q77*R77</f>
        <v>77817.599999999991</v>
      </c>
    </row>
    <row r="78" spans="1:21" ht="12.75" customHeight="1" x14ac:dyDescent="0.2">
      <c r="B78" s="98">
        <v>251.95</v>
      </c>
      <c r="C78" s="30">
        <v>110880</v>
      </c>
      <c r="D78" s="3">
        <v>0.98299999999999998</v>
      </c>
      <c r="E78" s="26">
        <v>96.029040404040401</v>
      </c>
      <c r="F78" s="7">
        <f t="shared" si="34"/>
        <v>106477</v>
      </c>
      <c r="G78" s="184">
        <f t="shared" si="35"/>
        <v>108995.04</v>
      </c>
      <c r="I78" s="201"/>
      <c r="J78" s="202"/>
      <c r="K78" s="202"/>
      <c r="L78" s="49"/>
      <c r="M78" s="259"/>
      <c r="N78" s="259"/>
      <c r="P78" s="98">
        <v>441.1</v>
      </c>
      <c r="Q78" s="30">
        <v>80640</v>
      </c>
      <c r="R78" s="1">
        <v>0.97</v>
      </c>
      <c r="S78" s="26">
        <v>91.882440476190482</v>
      </c>
      <c r="T78" s="7">
        <f t="shared" ref="T78:T80" si="36">Q78*S78/100</f>
        <v>74094</v>
      </c>
      <c r="U78" s="314">
        <f t="shared" ref="U78:U80" si="37">Q78*R78</f>
        <v>78220.800000000003</v>
      </c>
    </row>
    <row r="79" spans="1:21" ht="12.75" customHeight="1" x14ac:dyDescent="0.2">
      <c r="A79" s="18">
        <v>44196</v>
      </c>
      <c r="B79" s="98">
        <v>251.4</v>
      </c>
      <c r="C79" s="30">
        <v>110880</v>
      </c>
      <c r="D79" s="3">
        <v>0.98599999999999999</v>
      </c>
      <c r="E79" s="50">
        <v>96.029040404040401</v>
      </c>
      <c r="F79" s="7">
        <f t="shared" si="34"/>
        <v>106477</v>
      </c>
      <c r="G79" s="184">
        <f t="shared" si="35"/>
        <v>109327.67999999999</v>
      </c>
      <c r="I79" s="41"/>
      <c r="J79" s="41"/>
      <c r="K79" s="41"/>
      <c r="L79" s="41"/>
      <c r="M79" s="259"/>
      <c r="N79" s="201"/>
      <c r="O79" s="18">
        <v>44196</v>
      </c>
      <c r="P79" s="226">
        <v>444</v>
      </c>
      <c r="Q79" s="227">
        <v>80640</v>
      </c>
      <c r="R79" s="230">
        <v>0.98299999999999998</v>
      </c>
      <c r="S79" s="228">
        <v>95.34970238095238</v>
      </c>
      <c r="T79" s="7">
        <f t="shared" si="36"/>
        <v>76890</v>
      </c>
      <c r="U79" s="314">
        <f t="shared" si="37"/>
        <v>79269.119999999995</v>
      </c>
    </row>
    <row r="80" spans="1:21" ht="12.75" customHeight="1" thickBot="1" x14ac:dyDescent="0.25">
      <c r="B80" s="229">
        <v>252.14</v>
      </c>
      <c r="C80" s="54">
        <v>110880</v>
      </c>
      <c r="D80" s="52">
        <v>0.97199999999999998</v>
      </c>
      <c r="E80" s="51">
        <v>93.686868686868678</v>
      </c>
      <c r="F80" s="7">
        <f t="shared" si="34"/>
        <v>103879.99999999999</v>
      </c>
      <c r="G80" s="184">
        <f t="shared" si="35"/>
        <v>107775.36</v>
      </c>
      <c r="I80" s="41"/>
      <c r="J80" s="41"/>
      <c r="K80" s="41"/>
      <c r="L80" s="41"/>
      <c r="M80" s="259"/>
      <c r="N80" s="201"/>
      <c r="P80" s="305">
        <v>440.6</v>
      </c>
      <c r="Q80" s="368">
        <v>80640</v>
      </c>
      <c r="R80" s="307">
        <v>0.97499999999999998</v>
      </c>
      <c r="S80" s="306">
        <v>93.616071428571416</v>
      </c>
      <c r="T80" s="7">
        <f t="shared" si="36"/>
        <v>75491.999999999985</v>
      </c>
      <c r="U80" s="314">
        <f t="shared" si="37"/>
        <v>78624</v>
      </c>
    </row>
    <row r="81" spans="2:21" ht="12.75" customHeight="1" x14ac:dyDescent="0.2">
      <c r="B81" s="271">
        <f>AVERAGE(B65:B80)</f>
        <v>251.60624999999996</v>
      </c>
      <c r="C81" s="272"/>
      <c r="D81" s="273" t="s">
        <v>1</v>
      </c>
      <c r="E81" s="53">
        <f>F81/G81</f>
        <v>0.97009518874623368</v>
      </c>
      <c r="F81" s="308">
        <f>SUM(F65:F80)</f>
        <v>1698438</v>
      </c>
      <c r="G81" s="308">
        <f>SUM(G65:G80)</f>
        <v>1750795.2</v>
      </c>
      <c r="I81" s="41"/>
      <c r="J81" s="41"/>
      <c r="K81" s="41"/>
      <c r="L81" s="41"/>
      <c r="M81" s="259"/>
      <c r="N81" s="201"/>
      <c r="P81" s="271">
        <f>AVERAGE(P77:P80)</f>
        <v>441.90000000000003</v>
      </c>
      <c r="Q81" s="272"/>
      <c r="R81" s="273" t="s">
        <v>1</v>
      </c>
      <c r="S81" s="53">
        <f>T81/U81</f>
        <v>0.90399970031680787</v>
      </c>
      <c r="T81" s="308">
        <f>SUM(T77:T80)</f>
        <v>283794</v>
      </c>
      <c r="U81" s="308">
        <f>SUM(U77:U80)</f>
        <v>313931.52000000002</v>
      </c>
    </row>
    <row r="82" spans="2:21" x14ac:dyDescent="0.2">
      <c r="I82" s="41"/>
      <c r="J82" s="41"/>
      <c r="K82" s="41"/>
      <c r="L82" s="41"/>
      <c r="M82" s="40"/>
      <c r="N82" s="40"/>
      <c r="O82" s="18"/>
      <c r="P82" s="138"/>
      <c r="Q82" s="64"/>
      <c r="R82" s="49"/>
      <c r="S82" s="65"/>
      <c r="T82" s="259"/>
      <c r="U82" s="201"/>
    </row>
    <row r="83" spans="2:21" x14ac:dyDescent="0.2">
      <c r="B83" s="41"/>
      <c r="C83" s="41"/>
      <c r="D83" s="41"/>
      <c r="E83" s="41"/>
      <c r="F83" s="41"/>
      <c r="G83" s="41"/>
      <c r="H83" s="10"/>
      <c r="I83" s="138"/>
      <c r="J83" s="64"/>
      <c r="K83" s="49"/>
      <c r="L83" s="65"/>
      <c r="M83" s="259"/>
      <c r="N83" s="201"/>
      <c r="O83" s="10"/>
      <c r="P83" s="138"/>
      <c r="Q83" s="64"/>
      <c r="R83" s="49"/>
      <c r="S83" s="65"/>
      <c r="T83" s="259"/>
      <c r="U83" s="201"/>
    </row>
    <row r="84" spans="2:21" x14ac:dyDescent="0.2">
      <c r="B84" s="41"/>
      <c r="C84" s="41"/>
      <c r="D84" s="41"/>
      <c r="E84" s="41"/>
      <c r="F84" s="259"/>
      <c r="G84" s="201"/>
      <c r="H84" s="10"/>
      <c r="I84" s="138"/>
      <c r="J84" s="64"/>
      <c r="K84" s="49"/>
      <c r="L84" s="65"/>
      <c r="M84" s="259"/>
      <c r="N84" s="201"/>
      <c r="P84" s="201"/>
      <c r="Q84" s="202"/>
      <c r="R84" s="202"/>
      <c r="S84" s="49"/>
      <c r="T84" s="259"/>
      <c r="U84" s="259"/>
    </row>
    <row r="85" spans="2:21" ht="13.9" customHeight="1" x14ac:dyDescent="0.2">
      <c r="B85" s="41"/>
      <c r="C85" s="41"/>
      <c r="D85" s="41"/>
      <c r="E85" s="41"/>
      <c r="F85" s="259"/>
      <c r="G85" s="259"/>
      <c r="H85" s="10"/>
      <c r="I85" s="138"/>
      <c r="J85" s="64"/>
      <c r="K85" s="49"/>
      <c r="L85" s="65"/>
      <c r="M85" s="259"/>
      <c r="N85" s="201"/>
      <c r="P85" s="138"/>
      <c r="Q85" s="64"/>
      <c r="R85" s="49"/>
      <c r="S85" s="65"/>
      <c r="T85" s="259"/>
      <c r="U85" s="201"/>
    </row>
    <row r="86" spans="2:21" x14ac:dyDescent="0.2">
      <c r="B86" s="41"/>
      <c r="C86" s="41"/>
      <c r="D86" s="41"/>
      <c r="E86" s="41"/>
      <c r="F86" s="259"/>
      <c r="G86" s="201"/>
      <c r="I86" s="138"/>
      <c r="J86" s="64"/>
      <c r="K86" s="49"/>
      <c r="L86" s="65"/>
      <c r="M86" s="259"/>
      <c r="N86" s="201"/>
      <c r="P86" s="138"/>
      <c r="Q86" s="64"/>
      <c r="R86" s="49"/>
      <c r="S86" s="65"/>
      <c r="T86" s="259"/>
      <c r="U86" s="201"/>
    </row>
    <row r="87" spans="2:21" ht="13.9" customHeight="1" x14ac:dyDescent="0.2">
      <c r="B87" s="41"/>
      <c r="C87" s="41"/>
      <c r="D87" s="41"/>
      <c r="E87" s="41"/>
      <c r="F87" s="40"/>
      <c r="G87" s="40"/>
      <c r="I87" s="138"/>
      <c r="J87" s="64"/>
      <c r="K87" s="49"/>
      <c r="L87" s="65"/>
      <c r="M87" s="259"/>
      <c r="N87" s="201"/>
      <c r="P87" s="138"/>
      <c r="Q87" s="64"/>
      <c r="R87" s="49"/>
      <c r="S87" s="65"/>
      <c r="T87" s="259"/>
      <c r="U87" s="201"/>
    </row>
    <row r="88" spans="2:21" ht="13.9" customHeight="1" x14ac:dyDescent="0.2">
      <c r="B88" s="138"/>
      <c r="C88" s="64"/>
      <c r="D88" s="5"/>
      <c r="E88" s="65"/>
      <c r="F88" s="40"/>
      <c r="G88" s="40"/>
      <c r="I88" s="138"/>
      <c r="J88" s="64"/>
      <c r="K88" s="49"/>
      <c r="L88" s="65"/>
      <c r="M88" s="259"/>
      <c r="N88" s="201"/>
      <c r="P88" s="138"/>
      <c r="Q88" s="64"/>
      <c r="R88" s="49"/>
      <c r="S88" s="65"/>
      <c r="T88" s="259"/>
      <c r="U88" s="201"/>
    </row>
    <row r="89" spans="2:21" ht="13.9" customHeight="1" x14ac:dyDescent="0.2">
      <c r="B89" s="138"/>
      <c r="C89" s="64"/>
      <c r="D89" s="5"/>
      <c r="E89" s="65"/>
      <c r="F89" s="40"/>
      <c r="G89" s="40"/>
      <c r="I89" s="138"/>
      <c r="J89" s="64"/>
      <c r="K89" s="49"/>
      <c r="L89" s="65"/>
      <c r="M89" s="259"/>
      <c r="N89" s="201"/>
      <c r="P89" s="138"/>
      <c r="Q89" s="64"/>
      <c r="R89" s="49"/>
      <c r="S89" s="65"/>
      <c r="T89" s="259"/>
      <c r="U89" s="201"/>
    </row>
    <row r="90" spans="2:21" ht="13.9" customHeight="1" x14ac:dyDescent="0.2">
      <c r="B90" s="138"/>
      <c r="C90" s="64"/>
      <c r="D90" s="5"/>
      <c r="E90" s="65"/>
      <c r="F90" s="40"/>
      <c r="G90" s="40"/>
      <c r="I90" s="138"/>
      <c r="J90" s="64"/>
      <c r="K90" s="49"/>
      <c r="L90" s="65"/>
      <c r="M90" s="259"/>
      <c r="N90" s="201"/>
      <c r="P90" s="138"/>
      <c r="Q90" s="64"/>
      <c r="R90" s="49"/>
      <c r="S90" s="65"/>
      <c r="T90" s="259"/>
      <c r="U90" s="201"/>
    </row>
    <row r="91" spans="2:21" x14ac:dyDescent="0.2">
      <c r="B91" s="41"/>
      <c r="C91" s="41"/>
      <c r="D91" s="41"/>
      <c r="E91" s="41"/>
      <c r="F91" s="259"/>
      <c r="G91" s="201"/>
      <c r="H91" s="10"/>
      <c r="I91" s="138"/>
      <c r="J91" s="64"/>
      <c r="K91" s="49"/>
      <c r="L91" s="65"/>
      <c r="M91" s="259"/>
      <c r="N91" s="201"/>
      <c r="O91" s="10"/>
      <c r="P91" s="138"/>
      <c r="Q91" s="64"/>
      <c r="R91" s="49"/>
      <c r="S91" s="65"/>
      <c r="T91" s="259"/>
      <c r="U91" s="201"/>
    </row>
    <row r="92" spans="2:21" x14ac:dyDescent="0.2">
      <c r="B92" s="41"/>
      <c r="C92" s="41"/>
      <c r="D92" s="41"/>
      <c r="E92" s="41"/>
      <c r="F92" s="259"/>
      <c r="G92" s="201"/>
      <c r="H92" s="10"/>
      <c r="I92" s="138"/>
      <c r="J92" s="64"/>
      <c r="K92" s="49"/>
      <c r="L92" s="65"/>
      <c r="M92" s="259"/>
      <c r="N92" s="201"/>
      <c r="O92" s="10"/>
      <c r="P92" s="138"/>
      <c r="Q92" s="64"/>
      <c r="R92" s="49"/>
      <c r="S92" s="65"/>
      <c r="T92" s="259"/>
      <c r="U92" s="201"/>
    </row>
    <row r="93" spans="2:21" x14ac:dyDescent="0.2">
      <c r="B93" s="41"/>
      <c r="C93" s="41"/>
      <c r="D93" s="41"/>
      <c r="E93" s="41"/>
      <c r="F93" s="259"/>
      <c r="G93" s="201"/>
      <c r="H93" s="10"/>
      <c r="I93" s="138"/>
      <c r="J93" s="64"/>
      <c r="K93" s="49"/>
      <c r="L93" s="65"/>
      <c r="M93" s="259"/>
      <c r="N93" s="201"/>
      <c r="O93" s="10"/>
      <c r="P93" s="201"/>
      <c r="Q93" s="202"/>
      <c r="R93" s="202"/>
      <c r="S93" s="49"/>
      <c r="T93" s="259"/>
      <c r="U93" s="259"/>
    </row>
    <row r="94" spans="2:21" ht="14.25" customHeight="1" x14ac:dyDescent="0.2">
      <c r="B94" s="41"/>
      <c r="C94" s="41"/>
      <c r="D94" s="41"/>
      <c r="E94" s="41"/>
      <c r="F94" s="259"/>
      <c r="G94" s="201"/>
      <c r="H94" s="10"/>
      <c r="I94" s="138"/>
      <c r="J94" s="64"/>
      <c r="K94" s="49"/>
      <c r="L94" s="65"/>
      <c r="M94" s="259"/>
      <c r="N94" s="201"/>
      <c r="O94" s="10"/>
      <c r="P94" s="300"/>
      <c r="Q94" s="64"/>
      <c r="R94" s="49"/>
      <c r="S94" s="65"/>
      <c r="T94" s="259"/>
      <c r="U94" s="201"/>
    </row>
    <row r="95" spans="2:21" x14ac:dyDescent="0.2">
      <c r="B95" s="41"/>
      <c r="C95" s="41"/>
      <c r="D95" s="41"/>
      <c r="E95" s="41"/>
      <c r="F95" s="259"/>
      <c r="G95" s="201"/>
      <c r="H95" s="10"/>
      <c r="I95" s="138"/>
      <c r="J95" s="64"/>
      <c r="K95" s="49"/>
      <c r="L95" s="65"/>
      <c r="M95" s="259"/>
      <c r="N95" s="201"/>
      <c r="O95" s="10"/>
      <c r="P95" s="40"/>
      <c r="Q95" s="40"/>
      <c r="R95" s="40"/>
      <c r="S95" s="40"/>
      <c r="T95" s="40"/>
      <c r="U95" s="40"/>
    </row>
    <row r="96" spans="2:21" x14ac:dyDescent="0.2">
      <c r="B96" s="41"/>
      <c r="C96" s="41"/>
      <c r="D96" s="41"/>
      <c r="E96" s="41"/>
      <c r="F96" s="259"/>
      <c r="G96" s="201"/>
      <c r="H96" s="10"/>
      <c r="I96" s="138"/>
      <c r="J96" s="64"/>
      <c r="K96" s="49"/>
      <c r="L96" s="65"/>
      <c r="M96" s="259"/>
      <c r="N96" s="201"/>
      <c r="O96" s="10"/>
      <c r="P96" s="300"/>
      <c r="Q96" s="64"/>
      <c r="R96" s="49"/>
      <c r="S96" s="65"/>
      <c r="T96" s="259"/>
      <c r="U96" s="201"/>
    </row>
    <row r="97" spans="1:21" x14ac:dyDescent="0.2">
      <c r="B97" s="41"/>
      <c r="C97" s="41"/>
      <c r="D97" s="41"/>
      <c r="E97" s="41"/>
      <c r="F97" s="259"/>
      <c r="G97" s="201"/>
      <c r="H97" s="10"/>
      <c r="I97" s="138"/>
      <c r="J97" s="64"/>
      <c r="K97" s="49"/>
      <c r="L97" s="65"/>
      <c r="M97" s="259"/>
      <c r="N97" s="201"/>
      <c r="O97" s="10"/>
      <c r="P97" s="300"/>
      <c r="Q97" s="64"/>
      <c r="R97" s="49"/>
      <c r="S97" s="65"/>
      <c r="T97" s="259"/>
      <c r="U97" s="201"/>
    </row>
    <row r="98" spans="1:21" x14ac:dyDescent="0.2">
      <c r="A98" s="10"/>
      <c r="B98" s="138"/>
      <c r="C98" s="64"/>
      <c r="D98" s="5"/>
      <c r="E98" s="65"/>
      <c r="F98" s="259"/>
      <c r="G98" s="201"/>
      <c r="H98" s="10"/>
      <c r="I98" s="138"/>
      <c r="J98" s="64"/>
      <c r="K98" s="49"/>
      <c r="L98" s="65"/>
      <c r="M98" s="259"/>
      <c r="N98" s="201"/>
      <c r="O98" s="10"/>
      <c r="P98" s="138"/>
      <c r="Q98" s="64"/>
      <c r="R98" s="49"/>
      <c r="S98" s="65"/>
      <c r="T98" s="259"/>
      <c r="U98" s="201"/>
    </row>
    <row r="99" spans="1:21" ht="12.75" customHeight="1" x14ac:dyDescent="0.2">
      <c r="A99" s="10"/>
      <c r="B99" s="138"/>
      <c r="C99" s="64"/>
      <c r="D99" s="5"/>
      <c r="E99" s="65"/>
      <c r="F99" s="259"/>
      <c r="G99" s="201"/>
      <c r="H99" s="10"/>
      <c r="I99" s="138"/>
      <c r="J99" s="64"/>
      <c r="K99" s="49"/>
      <c r="L99" s="65"/>
      <c r="M99" s="259"/>
      <c r="N99" s="201"/>
      <c r="O99" s="10"/>
      <c r="P99" s="138"/>
      <c r="Q99" s="64"/>
      <c r="R99" s="49"/>
      <c r="S99" s="65"/>
      <c r="T99" s="259"/>
      <c r="U99" s="201"/>
    </row>
    <row r="100" spans="1:21" x14ac:dyDescent="0.2">
      <c r="A100" s="10"/>
      <c r="B100" s="138"/>
      <c r="C100" s="64"/>
      <c r="D100" s="5"/>
      <c r="E100" s="65"/>
      <c r="F100" s="259"/>
      <c r="G100" s="201"/>
      <c r="H100" s="10"/>
      <c r="I100" s="138"/>
      <c r="J100" s="64"/>
      <c r="K100" s="49"/>
      <c r="L100" s="65"/>
      <c r="M100" s="259"/>
      <c r="N100" s="201"/>
      <c r="O100" s="10"/>
      <c r="P100" s="138"/>
      <c r="Q100" s="64"/>
      <c r="R100" s="49"/>
      <c r="S100" s="65"/>
      <c r="T100" s="259"/>
      <c r="U100" s="201"/>
    </row>
    <row r="101" spans="1:21" ht="13.9" customHeight="1" x14ac:dyDescent="0.2">
      <c r="A101" s="10"/>
      <c r="B101" s="138"/>
      <c r="C101" s="64"/>
      <c r="D101" s="5"/>
      <c r="E101" s="65"/>
      <c r="F101" s="259"/>
      <c r="G101" s="201"/>
      <c r="H101" s="10"/>
      <c r="I101" s="138"/>
      <c r="J101" s="64"/>
      <c r="K101" s="49"/>
      <c r="L101" s="65"/>
      <c r="M101" s="259"/>
      <c r="N101" s="201"/>
      <c r="O101" s="10"/>
      <c r="P101" s="138"/>
      <c r="Q101" s="64"/>
      <c r="R101" s="49"/>
      <c r="S101" s="65"/>
      <c r="T101" s="259"/>
      <c r="U101" s="201"/>
    </row>
    <row r="102" spans="1:21" x14ac:dyDescent="0.2">
      <c r="A102" s="10"/>
      <c r="B102" s="138"/>
      <c r="C102" s="64"/>
      <c r="D102" s="5"/>
      <c r="E102" s="65"/>
      <c r="F102" s="259"/>
      <c r="G102" s="201"/>
      <c r="H102" s="10"/>
      <c r="I102" s="138"/>
      <c r="J102" s="64"/>
      <c r="K102" s="49"/>
      <c r="L102" s="65"/>
      <c r="M102" s="259"/>
      <c r="N102" s="201"/>
      <c r="P102" s="138"/>
      <c r="Q102" s="64"/>
      <c r="R102" s="49"/>
      <c r="S102" s="65"/>
      <c r="T102" s="259"/>
      <c r="U102" s="201"/>
    </row>
    <row r="103" spans="1:21" ht="12.75" customHeight="1" x14ac:dyDescent="0.2">
      <c r="A103" s="10"/>
      <c r="B103" s="138"/>
      <c r="C103" s="64"/>
      <c r="D103" s="5"/>
      <c r="E103" s="65"/>
      <c r="F103" s="259"/>
      <c r="G103" s="201"/>
      <c r="H103" s="10"/>
      <c r="I103" s="138"/>
      <c r="J103" s="64"/>
      <c r="K103" s="49"/>
      <c r="L103" s="65"/>
      <c r="M103" s="259"/>
      <c r="N103" s="201"/>
      <c r="O103" s="10"/>
      <c r="P103" s="138"/>
      <c r="Q103" s="64"/>
      <c r="R103" s="49"/>
      <c r="S103" s="65"/>
      <c r="T103" s="259"/>
      <c r="U103" s="201"/>
    </row>
    <row r="104" spans="1:21" x14ac:dyDescent="0.2">
      <c r="B104" s="138"/>
      <c r="C104" s="64"/>
      <c r="D104" s="5"/>
      <c r="E104" s="65"/>
      <c r="F104" s="259"/>
      <c r="G104" s="201"/>
      <c r="I104" s="138"/>
      <c r="J104" s="64"/>
      <c r="K104" s="49"/>
      <c r="L104" s="65"/>
      <c r="M104" s="259"/>
      <c r="N104" s="201"/>
      <c r="O104" s="10"/>
      <c r="P104" s="138"/>
      <c r="Q104" s="64"/>
      <c r="R104" s="49"/>
      <c r="S104" s="65"/>
      <c r="T104" s="259"/>
      <c r="U104" s="201"/>
    </row>
    <row r="105" spans="1:21" ht="13.9" customHeight="1" x14ac:dyDescent="0.2">
      <c r="B105" s="201"/>
      <c r="C105" s="202"/>
      <c r="D105" s="202"/>
      <c r="E105" s="49"/>
      <c r="F105" s="259"/>
      <c r="G105" s="259"/>
      <c r="I105" s="138"/>
      <c r="J105" s="64"/>
      <c r="K105" s="49"/>
      <c r="L105" s="65"/>
      <c r="M105" s="259"/>
      <c r="N105" s="201"/>
      <c r="O105" s="10"/>
      <c r="P105" s="138"/>
      <c r="Q105" s="64"/>
      <c r="R105" s="49"/>
      <c r="S105" s="65"/>
      <c r="T105" s="259"/>
      <c r="U105" s="201"/>
    </row>
    <row r="106" spans="1:21" ht="14.25" customHeight="1" x14ac:dyDescent="0.2">
      <c r="B106" s="138"/>
      <c r="C106" s="64"/>
      <c r="D106" s="5"/>
      <c r="E106" s="65"/>
      <c r="F106" s="259"/>
      <c r="G106" s="201"/>
      <c r="I106" s="138"/>
      <c r="J106" s="64"/>
      <c r="K106" s="49"/>
      <c r="L106" s="65"/>
      <c r="M106" s="259"/>
      <c r="N106" s="201"/>
      <c r="O106" s="10"/>
      <c r="P106" s="138"/>
      <c r="Q106" s="64"/>
      <c r="R106" s="49"/>
      <c r="S106" s="65"/>
      <c r="T106" s="259"/>
      <c r="U106" s="201"/>
    </row>
    <row r="107" spans="1:21" x14ac:dyDescent="0.2">
      <c r="B107" s="40"/>
      <c r="C107" s="40"/>
      <c r="D107" s="40"/>
      <c r="E107" s="40"/>
      <c r="F107" s="40"/>
      <c r="G107" s="40"/>
      <c r="I107" s="138"/>
      <c r="J107" s="64"/>
      <c r="K107" s="49"/>
      <c r="L107" s="65"/>
      <c r="M107" s="259"/>
      <c r="N107" s="201"/>
      <c r="O107" s="10"/>
      <c r="P107" s="138"/>
      <c r="Q107" s="64"/>
      <c r="R107" s="49"/>
      <c r="S107" s="65"/>
      <c r="T107" s="259"/>
      <c r="U107" s="201"/>
    </row>
    <row r="108" spans="1:21" x14ac:dyDescent="0.2">
      <c r="A108" s="10"/>
      <c r="B108" s="138"/>
      <c r="C108" s="64"/>
      <c r="D108" s="5"/>
      <c r="E108" s="65"/>
      <c r="F108" s="259"/>
      <c r="G108" s="201"/>
      <c r="H108" s="10"/>
      <c r="I108" s="138"/>
      <c r="J108" s="64"/>
      <c r="K108" s="49"/>
      <c r="L108" s="65"/>
      <c r="M108" s="259"/>
      <c r="N108" s="201"/>
      <c r="O108" s="10"/>
      <c r="P108" s="138"/>
      <c r="Q108" s="64"/>
      <c r="R108" s="49"/>
      <c r="S108" s="65"/>
      <c r="T108" s="259"/>
      <c r="U108" s="201"/>
    </row>
    <row r="109" spans="1:21" ht="14.25" customHeight="1" x14ac:dyDescent="0.2">
      <c r="A109" s="10"/>
      <c r="B109" s="138"/>
      <c r="C109" s="64"/>
      <c r="D109" s="5"/>
      <c r="E109" s="65"/>
      <c r="F109" s="259"/>
      <c r="G109" s="201"/>
      <c r="H109" s="10"/>
      <c r="I109" s="138"/>
      <c r="J109" s="64"/>
      <c r="K109" s="49"/>
      <c r="L109" s="65"/>
      <c r="M109" s="259"/>
      <c r="N109" s="201"/>
      <c r="O109" s="10"/>
      <c r="P109" s="138"/>
      <c r="Q109" s="64"/>
      <c r="R109" s="49"/>
      <c r="S109" s="65"/>
      <c r="T109" s="259"/>
      <c r="U109" s="201"/>
    </row>
    <row r="110" spans="1:21" x14ac:dyDescent="0.2">
      <c r="A110" s="10"/>
      <c r="B110" s="138"/>
      <c r="C110" s="64"/>
      <c r="D110" s="5"/>
      <c r="E110" s="65"/>
      <c r="F110" s="259"/>
      <c r="G110" s="201"/>
      <c r="H110" s="10"/>
      <c r="I110" s="138"/>
      <c r="J110" s="64"/>
      <c r="K110" s="49"/>
      <c r="L110" s="65"/>
      <c r="M110" s="259"/>
      <c r="N110" s="201"/>
      <c r="O110" s="10"/>
      <c r="P110" s="138"/>
      <c r="Q110" s="64"/>
      <c r="R110" s="49"/>
      <c r="S110" s="65"/>
      <c r="T110" s="259"/>
      <c r="U110" s="201"/>
    </row>
    <row r="111" spans="1:21" x14ac:dyDescent="0.2">
      <c r="A111" s="10"/>
      <c r="B111" s="138"/>
      <c r="C111" s="64"/>
      <c r="D111" s="5"/>
      <c r="E111" s="65"/>
      <c r="F111" s="259"/>
      <c r="G111" s="201"/>
      <c r="H111" s="10"/>
      <c r="I111" s="138"/>
      <c r="J111" s="64"/>
      <c r="K111" s="49"/>
      <c r="L111" s="65"/>
      <c r="M111" s="259"/>
      <c r="N111" s="201"/>
      <c r="O111" s="10"/>
      <c r="P111" s="138"/>
      <c r="Q111" s="64"/>
      <c r="R111" s="49"/>
      <c r="S111" s="65"/>
      <c r="T111" s="259"/>
      <c r="U111" s="201"/>
    </row>
    <row r="112" spans="1:21" x14ac:dyDescent="0.2">
      <c r="A112" s="10"/>
      <c r="B112" s="138"/>
      <c r="C112" s="64"/>
      <c r="D112" s="5"/>
      <c r="E112" s="65"/>
      <c r="F112" s="259"/>
      <c r="G112" s="201"/>
      <c r="H112" s="10"/>
      <c r="I112" s="138"/>
      <c r="J112" s="64"/>
      <c r="K112" s="49"/>
      <c r="L112" s="65"/>
      <c r="M112" s="259"/>
      <c r="N112" s="201"/>
      <c r="O112" s="10"/>
      <c r="P112" s="201"/>
      <c r="Q112" s="202"/>
      <c r="R112" s="202"/>
      <c r="S112" s="49"/>
      <c r="T112" s="259"/>
      <c r="U112" s="259"/>
    </row>
    <row r="113" spans="1:21" x14ac:dyDescent="0.2">
      <c r="B113" s="138"/>
      <c r="C113" s="64"/>
      <c r="D113" s="5"/>
      <c r="E113" s="65"/>
      <c r="F113" s="259"/>
      <c r="G113" s="201"/>
      <c r="I113" s="138"/>
      <c r="J113" s="64"/>
      <c r="K113" s="49"/>
      <c r="L113" s="65"/>
      <c r="M113" s="259"/>
      <c r="N113" s="201"/>
      <c r="P113" s="138"/>
      <c r="Q113" s="64"/>
      <c r="R113" s="49"/>
      <c r="S113" s="65"/>
      <c r="T113" s="259"/>
      <c r="U113" s="201"/>
    </row>
    <row r="114" spans="1:21" x14ac:dyDescent="0.2">
      <c r="B114" s="201"/>
      <c r="C114" s="202"/>
      <c r="D114" s="202"/>
      <c r="E114" s="49"/>
      <c r="F114" s="259"/>
      <c r="G114" s="259"/>
      <c r="I114" s="201"/>
      <c r="J114" s="202"/>
      <c r="K114" s="202"/>
      <c r="L114" s="49"/>
      <c r="M114" s="259"/>
      <c r="N114" s="259"/>
      <c r="P114" s="40"/>
      <c r="Q114" s="40"/>
      <c r="R114" s="40"/>
      <c r="S114" s="40"/>
      <c r="T114" s="40"/>
      <c r="U114" s="40"/>
    </row>
    <row r="115" spans="1:21" x14ac:dyDescent="0.2">
      <c r="A115" s="18"/>
      <c r="B115" s="138"/>
      <c r="C115" s="64"/>
      <c r="D115" s="5"/>
      <c r="E115" s="65"/>
      <c r="F115" s="259"/>
      <c r="G115" s="201"/>
      <c r="H115" s="18"/>
      <c r="I115" s="40"/>
      <c r="K115" s="40"/>
      <c r="L115" s="310"/>
      <c r="M115" s="310"/>
      <c r="N115" s="310"/>
      <c r="O115" s="18"/>
      <c r="P115" s="138"/>
      <c r="Q115" s="64"/>
      <c r="R115" s="49"/>
      <c r="S115" s="65"/>
      <c r="T115" s="259"/>
      <c r="U115" s="201"/>
    </row>
    <row r="116" spans="1:21" x14ac:dyDescent="0.2">
      <c r="B116" s="40"/>
      <c r="C116" s="40"/>
      <c r="D116" s="40"/>
      <c r="E116" s="40"/>
      <c r="F116" s="40"/>
      <c r="G116" s="40"/>
      <c r="I116" s="259"/>
      <c r="K116" s="259"/>
      <c r="L116" s="259"/>
      <c r="M116" s="259"/>
      <c r="N116" s="259"/>
      <c r="P116" s="138"/>
      <c r="Q116" s="64"/>
      <c r="R116" s="49"/>
      <c r="S116" s="65"/>
      <c r="T116" s="259"/>
      <c r="U116" s="201"/>
    </row>
    <row r="117" spans="1:21" x14ac:dyDescent="0.2">
      <c r="A117" s="18"/>
      <c r="B117" s="138"/>
      <c r="C117" s="64"/>
      <c r="D117" s="5"/>
      <c r="E117" s="65"/>
      <c r="F117" s="259"/>
      <c r="G117" s="201"/>
      <c r="H117" s="18"/>
      <c r="I117" s="259"/>
      <c r="K117" s="259"/>
      <c r="L117" s="259"/>
      <c r="M117" s="259"/>
      <c r="N117" s="259"/>
      <c r="O117" s="18"/>
      <c r="P117" s="201"/>
      <c r="Q117" s="202"/>
      <c r="R117" s="202"/>
      <c r="S117" s="49"/>
      <c r="T117" s="259"/>
      <c r="U117" s="259"/>
    </row>
    <row r="118" spans="1:21" x14ac:dyDescent="0.2">
      <c r="B118" s="138"/>
      <c r="C118" s="64"/>
      <c r="D118" s="5"/>
      <c r="E118" s="65"/>
      <c r="F118" s="259"/>
      <c r="G118" s="201"/>
      <c r="I118" s="40"/>
      <c r="K118" s="259"/>
      <c r="L118" s="259"/>
      <c r="M118" s="259"/>
      <c r="N118" s="259"/>
      <c r="P118" s="138"/>
      <c r="Q118" s="64"/>
      <c r="R118" s="49"/>
      <c r="S118" s="65"/>
      <c r="T118" s="259"/>
      <c r="U118" s="201"/>
    </row>
    <row r="119" spans="1:21" ht="13.5" customHeight="1" x14ac:dyDescent="0.2">
      <c r="B119" s="201"/>
      <c r="C119" s="202"/>
      <c r="D119" s="202"/>
      <c r="E119" s="49"/>
      <c r="F119" s="259"/>
      <c r="G119" s="259"/>
      <c r="I119" s="321"/>
      <c r="J119" s="321"/>
      <c r="K119" s="321"/>
      <c r="L119" s="310"/>
      <c r="M119" s="310"/>
      <c r="N119" s="310"/>
      <c r="P119" s="201"/>
      <c r="Q119" s="202"/>
      <c r="R119" s="202"/>
      <c r="S119" s="49"/>
      <c r="T119" s="259"/>
      <c r="U119" s="259"/>
    </row>
    <row r="120" spans="1:21" x14ac:dyDescent="0.2">
      <c r="B120" s="259"/>
      <c r="C120" s="5"/>
      <c r="D120" s="259"/>
      <c r="E120" s="259"/>
      <c r="F120" s="259"/>
      <c r="G120" s="259"/>
      <c r="I120" s="259"/>
      <c r="J120" s="5"/>
      <c r="K120" s="259"/>
      <c r="L120" s="259"/>
      <c r="M120" s="259"/>
      <c r="N120" s="259"/>
      <c r="P120" s="138"/>
      <c r="Q120" s="64"/>
      <c r="R120" s="49"/>
      <c r="S120" s="65"/>
      <c r="T120" s="259"/>
      <c r="U120" s="201"/>
    </row>
    <row r="121" spans="1:21" x14ac:dyDescent="0.2">
      <c r="B121" s="259"/>
      <c r="C121" s="5"/>
      <c r="D121" s="259"/>
      <c r="E121" s="259"/>
      <c r="F121" s="259"/>
      <c r="G121" s="259"/>
      <c r="I121" s="259"/>
      <c r="J121" s="5"/>
      <c r="K121" s="259"/>
      <c r="L121" s="259"/>
      <c r="M121" s="259"/>
      <c r="N121" s="259"/>
      <c r="P121" s="138"/>
      <c r="Q121" s="64"/>
      <c r="R121" s="49"/>
      <c r="S121" s="65"/>
      <c r="T121" s="259"/>
      <c r="U121" s="201"/>
    </row>
    <row r="122" spans="1:21" x14ac:dyDescent="0.2">
      <c r="B122" s="259"/>
      <c r="C122" s="5"/>
      <c r="D122" s="259"/>
      <c r="E122" s="259"/>
      <c r="F122" s="259"/>
      <c r="G122" s="259"/>
      <c r="I122" s="259"/>
      <c r="J122" s="5"/>
      <c r="K122" s="259"/>
      <c r="L122" s="259"/>
      <c r="M122" s="259"/>
      <c r="N122" s="259"/>
      <c r="P122" s="138"/>
      <c r="Q122" s="64"/>
      <c r="R122" s="49"/>
      <c r="S122" s="65"/>
      <c r="T122" s="259"/>
      <c r="U122" s="201"/>
    </row>
    <row r="123" spans="1:21" x14ac:dyDescent="0.2">
      <c r="B123" s="259"/>
      <c r="C123" s="5"/>
      <c r="D123" s="259"/>
      <c r="E123" s="259"/>
      <c r="F123" s="259"/>
      <c r="G123" s="259"/>
      <c r="I123" s="259"/>
      <c r="J123" s="5"/>
      <c r="K123" s="259"/>
      <c r="L123" s="259"/>
      <c r="M123" s="259"/>
      <c r="N123" s="259"/>
      <c r="P123" s="201"/>
      <c r="Q123" s="264"/>
      <c r="R123" s="264"/>
      <c r="S123" s="49"/>
      <c r="T123" s="259"/>
      <c r="U123" s="201"/>
    </row>
    <row r="124" spans="1:21" x14ac:dyDescent="0.2">
      <c r="A124" s="18"/>
      <c r="B124" s="259"/>
      <c r="C124" s="5"/>
      <c r="D124" s="259"/>
      <c r="E124" s="259"/>
      <c r="F124" s="259"/>
      <c r="G124" s="259"/>
      <c r="H124" s="18"/>
      <c r="I124" s="259"/>
      <c r="J124" s="5"/>
      <c r="K124" s="259"/>
      <c r="L124" s="259"/>
      <c r="M124" s="259"/>
      <c r="N124" s="259"/>
      <c r="O124" s="18"/>
      <c r="P124" s="259"/>
      <c r="Q124" s="5"/>
      <c r="R124" s="259"/>
    </row>
    <row r="125" spans="1:21" x14ac:dyDescent="0.2">
      <c r="B125" s="259"/>
      <c r="C125" s="5"/>
      <c r="D125" s="259"/>
      <c r="E125" s="259"/>
      <c r="F125" s="259"/>
      <c r="G125" s="259"/>
      <c r="I125" s="259"/>
      <c r="J125" s="5"/>
      <c r="K125" s="259"/>
      <c r="L125" s="259"/>
      <c r="M125" s="259"/>
      <c r="N125" s="259"/>
      <c r="P125" s="259"/>
      <c r="Q125" s="5"/>
      <c r="R125" s="259"/>
    </row>
    <row r="126" spans="1:21" x14ac:dyDescent="0.2">
      <c r="B126" s="321"/>
      <c r="C126" s="321"/>
      <c r="D126" s="259"/>
      <c r="E126" s="259"/>
      <c r="F126" s="259"/>
      <c r="G126" s="259"/>
      <c r="I126" s="321"/>
      <c r="J126" s="321"/>
      <c r="K126" s="259"/>
      <c r="L126" s="259"/>
      <c r="M126" s="259"/>
      <c r="N126" s="259"/>
      <c r="P126" s="321"/>
      <c r="Q126" s="321"/>
      <c r="R126" s="259"/>
    </row>
  </sheetData>
  <mergeCells count="20">
    <mergeCell ref="B64:G64"/>
    <mergeCell ref="P39:U39"/>
    <mergeCell ref="P48:U48"/>
    <mergeCell ref="P59:U59"/>
    <mergeCell ref="P76:U76"/>
    <mergeCell ref="I119:K119"/>
    <mergeCell ref="B126:C126"/>
    <mergeCell ref="I126:J126"/>
    <mergeCell ref="P126:Q126"/>
    <mergeCell ref="B46:G46"/>
    <mergeCell ref="B55:G55"/>
    <mergeCell ref="P8:U8"/>
    <mergeCell ref="B18:G18"/>
    <mergeCell ref="B31:G31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0"/>
  <sheetViews>
    <sheetView view="pageBreakPreview" zoomScaleSheetLayoutView="100" workbookViewId="0">
      <pane ySplit="2" topLeftCell="A48" activePane="bottomLeft" state="frozen"/>
      <selection pane="bottomLeft" activeCell="P36" sqref="P36:U36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4.5703125" style="10" customWidth="1"/>
    <col min="7" max="7" width="10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4.28515625" style="10" customWidth="1"/>
    <col min="14" max="14" width="10.7109375" style="10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8.28515625" style="10" bestFit="1" customWidth="1"/>
    <col min="20" max="20" width="14.42578125" style="10" customWidth="1"/>
    <col min="21" max="21" width="10.140625" style="10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114"/>
      <c r="I1" s="332" t="s">
        <v>8</v>
      </c>
      <c r="J1" s="333"/>
      <c r="K1" s="333"/>
      <c r="L1" s="333"/>
      <c r="M1" s="333"/>
      <c r="N1" s="114"/>
      <c r="P1" s="332" t="s">
        <v>7</v>
      </c>
      <c r="Q1" s="333"/>
      <c r="R1" s="333"/>
      <c r="S1" s="333"/>
      <c r="T1" s="333"/>
    </row>
    <row r="2" spans="1:21" ht="57" x14ac:dyDescent="0.2">
      <c r="B2" s="11" t="s">
        <v>2</v>
      </c>
      <c r="C2" s="89" t="s">
        <v>0</v>
      </c>
      <c r="D2" s="11" t="s">
        <v>3</v>
      </c>
      <c r="E2" s="90" t="s">
        <v>4</v>
      </c>
      <c r="F2" s="90" t="s">
        <v>5</v>
      </c>
      <c r="G2" s="90" t="s">
        <v>30</v>
      </c>
      <c r="I2" s="12" t="s">
        <v>2</v>
      </c>
      <c r="J2" s="13" t="s">
        <v>0</v>
      </c>
      <c r="K2" s="14" t="s">
        <v>3</v>
      </c>
      <c r="L2" s="24" t="s">
        <v>4</v>
      </c>
      <c r="M2" s="100" t="s">
        <v>5</v>
      </c>
      <c r="N2" s="103" t="s">
        <v>30</v>
      </c>
      <c r="P2" s="15" t="s">
        <v>2</v>
      </c>
      <c r="Q2" s="16" t="s">
        <v>0</v>
      </c>
      <c r="R2" s="17" t="s">
        <v>3</v>
      </c>
      <c r="S2" s="25" t="s">
        <v>4</v>
      </c>
      <c r="T2" s="106" t="s">
        <v>5</v>
      </c>
      <c r="U2" s="90" t="s">
        <v>30</v>
      </c>
    </row>
    <row r="3" spans="1:21" ht="13.9" customHeight="1" x14ac:dyDescent="0.2">
      <c r="A3" s="34"/>
      <c r="B3" s="323" t="s">
        <v>31</v>
      </c>
      <c r="C3" s="334"/>
      <c r="D3" s="334"/>
      <c r="E3" s="334"/>
      <c r="F3" s="323"/>
      <c r="G3" s="334"/>
      <c r="H3" s="34"/>
      <c r="I3" s="327" t="s">
        <v>22</v>
      </c>
      <c r="J3" s="328"/>
      <c r="K3" s="328"/>
      <c r="L3" s="328"/>
      <c r="M3" s="328"/>
      <c r="N3" s="329"/>
      <c r="O3" s="34"/>
      <c r="P3" s="324" t="s">
        <v>21</v>
      </c>
      <c r="Q3" s="325"/>
      <c r="R3" s="325"/>
      <c r="S3" s="325"/>
      <c r="T3" s="325"/>
      <c r="U3" s="326"/>
    </row>
    <row r="4" spans="1:21" ht="13.9" customHeight="1" x14ac:dyDescent="0.2">
      <c r="A4" s="18">
        <v>43862</v>
      </c>
      <c r="B4" s="60">
        <v>95040</v>
      </c>
      <c r="C4" s="120">
        <v>0.98199999999999998</v>
      </c>
      <c r="D4" s="20">
        <f t="shared" ref="D4" si="0">B4*C4</f>
        <v>93329.279999999999</v>
      </c>
      <c r="E4" s="81">
        <v>95.454545454545453</v>
      </c>
      <c r="F4" s="20">
        <f t="shared" ref="F4" si="1">B4*E4/100</f>
        <v>90720</v>
      </c>
      <c r="G4" s="126">
        <v>331.22</v>
      </c>
      <c r="H4" s="18">
        <v>43862</v>
      </c>
      <c r="I4" s="6">
        <v>104400</v>
      </c>
      <c r="J4" s="47">
        <v>0.96799999999999997</v>
      </c>
      <c r="K4" s="7">
        <f t="shared" ref="K4" si="2">I4*J4</f>
        <v>101059.2</v>
      </c>
      <c r="L4" s="48">
        <v>95.767241379310349</v>
      </c>
      <c r="M4" s="7">
        <f t="shared" ref="M4" si="3">I4*L4/100</f>
        <v>99981</v>
      </c>
      <c r="N4" s="123">
        <v>185.87</v>
      </c>
      <c r="O4" s="18">
        <v>43862</v>
      </c>
      <c r="P4" s="60">
        <v>78480</v>
      </c>
      <c r="Q4" s="127">
        <v>0.97099999999999997</v>
      </c>
      <c r="R4" s="20">
        <f t="shared" ref="R4" si="4">P4*Q4</f>
        <v>76204.08</v>
      </c>
      <c r="S4" s="46">
        <v>92.155963302752298</v>
      </c>
      <c r="T4" s="20">
        <f t="shared" ref="T4" si="5">P4*S4/100</f>
        <v>72324</v>
      </c>
      <c r="U4" s="105">
        <v>383.08</v>
      </c>
    </row>
    <row r="5" spans="1:21" ht="12.75" customHeight="1" x14ac:dyDescent="0.2">
      <c r="B5" s="60">
        <v>95040</v>
      </c>
      <c r="C5" s="121">
        <v>0.98599999999999999</v>
      </c>
      <c r="D5" s="20">
        <f t="shared" ref="D5:D15" si="6">B5*C5</f>
        <v>93709.440000000002</v>
      </c>
      <c r="E5" s="72">
        <v>95.454545454545453</v>
      </c>
      <c r="F5" s="20">
        <f t="shared" ref="F5:F15" si="7">B5*E5/100</f>
        <v>90720</v>
      </c>
      <c r="G5" s="98">
        <v>331.85</v>
      </c>
      <c r="I5" s="19">
        <v>105840</v>
      </c>
      <c r="J5" s="1">
        <v>0.97799999999999998</v>
      </c>
      <c r="K5" s="20">
        <f t="shared" ref="K5:K7" si="8">I5*J5</f>
        <v>103511.52</v>
      </c>
      <c r="L5" s="26">
        <v>94.464285714285708</v>
      </c>
      <c r="M5" s="20">
        <f t="shared" ref="M5:M7" si="9">I5*L5/100</f>
        <v>99981</v>
      </c>
      <c r="N5" s="98">
        <v>185.25</v>
      </c>
      <c r="P5" s="60">
        <v>78480</v>
      </c>
      <c r="Q5" s="1">
        <v>0.98299999999999998</v>
      </c>
      <c r="R5" s="20">
        <f t="shared" ref="R5:R11" si="10">P5*Q5</f>
        <v>77145.84</v>
      </c>
      <c r="S5" s="26">
        <v>94.403669724770651</v>
      </c>
      <c r="T5" s="20">
        <f t="shared" ref="T5:T11" si="11">P5*S5/100</f>
        <v>74088.000000000015</v>
      </c>
      <c r="U5" s="98">
        <v>382.75</v>
      </c>
    </row>
    <row r="6" spans="1:21" x14ac:dyDescent="0.2">
      <c r="A6" s="18">
        <v>43863</v>
      </c>
      <c r="B6" s="60">
        <v>95040</v>
      </c>
      <c r="C6" s="121">
        <v>0.98899999999999999</v>
      </c>
      <c r="D6" s="20">
        <f t="shared" si="6"/>
        <v>93994.559999999998</v>
      </c>
      <c r="E6" s="72">
        <v>97.840909090909093</v>
      </c>
      <c r="F6" s="20">
        <f t="shared" si="7"/>
        <v>92988</v>
      </c>
      <c r="G6" s="98">
        <v>331.68</v>
      </c>
      <c r="H6" s="18">
        <v>43863</v>
      </c>
      <c r="I6" s="19">
        <v>105840</v>
      </c>
      <c r="J6" s="1">
        <v>0.96599999999999997</v>
      </c>
      <c r="K6" s="20">
        <f t="shared" si="8"/>
        <v>102241.44</v>
      </c>
      <c r="L6" s="26">
        <v>90.965608465608454</v>
      </c>
      <c r="M6" s="20">
        <f t="shared" si="9"/>
        <v>96277.999999999985</v>
      </c>
      <c r="N6" s="98">
        <v>185.43</v>
      </c>
      <c r="O6" s="18">
        <v>43863</v>
      </c>
      <c r="P6" s="60">
        <v>78480</v>
      </c>
      <c r="Q6" s="1">
        <v>0.97199999999999998</v>
      </c>
      <c r="R6" s="20">
        <f t="shared" si="10"/>
        <v>76282.559999999998</v>
      </c>
      <c r="S6" s="26">
        <v>94.403669724770651</v>
      </c>
      <c r="T6" s="20">
        <f t="shared" si="11"/>
        <v>74088.000000000015</v>
      </c>
      <c r="U6" s="98">
        <v>383.37</v>
      </c>
    </row>
    <row r="7" spans="1:21" x14ac:dyDescent="0.2">
      <c r="B7" s="60">
        <v>95040</v>
      </c>
      <c r="C7" s="121">
        <v>0.98799999999999999</v>
      </c>
      <c r="D7" s="20">
        <f t="shared" si="6"/>
        <v>93899.520000000004</v>
      </c>
      <c r="E7" s="72">
        <v>97.840909090909093</v>
      </c>
      <c r="F7" s="20">
        <f t="shared" si="7"/>
        <v>92988</v>
      </c>
      <c r="G7" s="98">
        <v>332.29</v>
      </c>
      <c r="I7" s="19">
        <v>105840</v>
      </c>
      <c r="J7" s="1">
        <v>0.98099999999999998</v>
      </c>
      <c r="K7" s="20">
        <f t="shared" si="8"/>
        <v>103829.04</v>
      </c>
      <c r="L7" s="26">
        <v>97.962962962962962</v>
      </c>
      <c r="M7" s="20">
        <f t="shared" si="9"/>
        <v>103684</v>
      </c>
      <c r="N7" s="98">
        <v>185.7</v>
      </c>
      <c r="P7" s="60">
        <v>78480</v>
      </c>
      <c r="Q7" s="1">
        <v>0.97599999999999998</v>
      </c>
      <c r="R7" s="20">
        <f t="shared" si="10"/>
        <v>76596.479999999996</v>
      </c>
      <c r="S7" s="26">
        <v>94.403669724770651</v>
      </c>
      <c r="T7" s="20">
        <f t="shared" si="11"/>
        <v>74088.000000000015</v>
      </c>
      <c r="U7" s="98">
        <v>383.2</v>
      </c>
    </row>
    <row r="8" spans="1:21" ht="13.9" customHeight="1" x14ac:dyDescent="0.2">
      <c r="A8" s="18">
        <v>43864</v>
      </c>
      <c r="B8" s="60">
        <v>95040</v>
      </c>
      <c r="C8" s="121">
        <v>0.98599999999999999</v>
      </c>
      <c r="D8" s="20">
        <f t="shared" si="6"/>
        <v>93709.440000000002</v>
      </c>
      <c r="E8" s="72">
        <v>97.840909090909093</v>
      </c>
      <c r="F8" s="20">
        <f t="shared" si="7"/>
        <v>92988</v>
      </c>
      <c r="G8" s="98">
        <v>332.58</v>
      </c>
      <c r="I8" s="322" t="s">
        <v>1</v>
      </c>
      <c r="J8" s="322"/>
      <c r="K8" s="113">
        <f>SUM(K4:K7)</f>
        <v>410641.2</v>
      </c>
      <c r="L8" s="95">
        <f>M8/K8</f>
        <v>0.97390130361980232</v>
      </c>
      <c r="M8" s="113">
        <f>SUM(M4:M7)</f>
        <v>399924</v>
      </c>
      <c r="N8" s="113">
        <f>AVERAGE(N4:N7)</f>
        <v>185.5625</v>
      </c>
      <c r="O8" s="18">
        <v>43864</v>
      </c>
      <c r="P8" s="60">
        <v>78480</v>
      </c>
      <c r="Q8" s="1">
        <v>0.97599999999999998</v>
      </c>
      <c r="R8" s="20">
        <f t="shared" si="10"/>
        <v>76596.479999999996</v>
      </c>
      <c r="S8" s="26">
        <v>92.155963302752298</v>
      </c>
      <c r="T8" s="20">
        <f t="shared" si="11"/>
        <v>72324</v>
      </c>
      <c r="U8" s="98">
        <v>383.33</v>
      </c>
    </row>
    <row r="9" spans="1:21" x14ac:dyDescent="0.2">
      <c r="B9" s="60">
        <v>95040</v>
      </c>
      <c r="C9" s="121">
        <v>0.99099999999999999</v>
      </c>
      <c r="D9" s="20">
        <f t="shared" si="6"/>
        <v>94184.639999999999</v>
      </c>
      <c r="E9" s="72">
        <v>97.840909090909093</v>
      </c>
      <c r="F9" s="20">
        <f t="shared" si="7"/>
        <v>92988</v>
      </c>
      <c r="G9" s="98">
        <v>331.91</v>
      </c>
      <c r="I9" s="7"/>
      <c r="J9" s="1"/>
      <c r="K9" s="7"/>
      <c r="L9" s="26"/>
      <c r="M9" s="101"/>
      <c r="N9" s="98"/>
      <c r="P9" s="60">
        <v>78480</v>
      </c>
      <c r="Q9" s="1">
        <v>0.96799999999999997</v>
      </c>
      <c r="R9" s="20">
        <f t="shared" si="10"/>
        <v>75968.639999999999</v>
      </c>
      <c r="S9" s="26">
        <v>92.155963302752298</v>
      </c>
      <c r="T9" s="20">
        <f t="shared" si="11"/>
        <v>72324</v>
      </c>
      <c r="U9" s="98">
        <v>382.81</v>
      </c>
    </row>
    <row r="10" spans="1:21" x14ac:dyDescent="0.2">
      <c r="A10" s="18">
        <v>43865</v>
      </c>
      <c r="B10" s="60">
        <v>95040</v>
      </c>
      <c r="C10" s="121">
        <v>0.99</v>
      </c>
      <c r="D10" s="20">
        <f t="shared" si="6"/>
        <v>94089.600000000006</v>
      </c>
      <c r="E10" s="72">
        <v>95.454545454545453</v>
      </c>
      <c r="F10" s="20">
        <f t="shared" si="7"/>
        <v>90720</v>
      </c>
      <c r="G10" s="98">
        <v>332.68</v>
      </c>
      <c r="I10" s="327" t="s">
        <v>12</v>
      </c>
      <c r="J10" s="328"/>
      <c r="K10" s="328"/>
      <c r="L10" s="328"/>
      <c r="M10" s="328"/>
      <c r="N10" s="326"/>
      <c r="O10" s="18">
        <v>43865</v>
      </c>
      <c r="P10" s="60">
        <v>78480</v>
      </c>
      <c r="Q10" s="1">
        <v>0.97499999999999998</v>
      </c>
      <c r="R10" s="20">
        <f t="shared" si="10"/>
        <v>76518</v>
      </c>
      <c r="S10" s="26">
        <v>94.403669724770651</v>
      </c>
      <c r="T10" s="20">
        <f t="shared" si="11"/>
        <v>74088.000000000015</v>
      </c>
      <c r="U10" s="98">
        <v>382.39</v>
      </c>
    </row>
    <row r="11" spans="1:21" ht="14.25" customHeight="1" x14ac:dyDescent="0.2">
      <c r="A11" s="41"/>
      <c r="B11" s="60">
        <v>95040</v>
      </c>
      <c r="C11" s="121">
        <v>0.98399999999999999</v>
      </c>
      <c r="D11" s="20">
        <f t="shared" si="6"/>
        <v>93519.360000000001</v>
      </c>
      <c r="E11" s="72">
        <v>95.454545454545453</v>
      </c>
      <c r="F11" s="20">
        <f t="shared" si="7"/>
        <v>90720</v>
      </c>
      <c r="G11" s="98">
        <v>332.31</v>
      </c>
      <c r="H11" s="18">
        <v>43864</v>
      </c>
      <c r="I11" s="7">
        <v>100800</v>
      </c>
      <c r="J11" s="1">
        <v>0.89</v>
      </c>
      <c r="K11" s="20">
        <f t="shared" ref="K11" si="12">I11*J11</f>
        <v>89712</v>
      </c>
      <c r="L11" s="26">
        <v>61.473214285714285</v>
      </c>
      <c r="M11" s="101">
        <f t="shared" ref="M11" si="13">I11*L11/100</f>
        <v>61965</v>
      </c>
      <c r="N11" s="98">
        <v>193.17</v>
      </c>
      <c r="P11" s="60">
        <v>78480</v>
      </c>
      <c r="Q11" s="1">
        <v>0.97099999999999997</v>
      </c>
      <c r="R11" s="20">
        <f t="shared" si="10"/>
        <v>76204.08</v>
      </c>
      <c r="S11" s="26">
        <v>92.155963302752298</v>
      </c>
      <c r="T11" s="20">
        <f t="shared" si="11"/>
        <v>72324</v>
      </c>
      <c r="U11" s="98">
        <v>382.54</v>
      </c>
    </row>
    <row r="12" spans="1:21" ht="12.75" customHeight="1" x14ac:dyDescent="0.2">
      <c r="A12" s="59">
        <v>43866</v>
      </c>
      <c r="B12" s="60">
        <v>95040</v>
      </c>
      <c r="C12" s="121">
        <v>0.98499999999999999</v>
      </c>
      <c r="D12" s="20">
        <f t="shared" si="6"/>
        <v>93614.399999999994</v>
      </c>
      <c r="E12" s="72">
        <v>95.454545454545453</v>
      </c>
      <c r="F12" s="20">
        <f t="shared" si="7"/>
        <v>90720</v>
      </c>
      <c r="G12" s="98">
        <v>332.9</v>
      </c>
      <c r="I12" s="7">
        <v>100800</v>
      </c>
      <c r="J12" s="1">
        <v>0.95099999999999996</v>
      </c>
      <c r="K12" s="20">
        <f t="shared" ref="K12:K36" si="14">I12*J12</f>
        <v>95860.799999999988</v>
      </c>
      <c r="L12" s="26">
        <v>86.785714285714292</v>
      </c>
      <c r="M12" s="101">
        <f t="shared" ref="M12:M36" si="15">I12*L12/100</f>
        <v>87480</v>
      </c>
      <c r="N12" s="98">
        <v>192.29</v>
      </c>
      <c r="P12" s="322" t="s">
        <v>1</v>
      </c>
      <c r="Q12" s="322"/>
      <c r="R12" s="117">
        <f>SUM(R4:R11)</f>
        <v>611516.15999999992</v>
      </c>
      <c r="S12" s="95">
        <f>T12/R12</f>
        <v>0.95769832149652445</v>
      </c>
      <c r="T12" s="117">
        <f>SUM(T4:T11)</f>
        <v>585648</v>
      </c>
      <c r="U12" s="117">
        <f>AVERAGE(U4:U11)</f>
        <v>382.93374999999997</v>
      </c>
    </row>
    <row r="13" spans="1:21" ht="14.25" customHeight="1" x14ac:dyDescent="0.2">
      <c r="B13" s="60">
        <v>95040</v>
      </c>
      <c r="C13" s="121">
        <v>0.98299999999999998</v>
      </c>
      <c r="D13" s="20">
        <f t="shared" si="6"/>
        <v>93424.319999999992</v>
      </c>
      <c r="E13" s="72">
        <v>97.840909090909093</v>
      </c>
      <c r="F13" s="20">
        <f t="shared" si="7"/>
        <v>92988</v>
      </c>
      <c r="G13" s="98">
        <v>332.67</v>
      </c>
      <c r="H13" s="18">
        <v>43865</v>
      </c>
      <c r="I13" s="7">
        <v>100800</v>
      </c>
      <c r="J13" s="1">
        <v>0.93100000000000005</v>
      </c>
      <c r="K13" s="20">
        <f t="shared" si="14"/>
        <v>93844.800000000003</v>
      </c>
      <c r="L13" s="26">
        <v>83.169642857142861</v>
      </c>
      <c r="M13" s="101">
        <f t="shared" si="15"/>
        <v>83835</v>
      </c>
      <c r="N13" s="98">
        <v>192.75</v>
      </c>
      <c r="P13" s="30"/>
      <c r="Q13" s="1"/>
      <c r="R13" s="20"/>
      <c r="S13" s="26"/>
      <c r="T13" s="102"/>
      <c r="U13" s="98"/>
    </row>
    <row r="14" spans="1:21" ht="13.9" customHeight="1" x14ac:dyDescent="0.2">
      <c r="A14" s="18">
        <v>43867</v>
      </c>
      <c r="B14" s="60">
        <v>95040</v>
      </c>
      <c r="C14" s="121">
        <v>0.995</v>
      </c>
      <c r="D14" s="20">
        <f t="shared" si="6"/>
        <v>94564.800000000003</v>
      </c>
      <c r="E14" s="72">
        <v>97.840909090909093</v>
      </c>
      <c r="F14" s="20">
        <f t="shared" si="7"/>
        <v>92988</v>
      </c>
      <c r="G14" s="98">
        <v>331.46</v>
      </c>
      <c r="H14" s="21"/>
      <c r="I14" s="7">
        <v>100800</v>
      </c>
      <c r="J14" s="1">
        <v>0.97599999999999998</v>
      </c>
      <c r="K14" s="20">
        <f t="shared" si="14"/>
        <v>98380.800000000003</v>
      </c>
      <c r="L14" s="26">
        <v>94.017857142857139</v>
      </c>
      <c r="M14" s="101">
        <f t="shared" si="15"/>
        <v>94770</v>
      </c>
      <c r="N14" s="98">
        <v>192.89</v>
      </c>
      <c r="O14" s="33"/>
      <c r="P14" s="335" t="s">
        <v>20</v>
      </c>
      <c r="Q14" s="336"/>
      <c r="R14" s="336"/>
      <c r="S14" s="336"/>
      <c r="T14" s="336"/>
      <c r="U14" s="341"/>
    </row>
    <row r="15" spans="1:21" x14ac:dyDescent="0.2">
      <c r="B15" s="60">
        <v>95040</v>
      </c>
      <c r="C15" s="62">
        <v>0.98</v>
      </c>
      <c r="D15" s="20">
        <f t="shared" si="6"/>
        <v>93139.199999999997</v>
      </c>
      <c r="E15" s="63">
        <v>95.454545454545453</v>
      </c>
      <c r="F15" s="20">
        <f t="shared" si="7"/>
        <v>90720</v>
      </c>
      <c r="G15" s="98">
        <v>332.64</v>
      </c>
      <c r="H15" s="22">
        <v>43866</v>
      </c>
      <c r="I15" s="7">
        <v>100800</v>
      </c>
      <c r="J15" s="1">
        <v>0.98499999999999999</v>
      </c>
      <c r="K15" s="20">
        <f t="shared" si="14"/>
        <v>99288</v>
      </c>
      <c r="L15" s="26">
        <v>94.017857142857139</v>
      </c>
      <c r="M15" s="101">
        <f t="shared" si="15"/>
        <v>94770</v>
      </c>
      <c r="N15" s="98">
        <v>192.54</v>
      </c>
      <c r="O15" s="22">
        <v>43866</v>
      </c>
      <c r="P15" s="30">
        <v>75600</v>
      </c>
      <c r="Q15" s="1">
        <v>0.89900000000000002</v>
      </c>
      <c r="R15" s="20">
        <f t="shared" ref="R15" si="16">P15*Q15</f>
        <v>67964.400000000009</v>
      </c>
      <c r="S15" s="26">
        <v>44.722222222222221</v>
      </c>
      <c r="T15" s="20">
        <f t="shared" ref="T15" si="17">P15*S15/100</f>
        <v>33810</v>
      </c>
      <c r="U15" s="98">
        <v>465.84</v>
      </c>
    </row>
    <row r="16" spans="1:21" x14ac:dyDescent="0.2">
      <c r="B16" s="322" t="s">
        <v>1</v>
      </c>
      <c r="C16" s="322"/>
      <c r="D16" s="117">
        <f>SUM(D4:D15)</f>
        <v>1125178.56</v>
      </c>
      <c r="E16" s="95">
        <f>F16/D16</f>
        <v>0.97962051463191757</v>
      </c>
      <c r="F16" s="117">
        <f>SUM(F4:F15)</f>
        <v>1102248</v>
      </c>
      <c r="G16" s="117">
        <f>AVERAGE(G4:G15)</f>
        <v>332.1825</v>
      </c>
      <c r="I16" s="7">
        <v>100800</v>
      </c>
      <c r="J16" s="1">
        <v>0.96699999999999997</v>
      </c>
      <c r="K16" s="20">
        <f t="shared" si="14"/>
        <v>97473.599999999991</v>
      </c>
      <c r="L16" s="26">
        <v>94.017857142857139</v>
      </c>
      <c r="M16" s="101">
        <f t="shared" si="15"/>
        <v>94770</v>
      </c>
      <c r="N16" s="98">
        <v>192.18</v>
      </c>
      <c r="P16" s="30">
        <v>75600</v>
      </c>
      <c r="Q16" s="1">
        <v>0.97</v>
      </c>
      <c r="R16" s="20">
        <f t="shared" ref="R16:R24" si="18">P16*Q16</f>
        <v>73332</v>
      </c>
      <c r="S16" s="26">
        <v>83.611111111111114</v>
      </c>
      <c r="T16" s="20">
        <f t="shared" ref="T16:T24" si="19">P16*S16/100</f>
        <v>63210</v>
      </c>
      <c r="U16" s="98">
        <v>466.89</v>
      </c>
    </row>
    <row r="17" spans="1:21" x14ac:dyDescent="0.2">
      <c r="B17" s="60"/>
      <c r="C17" s="96"/>
      <c r="D17" s="20"/>
      <c r="E17" s="58"/>
      <c r="F17" s="20"/>
      <c r="G17" s="98"/>
      <c r="H17" s="18">
        <v>43867</v>
      </c>
      <c r="I17" s="7">
        <v>100800</v>
      </c>
      <c r="J17" s="1">
        <v>0.98199999999999998</v>
      </c>
      <c r="K17" s="20">
        <f t="shared" si="14"/>
        <v>98985.599999999991</v>
      </c>
      <c r="L17" s="26">
        <v>94.017857142857139</v>
      </c>
      <c r="M17" s="101">
        <f t="shared" si="15"/>
        <v>94770</v>
      </c>
      <c r="N17" s="98">
        <v>192.02</v>
      </c>
      <c r="O17" s="18">
        <v>43867</v>
      </c>
      <c r="P17" s="30">
        <v>75600</v>
      </c>
      <c r="Q17" s="1">
        <v>0.95199999999999996</v>
      </c>
      <c r="R17" s="20">
        <f t="shared" si="18"/>
        <v>71971.199999999997</v>
      </c>
      <c r="S17" s="26">
        <v>87.5</v>
      </c>
      <c r="T17" s="20">
        <f t="shared" si="19"/>
        <v>66150</v>
      </c>
      <c r="U17" s="98">
        <v>464.77</v>
      </c>
    </row>
    <row r="18" spans="1:21" ht="14.25" customHeight="1" x14ac:dyDescent="0.2">
      <c r="A18" s="33"/>
      <c r="B18" s="323" t="s">
        <v>32</v>
      </c>
      <c r="C18" s="334"/>
      <c r="D18" s="334"/>
      <c r="E18" s="334"/>
      <c r="F18" s="323"/>
      <c r="G18" s="323"/>
      <c r="I18" s="7">
        <v>100800</v>
      </c>
      <c r="J18" s="1">
        <v>0.98</v>
      </c>
      <c r="K18" s="20">
        <f t="shared" si="14"/>
        <v>98784</v>
      </c>
      <c r="L18" s="26">
        <v>94.017857142857139</v>
      </c>
      <c r="M18" s="101">
        <f t="shared" si="15"/>
        <v>94770</v>
      </c>
      <c r="N18" s="98">
        <v>192.22</v>
      </c>
      <c r="P18" s="30">
        <v>75600</v>
      </c>
      <c r="Q18" s="1">
        <v>0.97199999999999998</v>
      </c>
      <c r="R18" s="20">
        <f t="shared" si="18"/>
        <v>73483.199999999997</v>
      </c>
      <c r="S18" s="26">
        <v>93.333333333333329</v>
      </c>
      <c r="T18" s="20">
        <f t="shared" si="19"/>
        <v>70560</v>
      </c>
      <c r="U18" s="98">
        <v>463.39</v>
      </c>
    </row>
    <row r="19" spans="1:21" x14ac:dyDescent="0.2">
      <c r="A19" s="18">
        <v>43868</v>
      </c>
      <c r="B19" s="30">
        <v>84960</v>
      </c>
      <c r="C19" s="3">
        <v>0.94499999999999995</v>
      </c>
      <c r="D19" s="20">
        <f t="shared" ref="D19" si="20">B19*C19</f>
        <v>80287.199999999997</v>
      </c>
      <c r="E19" s="26">
        <v>72.902542372881356</v>
      </c>
      <c r="F19" s="20">
        <f t="shared" ref="F19" si="21">B19*E19/100</f>
        <v>61938</v>
      </c>
      <c r="G19" s="98">
        <v>386.27</v>
      </c>
      <c r="H19" s="18">
        <v>43868</v>
      </c>
      <c r="I19" s="7">
        <v>100800</v>
      </c>
      <c r="J19" s="1">
        <v>0.98099999999999998</v>
      </c>
      <c r="K19" s="20">
        <f t="shared" si="14"/>
        <v>98884.800000000003</v>
      </c>
      <c r="L19" s="26">
        <v>94.017857142857139</v>
      </c>
      <c r="M19" s="101">
        <f t="shared" si="15"/>
        <v>94770</v>
      </c>
      <c r="N19" s="98">
        <v>192.19</v>
      </c>
      <c r="O19" s="18">
        <v>43868</v>
      </c>
      <c r="P19" s="30">
        <v>75600</v>
      </c>
      <c r="Q19" s="1">
        <v>0.98299999999999998</v>
      </c>
      <c r="R19" s="20">
        <f t="shared" si="18"/>
        <v>74314.8</v>
      </c>
      <c r="S19" s="26">
        <v>93.333333333333329</v>
      </c>
      <c r="T19" s="20">
        <f t="shared" si="19"/>
        <v>70560</v>
      </c>
      <c r="U19" s="98">
        <v>462.21</v>
      </c>
    </row>
    <row r="20" spans="1:21" x14ac:dyDescent="0.2">
      <c r="B20" s="30">
        <v>86400</v>
      </c>
      <c r="C20" s="3">
        <v>0.97199999999999998</v>
      </c>
      <c r="D20" s="20">
        <f t="shared" ref="D20:D28" si="22">B20*C20</f>
        <v>83980.800000000003</v>
      </c>
      <c r="E20" s="26">
        <v>92.5</v>
      </c>
      <c r="F20" s="20">
        <f t="shared" ref="F20:F28" si="23">B20*E20/100</f>
        <v>79920</v>
      </c>
      <c r="G20" s="98">
        <v>386.16</v>
      </c>
      <c r="I20" s="7">
        <v>100800</v>
      </c>
      <c r="J20" s="1">
        <v>0.98499999999999999</v>
      </c>
      <c r="K20" s="20">
        <f t="shared" si="14"/>
        <v>99288</v>
      </c>
      <c r="L20" s="26">
        <v>94.017857142857139</v>
      </c>
      <c r="M20" s="101">
        <f t="shared" si="15"/>
        <v>94770</v>
      </c>
      <c r="N20" s="98">
        <v>192.22</v>
      </c>
      <c r="P20" s="30">
        <v>75600</v>
      </c>
      <c r="Q20" s="1">
        <v>0.98199999999999998</v>
      </c>
      <c r="R20" s="20">
        <f t="shared" si="18"/>
        <v>74239.199999999997</v>
      </c>
      <c r="S20" s="26">
        <v>93.333333333333329</v>
      </c>
      <c r="T20" s="20">
        <f t="shared" si="19"/>
        <v>70560</v>
      </c>
      <c r="U20" s="98">
        <v>463.33</v>
      </c>
    </row>
    <row r="21" spans="1:21" x14ac:dyDescent="0.2">
      <c r="A21" s="18">
        <v>43869</v>
      </c>
      <c r="B21" s="30">
        <v>86400</v>
      </c>
      <c r="C21" s="3">
        <v>0.97799999999999998</v>
      </c>
      <c r="D21" s="20">
        <f t="shared" si="22"/>
        <v>84499.199999999997</v>
      </c>
      <c r="E21" s="26">
        <v>94.8125</v>
      </c>
      <c r="F21" s="20">
        <f t="shared" si="23"/>
        <v>81918</v>
      </c>
      <c r="G21" s="98">
        <v>385.2</v>
      </c>
      <c r="H21" s="18">
        <v>43869</v>
      </c>
      <c r="I21" s="7">
        <v>100800</v>
      </c>
      <c r="J21" s="1">
        <v>0.98399999999999999</v>
      </c>
      <c r="K21" s="20">
        <f t="shared" si="14"/>
        <v>99187.199999999997</v>
      </c>
      <c r="L21" s="26">
        <v>94.017857142857139</v>
      </c>
      <c r="M21" s="101">
        <f t="shared" si="15"/>
        <v>94770</v>
      </c>
      <c r="N21" s="98">
        <v>192.11</v>
      </c>
      <c r="O21" s="18">
        <v>43869</v>
      </c>
      <c r="P21" s="30">
        <v>75600</v>
      </c>
      <c r="Q21" s="1">
        <v>0.98599999999999999</v>
      </c>
      <c r="R21" s="20">
        <f t="shared" si="18"/>
        <v>74541.600000000006</v>
      </c>
      <c r="S21" s="26">
        <v>93.333333333333329</v>
      </c>
      <c r="T21" s="20">
        <f t="shared" si="19"/>
        <v>70560</v>
      </c>
      <c r="U21" s="98">
        <v>463.22</v>
      </c>
    </row>
    <row r="22" spans="1:21" x14ac:dyDescent="0.2">
      <c r="B22" s="30">
        <v>86400</v>
      </c>
      <c r="C22" s="3">
        <v>0.97699999999999998</v>
      </c>
      <c r="D22" s="20">
        <f t="shared" si="22"/>
        <v>84412.800000000003</v>
      </c>
      <c r="E22" s="26">
        <v>92.5</v>
      </c>
      <c r="F22" s="20">
        <f t="shared" si="23"/>
        <v>79920</v>
      </c>
      <c r="G22" s="98">
        <v>386.04</v>
      </c>
      <c r="I22" s="7">
        <v>100800</v>
      </c>
      <c r="J22" s="1">
        <v>0.98499999999999999</v>
      </c>
      <c r="K22" s="20">
        <f t="shared" si="14"/>
        <v>99288</v>
      </c>
      <c r="L22" s="26">
        <v>94.017857142857139</v>
      </c>
      <c r="M22" s="101">
        <f t="shared" si="15"/>
        <v>94770</v>
      </c>
      <c r="N22" s="98">
        <v>192.72</v>
      </c>
      <c r="P22" s="30">
        <v>75600</v>
      </c>
      <c r="Q22" s="1">
        <v>0.95399999999999996</v>
      </c>
      <c r="R22" s="20">
        <f t="shared" si="18"/>
        <v>72122.399999999994</v>
      </c>
      <c r="S22" s="26">
        <v>44.722222222222221</v>
      </c>
      <c r="T22" s="20">
        <f t="shared" si="19"/>
        <v>33810</v>
      </c>
      <c r="U22" s="98">
        <v>462.57</v>
      </c>
    </row>
    <row r="23" spans="1:21" x14ac:dyDescent="0.2">
      <c r="A23" s="18">
        <v>43870</v>
      </c>
      <c r="B23" s="30">
        <v>87120</v>
      </c>
      <c r="C23" s="3">
        <v>0.96599999999999997</v>
      </c>
      <c r="D23" s="20">
        <f t="shared" si="22"/>
        <v>84157.92</v>
      </c>
      <c r="E23" s="26">
        <v>91.735537190082653</v>
      </c>
      <c r="F23" s="20">
        <f t="shared" si="23"/>
        <v>79920.000000000015</v>
      </c>
      <c r="G23" s="98">
        <v>387.41</v>
      </c>
      <c r="H23" s="18">
        <v>43870</v>
      </c>
      <c r="I23" s="7">
        <v>100800</v>
      </c>
      <c r="J23" s="1">
        <v>0.96799999999999997</v>
      </c>
      <c r="K23" s="20">
        <f t="shared" si="14"/>
        <v>97574.399999999994</v>
      </c>
      <c r="L23" s="26">
        <v>94.017857142857139</v>
      </c>
      <c r="M23" s="101">
        <f t="shared" si="15"/>
        <v>94770</v>
      </c>
      <c r="N23" s="98">
        <v>192.45</v>
      </c>
      <c r="O23" s="18">
        <v>43870</v>
      </c>
      <c r="P23" s="30">
        <v>75600</v>
      </c>
      <c r="Q23" s="1">
        <v>0.98</v>
      </c>
      <c r="R23" s="20">
        <f t="shared" si="18"/>
        <v>74088</v>
      </c>
      <c r="S23" s="26">
        <v>97.222222222222214</v>
      </c>
      <c r="T23" s="20">
        <f t="shared" si="19"/>
        <v>73499.999999999985</v>
      </c>
      <c r="U23" s="98">
        <v>463.47</v>
      </c>
    </row>
    <row r="24" spans="1:21" x14ac:dyDescent="0.2">
      <c r="B24" s="30">
        <v>87840</v>
      </c>
      <c r="C24" s="3">
        <v>0.97299999999999998</v>
      </c>
      <c r="D24" s="20">
        <f t="shared" si="22"/>
        <v>85468.319999999992</v>
      </c>
      <c r="E24" s="26">
        <v>93.258196721311464</v>
      </c>
      <c r="F24" s="20">
        <f t="shared" si="23"/>
        <v>81917.999999999985</v>
      </c>
      <c r="G24" s="98">
        <v>386.52</v>
      </c>
      <c r="I24" s="7">
        <v>100800</v>
      </c>
      <c r="J24" s="1">
        <v>0.98599999999999999</v>
      </c>
      <c r="K24" s="20">
        <f t="shared" si="14"/>
        <v>99388.800000000003</v>
      </c>
      <c r="L24" s="26">
        <v>94.017857142857139</v>
      </c>
      <c r="M24" s="101">
        <f t="shared" si="15"/>
        <v>94770</v>
      </c>
      <c r="N24" s="98">
        <v>192.94</v>
      </c>
      <c r="P24" s="30">
        <v>75600</v>
      </c>
      <c r="Q24" s="1">
        <v>0.99</v>
      </c>
      <c r="R24" s="20">
        <f t="shared" si="18"/>
        <v>74844</v>
      </c>
      <c r="S24" s="26">
        <v>95.277777777777771</v>
      </c>
      <c r="T24" s="20">
        <f t="shared" si="19"/>
        <v>72029.999999999985</v>
      </c>
      <c r="U24" s="98">
        <v>462.69</v>
      </c>
    </row>
    <row r="25" spans="1:21" ht="14.25" customHeight="1" x14ac:dyDescent="0.2">
      <c r="A25" s="18">
        <v>43871</v>
      </c>
      <c r="B25" s="30">
        <v>88560</v>
      </c>
      <c r="C25" s="3">
        <v>0.97</v>
      </c>
      <c r="D25" s="20">
        <f t="shared" si="22"/>
        <v>85903.2</v>
      </c>
      <c r="E25" s="26">
        <v>92.5</v>
      </c>
      <c r="F25" s="20">
        <f t="shared" si="23"/>
        <v>81918</v>
      </c>
      <c r="G25" s="98">
        <v>385.12</v>
      </c>
      <c r="H25" s="18">
        <v>43871</v>
      </c>
      <c r="I25" s="7">
        <v>100800</v>
      </c>
      <c r="J25" s="1">
        <v>0.96</v>
      </c>
      <c r="K25" s="20">
        <f t="shared" si="14"/>
        <v>96768</v>
      </c>
      <c r="L25" s="26">
        <v>90.401785714285708</v>
      </c>
      <c r="M25" s="101">
        <f t="shared" si="15"/>
        <v>91125</v>
      </c>
      <c r="N25" s="98">
        <v>192.91</v>
      </c>
      <c r="P25" s="322" t="s">
        <v>1</v>
      </c>
      <c r="Q25" s="322"/>
      <c r="R25" s="117">
        <f>SUM(R15:R24)</f>
        <v>730900.8</v>
      </c>
      <c r="S25" s="95">
        <f>T25/R25</f>
        <v>0.85476715855284324</v>
      </c>
      <c r="T25" s="117">
        <f>SUM(T15:T24)</f>
        <v>624750</v>
      </c>
      <c r="U25" s="117">
        <f>AVERAGE(U15:U24)</f>
        <v>463.83799999999991</v>
      </c>
    </row>
    <row r="26" spans="1:21" x14ac:dyDescent="0.2">
      <c r="B26" s="30">
        <v>88560</v>
      </c>
      <c r="C26" s="3">
        <v>0.97599999999999998</v>
      </c>
      <c r="D26" s="20">
        <f t="shared" si="22"/>
        <v>86434.559999999998</v>
      </c>
      <c r="E26" s="26">
        <v>94.756097560975604</v>
      </c>
      <c r="F26" s="20">
        <f t="shared" si="23"/>
        <v>83916</v>
      </c>
      <c r="G26" s="98">
        <v>387.31</v>
      </c>
      <c r="I26" s="7">
        <v>100800</v>
      </c>
      <c r="J26" s="1">
        <v>0.97799999999999998</v>
      </c>
      <c r="K26" s="20">
        <f t="shared" si="14"/>
        <v>98582.399999999994</v>
      </c>
      <c r="L26" s="26">
        <v>94.017857142857139</v>
      </c>
      <c r="M26" s="101">
        <f t="shared" si="15"/>
        <v>94770</v>
      </c>
      <c r="N26" s="98">
        <v>192.38</v>
      </c>
      <c r="P26" s="30"/>
      <c r="Q26" s="1"/>
      <c r="R26" s="20"/>
      <c r="S26" s="26"/>
      <c r="T26" s="102"/>
      <c r="U26" s="37"/>
    </row>
    <row r="27" spans="1:21" ht="12.75" customHeight="1" x14ac:dyDescent="0.2">
      <c r="A27" s="18">
        <v>43872</v>
      </c>
      <c r="B27" s="30">
        <v>88560</v>
      </c>
      <c r="C27" s="3">
        <v>0.97299999999999998</v>
      </c>
      <c r="D27" s="20">
        <f t="shared" si="22"/>
        <v>86168.88</v>
      </c>
      <c r="E27" s="26">
        <v>92.5</v>
      </c>
      <c r="F27" s="20">
        <f t="shared" si="23"/>
        <v>81918</v>
      </c>
      <c r="G27" s="98">
        <v>385.64</v>
      </c>
      <c r="H27" s="18">
        <v>43872</v>
      </c>
      <c r="I27" s="7">
        <v>100800</v>
      </c>
      <c r="J27" s="1">
        <v>0.97299999999999998</v>
      </c>
      <c r="K27" s="20">
        <f t="shared" si="14"/>
        <v>98078.399999999994</v>
      </c>
      <c r="L27" s="26">
        <v>94.017857142857139</v>
      </c>
      <c r="M27" s="101">
        <f t="shared" si="15"/>
        <v>94770</v>
      </c>
      <c r="N27" s="98">
        <v>192.2</v>
      </c>
      <c r="O27" s="33"/>
      <c r="P27" s="335" t="s">
        <v>15</v>
      </c>
      <c r="Q27" s="336"/>
      <c r="R27" s="336"/>
      <c r="S27" s="336"/>
      <c r="T27" s="336"/>
      <c r="U27" s="337"/>
    </row>
    <row r="28" spans="1:21" ht="12.75" customHeight="1" x14ac:dyDescent="0.2">
      <c r="B28" s="30">
        <v>88560</v>
      </c>
      <c r="C28" s="3">
        <v>0.97699999999999998</v>
      </c>
      <c r="D28" s="20">
        <f t="shared" si="22"/>
        <v>86523.12</v>
      </c>
      <c r="E28" s="26">
        <v>94.756097560975604</v>
      </c>
      <c r="F28" s="20">
        <f t="shared" si="23"/>
        <v>83916</v>
      </c>
      <c r="G28" s="98">
        <v>385.7</v>
      </c>
      <c r="I28" s="7">
        <v>100800</v>
      </c>
      <c r="J28" s="1">
        <v>0.97699999999999998</v>
      </c>
      <c r="K28" s="20">
        <f t="shared" si="14"/>
        <v>98481.599999999991</v>
      </c>
      <c r="L28" s="26">
        <v>94.017857142857139</v>
      </c>
      <c r="M28" s="101">
        <f t="shared" si="15"/>
        <v>94770</v>
      </c>
      <c r="N28" s="98">
        <v>192.33</v>
      </c>
      <c r="O28" s="18">
        <v>43871</v>
      </c>
      <c r="P28" s="30">
        <v>77040</v>
      </c>
      <c r="Q28" s="1">
        <v>0.83299999999999996</v>
      </c>
      <c r="R28" s="20">
        <f t="shared" ref="R28" si="24">P28*Q28</f>
        <v>64174.32</v>
      </c>
      <c r="S28" s="26">
        <v>64.345794392523374</v>
      </c>
      <c r="T28" s="20">
        <f t="shared" ref="T28" si="25">P28*S28/100</f>
        <v>49572.000000000007</v>
      </c>
      <c r="U28" s="98">
        <v>451.8</v>
      </c>
    </row>
    <row r="29" spans="1:21" ht="12.75" customHeight="1" x14ac:dyDescent="0.2">
      <c r="B29" s="322" t="s">
        <v>1</v>
      </c>
      <c r="C29" s="322"/>
      <c r="D29" s="125">
        <f>SUM(D19:D28)</f>
        <v>847836</v>
      </c>
      <c r="E29" s="95">
        <f>F29/D29</f>
        <v>0.94027854443548042</v>
      </c>
      <c r="F29" s="125">
        <f>SUM(F19:F28)</f>
        <v>797202</v>
      </c>
      <c r="G29" s="125">
        <f>AVERAGE(G19:G28)</f>
        <v>386.137</v>
      </c>
      <c r="H29" s="18">
        <v>43873</v>
      </c>
      <c r="I29" s="7">
        <v>100800</v>
      </c>
      <c r="J29" s="1">
        <v>0.97199999999999998</v>
      </c>
      <c r="K29" s="20">
        <f t="shared" si="14"/>
        <v>97977.599999999991</v>
      </c>
      <c r="L29" s="26">
        <v>94.017857142857139</v>
      </c>
      <c r="M29" s="101">
        <f t="shared" si="15"/>
        <v>94770</v>
      </c>
      <c r="N29" s="98">
        <v>192.85</v>
      </c>
      <c r="P29" s="30">
        <v>77040</v>
      </c>
      <c r="Q29" s="1">
        <v>0.98299999999999998</v>
      </c>
      <c r="R29" s="20">
        <f t="shared" ref="R29:R33" si="26">P29*Q29</f>
        <v>75730.319999999992</v>
      </c>
      <c r="S29" s="26">
        <v>96.518691588785046</v>
      </c>
      <c r="T29" s="20">
        <f t="shared" ref="T29:T33" si="27">P29*S29/100</f>
        <v>74358</v>
      </c>
      <c r="U29" s="98">
        <v>451.5</v>
      </c>
    </row>
    <row r="30" spans="1:21" ht="12.75" customHeight="1" x14ac:dyDescent="0.2">
      <c r="B30" s="60"/>
      <c r="C30" s="96"/>
      <c r="D30" s="20"/>
      <c r="E30" s="58"/>
      <c r="F30" s="20"/>
      <c r="G30" s="98"/>
      <c r="I30" s="7">
        <v>100800</v>
      </c>
      <c r="J30" s="1">
        <v>0.97299999999999998</v>
      </c>
      <c r="K30" s="20">
        <f t="shared" si="14"/>
        <v>98078.399999999994</v>
      </c>
      <c r="L30" s="26">
        <v>94.017857142857139</v>
      </c>
      <c r="M30" s="101">
        <f t="shared" si="15"/>
        <v>94770</v>
      </c>
      <c r="N30" s="98">
        <v>192.22</v>
      </c>
      <c r="O30" s="18">
        <v>43872</v>
      </c>
      <c r="P30" s="30">
        <v>77040</v>
      </c>
      <c r="Q30" s="1">
        <v>0.97099999999999997</v>
      </c>
      <c r="R30" s="20">
        <f t="shared" si="26"/>
        <v>74805.84</v>
      </c>
      <c r="S30" s="26">
        <v>94.626168224299064</v>
      </c>
      <c r="T30" s="20">
        <f t="shared" si="27"/>
        <v>72900</v>
      </c>
      <c r="U30" s="98">
        <v>451.7</v>
      </c>
    </row>
    <row r="31" spans="1:21" ht="14.25" customHeight="1" x14ac:dyDescent="0.2">
      <c r="A31" s="33"/>
      <c r="B31" s="324" t="s">
        <v>11</v>
      </c>
      <c r="C31" s="325"/>
      <c r="D31" s="325"/>
      <c r="E31" s="325"/>
      <c r="F31" s="325"/>
      <c r="G31" s="326"/>
      <c r="H31" s="18">
        <v>43874</v>
      </c>
      <c r="I31" s="7">
        <v>100800</v>
      </c>
      <c r="J31" s="1">
        <v>0.97899999999999998</v>
      </c>
      <c r="K31" s="20">
        <f t="shared" si="14"/>
        <v>98683.199999999997</v>
      </c>
      <c r="L31" s="26">
        <v>94.017857142857139</v>
      </c>
      <c r="M31" s="101">
        <f t="shared" si="15"/>
        <v>94770</v>
      </c>
      <c r="N31" s="98">
        <v>192.65</v>
      </c>
      <c r="P31" s="30">
        <v>77040</v>
      </c>
      <c r="Q31" s="1">
        <v>0.97499999999999998</v>
      </c>
      <c r="R31" s="20">
        <f t="shared" si="26"/>
        <v>75114</v>
      </c>
      <c r="S31" s="26">
        <v>96.518691588785046</v>
      </c>
      <c r="T31" s="20">
        <f t="shared" si="27"/>
        <v>74358</v>
      </c>
      <c r="U31" s="98">
        <v>452.35</v>
      </c>
    </row>
    <row r="32" spans="1:21" ht="14.25" customHeight="1" x14ac:dyDescent="0.2">
      <c r="A32" s="18">
        <v>43873</v>
      </c>
      <c r="B32" s="30">
        <v>75600</v>
      </c>
      <c r="C32" s="3">
        <v>0.92700000000000005</v>
      </c>
      <c r="D32" s="20">
        <f t="shared" ref="D32" si="28">B32*C32</f>
        <v>70081.2</v>
      </c>
      <c r="E32" s="26">
        <v>72.11904761904762</v>
      </c>
      <c r="F32" s="20">
        <f t="shared" ref="F32" si="29">B32*E32/100</f>
        <v>54522</v>
      </c>
      <c r="G32" s="98">
        <v>435.27</v>
      </c>
      <c r="I32" s="7">
        <v>100800</v>
      </c>
      <c r="J32" s="1">
        <v>0.97299999999999998</v>
      </c>
      <c r="K32" s="20">
        <f t="shared" si="14"/>
        <v>98078.399999999994</v>
      </c>
      <c r="L32" s="26">
        <v>94.017857142857139</v>
      </c>
      <c r="M32" s="101">
        <f t="shared" si="15"/>
        <v>94770</v>
      </c>
      <c r="N32" s="104">
        <v>192.12</v>
      </c>
      <c r="O32" s="18">
        <v>43873</v>
      </c>
      <c r="P32" s="30">
        <v>77040</v>
      </c>
      <c r="Q32" s="1">
        <v>0.98099999999999998</v>
      </c>
      <c r="R32" s="20">
        <f t="shared" si="26"/>
        <v>75576.240000000005</v>
      </c>
      <c r="S32" s="26">
        <v>96.518691588785046</v>
      </c>
      <c r="T32" s="20">
        <f t="shared" si="27"/>
        <v>74358</v>
      </c>
      <c r="U32" s="98">
        <v>452.02</v>
      </c>
    </row>
    <row r="33" spans="1:21" ht="13.9" customHeight="1" x14ac:dyDescent="0.2">
      <c r="B33" s="30">
        <v>77040</v>
      </c>
      <c r="C33" s="3">
        <v>0.97699999999999998</v>
      </c>
      <c r="D33" s="20">
        <f t="shared" ref="D33:D43" si="30">B33*C33</f>
        <v>75268.08</v>
      </c>
      <c r="E33" s="26">
        <v>94.361370716510905</v>
      </c>
      <c r="F33" s="20">
        <f t="shared" ref="F33:F43" si="31">B33*E33/100</f>
        <v>72696</v>
      </c>
      <c r="G33" s="98">
        <v>434.54</v>
      </c>
      <c r="H33" s="18">
        <v>43875</v>
      </c>
      <c r="I33" s="7">
        <v>100800</v>
      </c>
      <c r="J33" s="1">
        <v>0.95799999999999996</v>
      </c>
      <c r="K33" s="20">
        <f t="shared" si="14"/>
        <v>96566.399999999994</v>
      </c>
      <c r="L33" s="26">
        <v>90.401785714285708</v>
      </c>
      <c r="M33" s="101">
        <f t="shared" si="15"/>
        <v>91125</v>
      </c>
      <c r="N33" s="98">
        <v>192.63</v>
      </c>
      <c r="P33" s="30">
        <v>77040</v>
      </c>
      <c r="Q33" s="1">
        <v>0.995</v>
      </c>
      <c r="R33" s="20">
        <f t="shared" si="26"/>
        <v>76654.8</v>
      </c>
      <c r="S33" s="26">
        <v>96.518691588785046</v>
      </c>
      <c r="T33" s="20">
        <f t="shared" si="27"/>
        <v>74358</v>
      </c>
      <c r="U33" s="98">
        <v>452.52</v>
      </c>
    </row>
    <row r="34" spans="1:21" x14ac:dyDescent="0.2">
      <c r="A34" s="18">
        <v>43874</v>
      </c>
      <c r="B34" s="30">
        <v>77040</v>
      </c>
      <c r="C34" s="3">
        <v>0.98099999999999998</v>
      </c>
      <c r="D34" s="20">
        <f t="shared" si="30"/>
        <v>75576.240000000005</v>
      </c>
      <c r="E34" s="26">
        <v>94.361370716510905</v>
      </c>
      <c r="F34" s="20">
        <f t="shared" si="31"/>
        <v>72696</v>
      </c>
      <c r="G34" s="98">
        <v>436.43</v>
      </c>
      <c r="I34" s="7">
        <v>100800</v>
      </c>
      <c r="J34" s="1">
        <v>0.97499999999999998</v>
      </c>
      <c r="K34" s="20">
        <f t="shared" si="14"/>
        <v>98280</v>
      </c>
      <c r="L34" s="26">
        <v>94.017857142857139</v>
      </c>
      <c r="M34" s="101">
        <f t="shared" si="15"/>
        <v>94770</v>
      </c>
      <c r="N34" s="98">
        <v>193.02</v>
      </c>
      <c r="P34" s="322" t="s">
        <v>1</v>
      </c>
      <c r="Q34" s="322"/>
      <c r="R34" s="128">
        <f>SUM(R28:R33)</f>
        <v>442055.51999999996</v>
      </c>
      <c r="S34" s="95">
        <f>T34/R34</f>
        <v>0.94988973330770765</v>
      </c>
      <c r="T34" s="128">
        <f>SUM(T28:T33)</f>
        <v>419904</v>
      </c>
      <c r="U34" s="128">
        <f>AVERAGE(U24:U33)</f>
        <v>454.80224999999996</v>
      </c>
    </row>
    <row r="35" spans="1:21" ht="12.75" customHeight="1" x14ac:dyDescent="0.2">
      <c r="B35" s="30">
        <v>77040</v>
      </c>
      <c r="C35" s="3">
        <v>0.97399999999999998</v>
      </c>
      <c r="D35" s="20">
        <f t="shared" si="30"/>
        <v>75036.959999999992</v>
      </c>
      <c r="E35" s="26">
        <v>92.546728971962622</v>
      </c>
      <c r="F35" s="20">
        <f t="shared" si="31"/>
        <v>71298</v>
      </c>
      <c r="G35" s="98">
        <v>435.95</v>
      </c>
      <c r="H35" s="18">
        <v>43876</v>
      </c>
      <c r="I35" s="7">
        <v>100800</v>
      </c>
      <c r="J35" s="1">
        <v>0.97899999999999998</v>
      </c>
      <c r="K35" s="20">
        <f t="shared" si="14"/>
        <v>98683.199999999997</v>
      </c>
      <c r="L35" s="26">
        <v>94.017857142857139</v>
      </c>
      <c r="M35" s="101">
        <f t="shared" si="15"/>
        <v>94770</v>
      </c>
      <c r="N35" s="98">
        <v>193.62</v>
      </c>
      <c r="P35" s="30"/>
      <c r="Q35" s="1"/>
      <c r="R35" s="20"/>
      <c r="S35" s="26"/>
      <c r="T35" s="102"/>
      <c r="U35" s="98"/>
    </row>
    <row r="36" spans="1:21" x14ac:dyDescent="0.2">
      <c r="A36" s="18">
        <v>43875</v>
      </c>
      <c r="B36" s="30">
        <v>78480</v>
      </c>
      <c r="C36" s="3">
        <v>0.98699999999999999</v>
      </c>
      <c r="D36" s="20">
        <f t="shared" si="30"/>
        <v>77459.759999999995</v>
      </c>
      <c r="E36" s="26">
        <v>97.974006116207946</v>
      </c>
      <c r="F36" s="20">
        <f t="shared" si="31"/>
        <v>76890</v>
      </c>
      <c r="G36" s="98">
        <v>436.91</v>
      </c>
      <c r="I36" s="7">
        <v>100800</v>
      </c>
      <c r="J36" s="1">
        <v>0.98599999999999999</v>
      </c>
      <c r="K36" s="20">
        <f t="shared" si="14"/>
        <v>99388.800000000003</v>
      </c>
      <c r="L36" s="26">
        <v>94.017857142857139</v>
      </c>
      <c r="M36" s="101">
        <f t="shared" si="15"/>
        <v>94770</v>
      </c>
      <c r="N36" s="98">
        <v>192.73</v>
      </c>
      <c r="O36" s="33"/>
      <c r="P36" s="335" t="s">
        <v>14</v>
      </c>
      <c r="Q36" s="336"/>
      <c r="R36" s="336"/>
      <c r="S36" s="336"/>
      <c r="T36" s="336"/>
      <c r="U36" s="337"/>
    </row>
    <row r="37" spans="1:21" x14ac:dyDescent="0.2">
      <c r="B37" s="30">
        <v>79200</v>
      </c>
      <c r="C37" s="3">
        <v>0.97799999999999998</v>
      </c>
      <c r="D37" s="20">
        <f t="shared" si="30"/>
        <v>77457.599999999991</v>
      </c>
      <c r="E37" s="26">
        <v>93.553030303030312</v>
      </c>
      <c r="F37" s="20">
        <f t="shared" si="31"/>
        <v>74094.000000000015</v>
      </c>
      <c r="G37" s="98">
        <v>435.95</v>
      </c>
      <c r="H37" s="18">
        <v>43877</v>
      </c>
      <c r="I37" s="7">
        <v>100800</v>
      </c>
      <c r="J37" s="1">
        <v>0.98299999999999998</v>
      </c>
      <c r="K37" s="20">
        <f t="shared" ref="K37:K38" si="32">I37*J37</f>
        <v>99086.399999999994</v>
      </c>
      <c r="L37" s="26">
        <v>94.017857142857139</v>
      </c>
      <c r="M37" s="101">
        <f t="shared" ref="M37:M38" si="33">I37*L37/100</f>
        <v>94770</v>
      </c>
      <c r="N37" s="98">
        <v>193.14</v>
      </c>
      <c r="O37" s="18">
        <v>43874</v>
      </c>
      <c r="P37" s="30">
        <v>65520</v>
      </c>
      <c r="Q37" s="1">
        <v>0.89500000000000002</v>
      </c>
      <c r="R37" s="20">
        <f t="shared" ref="R37" si="34">P37*Q37</f>
        <v>58640.4</v>
      </c>
      <c r="S37" s="26">
        <v>65.247252747252745</v>
      </c>
      <c r="T37" s="102">
        <f t="shared" ref="T37" si="35">P37*S37/100</f>
        <v>42750</v>
      </c>
      <c r="U37" s="98">
        <v>586.08000000000004</v>
      </c>
    </row>
    <row r="38" spans="1:21" ht="12.75" customHeight="1" x14ac:dyDescent="0.2">
      <c r="A38" s="18">
        <v>43876</v>
      </c>
      <c r="B38" s="30">
        <v>79200</v>
      </c>
      <c r="C38" s="3">
        <v>0.98599999999999999</v>
      </c>
      <c r="D38" s="20">
        <f t="shared" si="30"/>
        <v>78091.199999999997</v>
      </c>
      <c r="E38" s="26">
        <v>95.318181818181813</v>
      </c>
      <c r="F38" s="20">
        <f t="shared" si="31"/>
        <v>75492</v>
      </c>
      <c r="G38" s="98">
        <v>436.73</v>
      </c>
      <c r="I38" s="7">
        <v>100800</v>
      </c>
      <c r="J38" s="1">
        <v>0.98799999999999999</v>
      </c>
      <c r="K38" s="20">
        <f t="shared" si="32"/>
        <v>99590.399999999994</v>
      </c>
      <c r="L38" s="26">
        <v>94.017857142857139</v>
      </c>
      <c r="M38" s="101">
        <f t="shared" si="33"/>
        <v>94770</v>
      </c>
      <c r="N38" s="98">
        <v>192.83</v>
      </c>
      <c r="P38" s="30">
        <v>65520</v>
      </c>
      <c r="Q38" s="1">
        <v>0.94799999999999995</v>
      </c>
      <c r="R38" s="20">
        <f t="shared" ref="R38:R52" si="36">P38*Q38</f>
        <v>62112.959999999999</v>
      </c>
      <c r="S38" s="26">
        <v>91.34615384615384</v>
      </c>
      <c r="T38" s="102">
        <f t="shared" ref="T38:T52" si="37">P38*S38/100</f>
        <v>59850</v>
      </c>
      <c r="U38" s="98">
        <v>587.73</v>
      </c>
    </row>
    <row r="39" spans="1:21" x14ac:dyDescent="0.2">
      <c r="B39" s="30">
        <v>79200</v>
      </c>
      <c r="C39" s="3">
        <v>0.98699999999999999</v>
      </c>
      <c r="D39" s="20">
        <f t="shared" si="30"/>
        <v>78170.399999999994</v>
      </c>
      <c r="E39" s="26">
        <v>97.083333333333329</v>
      </c>
      <c r="F39" s="20">
        <f t="shared" si="31"/>
        <v>76890</v>
      </c>
      <c r="G39" s="98">
        <v>438.1</v>
      </c>
      <c r="H39" s="18">
        <v>43878</v>
      </c>
      <c r="I39" s="7">
        <v>100800</v>
      </c>
      <c r="J39" s="38">
        <v>0.97299999999999998</v>
      </c>
      <c r="K39" s="20">
        <f t="shared" ref="K39:K40" si="38">I39*J39</f>
        <v>98078.399999999994</v>
      </c>
      <c r="L39" s="132">
        <v>94.017857142857139</v>
      </c>
      <c r="M39" s="101">
        <f t="shared" ref="M39:M40" si="39">I39*L39/100</f>
        <v>94770</v>
      </c>
      <c r="N39" s="98">
        <v>192.83</v>
      </c>
      <c r="O39" s="18">
        <v>43875</v>
      </c>
      <c r="P39" s="30">
        <v>65520</v>
      </c>
      <c r="Q39" s="1">
        <v>0.98799999999999999</v>
      </c>
      <c r="R39" s="20">
        <f t="shared" si="36"/>
        <v>64733.760000000002</v>
      </c>
      <c r="S39" s="26">
        <v>93.956043956043956</v>
      </c>
      <c r="T39" s="102">
        <f t="shared" si="37"/>
        <v>61560</v>
      </c>
      <c r="U39" s="98">
        <v>584.63</v>
      </c>
    </row>
    <row r="40" spans="1:21" x14ac:dyDescent="0.2">
      <c r="A40" s="18">
        <v>43877</v>
      </c>
      <c r="B40" s="30">
        <v>79200</v>
      </c>
      <c r="C40" s="3">
        <v>0.98099999999999998</v>
      </c>
      <c r="D40" s="20">
        <f t="shared" si="30"/>
        <v>77695.199999999997</v>
      </c>
      <c r="E40" s="26">
        <v>95.318181818181813</v>
      </c>
      <c r="F40" s="20">
        <f t="shared" si="31"/>
        <v>75492</v>
      </c>
      <c r="G40" s="98">
        <v>439.15</v>
      </c>
      <c r="I40" s="7">
        <v>100800</v>
      </c>
      <c r="J40" s="38">
        <v>0.98399999999999999</v>
      </c>
      <c r="K40" s="20">
        <f t="shared" si="38"/>
        <v>99187.199999999997</v>
      </c>
      <c r="L40" s="23">
        <v>97.633928571428569</v>
      </c>
      <c r="M40" s="101">
        <f t="shared" si="39"/>
        <v>98415</v>
      </c>
      <c r="N40" s="98">
        <v>192.83</v>
      </c>
      <c r="P40" s="30">
        <v>65520</v>
      </c>
      <c r="Q40" s="1">
        <v>0.94799999999999995</v>
      </c>
      <c r="R40" s="20">
        <f t="shared" si="36"/>
        <v>62112.959999999999</v>
      </c>
      <c r="S40" s="26">
        <v>93.956043956043956</v>
      </c>
      <c r="T40" s="102">
        <f t="shared" si="37"/>
        <v>61560</v>
      </c>
      <c r="U40" s="98">
        <v>587.85</v>
      </c>
    </row>
    <row r="41" spans="1:21" x14ac:dyDescent="0.2">
      <c r="B41" s="30">
        <v>79200</v>
      </c>
      <c r="C41" s="3">
        <v>0.98</v>
      </c>
      <c r="D41" s="20">
        <f t="shared" si="30"/>
        <v>77616</v>
      </c>
      <c r="E41" s="26">
        <v>93.553030303030312</v>
      </c>
      <c r="F41" s="20">
        <f t="shared" si="31"/>
        <v>74094.000000000015</v>
      </c>
      <c r="G41" s="98">
        <v>437.1</v>
      </c>
      <c r="I41" s="322" t="s">
        <v>1</v>
      </c>
      <c r="J41" s="322"/>
      <c r="K41" s="129">
        <f>SUM(K11:K40)</f>
        <v>2939529.5999999996</v>
      </c>
      <c r="L41" s="95">
        <f>M41/K41</f>
        <v>0.94859565285547742</v>
      </c>
      <c r="M41" s="129">
        <f>SUM(M11:M40)</f>
        <v>2788425</v>
      </c>
      <c r="N41" s="129">
        <f>AVERAGE(N11:N40)</f>
        <v>192.59933333333331</v>
      </c>
      <c r="O41" s="18">
        <v>43876</v>
      </c>
      <c r="P41" s="30">
        <v>65520</v>
      </c>
      <c r="Q41" s="1">
        <v>0.98099999999999998</v>
      </c>
      <c r="R41" s="20">
        <f t="shared" si="36"/>
        <v>64275.119999999995</v>
      </c>
      <c r="S41" s="26">
        <v>93.956043956043956</v>
      </c>
      <c r="T41" s="102">
        <f t="shared" si="37"/>
        <v>61560</v>
      </c>
      <c r="U41" s="98">
        <v>588.38</v>
      </c>
    </row>
    <row r="42" spans="1:21" ht="13.9" customHeight="1" x14ac:dyDescent="0.2">
      <c r="A42" s="18">
        <v>43878</v>
      </c>
      <c r="B42" s="30">
        <v>79200</v>
      </c>
      <c r="C42" s="3">
        <v>0.97699999999999998</v>
      </c>
      <c r="D42" s="20">
        <f t="shared" si="30"/>
        <v>77378.399999999994</v>
      </c>
      <c r="E42" s="26">
        <v>95.318181818181813</v>
      </c>
      <c r="F42" s="20">
        <f t="shared" si="31"/>
        <v>75492</v>
      </c>
      <c r="G42" s="98">
        <v>435.89</v>
      </c>
      <c r="I42" s="7"/>
      <c r="J42" s="1"/>
      <c r="K42" s="7"/>
      <c r="L42" s="26"/>
      <c r="M42" s="101"/>
      <c r="N42" s="98"/>
      <c r="P42" s="30">
        <v>65520</v>
      </c>
      <c r="Q42" s="1">
        <v>0.96899999999999997</v>
      </c>
      <c r="R42" s="20">
        <f t="shared" si="36"/>
        <v>63488.88</v>
      </c>
      <c r="S42" s="26">
        <v>91.34615384615384</v>
      </c>
      <c r="T42" s="102">
        <f t="shared" si="37"/>
        <v>59850</v>
      </c>
      <c r="U42" s="98">
        <v>585.9</v>
      </c>
    </row>
    <row r="43" spans="1:21" ht="14.25" customHeight="1" x14ac:dyDescent="0.2">
      <c r="B43" s="30">
        <v>79200</v>
      </c>
      <c r="C43" s="3">
        <v>0.98199999999999998</v>
      </c>
      <c r="D43" s="20">
        <f t="shared" si="30"/>
        <v>77774.399999999994</v>
      </c>
      <c r="E43" s="26">
        <v>93.553030303030312</v>
      </c>
      <c r="F43" s="20">
        <f t="shared" si="31"/>
        <v>74094.000000000015</v>
      </c>
      <c r="G43" s="98">
        <v>438.23</v>
      </c>
      <c r="H43" s="33"/>
      <c r="I43" s="327" t="s">
        <v>33</v>
      </c>
      <c r="J43" s="328"/>
      <c r="K43" s="328"/>
      <c r="L43" s="328"/>
      <c r="M43" s="328"/>
      <c r="N43" s="326"/>
      <c r="O43" s="18">
        <v>43877</v>
      </c>
      <c r="P43" s="30">
        <v>65520</v>
      </c>
      <c r="Q43" s="1">
        <v>0.999</v>
      </c>
      <c r="R43" s="20">
        <f t="shared" si="36"/>
        <v>65454.48</v>
      </c>
      <c r="S43" s="26">
        <v>96.565934065934073</v>
      </c>
      <c r="T43" s="102">
        <f t="shared" si="37"/>
        <v>63270</v>
      </c>
      <c r="U43" s="98">
        <v>587.5</v>
      </c>
    </row>
    <row r="44" spans="1:21" x14ac:dyDescent="0.2">
      <c r="A44" s="18">
        <v>43879</v>
      </c>
      <c r="B44" s="30">
        <v>79200</v>
      </c>
      <c r="C44" s="3">
        <v>0.97599999999999998</v>
      </c>
      <c r="D44" s="20">
        <f t="shared" ref="D44:D45" si="40">B44*C44</f>
        <v>77299.199999999997</v>
      </c>
      <c r="E44" s="26">
        <v>95.318181818181813</v>
      </c>
      <c r="F44" s="20">
        <f t="shared" ref="F44:F45" si="41">B44*E44/100</f>
        <v>75492</v>
      </c>
      <c r="G44" s="98">
        <v>440.64</v>
      </c>
      <c r="H44" s="18">
        <v>43879</v>
      </c>
      <c r="I44" s="30">
        <v>111600</v>
      </c>
      <c r="J44" s="1">
        <v>0.72199999999999998</v>
      </c>
      <c r="K44" s="20">
        <f t="shared" ref="K44" si="42">I44*J44</f>
        <v>80575.199999999997</v>
      </c>
      <c r="L44" s="26">
        <v>35.878136200716845</v>
      </c>
      <c r="M44" s="101">
        <f t="shared" ref="M44" si="43">I44*L44/100</f>
        <v>40040</v>
      </c>
      <c r="N44" s="98">
        <v>193.02</v>
      </c>
      <c r="P44" s="30">
        <v>65520</v>
      </c>
      <c r="Q44" s="1">
        <v>0.97699999999999998</v>
      </c>
      <c r="R44" s="20">
        <f t="shared" si="36"/>
        <v>64013.04</v>
      </c>
      <c r="S44" s="26">
        <v>96.565934065934073</v>
      </c>
      <c r="T44" s="102">
        <f t="shared" si="37"/>
        <v>63270</v>
      </c>
      <c r="U44" s="98">
        <v>586.44000000000005</v>
      </c>
    </row>
    <row r="45" spans="1:21" x14ac:dyDescent="0.2">
      <c r="B45" s="30">
        <v>79200</v>
      </c>
      <c r="C45" s="3">
        <v>0.999</v>
      </c>
      <c r="D45" s="20">
        <f t="shared" si="40"/>
        <v>79120.800000000003</v>
      </c>
      <c r="E45" s="26">
        <v>98.848484848484858</v>
      </c>
      <c r="F45" s="20">
        <f t="shared" si="41"/>
        <v>78288.000000000015</v>
      </c>
      <c r="G45" s="98">
        <v>438.17</v>
      </c>
      <c r="I45" s="30">
        <v>111600</v>
      </c>
      <c r="J45" s="1">
        <v>0.98</v>
      </c>
      <c r="K45" s="20">
        <f t="shared" ref="K45:K47" si="44">I45*J45</f>
        <v>109368</v>
      </c>
      <c r="L45" s="26">
        <v>91.326164874551978</v>
      </c>
      <c r="M45" s="101">
        <f t="shared" ref="M45:M47" si="45">I45*L45/100</f>
        <v>101920</v>
      </c>
      <c r="N45" s="98">
        <v>192.64</v>
      </c>
      <c r="O45" s="18">
        <v>43878</v>
      </c>
      <c r="P45" s="30">
        <v>65520</v>
      </c>
      <c r="Q45" s="1">
        <v>0.97</v>
      </c>
      <c r="R45" s="20">
        <f t="shared" si="36"/>
        <v>63554.400000000001</v>
      </c>
      <c r="S45" s="26">
        <v>91.34615384615384</v>
      </c>
      <c r="T45" s="102">
        <f t="shared" si="37"/>
        <v>59850</v>
      </c>
      <c r="U45" s="98">
        <v>586.72</v>
      </c>
    </row>
    <row r="46" spans="1:21" ht="12.75" customHeight="1" x14ac:dyDescent="0.2">
      <c r="B46" s="322" t="s">
        <v>1</v>
      </c>
      <c r="C46" s="322"/>
      <c r="D46" s="130">
        <f>SUM(D32:D45)</f>
        <v>1074025.44</v>
      </c>
      <c r="E46" s="95">
        <f>F46/D46</f>
        <v>0.95670918186072018</v>
      </c>
      <c r="F46" s="130">
        <f>SUM(F32:F45)</f>
        <v>1027530</v>
      </c>
      <c r="G46" s="130">
        <f>AVERAGE(G32:G45)</f>
        <v>437.0757142857143</v>
      </c>
      <c r="H46" s="18">
        <v>43880</v>
      </c>
      <c r="I46" s="30">
        <v>111600</v>
      </c>
      <c r="J46" s="1">
        <v>0.98399999999999999</v>
      </c>
      <c r="K46" s="20">
        <f t="shared" si="44"/>
        <v>109814.39999999999</v>
      </c>
      <c r="L46" s="26">
        <v>94.587813620071685</v>
      </c>
      <c r="M46" s="101">
        <f t="shared" si="45"/>
        <v>105560</v>
      </c>
      <c r="N46" s="98">
        <v>192.31</v>
      </c>
      <c r="P46" s="30">
        <v>65520</v>
      </c>
      <c r="Q46" s="1">
        <v>0.999</v>
      </c>
      <c r="R46" s="20">
        <f t="shared" si="36"/>
        <v>65454.48</v>
      </c>
      <c r="S46" s="26">
        <v>96.565934065934073</v>
      </c>
      <c r="T46" s="102">
        <f t="shared" si="37"/>
        <v>63270</v>
      </c>
      <c r="U46" s="98">
        <v>586.23</v>
      </c>
    </row>
    <row r="47" spans="1:21" ht="12.75" customHeight="1" x14ac:dyDescent="0.2">
      <c r="B47" s="60"/>
      <c r="C47" s="96"/>
      <c r="D47" s="20"/>
      <c r="E47" s="58"/>
      <c r="F47" s="20"/>
      <c r="G47" s="98"/>
      <c r="I47" s="30">
        <v>112320</v>
      </c>
      <c r="J47" s="1">
        <v>0.95699999999999996</v>
      </c>
      <c r="K47" s="20">
        <f t="shared" si="44"/>
        <v>107490.23999999999</v>
      </c>
      <c r="L47" s="26">
        <v>90.740740740740748</v>
      </c>
      <c r="M47" s="101">
        <f t="shared" si="45"/>
        <v>101920</v>
      </c>
      <c r="N47" s="98">
        <v>192.29</v>
      </c>
      <c r="O47" s="18">
        <v>43879</v>
      </c>
      <c r="P47" s="30">
        <v>65520</v>
      </c>
      <c r="Q47" s="1">
        <v>0.98</v>
      </c>
      <c r="R47" s="20">
        <f t="shared" si="36"/>
        <v>64209.599999999999</v>
      </c>
      <c r="S47" s="26">
        <v>96.565934065934073</v>
      </c>
      <c r="T47" s="102">
        <f t="shared" si="37"/>
        <v>63270</v>
      </c>
      <c r="U47" s="98">
        <v>585.55999999999995</v>
      </c>
    </row>
    <row r="48" spans="1:21" ht="14.25" customHeight="1" x14ac:dyDescent="0.2">
      <c r="A48" s="33"/>
      <c r="B48" s="338" t="s">
        <v>35</v>
      </c>
      <c r="C48" s="339"/>
      <c r="D48" s="339"/>
      <c r="E48" s="339"/>
      <c r="F48" s="339"/>
      <c r="G48" s="340"/>
      <c r="I48" s="322" t="s">
        <v>1</v>
      </c>
      <c r="J48" s="322"/>
      <c r="K48" s="131">
        <f>SUM(K44:K47)</f>
        <v>407247.83999999997</v>
      </c>
      <c r="L48" s="95">
        <f>M48/K48</f>
        <v>0.85805243313261037</v>
      </c>
      <c r="M48" s="131">
        <f>SUM(M44:M47)</f>
        <v>349440</v>
      </c>
      <c r="N48" s="131">
        <f>AVERAGE(N44:N47)</f>
        <v>192.565</v>
      </c>
      <c r="P48" s="30">
        <v>65520</v>
      </c>
      <c r="Q48" s="1">
        <v>0.98099999999999998</v>
      </c>
      <c r="R48" s="20">
        <f t="shared" si="36"/>
        <v>64275.119999999995</v>
      </c>
      <c r="S48" s="26">
        <v>93.956043956043956</v>
      </c>
      <c r="T48" s="102">
        <f t="shared" si="37"/>
        <v>61560</v>
      </c>
      <c r="U48" s="98">
        <v>585.61</v>
      </c>
    </row>
    <row r="49" spans="1:21" ht="12.75" customHeight="1" x14ac:dyDescent="0.2">
      <c r="A49" s="18">
        <v>43880</v>
      </c>
      <c r="B49" s="30">
        <v>89280</v>
      </c>
      <c r="C49" s="3">
        <v>0.92300000000000004</v>
      </c>
      <c r="D49" s="20">
        <f t="shared" ref="D49" si="46">B49*C49</f>
        <v>82405.440000000002</v>
      </c>
      <c r="E49" s="26">
        <v>67.025089605734763</v>
      </c>
      <c r="F49" s="20">
        <f t="shared" ref="F49" si="47">B49*E49/100</f>
        <v>59840</v>
      </c>
      <c r="G49" s="98">
        <v>390.87</v>
      </c>
      <c r="I49" s="30"/>
      <c r="J49" s="1"/>
      <c r="K49" s="20"/>
      <c r="L49" s="26"/>
      <c r="M49" s="102"/>
      <c r="N49" s="98"/>
      <c r="O49" s="18">
        <v>43880</v>
      </c>
      <c r="P49" s="30">
        <v>65520</v>
      </c>
      <c r="Q49" s="1">
        <v>0.96799999999999997</v>
      </c>
      <c r="R49" s="20">
        <f t="shared" si="36"/>
        <v>63423.360000000001</v>
      </c>
      <c r="S49" s="26">
        <v>93.956043956043956</v>
      </c>
      <c r="T49" s="102">
        <f t="shared" si="37"/>
        <v>61560</v>
      </c>
      <c r="U49" s="98">
        <v>586.30999999999995</v>
      </c>
    </row>
    <row r="50" spans="1:21" x14ac:dyDescent="0.2">
      <c r="B50" s="30">
        <v>89280</v>
      </c>
      <c r="C50" s="3">
        <v>0.97799999999999998</v>
      </c>
      <c r="D50" s="20">
        <f t="shared" ref="D50:D64" si="48">B50*C50</f>
        <v>87315.839999999997</v>
      </c>
      <c r="E50" s="26">
        <v>93.835125448028677</v>
      </c>
      <c r="F50" s="20">
        <f t="shared" ref="F50:F64" si="49">B50*E50/100</f>
        <v>83776</v>
      </c>
      <c r="G50" s="98">
        <v>391.64</v>
      </c>
      <c r="H50" s="33"/>
      <c r="I50" s="327" t="s">
        <v>34</v>
      </c>
      <c r="J50" s="328"/>
      <c r="K50" s="328"/>
      <c r="L50" s="328"/>
      <c r="M50" s="328"/>
      <c r="N50" s="326"/>
      <c r="P50" s="30">
        <v>65520</v>
      </c>
      <c r="Q50" s="1">
        <v>0.97499999999999998</v>
      </c>
      <c r="R50" s="20">
        <f t="shared" si="36"/>
        <v>63882</v>
      </c>
      <c r="S50" s="26">
        <v>91.34615384615384</v>
      </c>
      <c r="T50" s="102">
        <f t="shared" si="37"/>
        <v>59850</v>
      </c>
      <c r="U50" s="98">
        <v>586.6</v>
      </c>
    </row>
    <row r="51" spans="1:21" x14ac:dyDescent="0.2">
      <c r="A51" s="18">
        <v>43881</v>
      </c>
      <c r="B51" s="30">
        <v>89280</v>
      </c>
      <c r="C51" s="3">
        <v>0.97499999999999998</v>
      </c>
      <c r="D51" s="20">
        <f t="shared" si="48"/>
        <v>87048</v>
      </c>
      <c r="E51" s="26">
        <v>94.13978494623656</v>
      </c>
      <c r="F51" s="20">
        <f t="shared" si="49"/>
        <v>84048</v>
      </c>
      <c r="G51" s="98">
        <v>391.18</v>
      </c>
      <c r="H51" s="18">
        <v>43881</v>
      </c>
      <c r="I51" s="30">
        <v>113760</v>
      </c>
      <c r="J51" s="1">
        <v>0.93100000000000005</v>
      </c>
      <c r="K51" s="20">
        <f t="shared" ref="K51" si="50">I51*J51</f>
        <v>105910.56000000001</v>
      </c>
      <c r="L51" s="26">
        <v>87.0323488045007</v>
      </c>
      <c r="M51" s="101">
        <f t="shared" ref="M51" si="51">I51*L51/100</f>
        <v>99008</v>
      </c>
      <c r="N51" s="98">
        <v>192.15</v>
      </c>
      <c r="O51" s="18">
        <v>43881</v>
      </c>
      <c r="P51" s="30">
        <v>65520</v>
      </c>
      <c r="Q51" s="1">
        <v>0.97299999999999998</v>
      </c>
      <c r="R51" s="20">
        <f t="shared" si="36"/>
        <v>63750.96</v>
      </c>
      <c r="S51" s="26">
        <v>93.956043956043956</v>
      </c>
      <c r="T51" s="102">
        <f t="shared" si="37"/>
        <v>61560</v>
      </c>
      <c r="U51" s="98">
        <v>586.47</v>
      </c>
    </row>
    <row r="52" spans="1:21" x14ac:dyDescent="0.2">
      <c r="B52" s="30">
        <v>89280</v>
      </c>
      <c r="C52" s="3">
        <v>0.96799999999999997</v>
      </c>
      <c r="D52" s="20">
        <f t="shared" si="48"/>
        <v>86423.039999999994</v>
      </c>
      <c r="E52" s="26">
        <v>93.835125448028677</v>
      </c>
      <c r="F52" s="20">
        <f t="shared" si="49"/>
        <v>83776</v>
      </c>
      <c r="G52" s="98">
        <v>391.2</v>
      </c>
      <c r="I52" s="30">
        <v>113760</v>
      </c>
      <c r="J52" s="1">
        <v>0.96199999999999997</v>
      </c>
      <c r="K52" s="20">
        <f t="shared" ref="K52:K58" si="52">I52*J52</f>
        <v>109437.12</v>
      </c>
      <c r="L52" s="26">
        <v>94.219409282700411</v>
      </c>
      <c r="M52" s="101">
        <f t="shared" ref="M52:M58" si="53">I52*L52/100</f>
        <v>107183.99999999999</v>
      </c>
      <c r="N52" s="98">
        <v>191.91</v>
      </c>
      <c r="P52" s="30">
        <v>65520</v>
      </c>
      <c r="Q52" s="1">
        <v>0.97399999999999998</v>
      </c>
      <c r="R52" s="20">
        <f t="shared" si="36"/>
        <v>63816.479999999996</v>
      </c>
      <c r="S52" s="26">
        <v>93.956043956043956</v>
      </c>
      <c r="T52" s="102">
        <f t="shared" si="37"/>
        <v>61560</v>
      </c>
      <c r="U52" s="98">
        <v>587.09</v>
      </c>
    </row>
    <row r="53" spans="1:21" ht="13.9" customHeight="1" x14ac:dyDescent="0.2">
      <c r="A53" s="18">
        <v>43882</v>
      </c>
      <c r="B53" s="30">
        <v>89280</v>
      </c>
      <c r="C53" s="3">
        <v>0.97799999999999998</v>
      </c>
      <c r="D53" s="20">
        <f t="shared" si="48"/>
        <v>87315.839999999997</v>
      </c>
      <c r="E53" s="26">
        <v>95.967741935483872</v>
      </c>
      <c r="F53" s="20">
        <f t="shared" si="49"/>
        <v>85680</v>
      </c>
      <c r="G53" s="98">
        <v>388.65</v>
      </c>
      <c r="H53" s="18">
        <v>43882</v>
      </c>
      <c r="I53" s="30">
        <v>115200</v>
      </c>
      <c r="J53" s="1">
        <v>0.97199999999999998</v>
      </c>
      <c r="K53" s="20">
        <f t="shared" si="52"/>
        <v>111974.39999999999</v>
      </c>
      <c r="L53" s="26">
        <v>96.25</v>
      </c>
      <c r="M53" s="101">
        <f t="shared" si="53"/>
        <v>110880</v>
      </c>
      <c r="N53" s="98">
        <v>191.85</v>
      </c>
      <c r="P53" s="322" t="s">
        <v>1</v>
      </c>
      <c r="Q53" s="322"/>
      <c r="R53" s="131">
        <f>SUM(R37:R52)</f>
        <v>1017197.9999999998</v>
      </c>
      <c r="S53" s="95">
        <f>T53/R53</f>
        <v>0.94981508024986305</v>
      </c>
      <c r="T53" s="131">
        <f>SUM(T37:T52)</f>
        <v>966150</v>
      </c>
      <c r="U53" s="131">
        <f>AVERAGE(U37:U52)</f>
        <v>586.56875000000002</v>
      </c>
    </row>
    <row r="54" spans="1:21" x14ac:dyDescent="0.2">
      <c r="B54" s="30">
        <v>89280</v>
      </c>
      <c r="C54" s="3">
        <v>0.97299999999999998</v>
      </c>
      <c r="D54" s="20">
        <f t="shared" si="48"/>
        <v>86869.440000000002</v>
      </c>
      <c r="E54" s="26">
        <v>93.835125448028677</v>
      </c>
      <c r="F54" s="20">
        <f t="shared" si="49"/>
        <v>83776</v>
      </c>
      <c r="G54" s="98">
        <v>391.52</v>
      </c>
      <c r="I54" s="30">
        <v>115920</v>
      </c>
      <c r="J54" s="1">
        <v>0.96799999999999997</v>
      </c>
      <c r="K54" s="20">
        <f t="shared" si="52"/>
        <v>112210.56</v>
      </c>
      <c r="L54" s="26">
        <v>95.652173913043484</v>
      </c>
      <c r="M54" s="101">
        <f t="shared" si="53"/>
        <v>110880</v>
      </c>
      <c r="N54" s="98">
        <v>192.29</v>
      </c>
      <c r="P54" s="60"/>
      <c r="Q54" s="1"/>
      <c r="R54" s="20"/>
      <c r="S54" s="26"/>
      <c r="T54" s="102"/>
      <c r="U54" s="98"/>
    </row>
    <row r="55" spans="1:21" ht="13.9" customHeight="1" x14ac:dyDescent="0.2">
      <c r="A55" s="18">
        <v>43883</v>
      </c>
      <c r="B55" s="30">
        <v>89280</v>
      </c>
      <c r="C55" s="3">
        <v>0.98399999999999999</v>
      </c>
      <c r="D55" s="20">
        <f t="shared" si="48"/>
        <v>87851.520000000004</v>
      </c>
      <c r="E55" s="26">
        <v>93.835125448028677</v>
      </c>
      <c r="F55" s="20">
        <f t="shared" si="49"/>
        <v>83776</v>
      </c>
      <c r="G55" s="109">
        <v>390.37</v>
      </c>
      <c r="H55" s="18">
        <v>43883</v>
      </c>
      <c r="I55" s="30">
        <v>116640</v>
      </c>
      <c r="J55" s="1">
        <v>0.98199999999999998</v>
      </c>
      <c r="K55" s="20">
        <f t="shared" si="52"/>
        <v>114540.48</v>
      </c>
      <c r="L55" s="26">
        <v>95.061728395061735</v>
      </c>
      <c r="M55" s="101">
        <f t="shared" si="53"/>
        <v>110880</v>
      </c>
      <c r="N55" s="98">
        <v>191.56</v>
      </c>
      <c r="O55" s="33"/>
      <c r="P55" s="335" t="s">
        <v>26</v>
      </c>
      <c r="Q55" s="336"/>
      <c r="R55" s="336"/>
      <c r="S55" s="336"/>
      <c r="T55" s="336"/>
      <c r="U55" s="341"/>
    </row>
    <row r="56" spans="1:21" x14ac:dyDescent="0.2">
      <c r="B56" s="30">
        <v>89280</v>
      </c>
      <c r="C56" s="3">
        <v>0.97199999999999998</v>
      </c>
      <c r="D56" s="20">
        <f t="shared" si="48"/>
        <v>86780.160000000003</v>
      </c>
      <c r="E56" s="26">
        <v>93.835125448028677</v>
      </c>
      <c r="F56" s="20">
        <f t="shared" si="49"/>
        <v>83776</v>
      </c>
      <c r="G56" s="109">
        <v>391.77</v>
      </c>
      <c r="I56" s="30">
        <v>116640</v>
      </c>
      <c r="J56" s="1">
        <v>0.96299999999999997</v>
      </c>
      <c r="K56" s="20">
        <f t="shared" si="52"/>
        <v>112324.31999999999</v>
      </c>
      <c r="L56" s="26">
        <v>91.893004115226347</v>
      </c>
      <c r="M56" s="101">
        <f t="shared" si="53"/>
        <v>107184.00000000001</v>
      </c>
      <c r="N56" s="98">
        <v>192.12</v>
      </c>
      <c r="O56" s="18">
        <v>43882</v>
      </c>
      <c r="P56" s="30">
        <v>74880</v>
      </c>
      <c r="Q56" s="1">
        <v>0.91700000000000004</v>
      </c>
      <c r="R56" s="20">
        <f t="shared" ref="R56" si="54">P56*Q56</f>
        <v>68664.960000000006</v>
      </c>
      <c r="S56" s="26">
        <v>67.307692307692307</v>
      </c>
      <c r="T56" s="20">
        <f t="shared" ref="T56" si="55">P56*S56/100</f>
        <v>50400</v>
      </c>
      <c r="U56" s="98">
        <v>435.48</v>
      </c>
    </row>
    <row r="57" spans="1:21" x14ac:dyDescent="0.2">
      <c r="A57" s="18">
        <v>43884</v>
      </c>
      <c r="B57" s="30">
        <v>89280</v>
      </c>
      <c r="C57" s="3">
        <v>0.98599999999999999</v>
      </c>
      <c r="D57" s="20">
        <f t="shared" si="48"/>
        <v>88030.080000000002</v>
      </c>
      <c r="E57" s="26">
        <v>93.835125448028677</v>
      </c>
      <c r="F57" s="20">
        <f t="shared" si="49"/>
        <v>83776</v>
      </c>
      <c r="G57" s="98">
        <v>391.78</v>
      </c>
      <c r="H57" s="18">
        <v>43884</v>
      </c>
      <c r="I57" s="30">
        <v>116640</v>
      </c>
      <c r="J57" s="1">
        <v>0.999</v>
      </c>
      <c r="K57" s="20">
        <f t="shared" si="52"/>
        <v>116523.36</v>
      </c>
      <c r="L57" s="26">
        <v>98.230452674897123</v>
      </c>
      <c r="M57" s="101">
        <f t="shared" si="53"/>
        <v>114576</v>
      </c>
      <c r="N57" s="98">
        <v>191.95</v>
      </c>
      <c r="P57" s="30">
        <v>74880</v>
      </c>
      <c r="Q57" s="1">
        <v>0.96799999999999997</v>
      </c>
      <c r="R57" s="20">
        <f t="shared" ref="R57:R65" si="56">P57*Q57</f>
        <v>72483.839999999997</v>
      </c>
      <c r="S57" s="26">
        <v>94.230769230769226</v>
      </c>
      <c r="T57" s="20">
        <f t="shared" ref="T57:T65" si="57">P57*S57/100</f>
        <v>70560</v>
      </c>
      <c r="U57" s="98">
        <v>435.16</v>
      </c>
    </row>
    <row r="58" spans="1:21" x14ac:dyDescent="0.2">
      <c r="B58" s="30">
        <v>89280</v>
      </c>
      <c r="C58" s="3">
        <v>0.98699999999999999</v>
      </c>
      <c r="D58" s="20">
        <f t="shared" si="48"/>
        <v>88119.360000000001</v>
      </c>
      <c r="E58" s="26">
        <v>95.967741935483872</v>
      </c>
      <c r="F58" s="20">
        <f t="shared" si="49"/>
        <v>85680</v>
      </c>
      <c r="G58" s="98">
        <v>393.2</v>
      </c>
      <c r="I58" s="30">
        <v>116640</v>
      </c>
      <c r="J58" s="1">
        <v>0.999</v>
      </c>
      <c r="K58" s="20">
        <f t="shared" si="52"/>
        <v>116523.36</v>
      </c>
      <c r="L58" s="26">
        <v>97.777777777777771</v>
      </c>
      <c r="M58" s="101">
        <f t="shared" si="53"/>
        <v>114048</v>
      </c>
      <c r="N58" s="98">
        <v>191.62</v>
      </c>
      <c r="O58" s="18">
        <v>43883</v>
      </c>
      <c r="P58" s="30">
        <v>74880</v>
      </c>
      <c r="Q58" s="1">
        <v>0.98399999999999999</v>
      </c>
      <c r="R58" s="20">
        <f t="shared" si="56"/>
        <v>73681.919999999998</v>
      </c>
      <c r="S58" s="26">
        <v>96.92307692307692</v>
      </c>
      <c r="T58" s="20">
        <f t="shared" si="57"/>
        <v>72576</v>
      </c>
      <c r="U58" s="109">
        <v>435.5</v>
      </c>
    </row>
    <row r="59" spans="1:21" ht="14.25" customHeight="1" x14ac:dyDescent="0.2">
      <c r="A59" s="18">
        <v>43885</v>
      </c>
      <c r="B59" s="30">
        <v>89280</v>
      </c>
      <c r="C59" s="3">
        <v>0.98799999999999999</v>
      </c>
      <c r="D59" s="20">
        <f t="shared" si="48"/>
        <v>88208.639999999999</v>
      </c>
      <c r="E59" s="26">
        <v>95.967741935483872</v>
      </c>
      <c r="F59" s="20">
        <f t="shared" si="49"/>
        <v>85680</v>
      </c>
      <c r="G59" s="98">
        <v>391.71</v>
      </c>
      <c r="I59" s="322" t="s">
        <v>1</v>
      </c>
      <c r="J59" s="322"/>
      <c r="K59" s="131">
        <f>SUM(K51:K58)</f>
        <v>899444.15999999992</v>
      </c>
      <c r="L59" s="95">
        <f>M59/K59</f>
        <v>0.97242279053765834</v>
      </c>
      <c r="M59" s="131">
        <f>SUM(M51:M58)</f>
        <v>874640</v>
      </c>
      <c r="N59" s="131">
        <f>AVERAGE(N51:N58)</f>
        <v>191.93125000000003</v>
      </c>
      <c r="P59" s="30">
        <v>74880</v>
      </c>
      <c r="Q59" s="1">
        <v>0.97199999999999998</v>
      </c>
      <c r="R59" s="20">
        <f t="shared" si="56"/>
        <v>72783.360000000001</v>
      </c>
      <c r="S59" s="26">
        <v>96.92307692307692</v>
      </c>
      <c r="T59" s="20">
        <f t="shared" si="57"/>
        <v>72576</v>
      </c>
      <c r="U59" s="109">
        <v>437.02</v>
      </c>
    </row>
    <row r="60" spans="1:21" x14ac:dyDescent="0.2">
      <c r="B60" s="30">
        <v>89280</v>
      </c>
      <c r="C60" s="3">
        <v>0.99</v>
      </c>
      <c r="D60" s="20">
        <f t="shared" si="48"/>
        <v>88387.199999999997</v>
      </c>
      <c r="E60" s="26">
        <v>95.967741935483872</v>
      </c>
      <c r="F60" s="20">
        <f t="shared" si="49"/>
        <v>85680</v>
      </c>
      <c r="G60" s="98">
        <v>392</v>
      </c>
      <c r="I60" s="30"/>
      <c r="J60" s="1"/>
      <c r="K60" s="20"/>
      <c r="L60" s="26"/>
      <c r="M60" s="102"/>
      <c r="N60" s="98"/>
      <c r="O60" s="18">
        <v>43884</v>
      </c>
      <c r="P60" s="30">
        <v>74880</v>
      </c>
      <c r="Q60" s="1">
        <v>0.97799999999999998</v>
      </c>
      <c r="R60" s="20">
        <f t="shared" si="56"/>
        <v>73232.639999999999</v>
      </c>
      <c r="S60" s="26">
        <v>94.230769230769226</v>
      </c>
      <c r="T60" s="20">
        <f t="shared" si="57"/>
        <v>70560</v>
      </c>
      <c r="U60" s="98">
        <v>435.31</v>
      </c>
    </row>
    <row r="61" spans="1:21" x14ac:dyDescent="0.2">
      <c r="A61" s="18">
        <v>43886</v>
      </c>
      <c r="B61" s="30">
        <v>89280</v>
      </c>
      <c r="C61" s="3">
        <v>0.98329999999999995</v>
      </c>
      <c r="D61" s="20">
        <f t="shared" si="48"/>
        <v>87789.02399999999</v>
      </c>
      <c r="E61" s="26">
        <v>93.835125448028677</v>
      </c>
      <c r="F61" s="20">
        <f t="shared" si="49"/>
        <v>83776</v>
      </c>
      <c r="G61" s="98">
        <v>393.33</v>
      </c>
      <c r="H61" s="33"/>
      <c r="I61" s="327" t="s">
        <v>12</v>
      </c>
      <c r="J61" s="328"/>
      <c r="K61" s="328"/>
      <c r="L61" s="328"/>
      <c r="M61" s="328"/>
      <c r="N61" s="326"/>
      <c r="P61" s="30">
        <v>74880</v>
      </c>
      <c r="Q61" s="1">
        <v>0.97599999999999998</v>
      </c>
      <c r="R61" s="20">
        <f t="shared" si="56"/>
        <v>73082.880000000005</v>
      </c>
      <c r="S61" s="26">
        <v>94.230769230769226</v>
      </c>
      <c r="T61" s="20">
        <f t="shared" si="57"/>
        <v>70560</v>
      </c>
      <c r="U61" s="98">
        <v>435.65</v>
      </c>
    </row>
    <row r="62" spans="1:21" x14ac:dyDescent="0.2">
      <c r="B62" s="30">
        <v>89280</v>
      </c>
      <c r="C62" s="3">
        <v>0.98799999999999999</v>
      </c>
      <c r="D62" s="20">
        <f t="shared" si="48"/>
        <v>88208.639999999999</v>
      </c>
      <c r="E62" s="26">
        <v>95.967741935483872</v>
      </c>
      <c r="F62" s="20">
        <f t="shared" si="49"/>
        <v>85680</v>
      </c>
      <c r="G62" s="98">
        <v>392.1</v>
      </c>
      <c r="H62" s="18">
        <v>43885</v>
      </c>
      <c r="I62" s="7">
        <v>100800</v>
      </c>
      <c r="J62" s="1">
        <v>0.85599999999999998</v>
      </c>
      <c r="K62" s="20">
        <f t="shared" ref="K62" si="58">I62*J62</f>
        <v>86284.800000000003</v>
      </c>
      <c r="L62" s="26">
        <v>61.473214285714285</v>
      </c>
      <c r="M62" s="101">
        <f t="shared" ref="M62" si="59">I62*L62/100</f>
        <v>61965</v>
      </c>
      <c r="N62" s="98">
        <v>192.61</v>
      </c>
      <c r="O62" s="18">
        <v>43885</v>
      </c>
      <c r="P62" s="30">
        <v>74880</v>
      </c>
      <c r="Q62" s="1">
        <v>0.98599999999999999</v>
      </c>
      <c r="R62" s="20">
        <f t="shared" si="56"/>
        <v>73831.679999999993</v>
      </c>
      <c r="S62" s="26">
        <v>96.92307692307692</v>
      </c>
      <c r="T62" s="20">
        <f t="shared" si="57"/>
        <v>72576</v>
      </c>
      <c r="U62" s="98">
        <v>436.25</v>
      </c>
    </row>
    <row r="63" spans="1:21" ht="12.75" customHeight="1" x14ac:dyDescent="0.2">
      <c r="A63" s="18">
        <v>43887</v>
      </c>
      <c r="B63" s="30">
        <v>89280</v>
      </c>
      <c r="C63" s="3">
        <v>0.99199999999999999</v>
      </c>
      <c r="D63" s="20">
        <f t="shared" si="48"/>
        <v>88565.759999999995</v>
      </c>
      <c r="E63" s="26">
        <v>98.100358422939067</v>
      </c>
      <c r="F63" s="20">
        <f t="shared" si="49"/>
        <v>87584</v>
      </c>
      <c r="G63" s="98">
        <v>392.77</v>
      </c>
      <c r="I63" s="7">
        <v>100800</v>
      </c>
      <c r="J63" s="1">
        <v>0.98699999999999999</v>
      </c>
      <c r="K63" s="20">
        <f t="shared" ref="K63:K73" si="60">I63*J63</f>
        <v>99489.600000000006</v>
      </c>
      <c r="L63" s="26">
        <v>90.401785714285708</v>
      </c>
      <c r="M63" s="101">
        <f t="shared" ref="M63:M73" si="61">I63*L63/100</f>
        <v>91125</v>
      </c>
      <c r="N63" s="98">
        <v>192.95</v>
      </c>
      <c r="P63" s="30">
        <v>74880</v>
      </c>
      <c r="Q63" s="1">
        <v>0.97799999999999998</v>
      </c>
      <c r="R63" s="20">
        <f t="shared" si="56"/>
        <v>73232.639999999999</v>
      </c>
      <c r="S63" s="26">
        <v>94.230769230769226</v>
      </c>
      <c r="T63" s="20">
        <f t="shared" si="57"/>
        <v>70560</v>
      </c>
      <c r="U63" s="98">
        <v>435.41</v>
      </c>
    </row>
    <row r="64" spans="1:21" x14ac:dyDescent="0.2">
      <c r="B64" s="30">
        <v>89280</v>
      </c>
      <c r="C64" s="3">
        <v>0.98899999999999999</v>
      </c>
      <c r="D64" s="20">
        <f t="shared" si="48"/>
        <v>88297.919999999998</v>
      </c>
      <c r="E64" s="26">
        <v>98.100358422939067</v>
      </c>
      <c r="F64" s="20">
        <f t="shared" si="49"/>
        <v>87584</v>
      </c>
      <c r="G64" s="98">
        <v>391.52</v>
      </c>
      <c r="H64" s="18">
        <v>43886</v>
      </c>
      <c r="I64" s="7">
        <v>100800</v>
      </c>
      <c r="J64" s="1">
        <v>0.96899999999999997</v>
      </c>
      <c r="K64" s="20">
        <f t="shared" si="60"/>
        <v>97675.199999999997</v>
      </c>
      <c r="L64" s="26">
        <v>90.401785714285708</v>
      </c>
      <c r="M64" s="101">
        <f t="shared" si="61"/>
        <v>91125</v>
      </c>
      <c r="N64" s="98">
        <v>193.25</v>
      </c>
      <c r="O64" s="18">
        <v>43886</v>
      </c>
      <c r="P64" s="30">
        <v>74880</v>
      </c>
      <c r="Q64" s="1">
        <v>0.96299999999999997</v>
      </c>
      <c r="R64" s="20">
        <f t="shared" si="56"/>
        <v>72109.440000000002</v>
      </c>
      <c r="S64" s="26">
        <v>94.230769230769226</v>
      </c>
      <c r="T64" s="20">
        <f t="shared" si="57"/>
        <v>70560</v>
      </c>
      <c r="U64" s="98">
        <v>435.45</v>
      </c>
    </row>
    <row r="65" spans="1:21" ht="13.9" customHeight="1" x14ac:dyDescent="0.2">
      <c r="B65" s="322" t="s">
        <v>1</v>
      </c>
      <c r="C65" s="322"/>
      <c r="D65" s="134">
        <f>SUM(D49:D64)</f>
        <v>1397615.9039999999</v>
      </c>
      <c r="E65" s="95">
        <f>F65/D65</f>
        <v>0.95440241927870917</v>
      </c>
      <c r="F65" s="134">
        <f>SUM(F49:F64)</f>
        <v>1333888</v>
      </c>
      <c r="G65" s="134">
        <f>AVERAGE(G49:G64)</f>
        <v>391.60062500000004</v>
      </c>
      <c r="I65" s="7">
        <v>100800</v>
      </c>
      <c r="J65" s="1">
        <v>0.97799999999999998</v>
      </c>
      <c r="K65" s="20">
        <f t="shared" si="60"/>
        <v>98582.399999999994</v>
      </c>
      <c r="L65" s="26">
        <v>94.017857142857139</v>
      </c>
      <c r="M65" s="101">
        <f t="shared" si="61"/>
        <v>94770</v>
      </c>
      <c r="N65" s="98">
        <v>192.92</v>
      </c>
      <c r="P65" s="30">
        <v>74880</v>
      </c>
      <c r="Q65" s="1">
        <v>0.98399999999999999</v>
      </c>
      <c r="R65" s="20">
        <f t="shared" si="56"/>
        <v>73681.919999999998</v>
      </c>
      <c r="S65" s="26">
        <v>94.230769230769226</v>
      </c>
      <c r="T65" s="20">
        <f t="shared" si="57"/>
        <v>70560</v>
      </c>
      <c r="U65" s="98">
        <v>436.4</v>
      </c>
    </row>
    <row r="66" spans="1:21" x14ac:dyDescent="0.2">
      <c r="B66" s="60"/>
      <c r="C66" s="116"/>
      <c r="D66" s="20"/>
      <c r="E66" s="26"/>
      <c r="F66" s="20"/>
      <c r="G66" s="98"/>
      <c r="H66" s="18">
        <v>43887</v>
      </c>
      <c r="I66" s="7">
        <v>100800</v>
      </c>
      <c r="J66" s="1">
        <v>0.96199999999999997</v>
      </c>
      <c r="K66" s="20">
        <f t="shared" si="60"/>
        <v>96969.599999999991</v>
      </c>
      <c r="L66" s="26">
        <v>90.401785714285708</v>
      </c>
      <c r="M66" s="101">
        <f t="shared" si="61"/>
        <v>91125</v>
      </c>
      <c r="N66" s="98">
        <v>193.93</v>
      </c>
      <c r="P66" s="322" t="s">
        <v>1</v>
      </c>
      <c r="Q66" s="322"/>
      <c r="R66" s="133">
        <f>SUM(R56:R65)</f>
        <v>726785.27999999991</v>
      </c>
      <c r="S66" s="95">
        <f>T66/R66</f>
        <v>0.95143368891565894</v>
      </c>
      <c r="T66" s="133">
        <f>SUM(T56:T65)</f>
        <v>691488</v>
      </c>
      <c r="U66" s="133">
        <f>AVERAGE(U56:U65)</f>
        <v>435.76300000000003</v>
      </c>
    </row>
    <row r="67" spans="1:21" ht="12.75" customHeight="1" x14ac:dyDescent="0.2">
      <c r="A67" s="33"/>
      <c r="B67" s="335" t="s">
        <v>9</v>
      </c>
      <c r="C67" s="336"/>
      <c r="D67" s="336"/>
      <c r="E67" s="336"/>
      <c r="F67" s="336"/>
      <c r="G67" s="341"/>
      <c r="I67" s="7">
        <v>100800</v>
      </c>
      <c r="J67" s="1">
        <v>0.98599999999999999</v>
      </c>
      <c r="K67" s="20">
        <f t="shared" si="60"/>
        <v>99388.800000000003</v>
      </c>
      <c r="L67" s="26">
        <v>90.401785714285708</v>
      </c>
      <c r="M67" s="101">
        <f t="shared" si="61"/>
        <v>91125</v>
      </c>
      <c r="N67" s="98">
        <v>192.95</v>
      </c>
      <c r="P67" s="60"/>
      <c r="Q67" s="1"/>
      <c r="R67" s="20"/>
      <c r="S67" s="26"/>
      <c r="T67" s="102"/>
      <c r="U67" s="98"/>
    </row>
    <row r="68" spans="1:21" x14ac:dyDescent="0.2">
      <c r="A68" s="18">
        <v>43888</v>
      </c>
      <c r="B68" s="30">
        <v>92160</v>
      </c>
      <c r="C68" s="3">
        <v>0.88700000000000001</v>
      </c>
      <c r="D68" s="20">
        <f t="shared" ref="D68" si="62">B68*C68</f>
        <v>81745.919999999998</v>
      </c>
      <c r="E68" s="26">
        <v>68.769230769230774</v>
      </c>
      <c r="F68" s="20">
        <f t="shared" ref="F68" si="63">B68*E68/100</f>
        <v>63377.723076923081</v>
      </c>
      <c r="G68" s="98">
        <v>351.45</v>
      </c>
      <c r="H68" s="18">
        <v>43888</v>
      </c>
      <c r="I68" s="7">
        <v>100800</v>
      </c>
      <c r="J68" s="1">
        <v>0.96699999999999997</v>
      </c>
      <c r="K68" s="20">
        <f t="shared" si="60"/>
        <v>97473.599999999991</v>
      </c>
      <c r="L68" s="26">
        <v>90.401785714285708</v>
      </c>
      <c r="M68" s="101">
        <f t="shared" si="61"/>
        <v>91125</v>
      </c>
      <c r="N68" s="98">
        <v>193.85</v>
      </c>
      <c r="O68" s="33"/>
      <c r="P68" s="319" t="s">
        <v>36</v>
      </c>
      <c r="Q68" s="343"/>
      <c r="R68" s="343"/>
      <c r="S68" s="343"/>
      <c r="T68" s="343"/>
      <c r="U68" s="320"/>
    </row>
    <row r="69" spans="1:21" x14ac:dyDescent="0.2">
      <c r="B69" s="30">
        <v>92160</v>
      </c>
      <c r="C69" s="3">
        <v>0.96299999999999997</v>
      </c>
      <c r="D69" s="20">
        <f t="shared" ref="D69:D73" si="64">B69*C69</f>
        <v>88750.080000000002</v>
      </c>
      <c r="E69" s="26">
        <v>91.692307692307693</v>
      </c>
      <c r="F69" s="20">
        <f t="shared" ref="F69:F73" si="65">B69*E69/100</f>
        <v>84503.630769230775</v>
      </c>
      <c r="G69" s="98">
        <v>349.68</v>
      </c>
      <c r="I69" s="7">
        <v>100800</v>
      </c>
      <c r="J69" s="1">
        <v>0.97099999999999997</v>
      </c>
      <c r="K69" s="20">
        <f t="shared" si="60"/>
        <v>97876.800000000003</v>
      </c>
      <c r="L69" s="26">
        <v>94.017857142857139</v>
      </c>
      <c r="M69" s="101">
        <f t="shared" si="61"/>
        <v>94770</v>
      </c>
      <c r="N69" s="98">
        <v>194.35</v>
      </c>
      <c r="O69" s="18">
        <v>43887</v>
      </c>
      <c r="P69" s="30">
        <v>70560</v>
      </c>
      <c r="Q69" s="1">
        <v>0.86499999999999999</v>
      </c>
      <c r="R69" s="20">
        <f t="shared" ref="R69" si="66">P69*Q69</f>
        <v>61034.400000000001</v>
      </c>
      <c r="S69" s="26">
        <v>56.12244897959183</v>
      </c>
      <c r="T69" s="20">
        <f t="shared" ref="T69" si="67">P69*S69/100</f>
        <v>39599.999999999993</v>
      </c>
      <c r="U69" s="98">
        <v>467.5</v>
      </c>
    </row>
    <row r="70" spans="1:21" ht="14.25" customHeight="1" x14ac:dyDescent="0.2">
      <c r="A70" s="18">
        <v>43889</v>
      </c>
      <c r="B70" s="30">
        <v>92160</v>
      </c>
      <c r="C70" s="3">
        <v>0.96699999999999997</v>
      </c>
      <c r="D70" s="20">
        <f t="shared" si="64"/>
        <v>89118.720000000001</v>
      </c>
      <c r="E70" s="26">
        <v>91.692307692307693</v>
      </c>
      <c r="F70" s="20">
        <f t="shared" si="65"/>
        <v>84503.630769230775</v>
      </c>
      <c r="G70" s="98">
        <v>351.79</v>
      </c>
      <c r="H70" s="18">
        <v>43889</v>
      </c>
      <c r="I70" s="7">
        <v>100800</v>
      </c>
      <c r="J70" s="1">
        <v>0.97199999999999998</v>
      </c>
      <c r="K70" s="20">
        <f t="shared" si="60"/>
        <v>97977.599999999991</v>
      </c>
      <c r="L70" s="26">
        <v>90.401785714285708</v>
      </c>
      <c r="M70" s="101">
        <f t="shared" si="61"/>
        <v>91125</v>
      </c>
      <c r="N70" s="98">
        <v>193.95</v>
      </c>
      <c r="P70" s="30">
        <v>70560</v>
      </c>
      <c r="Q70" s="1">
        <v>0.98099999999999998</v>
      </c>
      <c r="R70" s="20">
        <f t="shared" ref="R70:R76" si="68">P70*Q70</f>
        <v>69219.360000000001</v>
      </c>
      <c r="S70" s="26">
        <v>94.285714285714278</v>
      </c>
      <c r="T70" s="20">
        <f t="shared" ref="T70:T76" si="69">P70*S70/100</f>
        <v>66527.999999999985</v>
      </c>
      <c r="U70" s="98">
        <v>458.42</v>
      </c>
    </row>
    <row r="71" spans="1:21" x14ac:dyDescent="0.2">
      <c r="B71" s="30">
        <v>92160</v>
      </c>
      <c r="C71" s="3">
        <v>0.97799999999999998</v>
      </c>
      <c r="D71" s="20">
        <f t="shared" si="64"/>
        <v>90132.479999999996</v>
      </c>
      <c r="E71" s="26">
        <v>93.602564102564102</v>
      </c>
      <c r="F71" s="20">
        <f t="shared" si="65"/>
        <v>86264.123076923075</v>
      </c>
      <c r="G71" s="98">
        <v>350.83</v>
      </c>
      <c r="I71" s="7">
        <v>100800</v>
      </c>
      <c r="J71" s="1">
        <v>0.98499999999999999</v>
      </c>
      <c r="K71" s="20">
        <f t="shared" si="60"/>
        <v>99288</v>
      </c>
      <c r="L71" s="26">
        <v>94.017857142857139</v>
      </c>
      <c r="M71" s="101">
        <f t="shared" si="61"/>
        <v>94770</v>
      </c>
      <c r="N71" s="98">
        <v>193.52</v>
      </c>
      <c r="O71" s="18">
        <v>43888</v>
      </c>
      <c r="P71" s="30">
        <v>70560</v>
      </c>
      <c r="Q71" s="1">
        <v>0.96699999999999997</v>
      </c>
      <c r="R71" s="20">
        <f t="shared" si="68"/>
        <v>68231.520000000004</v>
      </c>
      <c r="S71" s="26">
        <v>92.040816326530617</v>
      </c>
      <c r="T71" s="20">
        <f t="shared" si="69"/>
        <v>64944</v>
      </c>
      <c r="U71" s="98">
        <v>455.75</v>
      </c>
    </row>
    <row r="72" spans="1:21" x14ac:dyDescent="0.2">
      <c r="A72" s="18">
        <v>43890</v>
      </c>
      <c r="B72" s="30">
        <v>92160</v>
      </c>
      <c r="C72" s="3">
        <v>0.98099999999999998</v>
      </c>
      <c r="D72" s="20">
        <f t="shared" si="64"/>
        <v>90408.959999999992</v>
      </c>
      <c r="E72" s="26">
        <v>91.692307692307693</v>
      </c>
      <c r="F72" s="20">
        <f t="shared" si="65"/>
        <v>84503.630769230775</v>
      </c>
      <c r="G72" s="98">
        <v>351.46</v>
      </c>
      <c r="H72" s="18">
        <v>43890</v>
      </c>
      <c r="I72" s="7">
        <v>100800</v>
      </c>
      <c r="J72" s="1">
        <v>0.98199999999999998</v>
      </c>
      <c r="K72" s="20">
        <f t="shared" si="60"/>
        <v>98985.599999999991</v>
      </c>
      <c r="L72" s="26">
        <v>90.401785714285708</v>
      </c>
      <c r="M72" s="101">
        <f t="shared" si="61"/>
        <v>91125</v>
      </c>
      <c r="N72" s="98">
        <v>194.08</v>
      </c>
      <c r="P72" s="30">
        <v>70560</v>
      </c>
      <c r="Q72" s="1">
        <v>0.96899999999999997</v>
      </c>
      <c r="R72" s="20">
        <f t="shared" si="68"/>
        <v>68372.639999999999</v>
      </c>
      <c r="S72" s="26">
        <v>92.040816326530617</v>
      </c>
      <c r="T72" s="20">
        <f t="shared" si="69"/>
        <v>64944</v>
      </c>
      <c r="U72" s="98">
        <v>454.91</v>
      </c>
    </row>
    <row r="73" spans="1:21" x14ac:dyDescent="0.2">
      <c r="B73" s="30">
        <v>92160</v>
      </c>
      <c r="C73" s="3">
        <v>0.97199999999999998</v>
      </c>
      <c r="D73" s="20">
        <f t="shared" si="64"/>
        <v>89579.520000000004</v>
      </c>
      <c r="E73" s="26">
        <v>91.692307692307693</v>
      </c>
      <c r="F73" s="20">
        <f t="shared" si="65"/>
        <v>84503.630769230775</v>
      </c>
      <c r="G73" s="98">
        <v>350.85</v>
      </c>
      <c r="I73" s="7">
        <v>100800</v>
      </c>
      <c r="J73" s="1">
        <v>0.97699999999999998</v>
      </c>
      <c r="K73" s="20">
        <f t="shared" si="60"/>
        <v>98481.599999999991</v>
      </c>
      <c r="L73" s="26">
        <v>90.401785714285708</v>
      </c>
      <c r="M73" s="101">
        <f t="shared" si="61"/>
        <v>91125</v>
      </c>
      <c r="N73" s="98">
        <v>193.5</v>
      </c>
      <c r="O73" s="18">
        <v>43889</v>
      </c>
      <c r="P73" s="30">
        <v>70560</v>
      </c>
      <c r="Q73" s="1">
        <v>0.96299999999999997</v>
      </c>
      <c r="R73" s="20">
        <f t="shared" si="68"/>
        <v>67949.279999999999</v>
      </c>
      <c r="S73" s="26">
        <v>92.040816326530617</v>
      </c>
      <c r="T73" s="20">
        <f t="shared" si="69"/>
        <v>64944</v>
      </c>
      <c r="U73" s="98">
        <v>455.5</v>
      </c>
    </row>
    <row r="74" spans="1:21" x14ac:dyDescent="0.2">
      <c r="B74" s="342" t="s">
        <v>1</v>
      </c>
      <c r="C74" s="342"/>
      <c r="D74" s="135">
        <f>SUM(D68:D73)</f>
        <v>529735.68000000005</v>
      </c>
      <c r="E74" s="137">
        <f>F74/D74</f>
        <v>0.9205654586656673</v>
      </c>
      <c r="F74" s="135">
        <f>SUM(F68:F73)</f>
        <v>487656.36923076923</v>
      </c>
      <c r="G74" s="135">
        <f>AVERAGE(G68:G73)</f>
        <v>351.01</v>
      </c>
      <c r="I74" s="322" t="s">
        <v>1</v>
      </c>
      <c r="J74" s="322"/>
      <c r="K74" s="134">
        <f>SUM(K62:K73)</f>
        <v>1168473.6000000001</v>
      </c>
      <c r="L74" s="95">
        <f>M74/K74</f>
        <v>0.92023901952085174</v>
      </c>
      <c r="M74" s="134">
        <f>SUM(M62:M73)</f>
        <v>1075275</v>
      </c>
      <c r="N74" s="134">
        <f>AVERAGE(N62:N73)</f>
        <v>193.48833333333332</v>
      </c>
      <c r="P74" s="30">
        <v>70560</v>
      </c>
      <c r="Q74" s="1">
        <v>0.96699999999999997</v>
      </c>
      <c r="R74" s="20">
        <f t="shared" si="68"/>
        <v>68231.520000000004</v>
      </c>
      <c r="S74" s="26">
        <v>85.306122448979593</v>
      </c>
      <c r="T74" s="20">
        <f t="shared" si="69"/>
        <v>60192</v>
      </c>
      <c r="U74" s="98">
        <v>455.75</v>
      </c>
    </row>
    <row r="75" spans="1:21" x14ac:dyDescent="0.2">
      <c r="B75" s="67"/>
      <c r="C75" s="43"/>
      <c r="D75" s="42"/>
      <c r="E75" s="68"/>
      <c r="F75" s="42"/>
      <c r="G75" s="142"/>
      <c r="I75" s="115"/>
      <c r="K75" s="115"/>
      <c r="L75" s="115"/>
      <c r="M75" s="115"/>
      <c r="N75" s="115"/>
      <c r="O75" s="18">
        <v>43890</v>
      </c>
      <c r="P75" s="30">
        <v>70560</v>
      </c>
      <c r="Q75" s="1">
        <v>0.98799999999999999</v>
      </c>
      <c r="R75" s="20">
        <f t="shared" si="68"/>
        <v>69713.279999999999</v>
      </c>
      <c r="S75" s="26">
        <v>92.040816326530617</v>
      </c>
      <c r="T75" s="20">
        <f t="shared" si="69"/>
        <v>64944</v>
      </c>
      <c r="U75" s="98">
        <v>457.08</v>
      </c>
    </row>
    <row r="76" spans="1:21" x14ac:dyDescent="0.2">
      <c r="B76" s="64"/>
      <c r="C76" s="5"/>
      <c r="D76" s="136"/>
      <c r="E76" s="65"/>
      <c r="F76" s="136"/>
      <c r="G76" s="138"/>
      <c r="I76" s="115"/>
      <c r="K76" s="115"/>
      <c r="L76" s="115"/>
      <c r="M76" s="115"/>
      <c r="N76" s="115"/>
      <c r="P76" s="30">
        <v>70560</v>
      </c>
      <c r="Q76" s="1">
        <v>0.96199999999999997</v>
      </c>
      <c r="R76" s="20">
        <f t="shared" si="68"/>
        <v>67878.720000000001</v>
      </c>
      <c r="S76" s="26">
        <v>92.040816326530617</v>
      </c>
      <c r="T76" s="20">
        <f t="shared" si="69"/>
        <v>64944</v>
      </c>
      <c r="U76" s="98">
        <v>456.02</v>
      </c>
    </row>
    <row r="77" spans="1:21" x14ac:dyDescent="0.2">
      <c r="A77" s="18"/>
      <c r="B77" s="64"/>
      <c r="C77" s="5"/>
      <c r="D77" s="136"/>
      <c r="E77" s="65"/>
      <c r="F77" s="136"/>
      <c r="G77" s="138"/>
      <c r="I77" s="40"/>
      <c r="K77" s="115"/>
      <c r="L77" s="115"/>
      <c r="M77" s="115"/>
      <c r="N77" s="115"/>
      <c r="O77" s="18"/>
      <c r="P77" s="342" t="s">
        <v>1</v>
      </c>
      <c r="Q77" s="342"/>
      <c r="R77" s="135">
        <f>SUM(R69:R76)</f>
        <v>540630.72000000009</v>
      </c>
      <c r="S77" s="137">
        <f>T77/R77</f>
        <v>0.90827247108710341</v>
      </c>
      <c r="T77" s="135">
        <f>SUM(T69:T76)</f>
        <v>491040</v>
      </c>
      <c r="U77" s="135">
        <f>AVERAGE(U69:U76)</f>
        <v>457.61624999999998</v>
      </c>
    </row>
    <row r="78" spans="1:21" x14ac:dyDescent="0.2">
      <c r="B78" s="64"/>
      <c r="C78" s="5"/>
      <c r="D78" s="136"/>
      <c r="E78" s="65"/>
      <c r="F78" s="136"/>
      <c r="G78" s="138"/>
      <c r="I78" s="40"/>
      <c r="K78" s="115"/>
      <c r="L78" s="115"/>
      <c r="M78" s="115"/>
      <c r="N78" s="115"/>
      <c r="P78" s="67"/>
      <c r="Q78" s="75"/>
      <c r="R78" s="42"/>
      <c r="S78" s="68"/>
      <c r="T78" s="42"/>
      <c r="U78" s="142"/>
    </row>
    <row r="79" spans="1:21" x14ac:dyDescent="0.2">
      <c r="A79" s="18"/>
      <c r="B79" s="64"/>
      <c r="C79" s="5"/>
      <c r="D79" s="136"/>
      <c r="E79" s="65"/>
      <c r="F79" s="136"/>
      <c r="G79" s="138"/>
      <c r="I79" s="40"/>
      <c r="K79" s="40"/>
      <c r="L79" s="111"/>
      <c r="M79" s="111"/>
      <c r="N79" s="111"/>
      <c r="O79" s="18"/>
      <c r="P79" s="64"/>
      <c r="Q79" s="49"/>
      <c r="R79" s="136"/>
      <c r="S79" s="65"/>
      <c r="T79" s="136"/>
      <c r="U79" s="138"/>
    </row>
    <row r="80" spans="1:21" x14ac:dyDescent="0.2">
      <c r="B80" s="64"/>
      <c r="C80" s="5"/>
      <c r="D80" s="136"/>
      <c r="E80" s="65"/>
      <c r="F80" s="136"/>
      <c r="G80" s="138"/>
      <c r="H80" s="18"/>
      <c r="I80" s="115"/>
      <c r="K80" s="115"/>
      <c r="L80" s="115"/>
      <c r="M80" s="115"/>
      <c r="N80" s="115"/>
      <c r="P80" s="64"/>
      <c r="Q80" s="49"/>
      <c r="R80" s="136"/>
      <c r="S80" s="65"/>
      <c r="T80" s="136"/>
      <c r="U80" s="138"/>
    </row>
    <row r="81" spans="1:21" x14ac:dyDescent="0.2">
      <c r="B81" s="139"/>
      <c r="C81" s="139"/>
      <c r="D81" s="140"/>
      <c r="E81" s="141"/>
      <c r="F81" s="140"/>
      <c r="G81" s="140"/>
      <c r="I81" s="115"/>
      <c r="K81" s="115"/>
      <c r="L81" s="115"/>
      <c r="M81" s="115"/>
      <c r="N81" s="115"/>
      <c r="P81" s="139"/>
      <c r="Q81" s="139"/>
      <c r="R81" s="140"/>
      <c r="S81" s="141"/>
      <c r="T81" s="140"/>
      <c r="U81" s="140"/>
    </row>
    <row r="82" spans="1:21" x14ac:dyDescent="0.2">
      <c r="B82" s="40"/>
      <c r="C82" s="40"/>
      <c r="D82" s="115"/>
      <c r="E82" s="115"/>
      <c r="F82" s="115"/>
      <c r="G82" s="115"/>
      <c r="I82" s="40"/>
      <c r="K82" s="115"/>
      <c r="L82" s="115"/>
      <c r="M82" s="115"/>
      <c r="N82" s="115"/>
      <c r="P82" s="64"/>
      <c r="Q82" s="49"/>
      <c r="R82" s="136"/>
      <c r="S82" s="65"/>
      <c r="T82" s="136"/>
    </row>
    <row r="83" spans="1:21" ht="13.5" customHeight="1" x14ac:dyDescent="0.2">
      <c r="B83" s="321"/>
      <c r="C83" s="321"/>
      <c r="D83" s="321"/>
      <c r="E83" s="111"/>
      <c r="F83" s="111"/>
      <c r="G83" s="111"/>
      <c r="I83" s="321"/>
      <c r="J83" s="321"/>
      <c r="K83" s="321"/>
      <c r="L83" s="111"/>
      <c r="M83" s="111"/>
      <c r="N83" s="111"/>
      <c r="P83" s="64"/>
      <c r="Q83" s="49"/>
      <c r="R83" s="115"/>
      <c r="S83" s="65"/>
      <c r="T83" s="115"/>
    </row>
    <row r="84" spans="1:21" x14ac:dyDescent="0.2">
      <c r="B84" s="115"/>
      <c r="C84" s="5"/>
      <c r="D84" s="115"/>
      <c r="E84" s="115"/>
      <c r="F84" s="115"/>
      <c r="G84" s="115"/>
      <c r="I84" s="115"/>
      <c r="J84" s="5"/>
      <c r="K84" s="115"/>
      <c r="L84" s="115"/>
      <c r="M84" s="115"/>
      <c r="N84" s="115"/>
      <c r="P84" s="64"/>
      <c r="Q84" s="49"/>
      <c r="R84" s="115"/>
      <c r="S84" s="65"/>
      <c r="T84" s="115"/>
    </row>
    <row r="85" spans="1:21" x14ac:dyDescent="0.2">
      <c r="B85" s="115"/>
      <c r="C85" s="5"/>
      <c r="D85" s="115"/>
      <c r="E85" s="115"/>
      <c r="F85" s="115"/>
      <c r="G85" s="115"/>
      <c r="I85" s="115"/>
      <c r="J85" s="5"/>
      <c r="K85" s="115"/>
      <c r="L85" s="115"/>
      <c r="M85" s="115"/>
      <c r="N85" s="115"/>
      <c r="P85" s="66"/>
      <c r="Q85" s="66"/>
      <c r="R85" s="115"/>
      <c r="S85" s="49"/>
      <c r="T85" s="115"/>
    </row>
    <row r="86" spans="1:21" x14ac:dyDescent="0.2">
      <c r="B86" s="115"/>
      <c r="C86" s="5"/>
      <c r="D86" s="115"/>
      <c r="E86" s="115"/>
      <c r="F86" s="115"/>
      <c r="G86" s="115"/>
      <c r="I86" s="115"/>
      <c r="J86" s="5"/>
      <c r="K86" s="115"/>
      <c r="L86" s="115"/>
      <c r="M86" s="115"/>
      <c r="N86" s="115"/>
      <c r="P86" s="115"/>
      <c r="Q86" s="5"/>
      <c r="R86" s="115"/>
    </row>
    <row r="87" spans="1:21" x14ac:dyDescent="0.2">
      <c r="B87" s="115"/>
      <c r="C87" s="5"/>
      <c r="D87" s="115"/>
      <c r="E87" s="115"/>
      <c r="F87" s="115"/>
      <c r="G87" s="115"/>
      <c r="I87" s="115"/>
      <c r="J87" s="5"/>
      <c r="K87" s="115"/>
      <c r="L87" s="115"/>
      <c r="M87" s="115"/>
      <c r="N87" s="115"/>
      <c r="P87" s="115"/>
      <c r="Q87" s="5"/>
      <c r="R87" s="115"/>
    </row>
    <row r="88" spans="1:21" x14ac:dyDescent="0.2">
      <c r="A88" s="18"/>
      <c r="B88" s="115"/>
      <c r="C88" s="5"/>
      <c r="D88" s="115"/>
      <c r="E88" s="115"/>
      <c r="F88" s="115"/>
      <c r="G88" s="115"/>
      <c r="H88" s="18"/>
      <c r="I88" s="115"/>
      <c r="J88" s="5"/>
      <c r="K88" s="115"/>
      <c r="L88" s="115"/>
      <c r="M88" s="115"/>
      <c r="N88" s="115"/>
      <c r="O88" s="18"/>
      <c r="P88" s="115"/>
      <c r="Q88" s="5"/>
      <c r="R88" s="115"/>
    </row>
    <row r="89" spans="1:21" x14ac:dyDescent="0.2">
      <c r="B89" s="115"/>
      <c r="C89" s="5"/>
      <c r="D89" s="115"/>
      <c r="E89" s="115"/>
      <c r="F89" s="115"/>
      <c r="G89" s="115"/>
      <c r="I89" s="115"/>
      <c r="J89" s="5"/>
      <c r="K89" s="115"/>
      <c r="L89" s="115"/>
      <c r="M89" s="115"/>
      <c r="N89" s="115"/>
      <c r="P89" s="115"/>
      <c r="Q89" s="5"/>
      <c r="R89" s="115"/>
    </row>
    <row r="90" spans="1:21" x14ac:dyDescent="0.2">
      <c r="B90" s="321"/>
      <c r="C90" s="321"/>
      <c r="D90" s="115"/>
      <c r="E90" s="115"/>
      <c r="F90" s="115"/>
      <c r="G90" s="115"/>
      <c r="I90" s="321"/>
      <c r="J90" s="321"/>
      <c r="K90" s="115"/>
      <c r="L90" s="115"/>
      <c r="M90" s="115"/>
      <c r="N90" s="115"/>
      <c r="P90" s="321"/>
      <c r="Q90" s="321"/>
      <c r="R90" s="115"/>
    </row>
  </sheetData>
  <mergeCells count="40"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I83:K83"/>
    <mergeCell ref="B90:C90"/>
    <mergeCell ref="I90:J90"/>
    <mergeCell ref="B31:G31"/>
    <mergeCell ref="I41:J41"/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90"/>
  <sheetViews>
    <sheetView view="pageBreakPreview" zoomScale="90" zoomScaleSheetLayoutView="90" workbookViewId="0">
      <pane ySplit="2" topLeftCell="A24" activePane="bottomLeft" state="frozen"/>
      <selection pane="bottomLeft" activeCell="P34" sqref="P34:U35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145"/>
      <c r="I1" s="332" t="s">
        <v>8</v>
      </c>
      <c r="J1" s="333"/>
      <c r="K1" s="333"/>
      <c r="L1" s="333"/>
      <c r="M1" s="333"/>
      <c r="N1" s="145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H2" s="157"/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34"/>
      <c r="B3" s="335" t="s">
        <v>9</v>
      </c>
      <c r="C3" s="336"/>
      <c r="D3" s="336"/>
      <c r="E3" s="336"/>
      <c r="F3" s="336"/>
      <c r="G3" s="341"/>
      <c r="H3" s="34"/>
      <c r="I3" s="324" t="s">
        <v>12</v>
      </c>
      <c r="J3" s="325"/>
      <c r="K3" s="325"/>
      <c r="L3" s="325"/>
      <c r="M3" s="328"/>
      <c r="N3" s="326"/>
      <c r="O3" s="34"/>
      <c r="P3" s="352" t="s">
        <v>36</v>
      </c>
      <c r="Q3" s="353"/>
      <c r="R3" s="353"/>
      <c r="S3" s="353"/>
      <c r="T3" s="343"/>
      <c r="U3" s="320"/>
    </row>
    <row r="4" spans="1:21" ht="13.9" customHeight="1" x14ac:dyDescent="0.2">
      <c r="A4" s="18">
        <v>43891</v>
      </c>
      <c r="B4" s="105">
        <v>352.04</v>
      </c>
      <c r="C4" s="44">
        <v>93600</v>
      </c>
      <c r="D4" s="45">
        <v>0.98499999999999999</v>
      </c>
      <c r="E4" s="70">
        <v>95.512820512820511</v>
      </c>
      <c r="F4" s="20">
        <f>C4*E4/100</f>
        <v>89400</v>
      </c>
      <c r="G4" s="149">
        <f>C4*D4</f>
        <v>92196</v>
      </c>
      <c r="H4" s="18">
        <v>43891</v>
      </c>
      <c r="I4" s="105">
        <v>193.17</v>
      </c>
      <c r="J4" s="44">
        <v>100800</v>
      </c>
      <c r="K4" s="127">
        <v>0.98299999999999998</v>
      </c>
      <c r="L4" s="70">
        <v>94.017857142857139</v>
      </c>
      <c r="M4" s="20">
        <f>J4*L4/100</f>
        <v>94770</v>
      </c>
      <c r="N4" s="149">
        <f>J4*K4</f>
        <v>99086.399999999994</v>
      </c>
      <c r="O4" s="18">
        <v>43891</v>
      </c>
      <c r="P4" s="150">
        <v>456.14</v>
      </c>
      <c r="Q4" s="151">
        <v>70560</v>
      </c>
      <c r="R4" s="156">
        <v>0.98299999999999998</v>
      </c>
      <c r="S4" s="152">
        <v>92.040816326530617</v>
      </c>
      <c r="T4" s="20">
        <f>Q4*S4/100</f>
        <v>64944</v>
      </c>
      <c r="U4" s="149">
        <f>Q4*R4</f>
        <v>69360.479999999996</v>
      </c>
    </row>
    <row r="5" spans="1:21" ht="12.75" customHeight="1" x14ac:dyDescent="0.2">
      <c r="B5" s="98">
        <v>351.06</v>
      </c>
      <c r="C5" s="30">
        <v>93600</v>
      </c>
      <c r="D5" s="3">
        <v>0.97599999999999998</v>
      </c>
      <c r="E5" s="26">
        <v>95.512820512820511</v>
      </c>
      <c r="F5" s="20">
        <f t="shared" ref="F5:F13" si="0">C5*E5/100</f>
        <v>89400</v>
      </c>
      <c r="G5" s="149">
        <f t="shared" ref="G5:G13" si="1">C5*D5</f>
        <v>91353.599999999991</v>
      </c>
      <c r="I5" s="98">
        <v>193.5</v>
      </c>
      <c r="J5" s="30">
        <v>100800</v>
      </c>
      <c r="K5" s="1">
        <v>0.97499999999999998</v>
      </c>
      <c r="L5" s="26">
        <v>94.017857142857139</v>
      </c>
      <c r="M5" s="20">
        <f t="shared" ref="M5:M21" si="2">J5*L5/100</f>
        <v>94770</v>
      </c>
      <c r="N5" s="149">
        <f t="shared" ref="N5:N21" si="3">J5*K5</f>
        <v>98280</v>
      </c>
      <c r="P5" s="97">
        <v>456.14</v>
      </c>
      <c r="Q5" s="148">
        <v>70560</v>
      </c>
      <c r="R5" s="4">
        <v>0.96599999999999997</v>
      </c>
      <c r="S5" s="23">
        <v>94.285714285714278</v>
      </c>
      <c r="T5" s="20">
        <f t="shared" ref="T5:T9" si="4">Q5*S5/100</f>
        <v>66527.999999999985</v>
      </c>
      <c r="U5" s="149">
        <f t="shared" ref="U5:U9" si="5">Q5*R5</f>
        <v>68160.959999999992</v>
      </c>
    </row>
    <row r="6" spans="1:21" x14ac:dyDescent="0.2">
      <c r="A6" s="18">
        <v>43892</v>
      </c>
      <c r="B6" s="98">
        <v>350.65</v>
      </c>
      <c r="C6" s="30">
        <v>93600</v>
      </c>
      <c r="D6" s="3">
        <v>0.98699999999999999</v>
      </c>
      <c r="E6" s="26">
        <v>97.42307692307692</v>
      </c>
      <c r="F6" s="20">
        <f t="shared" si="0"/>
        <v>91188</v>
      </c>
      <c r="G6" s="149">
        <f t="shared" si="1"/>
        <v>92383.2</v>
      </c>
      <c r="H6" s="18">
        <v>43892</v>
      </c>
      <c r="I6" s="98">
        <v>193.98</v>
      </c>
      <c r="J6" s="30">
        <v>100800</v>
      </c>
      <c r="K6" s="1">
        <v>0.98599999999999999</v>
      </c>
      <c r="L6" s="26">
        <v>97.633928571428569</v>
      </c>
      <c r="M6" s="20">
        <f t="shared" si="2"/>
        <v>98415</v>
      </c>
      <c r="N6" s="149">
        <f t="shared" si="3"/>
        <v>99388.800000000003</v>
      </c>
      <c r="O6" s="18">
        <v>43892</v>
      </c>
      <c r="P6" s="98">
        <v>454.67</v>
      </c>
      <c r="Q6" s="30">
        <v>70560</v>
      </c>
      <c r="R6" s="1">
        <v>0.98299999999999998</v>
      </c>
      <c r="S6" s="26">
        <v>96.530612244897966</v>
      </c>
      <c r="T6" s="20">
        <f t="shared" si="4"/>
        <v>68112.000000000015</v>
      </c>
      <c r="U6" s="149">
        <f t="shared" si="5"/>
        <v>69360.479999999996</v>
      </c>
    </row>
    <row r="7" spans="1:21" x14ac:dyDescent="0.2">
      <c r="B7" s="98">
        <v>351.54</v>
      </c>
      <c r="C7" s="30">
        <v>93600</v>
      </c>
      <c r="D7" s="3">
        <v>0.97499999999999998</v>
      </c>
      <c r="E7" s="26">
        <v>95.512820512820511</v>
      </c>
      <c r="F7" s="20">
        <f t="shared" si="0"/>
        <v>89400</v>
      </c>
      <c r="G7" s="149">
        <f t="shared" si="1"/>
        <v>91260</v>
      </c>
      <c r="I7" s="98">
        <v>193.96</v>
      </c>
      <c r="J7" s="30">
        <v>100800</v>
      </c>
      <c r="K7" s="1">
        <v>0.98899999999999999</v>
      </c>
      <c r="L7" s="26">
        <v>97.633928571428569</v>
      </c>
      <c r="M7" s="20">
        <f t="shared" si="2"/>
        <v>98415</v>
      </c>
      <c r="N7" s="149">
        <f t="shared" si="3"/>
        <v>99691.199999999997</v>
      </c>
      <c r="P7" s="98">
        <v>454.72</v>
      </c>
      <c r="Q7" s="30">
        <v>70560</v>
      </c>
      <c r="R7" s="1">
        <v>0.97299999999999998</v>
      </c>
      <c r="S7" s="26">
        <v>94.285714285714278</v>
      </c>
      <c r="T7" s="20">
        <f t="shared" si="4"/>
        <v>66527.999999999985</v>
      </c>
      <c r="U7" s="149">
        <f t="shared" si="5"/>
        <v>68654.880000000005</v>
      </c>
    </row>
    <row r="8" spans="1:21" ht="13.9" customHeight="1" x14ac:dyDescent="0.2">
      <c r="A8" s="18">
        <v>43893</v>
      </c>
      <c r="B8" s="98">
        <v>350.71</v>
      </c>
      <c r="C8" s="30">
        <v>93600</v>
      </c>
      <c r="D8" s="3">
        <v>0.98299999999999998</v>
      </c>
      <c r="E8" s="26">
        <v>95.512820512820511</v>
      </c>
      <c r="F8" s="20">
        <f t="shared" si="0"/>
        <v>89400</v>
      </c>
      <c r="G8" s="149">
        <f t="shared" si="1"/>
        <v>92008.8</v>
      </c>
      <c r="H8" s="18">
        <v>43893</v>
      </c>
      <c r="I8" s="98">
        <v>194.28</v>
      </c>
      <c r="J8" s="30">
        <v>100800</v>
      </c>
      <c r="K8" s="1">
        <v>0.999</v>
      </c>
      <c r="L8" s="26">
        <v>97.633928571428569</v>
      </c>
      <c r="M8" s="20">
        <f t="shared" si="2"/>
        <v>98415</v>
      </c>
      <c r="N8" s="149">
        <f t="shared" si="3"/>
        <v>100699.2</v>
      </c>
      <c r="O8" s="18">
        <v>43893</v>
      </c>
      <c r="P8" s="98">
        <v>454.28</v>
      </c>
      <c r="Q8" s="30">
        <v>70560</v>
      </c>
      <c r="R8" s="1">
        <v>0.99</v>
      </c>
      <c r="S8" s="26">
        <v>96.530612244897966</v>
      </c>
      <c r="T8" s="20">
        <f t="shared" si="4"/>
        <v>68112.000000000015</v>
      </c>
      <c r="U8" s="149">
        <f t="shared" si="5"/>
        <v>69854.399999999994</v>
      </c>
    </row>
    <row r="9" spans="1:21" x14ac:dyDescent="0.2">
      <c r="B9" s="98">
        <v>352.97</v>
      </c>
      <c r="C9" s="30">
        <v>93600</v>
      </c>
      <c r="D9" s="3">
        <v>0.97899999999999998</v>
      </c>
      <c r="E9" s="26">
        <v>95.512820512820511</v>
      </c>
      <c r="F9" s="20">
        <f t="shared" si="0"/>
        <v>89400</v>
      </c>
      <c r="G9" s="149">
        <f t="shared" si="1"/>
        <v>91634.4</v>
      </c>
      <c r="I9" s="98">
        <v>194.5</v>
      </c>
      <c r="J9" s="30">
        <v>100800</v>
      </c>
      <c r="K9" s="1">
        <v>0.98799999999999999</v>
      </c>
      <c r="L9" s="26">
        <v>97.633928571428569</v>
      </c>
      <c r="M9" s="20">
        <f t="shared" si="2"/>
        <v>98415</v>
      </c>
      <c r="N9" s="149">
        <f t="shared" si="3"/>
        <v>99590.399999999994</v>
      </c>
      <c r="P9" s="98">
        <v>455.68</v>
      </c>
      <c r="Q9" s="30">
        <v>70560</v>
      </c>
      <c r="R9" s="1">
        <v>0.98399999999999999</v>
      </c>
      <c r="S9" s="26">
        <v>94.285714285714278</v>
      </c>
      <c r="T9" s="20">
        <f t="shared" si="4"/>
        <v>66527.999999999985</v>
      </c>
      <c r="U9" s="149">
        <f t="shared" si="5"/>
        <v>69431.039999999994</v>
      </c>
    </row>
    <row r="10" spans="1:21" x14ac:dyDescent="0.2">
      <c r="A10" s="18">
        <v>43894</v>
      </c>
      <c r="B10" s="98">
        <v>351.93</v>
      </c>
      <c r="C10" s="30">
        <v>93600</v>
      </c>
      <c r="D10" s="3">
        <v>0.97099999999999997</v>
      </c>
      <c r="E10" s="26">
        <v>91.692307692307693</v>
      </c>
      <c r="F10" s="20">
        <f t="shared" si="0"/>
        <v>85824</v>
      </c>
      <c r="G10" s="149">
        <f t="shared" si="1"/>
        <v>90885.599999999991</v>
      </c>
      <c r="H10" s="18">
        <v>43894</v>
      </c>
      <c r="I10" s="98">
        <v>194.66</v>
      </c>
      <c r="J10" s="30">
        <v>100800</v>
      </c>
      <c r="K10" s="1">
        <v>0.99</v>
      </c>
      <c r="L10" s="26">
        <v>97.633928571428569</v>
      </c>
      <c r="M10" s="20">
        <f t="shared" si="2"/>
        <v>98415</v>
      </c>
      <c r="N10" s="149">
        <f t="shared" si="3"/>
        <v>99792</v>
      </c>
      <c r="P10" s="155">
        <f>AVERAGE(P4:P9)</f>
        <v>455.27166666666659</v>
      </c>
      <c r="Q10" s="350" t="s">
        <v>1</v>
      </c>
      <c r="R10" s="351"/>
      <c r="S10" s="27">
        <f>T10/U10</f>
        <v>0.96608127857368509</v>
      </c>
      <c r="T10" s="144">
        <f>SUM(T4:T9)</f>
        <v>400752</v>
      </c>
      <c r="U10" s="155">
        <f>SUM(U4:U9)</f>
        <v>414822.23999999993</v>
      </c>
    </row>
    <row r="11" spans="1:21" ht="14.25" customHeight="1" x14ac:dyDescent="0.2">
      <c r="A11" s="41"/>
      <c r="B11" s="98">
        <v>350.67</v>
      </c>
      <c r="C11" s="30">
        <v>93600</v>
      </c>
      <c r="D11" s="3">
        <v>0.99990000000000001</v>
      </c>
      <c r="E11" s="26">
        <v>99.333333333333329</v>
      </c>
      <c r="F11" s="20">
        <f t="shared" si="0"/>
        <v>92976</v>
      </c>
      <c r="G11" s="149">
        <f t="shared" si="1"/>
        <v>93590.64</v>
      </c>
      <c r="H11" s="21"/>
      <c r="I11" s="98">
        <v>193.75</v>
      </c>
      <c r="J11" s="30">
        <v>100800</v>
      </c>
      <c r="K11" s="1">
        <v>0.98299999999999998</v>
      </c>
      <c r="L11" s="26">
        <v>97.633928571428569</v>
      </c>
      <c r="M11" s="20">
        <f t="shared" si="2"/>
        <v>98415</v>
      </c>
      <c r="N11" s="149">
        <f t="shared" si="3"/>
        <v>99086.399999999994</v>
      </c>
      <c r="P11" s="98"/>
      <c r="Q11" s="30"/>
      <c r="R11" s="1"/>
      <c r="S11" s="26"/>
      <c r="T11" s="20"/>
      <c r="U11" s="98"/>
    </row>
    <row r="12" spans="1:21" ht="12.75" customHeight="1" x14ac:dyDescent="0.2">
      <c r="A12" s="59">
        <v>43895</v>
      </c>
      <c r="B12" s="98">
        <v>351.08</v>
      </c>
      <c r="C12" s="30">
        <v>93600</v>
      </c>
      <c r="D12" s="3">
        <v>0.98099999999999998</v>
      </c>
      <c r="E12" s="26">
        <v>95.512820512820511</v>
      </c>
      <c r="F12" s="20">
        <f t="shared" si="0"/>
        <v>89400</v>
      </c>
      <c r="G12" s="149">
        <f t="shared" si="1"/>
        <v>91821.599999999991</v>
      </c>
      <c r="H12" s="22">
        <v>43895</v>
      </c>
      <c r="I12" s="98">
        <v>194.37</v>
      </c>
      <c r="J12" s="30">
        <v>100800</v>
      </c>
      <c r="K12" s="1">
        <v>0.99</v>
      </c>
      <c r="L12" s="26">
        <v>97.633928571428569</v>
      </c>
      <c r="M12" s="20">
        <f t="shared" si="2"/>
        <v>98415</v>
      </c>
      <c r="N12" s="149">
        <f t="shared" si="3"/>
        <v>99792</v>
      </c>
      <c r="O12" s="33"/>
      <c r="P12" s="327" t="s">
        <v>25</v>
      </c>
      <c r="Q12" s="328"/>
      <c r="R12" s="328"/>
      <c r="S12" s="328"/>
      <c r="T12" s="328"/>
      <c r="U12" s="329"/>
    </row>
    <row r="13" spans="1:21" ht="14.25" customHeight="1" x14ac:dyDescent="0.2">
      <c r="B13" s="98">
        <v>351.67</v>
      </c>
      <c r="C13" s="30">
        <v>93600</v>
      </c>
      <c r="D13" s="3">
        <v>0.99990000000000001</v>
      </c>
      <c r="E13" s="26">
        <v>99.333333333333329</v>
      </c>
      <c r="F13" s="20">
        <f t="shared" si="0"/>
        <v>92976</v>
      </c>
      <c r="G13" s="149">
        <f t="shared" si="1"/>
        <v>93590.64</v>
      </c>
      <c r="I13" s="98">
        <v>193.96</v>
      </c>
      <c r="J13" s="30">
        <v>100800</v>
      </c>
      <c r="K13" s="1">
        <v>0.98299999999999998</v>
      </c>
      <c r="L13" s="26">
        <v>94.017857142857139</v>
      </c>
      <c r="M13" s="20">
        <f t="shared" si="2"/>
        <v>94770</v>
      </c>
      <c r="N13" s="149">
        <f t="shared" si="3"/>
        <v>99086.399999999994</v>
      </c>
      <c r="O13" s="18">
        <v>43894</v>
      </c>
      <c r="P13" s="98">
        <v>370.5</v>
      </c>
      <c r="Q13" s="30">
        <v>86400</v>
      </c>
      <c r="R13" s="1">
        <v>0.90500000000000003</v>
      </c>
      <c r="S13" s="26">
        <v>43.9375</v>
      </c>
      <c r="T13" s="20">
        <f t="shared" ref="T13:T24" si="6">Q13*S13/100</f>
        <v>37962</v>
      </c>
      <c r="U13" s="149">
        <f t="shared" ref="U13:U24" si="7">Q13*R13</f>
        <v>78192</v>
      </c>
    </row>
    <row r="14" spans="1:21" ht="13.9" customHeight="1" x14ac:dyDescent="0.2">
      <c r="B14" s="153">
        <f>AVERAGE(B4:B13)</f>
        <v>351.43200000000002</v>
      </c>
      <c r="C14" s="348" t="s">
        <v>1</v>
      </c>
      <c r="D14" s="349"/>
      <c r="E14" s="154">
        <f>F14/G14</f>
        <v>0.97680035617169647</v>
      </c>
      <c r="F14" s="144">
        <f>SUM(F4:F13)</f>
        <v>899364</v>
      </c>
      <c r="G14" s="155">
        <f>SUM(G4:G13)</f>
        <v>920724.47999999998</v>
      </c>
      <c r="H14" s="18">
        <v>43896</v>
      </c>
      <c r="I14" s="98">
        <v>194.35</v>
      </c>
      <c r="J14" s="30">
        <v>100800</v>
      </c>
      <c r="K14" s="1">
        <v>0.97399999999999998</v>
      </c>
      <c r="L14" s="26">
        <v>94.017857142857139</v>
      </c>
      <c r="M14" s="20">
        <f t="shared" si="2"/>
        <v>94770</v>
      </c>
      <c r="N14" s="149">
        <f t="shared" si="3"/>
        <v>98179.199999999997</v>
      </c>
      <c r="P14" s="98">
        <v>370.16</v>
      </c>
      <c r="Q14" s="30">
        <v>86400</v>
      </c>
      <c r="R14" s="1">
        <v>0.99960000000000004</v>
      </c>
      <c r="S14" s="26">
        <v>99.4375</v>
      </c>
      <c r="T14" s="20">
        <f t="shared" si="6"/>
        <v>85914</v>
      </c>
      <c r="U14" s="149">
        <f t="shared" si="7"/>
        <v>86365.440000000002</v>
      </c>
    </row>
    <row r="15" spans="1:21" x14ac:dyDescent="0.2">
      <c r="B15" s="60"/>
      <c r="C15" s="62"/>
      <c r="D15" s="20"/>
      <c r="E15" s="63"/>
      <c r="F15" s="20"/>
      <c r="G15" s="98"/>
      <c r="I15" s="98">
        <v>194.45</v>
      </c>
      <c r="J15" s="30">
        <v>100800</v>
      </c>
      <c r="K15" s="1">
        <v>0.97599999999999998</v>
      </c>
      <c r="L15" s="26">
        <v>94.017857142857139</v>
      </c>
      <c r="M15" s="20">
        <f t="shared" si="2"/>
        <v>94770</v>
      </c>
      <c r="N15" s="149">
        <f t="shared" si="3"/>
        <v>98380.800000000003</v>
      </c>
      <c r="O15" s="22">
        <v>43895</v>
      </c>
      <c r="P15" s="98">
        <v>370.5</v>
      </c>
      <c r="Q15" s="30">
        <v>86400</v>
      </c>
      <c r="R15" s="1">
        <v>0.98899999999999999</v>
      </c>
      <c r="S15" s="26">
        <v>97.125</v>
      </c>
      <c r="T15" s="20">
        <f t="shared" si="6"/>
        <v>83916</v>
      </c>
      <c r="U15" s="149">
        <f t="shared" si="7"/>
        <v>85449.600000000006</v>
      </c>
    </row>
    <row r="16" spans="1:21" x14ac:dyDescent="0.2">
      <c r="A16" s="33"/>
      <c r="B16" s="323" t="s">
        <v>16</v>
      </c>
      <c r="C16" s="323"/>
      <c r="D16" s="323"/>
      <c r="E16" s="323"/>
      <c r="F16" s="323"/>
      <c r="G16" s="323"/>
      <c r="H16" s="18">
        <v>43897</v>
      </c>
      <c r="I16" s="98">
        <v>194.08</v>
      </c>
      <c r="J16" s="30">
        <v>100800</v>
      </c>
      <c r="K16" s="1">
        <v>0.97</v>
      </c>
      <c r="L16" s="26">
        <v>94.017857142857139</v>
      </c>
      <c r="M16" s="20">
        <f t="shared" si="2"/>
        <v>94770</v>
      </c>
      <c r="N16" s="149">
        <f t="shared" si="3"/>
        <v>97776</v>
      </c>
      <c r="P16" s="98">
        <v>370.08</v>
      </c>
      <c r="Q16" s="30">
        <v>86400</v>
      </c>
      <c r="R16" s="1">
        <v>0.98899999999999999</v>
      </c>
      <c r="S16" s="26">
        <v>94.8125</v>
      </c>
      <c r="T16" s="20">
        <f t="shared" si="6"/>
        <v>81918</v>
      </c>
      <c r="U16" s="149">
        <f t="shared" si="7"/>
        <v>85449.600000000006</v>
      </c>
    </row>
    <row r="17" spans="1:21" x14ac:dyDescent="0.2">
      <c r="A17" s="18">
        <v>43896</v>
      </c>
      <c r="B17" s="98">
        <v>248.75</v>
      </c>
      <c r="C17" s="30">
        <v>108000</v>
      </c>
      <c r="D17" s="3">
        <v>0.94499999999999995</v>
      </c>
      <c r="E17" s="26">
        <v>74.543518518518511</v>
      </c>
      <c r="F17" s="20">
        <f>C17*E17/100</f>
        <v>80506.999999999985</v>
      </c>
      <c r="G17" s="149">
        <f>C17*D17</f>
        <v>102060</v>
      </c>
      <c r="I17" s="98">
        <v>195</v>
      </c>
      <c r="J17" s="30">
        <v>100800</v>
      </c>
      <c r="K17" s="1">
        <v>0.97499999999999998</v>
      </c>
      <c r="L17" s="26">
        <v>94.017857142857139</v>
      </c>
      <c r="M17" s="20">
        <f t="shared" si="2"/>
        <v>94770</v>
      </c>
      <c r="N17" s="149">
        <f t="shared" si="3"/>
        <v>98280</v>
      </c>
      <c r="O17" s="18">
        <v>43896</v>
      </c>
      <c r="P17" s="98">
        <v>370.08</v>
      </c>
      <c r="Q17" s="30">
        <v>86400</v>
      </c>
      <c r="R17" s="1">
        <v>0.96199999999999997</v>
      </c>
      <c r="S17" s="26">
        <v>94.8125</v>
      </c>
      <c r="T17" s="20">
        <f t="shared" si="6"/>
        <v>81918</v>
      </c>
      <c r="U17" s="149">
        <f t="shared" si="7"/>
        <v>83116.800000000003</v>
      </c>
    </row>
    <row r="18" spans="1:21" ht="14.25" customHeight="1" x14ac:dyDescent="0.2">
      <c r="B18" s="98">
        <v>249.6</v>
      </c>
      <c r="C18" s="30">
        <v>108000</v>
      </c>
      <c r="D18" s="3">
        <v>0.97399999999999998</v>
      </c>
      <c r="E18" s="26">
        <v>93.780555555555551</v>
      </c>
      <c r="F18" s="20">
        <f t="shared" ref="F18:F36" si="8">C18*E18/100</f>
        <v>101283</v>
      </c>
      <c r="G18" s="149">
        <f t="shared" ref="G18:G36" si="9">C18*D18</f>
        <v>105192</v>
      </c>
      <c r="H18" s="18">
        <v>43898</v>
      </c>
      <c r="I18" s="98">
        <v>194.68</v>
      </c>
      <c r="J18" s="30">
        <v>100800</v>
      </c>
      <c r="K18" s="1">
        <v>0.98199999999999998</v>
      </c>
      <c r="L18" s="26">
        <v>94.017857142857139</v>
      </c>
      <c r="M18" s="20">
        <f t="shared" si="2"/>
        <v>94770</v>
      </c>
      <c r="N18" s="149">
        <f t="shared" si="3"/>
        <v>98985.599999999991</v>
      </c>
      <c r="P18" s="98">
        <v>370.14</v>
      </c>
      <c r="Q18" s="30">
        <v>86400</v>
      </c>
      <c r="R18" s="1">
        <v>0.96099999999999997</v>
      </c>
      <c r="S18" s="26">
        <v>92.5</v>
      </c>
      <c r="T18" s="20">
        <f t="shared" si="6"/>
        <v>79920</v>
      </c>
      <c r="U18" s="149">
        <f t="shared" si="7"/>
        <v>83030.399999999994</v>
      </c>
    </row>
    <row r="19" spans="1:21" x14ac:dyDescent="0.2">
      <c r="A19" s="18">
        <v>43897</v>
      </c>
      <c r="B19" s="98">
        <v>249.27</v>
      </c>
      <c r="C19" s="30">
        <v>108000</v>
      </c>
      <c r="D19" s="3">
        <v>0.96899999999999997</v>
      </c>
      <c r="E19" s="26">
        <v>93.780555555555551</v>
      </c>
      <c r="F19" s="20">
        <f t="shared" si="8"/>
        <v>101283</v>
      </c>
      <c r="G19" s="149">
        <f t="shared" si="9"/>
        <v>104652</v>
      </c>
      <c r="I19" s="98">
        <v>194.1</v>
      </c>
      <c r="J19" s="30">
        <v>100800</v>
      </c>
      <c r="K19" s="1">
        <v>0.97499999999999998</v>
      </c>
      <c r="L19" s="26">
        <v>94.017857142857139</v>
      </c>
      <c r="M19" s="20">
        <f t="shared" si="2"/>
        <v>94770</v>
      </c>
      <c r="N19" s="149">
        <f t="shared" si="3"/>
        <v>98280</v>
      </c>
      <c r="O19" s="18">
        <v>43897</v>
      </c>
      <c r="P19" s="98">
        <v>371.91</v>
      </c>
      <c r="Q19" s="30">
        <v>86400</v>
      </c>
      <c r="R19" s="1">
        <v>0.97199999999999998</v>
      </c>
      <c r="S19" s="26">
        <v>92.5</v>
      </c>
      <c r="T19" s="20">
        <f t="shared" si="6"/>
        <v>79920</v>
      </c>
      <c r="U19" s="149">
        <f t="shared" si="7"/>
        <v>83980.800000000003</v>
      </c>
    </row>
    <row r="20" spans="1:21" x14ac:dyDescent="0.2">
      <c r="B20" s="98">
        <v>249.52</v>
      </c>
      <c r="C20" s="30">
        <v>108000</v>
      </c>
      <c r="D20" s="3">
        <v>0.98299999999999998</v>
      </c>
      <c r="E20" s="26">
        <v>93.780555555555551</v>
      </c>
      <c r="F20" s="20">
        <f t="shared" si="8"/>
        <v>101283</v>
      </c>
      <c r="G20" s="149">
        <f t="shared" si="9"/>
        <v>106164</v>
      </c>
      <c r="H20" s="18">
        <v>43899</v>
      </c>
      <c r="I20" s="147">
        <v>194.06</v>
      </c>
      <c r="J20" s="148">
        <v>100800</v>
      </c>
      <c r="K20" s="38">
        <v>0.98199999999999998</v>
      </c>
      <c r="L20" s="23">
        <v>94.017857142857139</v>
      </c>
      <c r="M20" s="20">
        <f t="shared" si="2"/>
        <v>94770</v>
      </c>
      <c r="N20" s="149">
        <f t="shared" si="3"/>
        <v>98985.599999999991</v>
      </c>
      <c r="P20" s="98">
        <v>371.22</v>
      </c>
      <c r="Q20" s="30">
        <v>86400</v>
      </c>
      <c r="R20" s="1">
        <v>0.97699999999999998</v>
      </c>
      <c r="S20" s="26">
        <v>92.5</v>
      </c>
      <c r="T20" s="20">
        <f t="shared" si="6"/>
        <v>79920</v>
      </c>
      <c r="U20" s="149">
        <f t="shared" si="7"/>
        <v>84412.800000000003</v>
      </c>
    </row>
    <row r="21" spans="1:21" x14ac:dyDescent="0.2">
      <c r="A21" s="18">
        <v>43898</v>
      </c>
      <c r="B21" s="98">
        <v>249.37</v>
      </c>
      <c r="C21" s="30">
        <v>108000</v>
      </c>
      <c r="D21" s="3">
        <v>0.98699999999999999</v>
      </c>
      <c r="E21" s="26">
        <v>93.780555555555551</v>
      </c>
      <c r="F21" s="20">
        <f t="shared" si="8"/>
        <v>101283</v>
      </c>
      <c r="G21" s="149">
        <f t="shared" si="9"/>
        <v>106596</v>
      </c>
      <c r="I21" s="147">
        <v>192.95</v>
      </c>
      <c r="J21" s="148">
        <v>100800</v>
      </c>
      <c r="K21" s="38">
        <v>0.98</v>
      </c>
      <c r="L21" s="23">
        <v>97.633928571428569</v>
      </c>
      <c r="M21" s="20">
        <f t="shared" si="2"/>
        <v>98415</v>
      </c>
      <c r="N21" s="149">
        <f t="shared" si="3"/>
        <v>98784</v>
      </c>
      <c r="O21" s="18">
        <v>43898</v>
      </c>
      <c r="P21" s="98">
        <v>370.15</v>
      </c>
      <c r="Q21" s="30">
        <v>86400</v>
      </c>
      <c r="R21" s="1">
        <v>0.98899999999999999</v>
      </c>
      <c r="S21" s="26">
        <v>92.5</v>
      </c>
      <c r="T21" s="20">
        <f t="shared" si="6"/>
        <v>79920</v>
      </c>
      <c r="U21" s="149">
        <f t="shared" si="7"/>
        <v>85449.600000000006</v>
      </c>
    </row>
    <row r="22" spans="1:21" x14ac:dyDescent="0.2">
      <c r="B22" s="98">
        <v>249.39</v>
      </c>
      <c r="C22" s="30">
        <v>108000</v>
      </c>
      <c r="D22" s="3">
        <v>0.98699999999999999</v>
      </c>
      <c r="E22" s="26">
        <v>93.780555555555551</v>
      </c>
      <c r="F22" s="20">
        <f t="shared" si="8"/>
        <v>101283</v>
      </c>
      <c r="G22" s="149">
        <f t="shared" si="9"/>
        <v>106596</v>
      </c>
      <c r="H22" s="18">
        <v>43900</v>
      </c>
      <c r="I22" s="98">
        <v>194.75</v>
      </c>
      <c r="J22" s="30">
        <v>100800</v>
      </c>
      <c r="K22" s="1">
        <v>0.98599999999999999</v>
      </c>
      <c r="L22" s="26">
        <v>94.017857142857139</v>
      </c>
      <c r="M22" s="20">
        <f t="shared" ref="M22:M47" si="10">J22*L22/100</f>
        <v>94770</v>
      </c>
      <c r="N22" s="149">
        <f t="shared" ref="N22:N47" si="11">J22*K22</f>
        <v>99388.800000000003</v>
      </c>
      <c r="P22" s="98">
        <v>370.77</v>
      </c>
      <c r="Q22" s="30">
        <v>86400</v>
      </c>
      <c r="R22" s="1">
        <v>0.97699999999999998</v>
      </c>
      <c r="S22" s="26">
        <v>94.8125</v>
      </c>
      <c r="T22" s="20">
        <f t="shared" si="6"/>
        <v>81918</v>
      </c>
      <c r="U22" s="149">
        <f t="shared" si="7"/>
        <v>84412.800000000003</v>
      </c>
    </row>
    <row r="23" spans="1:21" x14ac:dyDescent="0.2">
      <c r="A23" s="18">
        <v>43899</v>
      </c>
      <c r="B23" s="98">
        <v>249.75</v>
      </c>
      <c r="C23" s="30">
        <v>108000</v>
      </c>
      <c r="D23" s="3">
        <v>0.98099999999999998</v>
      </c>
      <c r="E23" s="26">
        <v>93.780555555555551</v>
      </c>
      <c r="F23" s="20">
        <f t="shared" si="8"/>
        <v>101283</v>
      </c>
      <c r="G23" s="149">
        <f t="shared" si="9"/>
        <v>105948</v>
      </c>
      <c r="I23" s="98">
        <v>194.04</v>
      </c>
      <c r="J23" s="30">
        <v>100800</v>
      </c>
      <c r="K23" s="1">
        <v>0.99</v>
      </c>
      <c r="L23" s="26">
        <v>94.017857142857139</v>
      </c>
      <c r="M23" s="20">
        <f t="shared" si="10"/>
        <v>94770</v>
      </c>
      <c r="N23" s="149">
        <f t="shared" si="11"/>
        <v>99792</v>
      </c>
      <c r="O23" s="18">
        <v>43899</v>
      </c>
      <c r="P23" s="98">
        <v>370.06</v>
      </c>
      <c r="Q23" s="30">
        <v>86400</v>
      </c>
      <c r="R23" s="1">
        <v>0.98599999999999999</v>
      </c>
      <c r="S23" s="26">
        <v>94.8125</v>
      </c>
      <c r="T23" s="20">
        <f t="shared" si="6"/>
        <v>81918</v>
      </c>
      <c r="U23" s="149">
        <f t="shared" si="7"/>
        <v>85190.399999999994</v>
      </c>
    </row>
    <row r="24" spans="1:21" x14ac:dyDescent="0.2">
      <c r="B24" s="98">
        <v>249.52</v>
      </c>
      <c r="C24" s="30">
        <v>108000</v>
      </c>
      <c r="D24" s="3">
        <v>0.97799999999999998</v>
      </c>
      <c r="E24" s="26">
        <v>96.18518518518519</v>
      </c>
      <c r="F24" s="20">
        <f t="shared" si="8"/>
        <v>103880</v>
      </c>
      <c r="G24" s="149">
        <f t="shared" si="9"/>
        <v>105624</v>
      </c>
      <c r="H24" s="18">
        <v>43901</v>
      </c>
      <c r="I24" s="98">
        <v>194.1</v>
      </c>
      <c r="J24" s="30">
        <v>100800</v>
      </c>
      <c r="K24" s="1">
        <v>0.98599999999999999</v>
      </c>
      <c r="L24" s="26">
        <v>94.017857142857139</v>
      </c>
      <c r="M24" s="20">
        <f t="shared" si="10"/>
        <v>94770</v>
      </c>
      <c r="N24" s="149">
        <f t="shared" si="11"/>
        <v>99388.800000000003</v>
      </c>
      <c r="P24" s="98">
        <v>370.33</v>
      </c>
      <c r="Q24" s="30">
        <v>86400</v>
      </c>
      <c r="R24" s="1">
        <v>0.97599999999999998</v>
      </c>
      <c r="S24" s="26">
        <v>94.8125</v>
      </c>
      <c r="T24" s="20">
        <f t="shared" si="6"/>
        <v>81918</v>
      </c>
      <c r="U24" s="149">
        <f t="shared" si="7"/>
        <v>84326.399999999994</v>
      </c>
    </row>
    <row r="25" spans="1:21" ht="14.25" customHeight="1" x14ac:dyDescent="0.2">
      <c r="A25" s="18">
        <v>43900</v>
      </c>
      <c r="B25" s="98">
        <v>249.4</v>
      </c>
      <c r="C25" s="30">
        <v>108000</v>
      </c>
      <c r="D25" s="3">
        <v>0.98799999999999999</v>
      </c>
      <c r="E25" s="26">
        <v>96.18518518518519</v>
      </c>
      <c r="F25" s="20">
        <f t="shared" si="8"/>
        <v>103880</v>
      </c>
      <c r="G25" s="149">
        <f t="shared" si="9"/>
        <v>106704</v>
      </c>
      <c r="I25" s="98">
        <v>194.38</v>
      </c>
      <c r="J25" s="30">
        <v>100800</v>
      </c>
      <c r="K25" s="1">
        <v>0.99099999999999999</v>
      </c>
      <c r="L25" s="26">
        <v>94.017857142857139</v>
      </c>
      <c r="M25" s="20">
        <f t="shared" si="10"/>
        <v>94770</v>
      </c>
      <c r="N25" s="149">
        <f t="shared" si="11"/>
        <v>99892.800000000003</v>
      </c>
      <c r="P25" s="155">
        <f>AVERAGE(P13:P24)</f>
        <v>370.49166666666673</v>
      </c>
      <c r="Q25" s="350" t="s">
        <v>1</v>
      </c>
      <c r="R25" s="351"/>
      <c r="S25" s="27">
        <f>T25/U25</f>
        <v>0.92835712940612525</v>
      </c>
      <c r="T25" s="144">
        <f>SUM(T13:T24)</f>
        <v>937062</v>
      </c>
      <c r="U25" s="155">
        <f>SUM(U13:U24)</f>
        <v>1009376.6400000001</v>
      </c>
    </row>
    <row r="26" spans="1:21" x14ac:dyDescent="0.2">
      <c r="B26" s="98">
        <v>249.47</v>
      </c>
      <c r="C26" s="30">
        <v>109440</v>
      </c>
      <c r="D26" s="3">
        <v>0.98799999999999999</v>
      </c>
      <c r="E26" s="26">
        <v>97.292580409356717</v>
      </c>
      <c r="F26" s="20">
        <f t="shared" si="8"/>
        <v>106476.99999999999</v>
      </c>
      <c r="G26" s="149">
        <f t="shared" si="9"/>
        <v>108126.72</v>
      </c>
      <c r="H26" s="18">
        <v>43902</v>
      </c>
      <c r="I26" s="98">
        <v>194.08</v>
      </c>
      <c r="J26" s="30">
        <v>100800</v>
      </c>
      <c r="K26" s="1">
        <v>0.97599999999999998</v>
      </c>
      <c r="L26" s="26">
        <v>94.017857142857139</v>
      </c>
      <c r="M26" s="20">
        <f t="shared" si="10"/>
        <v>94770</v>
      </c>
      <c r="N26" s="149">
        <f t="shared" si="11"/>
        <v>98380.800000000003</v>
      </c>
      <c r="P26" s="30"/>
      <c r="Q26" s="1"/>
      <c r="R26" s="20"/>
      <c r="S26" s="26"/>
      <c r="T26" s="102"/>
      <c r="U26" s="37"/>
    </row>
    <row r="27" spans="1:21" ht="12.75" customHeight="1" x14ac:dyDescent="0.2">
      <c r="A27" s="18">
        <v>43901</v>
      </c>
      <c r="B27" s="98">
        <v>249.3</v>
      </c>
      <c r="C27" s="30">
        <v>109440</v>
      </c>
      <c r="D27" s="3">
        <v>0.98299999999999998</v>
      </c>
      <c r="E27" s="26">
        <v>94.919590643274859</v>
      </c>
      <c r="F27" s="20">
        <f t="shared" si="8"/>
        <v>103880</v>
      </c>
      <c r="G27" s="149">
        <f t="shared" si="9"/>
        <v>107579.52</v>
      </c>
      <c r="I27" s="98">
        <v>194.56</v>
      </c>
      <c r="J27" s="30">
        <v>100800</v>
      </c>
      <c r="K27" s="1">
        <v>0.98799999999999999</v>
      </c>
      <c r="L27" s="26">
        <v>97.633928571428569</v>
      </c>
      <c r="M27" s="20">
        <f t="shared" si="10"/>
        <v>98415</v>
      </c>
      <c r="N27" s="149">
        <f t="shared" si="11"/>
        <v>99590.399999999994</v>
      </c>
      <c r="O27" s="33"/>
      <c r="P27" s="335" t="s">
        <v>42</v>
      </c>
      <c r="Q27" s="336"/>
      <c r="R27" s="336"/>
      <c r="S27" s="336"/>
      <c r="T27" s="336"/>
      <c r="U27" s="337"/>
    </row>
    <row r="28" spans="1:21" ht="12.75" customHeight="1" x14ac:dyDescent="0.2">
      <c r="B28" s="98">
        <v>249.52</v>
      </c>
      <c r="C28" s="30">
        <v>109440</v>
      </c>
      <c r="D28" s="3">
        <v>0.99</v>
      </c>
      <c r="E28" s="26">
        <v>97.292580409356717</v>
      </c>
      <c r="F28" s="20">
        <f t="shared" si="8"/>
        <v>106476.99999999999</v>
      </c>
      <c r="G28" s="149">
        <f t="shared" si="9"/>
        <v>108345.60000000001</v>
      </c>
      <c r="H28" s="18">
        <v>43903</v>
      </c>
      <c r="I28" s="98">
        <v>194.04</v>
      </c>
      <c r="J28" s="30">
        <v>100800</v>
      </c>
      <c r="K28" s="1">
        <v>0.97699999999999998</v>
      </c>
      <c r="L28" s="26">
        <v>94.017857142857139</v>
      </c>
      <c r="M28" s="20">
        <f t="shared" si="10"/>
        <v>94770</v>
      </c>
      <c r="N28" s="149">
        <f t="shared" si="11"/>
        <v>98481.599999999991</v>
      </c>
      <c r="O28" s="18">
        <v>43900</v>
      </c>
      <c r="P28" s="98">
        <v>436.83</v>
      </c>
      <c r="Q28" s="30">
        <v>79200</v>
      </c>
      <c r="R28" s="1">
        <v>0.88300000000000001</v>
      </c>
      <c r="S28" s="26">
        <v>42.954545454545453</v>
      </c>
      <c r="T28" s="20">
        <f t="shared" ref="T28" si="12">Q28*S28/100</f>
        <v>34020</v>
      </c>
      <c r="U28" s="149">
        <f t="shared" ref="U28" si="13">Q28*R28</f>
        <v>69933.600000000006</v>
      </c>
    </row>
    <row r="29" spans="1:21" ht="12.75" customHeight="1" x14ac:dyDescent="0.2">
      <c r="A29" s="18">
        <v>43902</v>
      </c>
      <c r="B29" s="98">
        <v>249.72</v>
      </c>
      <c r="C29" s="30">
        <v>109440</v>
      </c>
      <c r="D29" s="3">
        <v>0.98299999999999998</v>
      </c>
      <c r="E29" s="26">
        <v>97.292580409356717</v>
      </c>
      <c r="F29" s="20">
        <f t="shared" si="8"/>
        <v>106476.99999999999</v>
      </c>
      <c r="G29" s="149">
        <f t="shared" si="9"/>
        <v>107579.52</v>
      </c>
      <c r="I29" s="104">
        <v>194.71</v>
      </c>
      <c r="J29" s="30">
        <v>100800</v>
      </c>
      <c r="K29" s="1">
        <v>0.98799999999999999</v>
      </c>
      <c r="L29" s="26">
        <v>97.633928571428569</v>
      </c>
      <c r="M29" s="20">
        <f t="shared" si="10"/>
        <v>98415</v>
      </c>
      <c r="N29" s="149">
        <f t="shared" si="11"/>
        <v>99590.399999999994</v>
      </c>
      <c r="P29" s="98">
        <v>439.62</v>
      </c>
      <c r="Q29" s="30">
        <v>79200</v>
      </c>
      <c r="R29" s="1">
        <v>0.97599999999999998</v>
      </c>
      <c r="S29" s="26">
        <v>93.068181818181813</v>
      </c>
      <c r="T29" s="20">
        <f t="shared" ref="T29:T31" si="14">Q29*S29/100</f>
        <v>73710</v>
      </c>
      <c r="U29" s="149">
        <f t="shared" ref="U29:U31" si="15">Q29*R29</f>
        <v>77299.199999999997</v>
      </c>
    </row>
    <row r="30" spans="1:21" ht="12.75" customHeight="1" x14ac:dyDescent="0.2">
      <c r="B30" s="98">
        <v>249.35</v>
      </c>
      <c r="C30" s="30">
        <v>109440</v>
      </c>
      <c r="D30" s="3">
        <v>0.98599999999999999</v>
      </c>
      <c r="E30" s="26">
        <v>97.292580409356717</v>
      </c>
      <c r="F30" s="20">
        <f t="shared" si="8"/>
        <v>106476.99999999999</v>
      </c>
      <c r="G30" s="149">
        <f t="shared" si="9"/>
        <v>107907.84</v>
      </c>
      <c r="H30" s="18">
        <v>43904</v>
      </c>
      <c r="I30" s="98">
        <v>193.81</v>
      </c>
      <c r="J30" s="30">
        <v>100800</v>
      </c>
      <c r="K30" s="1">
        <v>0.99</v>
      </c>
      <c r="L30" s="26">
        <v>97.633928571428569</v>
      </c>
      <c r="M30" s="20">
        <f t="shared" si="10"/>
        <v>98415</v>
      </c>
      <c r="N30" s="149">
        <f t="shared" si="11"/>
        <v>99792</v>
      </c>
      <c r="O30" s="18">
        <v>43901</v>
      </c>
      <c r="P30" s="98">
        <v>441.46</v>
      </c>
      <c r="Q30" s="30">
        <v>79200</v>
      </c>
      <c r="R30" s="1">
        <v>0.96899999999999997</v>
      </c>
      <c r="S30" s="26">
        <v>90.681818181818187</v>
      </c>
      <c r="T30" s="20">
        <f t="shared" si="14"/>
        <v>71820</v>
      </c>
      <c r="U30" s="149">
        <f t="shared" si="15"/>
        <v>76744.800000000003</v>
      </c>
    </row>
    <row r="31" spans="1:21" ht="14.25" customHeight="1" x14ac:dyDescent="0.2">
      <c r="A31" s="18">
        <v>43903</v>
      </c>
      <c r="B31" s="98">
        <v>249.58</v>
      </c>
      <c r="C31" s="30">
        <v>109440</v>
      </c>
      <c r="D31" s="3">
        <v>0.97699999999999998</v>
      </c>
      <c r="E31" s="26">
        <v>94.919590643274859</v>
      </c>
      <c r="F31" s="20">
        <f t="shared" si="8"/>
        <v>103880</v>
      </c>
      <c r="G31" s="149">
        <f t="shared" si="9"/>
        <v>106922.88</v>
      </c>
      <c r="I31" s="98">
        <v>195.37</v>
      </c>
      <c r="J31" s="30">
        <v>100800</v>
      </c>
      <c r="K31" s="1">
        <v>0.98099999999999998</v>
      </c>
      <c r="L31" s="26">
        <v>97.633928571428569</v>
      </c>
      <c r="M31" s="20">
        <f t="shared" si="10"/>
        <v>98415</v>
      </c>
      <c r="N31" s="149">
        <f t="shared" si="11"/>
        <v>98884.800000000003</v>
      </c>
      <c r="P31" s="98">
        <v>442.04</v>
      </c>
      <c r="Q31" s="30">
        <v>79200</v>
      </c>
      <c r="R31" s="1">
        <v>0.97399999999999998</v>
      </c>
      <c r="S31" s="26">
        <v>93.068181818181813</v>
      </c>
      <c r="T31" s="20">
        <f t="shared" si="14"/>
        <v>73710</v>
      </c>
      <c r="U31" s="149">
        <f t="shared" si="15"/>
        <v>77140.800000000003</v>
      </c>
    </row>
    <row r="32" spans="1:21" ht="14.25" customHeight="1" x14ac:dyDescent="0.2">
      <c r="B32" s="98">
        <v>249.83</v>
      </c>
      <c r="C32" s="30">
        <v>109440</v>
      </c>
      <c r="D32" s="3">
        <v>0.98699999999999999</v>
      </c>
      <c r="E32" s="26">
        <v>97.292580409356717</v>
      </c>
      <c r="F32" s="20">
        <f t="shared" si="8"/>
        <v>106476.99999999999</v>
      </c>
      <c r="G32" s="149">
        <f t="shared" si="9"/>
        <v>108017.28</v>
      </c>
      <c r="H32" s="18">
        <v>43905</v>
      </c>
      <c r="I32" s="98">
        <v>194.56</v>
      </c>
      <c r="J32" s="30">
        <v>100800</v>
      </c>
      <c r="K32" s="1">
        <v>0.99</v>
      </c>
      <c r="L32" s="26">
        <v>97.633928571428569</v>
      </c>
      <c r="M32" s="20">
        <f t="shared" si="10"/>
        <v>98415</v>
      </c>
      <c r="N32" s="149">
        <f t="shared" si="11"/>
        <v>99792</v>
      </c>
      <c r="P32" s="155">
        <f>AVERAGE(P28:P31)</f>
        <v>439.98750000000001</v>
      </c>
      <c r="Q32" s="350" t="s">
        <v>1</v>
      </c>
      <c r="R32" s="351"/>
      <c r="S32" s="27">
        <f>T32/U32</f>
        <v>0.84106451150112393</v>
      </c>
      <c r="T32" s="158">
        <f>SUM(T28:T31)</f>
        <v>253260</v>
      </c>
      <c r="U32" s="155">
        <f>SUM(U28:U31)</f>
        <v>301118.39999999997</v>
      </c>
    </row>
    <row r="33" spans="1:21" ht="13.9" customHeight="1" x14ac:dyDescent="0.2">
      <c r="A33" s="18">
        <v>43904</v>
      </c>
      <c r="B33" s="98">
        <v>249.29</v>
      </c>
      <c r="C33" s="30">
        <v>109440</v>
      </c>
      <c r="D33" s="3">
        <v>0.97599999999999998</v>
      </c>
      <c r="E33" s="26">
        <v>97.292580409356717</v>
      </c>
      <c r="F33" s="20">
        <f t="shared" si="8"/>
        <v>106476.99999999999</v>
      </c>
      <c r="G33" s="149">
        <f t="shared" si="9"/>
        <v>106813.44</v>
      </c>
      <c r="I33" s="98">
        <v>194.93</v>
      </c>
      <c r="J33" s="30">
        <v>100800</v>
      </c>
      <c r="K33" s="1">
        <v>0.97699999999999998</v>
      </c>
      <c r="L33" s="26">
        <v>94.017857142857139</v>
      </c>
      <c r="M33" s="20">
        <f t="shared" si="10"/>
        <v>94770</v>
      </c>
      <c r="N33" s="149">
        <f t="shared" si="11"/>
        <v>98481.599999999991</v>
      </c>
      <c r="P33" s="30"/>
      <c r="Q33" s="1"/>
      <c r="R33" s="20"/>
      <c r="S33" s="26"/>
      <c r="T33" s="20"/>
      <c r="U33" s="98"/>
    </row>
    <row r="34" spans="1:21" x14ac:dyDescent="0.2">
      <c r="B34" s="98">
        <v>249.81</v>
      </c>
      <c r="C34" s="30">
        <v>109440</v>
      </c>
      <c r="D34" s="3">
        <v>0.99990000000000001</v>
      </c>
      <c r="E34" s="26">
        <v>99.665570175438603</v>
      </c>
      <c r="F34" s="20">
        <f t="shared" si="8"/>
        <v>109074</v>
      </c>
      <c r="G34" s="149">
        <f t="shared" si="9"/>
        <v>109429.056</v>
      </c>
      <c r="H34" s="18">
        <v>43906</v>
      </c>
      <c r="I34" s="98">
        <v>193.9</v>
      </c>
      <c r="J34" s="30">
        <v>100800</v>
      </c>
      <c r="K34" s="1">
        <v>0.98399999999999999</v>
      </c>
      <c r="L34" s="26">
        <v>94.017857142857139</v>
      </c>
      <c r="M34" s="20">
        <f t="shared" si="10"/>
        <v>94770</v>
      </c>
      <c r="N34" s="149">
        <f t="shared" si="11"/>
        <v>99187.199999999997</v>
      </c>
      <c r="O34" s="33"/>
      <c r="P34" s="324" t="s">
        <v>21</v>
      </c>
      <c r="Q34" s="325"/>
      <c r="R34" s="325"/>
      <c r="S34" s="325"/>
      <c r="T34" s="325"/>
      <c r="U34" s="326"/>
    </row>
    <row r="35" spans="1:21" ht="12.75" customHeight="1" x14ac:dyDescent="0.2">
      <c r="A35" s="18">
        <v>43905</v>
      </c>
      <c r="B35" s="98">
        <v>249.37</v>
      </c>
      <c r="C35" s="30">
        <v>109440</v>
      </c>
      <c r="D35" s="3">
        <v>0.98199999999999998</v>
      </c>
      <c r="E35" s="26">
        <v>97.292580409356717</v>
      </c>
      <c r="F35" s="20">
        <f t="shared" si="8"/>
        <v>106476.99999999999</v>
      </c>
      <c r="G35" s="149">
        <f t="shared" si="9"/>
        <v>107470.08</v>
      </c>
      <c r="I35" s="98">
        <v>193.96</v>
      </c>
      <c r="J35" s="30">
        <v>100800</v>
      </c>
      <c r="K35" s="1">
        <v>0.97799999999999998</v>
      </c>
      <c r="L35" s="26">
        <v>94.017857142857139</v>
      </c>
      <c r="M35" s="20">
        <f t="shared" si="10"/>
        <v>94770</v>
      </c>
      <c r="N35" s="149">
        <f t="shared" si="11"/>
        <v>98582.399999999994</v>
      </c>
      <c r="O35" s="18">
        <v>43902</v>
      </c>
      <c r="P35" s="98">
        <v>413.01</v>
      </c>
      <c r="Q35" s="30">
        <v>78840</v>
      </c>
      <c r="R35" s="1">
        <v>0.81399999999999995</v>
      </c>
      <c r="S35" s="26">
        <v>74.315068493150676</v>
      </c>
      <c r="T35" s="20">
        <f t="shared" ref="T35:T48" si="16">Q35*S35/100</f>
        <v>58589.999999999993</v>
      </c>
      <c r="U35" s="149">
        <f t="shared" ref="U35:U48" si="17">Q35*R35</f>
        <v>64175.759999999995</v>
      </c>
    </row>
    <row r="36" spans="1:21" x14ac:dyDescent="0.2">
      <c r="B36" s="98">
        <v>249.64</v>
      </c>
      <c r="C36" s="30">
        <v>109440</v>
      </c>
      <c r="D36" s="3">
        <v>0.98499999999999999</v>
      </c>
      <c r="E36" s="26">
        <v>97.292580409356717</v>
      </c>
      <c r="F36" s="20">
        <f t="shared" si="8"/>
        <v>106476.99999999999</v>
      </c>
      <c r="G36" s="149">
        <f t="shared" si="9"/>
        <v>107798.39999999999</v>
      </c>
      <c r="H36" s="18">
        <v>43907</v>
      </c>
      <c r="I36" s="98">
        <v>194.39</v>
      </c>
      <c r="J36" s="30">
        <v>100800</v>
      </c>
      <c r="K36" s="1">
        <v>0.98899999999999999</v>
      </c>
      <c r="L36" s="26">
        <v>97.633928571428569</v>
      </c>
      <c r="M36" s="20">
        <f t="shared" si="10"/>
        <v>98415</v>
      </c>
      <c r="N36" s="149">
        <f t="shared" si="11"/>
        <v>99691.199999999997</v>
      </c>
      <c r="P36" s="98">
        <v>382.98</v>
      </c>
      <c r="Q36" s="30">
        <v>78480</v>
      </c>
      <c r="R36" s="1">
        <v>0.96599999999999997</v>
      </c>
      <c r="S36" s="26">
        <v>92.155963302752298</v>
      </c>
      <c r="T36" s="20">
        <f t="shared" si="16"/>
        <v>72324</v>
      </c>
      <c r="U36" s="149">
        <f t="shared" si="17"/>
        <v>75811.679999999993</v>
      </c>
    </row>
    <row r="37" spans="1:21" x14ac:dyDescent="0.2">
      <c r="B37" s="153">
        <f>AVERAGE(B17:B36)</f>
        <v>249.47250000000003</v>
      </c>
      <c r="C37" s="348" t="s">
        <v>1</v>
      </c>
      <c r="D37" s="349"/>
      <c r="E37" s="154">
        <f>F37/G37</f>
        <v>0.96679444556379368</v>
      </c>
      <c r="F37" s="158">
        <f>SUM(F17:F36)</f>
        <v>2064615</v>
      </c>
      <c r="G37" s="155">
        <f>SUM(G17:G36)</f>
        <v>2135526.3360000001</v>
      </c>
      <c r="I37" s="98">
        <v>194.18</v>
      </c>
      <c r="J37" s="30">
        <v>100800</v>
      </c>
      <c r="K37" s="1">
        <v>0.999</v>
      </c>
      <c r="L37" s="26">
        <v>97.633928571428569</v>
      </c>
      <c r="M37" s="20">
        <f t="shared" si="10"/>
        <v>98415</v>
      </c>
      <c r="N37" s="149">
        <f t="shared" si="11"/>
        <v>100699.2</v>
      </c>
      <c r="O37" s="18">
        <v>43903</v>
      </c>
      <c r="P37" s="98">
        <v>382.89</v>
      </c>
      <c r="Q37" s="30">
        <v>78480</v>
      </c>
      <c r="R37" s="1">
        <v>0.96</v>
      </c>
      <c r="S37" s="26">
        <v>89.908256880733944</v>
      </c>
      <c r="T37" s="20">
        <f t="shared" si="16"/>
        <v>70560</v>
      </c>
      <c r="U37" s="149">
        <f t="shared" si="17"/>
        <v>75340.800000000003</v>
      </c>
    </row>
    <row r="38" spans="1:21" ht="12.75" customHeight="1" x14ac:dyDescent="0.2">
      <c r="B38" s="30"/>
      <c r="C38" s="3"/>
      <c r="D38" s="20"/>
      <c r="E38" s="26"/>
      <c r="F38" s="20"/>
      <c r="G38" s="98"/>
      <c r="H38" s="18">
        <v>43908</v>
      </c>
      <c r="I38" s="98">
        <v>194.47</v>
      </c>
      <c r="J38" s="30">
        <v>100800</v>
      </c>
      <c r="K38" s="1">
        <v>0.98299999999999998</v>
      </c>
      <c r="L38" s="26">
        <v>94.017857142857139</v>
      </c>
      <c r="M38" s="20">
        <f t="shared" si="10"/>
        <v>94770</v>
      </c>
      <c r="N38" s="149">
        <f t="shared" si="11"/>
        <v>99086.399999999994</v>
      </c>
      <c r="P38" s="98">
        <v>382.13</v>
      </c>
      <c r="Q38" s="30">
        <v>78480</v>
      </c>
      <c r="R38" s="1">
        <v>0.96599999999999997</v>
      </c>
      <c r="S38" s="26">
        <v>94.403669724770651</v>
      </c>
      <c r="T38" s="20">
        <f t="shared" si="16"/>
        <v>74088.000000000015</v>
      </c>
      <c r="U38" s="149">
        <f t="shared" si="17"/>
        <v>75811.679999999993</v>
      </c>
    </row>
    <row r="39" spans="1:21" x14ac:dyDescent="0.2">
      <c r="A39" s="33"/>
      <c r="B39" s="324" t="s">
        <v>11</v>
      </c>
      <c r="C39" s="325"/>
      <c r="D39" s="325"/>
      <c r="E39" s="325"/>
      <c r="F39" s="325"/>
      <c r="G39" s="326"/>
      <c r="I39" s="98">
        <v>194.35</v>
      </c>
      <c r="J39" s="30">
        <v>100800</v>
      </c>
      <c r="K39" s="1">
        <v>0.98899999999999999</v>
      </c>
      <c r="L39" s="26">
        <v>94.017857142857139</v>
      </c>
      <c r="M39" s="20">
        <f t="shared" si="10"/>
        <v>94770</v>
      </c>
      <c r="N39" s="149">
        <f t="shared" si="11"/>
        <v>99691.199999999997</v>
      </c>
      <c r="O39" s="18">
        <v>43904</v>
      </c>
      <c r="P39" s="98">
        <v>383.52</v>
      </c>
      <c r="Q39" s="30">
        <v>78480</v>
      </c>
      <c r="R39" s="1">
        <v>0.97199999999999998</v>
      </c>
      <c r="S39" s="26">
        <v>92.155963302752298</v>
      </c>
      <c r="T39" s="20">
        <f t="shared" si="16"/>
        <v>72324</v>
      </c>
      <c r="U39" s="149">
        <f t="shared" si="17"/>
        <v>76282.559999999998</v>
      </c>
    </row>
    <row r="40" spans="1:21" x14ac:dyDescent="0.2">
      <c r="A40" s="18">
        <v>43906</v>
      </c>
      <c r="B40" s="98">
        <v>436.25</v>
      </c>
      <c r="C40" s="30">
        <v>79200</v>
      </c>
      <c r="D40" s="3">
        <v>0.89800000000000002</v>
      </c>
      <c r="E40" s="26">
        <v>67.075757575757578</v>
      </c>
      <c r="F40" s="20">
        <f>C40*E40/100</f>
        <v>53124</v>
      </c>
      <c r="G40" s="149">
        <f>C40*D40</f>
        <v>71121.600000000006</v>
      </c>
      <c r="H40" s="18">
        <v>43909</v>
      </c>
      <c r="I40" s="98">
        <v>194.29</v>
      </c>
      <c r="J40" s="30">
        <v>100800</v>
      </c>
      <c r="K40" s="1">
        <v>0.98299999999999998</v>
      </c>
      <c r="L40" s="26">
        <v>97.633928571428569</v>
      </c>
      <c r="M40" s="20">
        <f t="shared" si="10"/>
        <v>98415</v>
      </c>
      <c r="N40" s="149">
        <f t="shared" si="11"/>
        <v>99086.399999999994</v>
      </c>
      <c r="P40" s="98">
        <v>384.29</v>
      </c>
      <c r="Q40" s="30">
        <v>78480</v>
      </c>
      <c r="R40" s="1">
        <v>0.96199999999999997</v>
      </c>
      <c r="S40" s="26">
        <v>92.155963302752298</v>
      </c>
      <c r="T40" s="20">
        <f t="shared" si="16"/>
        <v>72324</v>
      </c>
      <c r="U40" s="149">
        <f t="shared" si="17"/>
        <v>75497.759999999995</v>
      </c>
    </row>
    <row r="41" spans="1:21" x14ac:dyDescent="0.2">
      <c r="B41" s="98">
        <v>436.66</v>
      </c>
      <c r="C41" s="30">
        <v>79200</v>
      </c>
      <c r="D41" s="3">
        <v>0.97199999999999998</v>
      </c>
      <c r="E41" s="26">
        <v>93.553030303030312</v>
      </c>
      <c r="F41" s="20">
        <f t="shared" ref="F41:F55" si="18">C41*E41/100</f>
        <v>74094.000000000015</v>
      </c>
      <c r="G41" s="149">
        <f t="shared" ref="G41:G55" si="19">C41*D41</f>
        <v>76982.399999999994</v>
      </c>
      <c r="I41" s="98">
        <v>194.22</v>
      </c>
      <c r="J41" s="30">
        <v>100800</v>
      </c>
      <c r="K41" s="1">
        <v>0.98799999999999999</v>
      </c>
      <c r="L41" s="26">
        <v>94.017857142857139</v>
      </c>
      <c r="M41" s="20">
        <f t="shared" si="10"/>
        <v>94770</v>
      </c>
      <c r="N41" s="149">
        <f t="shared" si="11"/>
        <v>99590.399999999994</v>
      </c>
      <c r="O41" s="18">
        <v>43905</v>
      </c>
      <c r="P41" s="98">
        <v>383.56</v>
      </c>
      <c r="Q41" s="30">
        <v>78480</v>
      </c>
      <c r="R41" s="1">
        <v>0.97799999999999998</v>
      </c>
      <c r="S41" s="26">
        <v>92.155963302752298</v>
      </c>
      <c r="T41" s="20">
        <f t="shared" si="16"/>
        <v>72324</v>
      </c>
      <c r="U41" s="149">
        <f t="shared" si="17"/>
        <v>76753.440000000002</v>
      </c>
    </row>
    <row r="42" spans="1:21" ht="13.9" customHeight="1" x14ac:dyDescent="0.2">
      <c r="A42" s="18">
        <v>43907</v>
      </c>
      <c r="B42" s="98">
        <v>437.16</v>
      </c>
      <c r="C42" s="30">
        <v>79200</v>
      </c>
      <c r="D42" s="3">
        <v>0.97899999999999998</v>
      </c>
      <c r="E42" s="26">
        <v>95.318181818181813</v>
      </c>
      <c r="F42" s="20">
        <f t="shared" si="18"/>
        <v>75492</v>
      </c>
      <c r="G42" s="149">
        <f t="shared" si="19"/>
        <v>77536.800000000003</v>
      </c>
      <c r="H42" s="18">
        <v>43910</v>
      </c>
      <c r="I42" s="98">
        <v>195.87</v>
      </c>
      <c r="J42" s="30">
        <v>100800</v>
      </c>
      <c r="K42" s="1">
        <v>0.98899999999999999</v>
      </c>
      <c r="L42" s="26">
        <v>97.633928571428569</v>
      </c>
      <c r="M42" s="20">
        <f t="shared" si="10"/>
        <v>98415</v>
      </c>
      <c r="N42" s="149">
        <f t="shared" si="11"/>
        <v>99691.199999999997</v>
      </c>
      <c r="P42" s="98">
        <v>382.89</v>
      </c>
      <c r="Q42" s="30">
        <v>78480</v>
      </c>
      <c r="R42" s="1">
        <v>0.96699999999999997</v>
      </c>
      <c r="S42" s="26">
        <v>92.155963302752298</v>
      </c>
      <c r="T42" s="20">
        <f t="shared" si="16"/>
        <v>72324</v>
      </c>
      <c r="U42" s="149">
        <f t="shared" si="17"/>
        <v>75890.16</v>
      </c>
    </row>
    <row r="43" spans="1:21" ht="14.25" customHeight="1" x14ac:dyDescent="0.2">
      <c r="B43" s="98">
        <v>436.64</v>
      </c>
      <c r="C43" s="30">
        <v>79200</v>
      </c>
      <c r="D43" s="3">
        <v>0.97199999999999998</v>
      </c>
      <c r="E43" s="26">
        <v>93.553030303030312</v>
      </c>
      <c r="F43" s="20">
        <f t="shared" si="18"/>
        <v>74094.000000000015</v>
      </c>
      <c r="G43" s="149">
        <f t="shared" si="19"/>
        <v>76982.399999999994</v>
      </c>
      <c r="I43" s="98">
        <v>194.81</v>
      </c>
      <c r="J43" s="30">
        <v>100800</v>
      </c>
      <c r="K43" s="1">
        <v>0.98899999999999999</v>
      </c>
      <c r="L43" s="26">
        <v>97.633928571428569</v>
      </c>
      <c r="M43" s="20">
        <f t="shared" si="10"/>
        <v>98415</v>
      </c>
      <c r="N43" s="149">
        <f t="shared" si="11"/>
        <v>99691.199999999997</v>
      </c>
      <c r="O43" s="18">
        <v>43906</v>
      </c>
      <c r="P43" s="98">
        <v>382.91</v>
      </c>
      <c r="Q43" s="30">
        <v>78480</v>
      </c>
      <c r="R43" s="1">
        <v>0.98599999999999999</v>
      </c>
      <c r="S43" s="26">
        <v>92.155963302752298</v>
      </c>
      <c r="T43" s="20">
        <f t="shared" si="16"/>
        <v>72324</v>
      </c>
      <c r="U43" s="149">
        <f t="shared" si="17"/>
        <v>77381.279999999999</v>
      </c>
    </row>
    <row r="44" spans="1:21" x14ac:dyDescent="0.2">
      <c r="A44" s="18">
        <v>43908</v>
      </c>
      <c r="B44" s="98">
        <v>437.88</v>
      </c>
      <c r="C44" s="30">
        <v>79200</v>
      </c>
      <c r="D44" s="3">
        <v>0.98099999999999998</v>
      </c>
      <c r="E44" s="26">
        <v>93.553030303030312</v>
      </c>
      <c r="F44" s="20">
        <f t="shared" si="18"/>
        <v>74094.000000000015</v>
      </c>
      <c r="G44" s="149">
        <f t="shared" si="19"/>
        <v>77695.199999999997</v>
      </c>
      <c r="H44" s="18">
        <v>43911</v>
      </c>
      <c r="I44" s="98">
        <v>195.04</v>
      </c>
      <c r="J44" s="30">
        <v>100800</v>
      </c>
      <c r="K44" s="1">
        <v>0.97499999999999998</v>
      </c>
      <c r="L44" s="26">
        <v>94.017857142857139</v>
      </c>
      <c r="M44" s="20">
        <f t="shared" si="10"/>
        <v>94770</v>
      </c>
      <c r="N44" s="149">
        <f t="shared" si="11"/>
        <v>98280</v>
      </c>
      <c r="P44" s="98">
        <v>382.52</v>
      </c>
      <c r="Q44" s="30">
        <v>78480</v>
      </c>
      <c r="R44" s="1">
        <v>0.97299999999999998</v>
      </c>
      <c r="S44" s="26">
        <v>94.403669724770651</v>
      </c>
      <c r="T44" s="20">
        <f t="shared" si="16"/>
        <v>74088.000000000015</v>
      </c>
      <c r="U44" s="149">
        <f t="shared" si="17"/>
        <v>76361.039999999994</v>
      </c>
    </row>
    <row r="45" spans="1:21" x14ac:dyDescent="0.2">
      <c r="B45" s="98">
        <v>437.27</v>
      </c>
      <c r="C45" s="30">
        <v>79200</v>
      </c>
      <c r="D45" s="3">
        <v>0.98699999999999999</v>
      </c>
      <c r="E45" s="26">
        <v>95.318181818181813</v>
      </c>
      <c r="F45" s="20">
        <f t="shared" si="18"/>
        <v>75492</v>
      </c>
      <c r="G45" s="149">
        <f t="shared" si="19"/>
        <v>78170.399999999994</v>
      </c>
      <c r="I45" s="98">
        <v>195.08</v>
      </c>
      <c r="J45" s="30">
        <v>100800</v>
      </c>
      <c r="K45" s="1">
        <v>0.98799999999999999</v>
      </c>
      <c r="L45" s="26">
        <v>97.633928571428569</v>
      </c>
      <c r="M45" s="20">
        <f t="shared" si="10"/>
        <v>98415</v>
      </c>
      <c r="N45" s="149">
        <f t="shared" si="11"/>
        <v>99590.399999999994</v>
      </c>
      <c r="O45" s="18">
        <v>43907</v>
      </c>
      <c r="P45" s="98">
        <v>382.5</v>
      </c>
      <c r="Q45" s="30">
        <v>78480</v>
      </c>
      <c r="R45" s="1">
        <v>0.98699999999999999</v>
      </c>
      <c r="S45" s="26">
        <v>94.403669724770651</v>
      </c>
      <c r="T45" s="20">
        <f t="shared" si="16"/>
        <v>74088.000000000015</v>
      </c>
      <c r="U45" s="149">
        <f t="shared" si="17"/>
        <v>77459.759999999995</v>
      </c>
    </row>
    <row r="46" spans="1:21" ht="12.75" customHeight="1" x14ac:dyDescent="0.2">
      <c r="A46" s="18">
        <v>43909</v>
      </c>
      <c r="B46" s="98">
        <v>437.48</v>
      </c>
      <c r="C46" s="30">
        <v>79200</v>
      </c>
      <c r="D46" s="3">
        <v>0.97099999999999997</v>
      </c>
      <c r="E46" s="26">
        <v>95.318181818181813</v>
      </c>
      <c r="F46" s="20">
        <f t="shared" si="18"/>
        <v>75492</v>
      </c>
      <c r="G46" s="149">
        <f t="shared" si="19"/>
        <v>76903.199999999997</v>
      </c>
      <c r="H46" s="18">
        <v>43912</v>
      </c>
      <c r="I46" s="98">
        <v>194.1</v>
      </c>
      <c r="J46" s="30">
        <v>100800</v>
      </c>
      <c r="K46" s="1">
        <v>0.96499999999999997</v>
      </c>
      <c r="L46" s="26">
        <v>94.017857142857139</v>
      </c>
      <c r="M46" s="20">
        <f t="shared" si="10"/>
        <v>94770</v>
      </c>
      <c r="N46" s="149">
        <f t="shared" si="11"/>
        <v>97272</v>
      </c>
      <c r="P46" s="98">
        <v>383.12</v>
      </c>
      <c r="Q46" s="30">
        <v>78480</v>
      </c>
      <c r="R46" s="1">
        <v>0.97399999999999998</v>
      </c>
      <c r="S46" s="26">
        <v>94.403669724770651</v>
      </c>
      <c r="T46" s="20">
        <f t="shared" si="16"/>
        <v>74088.000000000015</v>
      </c>
      <c r="U46" s="149">
        <f t="shared" si="17"/>
        <v>76439.520000000004</v>
      </c>
    </row>
    <row r="47" spans="1:21" ht="12.75" customHeight="1" x14ac:dyDescent="0.2">
      <c r="B47" s="98">
        <v>436.56</v>
      </c>
      <c r="C47" s="30">
        <v>79200</v>
      </c>
      <c r="D47" s="3">
        <v>0.99199999999999999</v>
      </c>
      <c r="E47" s="26">
        <v>97.083333333333329</v>
      </c>
      <c r="F47" s="20">
        <f t="shared" si="18"/>
        <v>76890</v>
      </c>
      <c r="G47" s="149">
        <f t="shared" si="19"/>
        <v>78566.399999999994</v>
      </c>
      <c r="I47" s="98">
        <v>195.41</v>
      </c>
      <c r="J47" s="30">
        <v>100800</v>
      </c>
      <c r="K47" s="1">
        <v>0.98199999999999998</v>
      </c>
      <c r="L47" s="26">
        <v>94.017857142857139</v>
      </c>
      <c r="M47" s="20">
        <f t="shared" si="10"/>
        <v>94770</v>
      </c>
      <c r="N47" s="149">
        <f t="shared" si="11"/>
        <v>98985.599999999991</v>
      </c>
      <c r="O47" s="18">
        <v>43908</v>
      </c>
      <c r="P47" s="98">
        <v>381.9</v>
      </c>
      <c r="Q47" s="30">
        <v>78480</v>
      </c>
      <c r="R47" s="1">
        <v>0.98599999999999999</v>
      </c>
      <c r="S47" s="26">
        <v>96.651376146788991</v>
      </c>
      <c r="T47" s="20">
        <f t="shared" si="16"/>
        <v>75852</v>
      </c>
      <c r="U47" s="149">
        <f t="shared" si="17"/>
        <v>77381.279999999999</v>
      </c>
    </row>
    <row r="48" spans="1:21" ht="14.25" customHeight="1" x14ac:dyDescent="0.2">
      <c r="A48" s="18">
        <v>43910</v>
      </c>
      <c r="B48" s="98">
        <v>436.14</v>
      </c>
      <c r="C48" s="30">
        <v>79200</v>
      </c>
      <c r="D48" s="3">
        <v>0.97499999999999998</v>
      </c>
      <c r="E48" s="26">
        <v>95.318181818181813</v>
      </c>
      <c r="F48" s="20">
        <f t="shared" si="18"/>
        <v>75492</v>
      </c>
      <c r="G48" s="149">
        <f t="shared" si="19"/>
        <v>77220</v>
      </c>
      <c r="I48" s="153">
        <f>AVERAGE(I28:I47)</f>
        <v>194.57449999999997</v>
      </c>
      <c r="J48" s="348" t="s">
        <v>1</v>
      </c>
      <c r="K48" s="349"/>
      <c r="L48" s="154">
        <f>M48/N48</f>
        <v>0.97167141965956672</v>
      </c>
      <c r="M48" s="160">
        <f>SUM(M4:M47)</f>
        <v>4239135</v>
      </c>
      <c r="N48" s="155">
        <f>SUM(N4:N47)</f>
        <v>4362724.8000000007</v>
      </c>
      <c r="P48" s="98">
        <v>382.2</v>
      </c>
      <c r="Q48" s="30">
        <v>78480</v>
      </c>
      <c r="R48" s="1">
        <v>0.98699999999999999</v>
      </c>
      <c r="S48" s="26">
        <v>94.403669724770651</v>
      </c>
      <c r="T48" s="20">
        <f t="shared" si="16"/>
        <v>74088.000000000015</v>
      </c>
      <c r="U48" s="149">
        <f t="shared" si="17"/>
        <v>77459.759999999995</v>
      </c>
    </row>
    <row r="49" spans="1:21" ht="12.75" customHeight="1" x14ac:dyDescent="0.2">
      <c r="B49" s="98">
        <v>437.33</v>
      </c>
      <c r="C49" s="30">
        <v>79200</v>
      </c>
      <c r="D49" s="3">
        <v>0.98899999999999999</v>
      </c>
      <c r="E49" s="26">
        <v>95.318181818181813</v>
      </c>
      <c r="F49" s="20">
        <f t="shared" si="18"/>
        <v>75492</v>
      </c>
      <c r="G49" s="149">
        <f t="shared" si="19"/>
        <v>78328.800000000003</v>
      </c>
      <c r="I49" s="30"/>
      <c r="J49" s="1"/>
      <c r="K49" s="20"/>
      <c r="L49" s="26"/>
      <c r="M49" s="102"/>
      <c r="N49" s="98"/>
      <c r="O49" s="18">
        <v>43909</v>
      </c>
      <c r="P49" s="98">
        <v>383.53</v>
      </c>
      <c r="Q49" s="30">
        <v>78480</v>
      </c>
      <c r="R49" s="1">
        <v>0.98399999999999999</v>
      </c>
      <c r="S49" s="26">
        <v>94.403669724770651</v>
      </c>
      <c r="T49" s="20">
        <f t="shared" ref="T49:T64" si="20">Q49*S49/100</f>
        <v>74088.000000000015</v>
      </c>
      <c r="U49" s="149">
        <f t="shared" ref="U49:U64" si="21">Q49*R49</f>
        <v>77224.319999999992</v>
      </c>
    </row>
    <row r="50" spans="1:21" x14ac:dyDescent="0.2">
      <c r="A50" s="18">
        <v>43911</v>
      </c>
      <c r="B50" s="98">
        <v>436.06</v>
      </c>
      <c r="C50" s="30">
        <v>79200</v>
      </c>
      <c r="D50" s="3">
        <v>0.97899999999999998</v>
      </c>
      <c r="E50" s="26">
        <v>95.318181818181813</v>
      </c>
      <c r="F50" s="20">
        <f t="shared" si="18"/>
        <v>75492</v>
      </c>
      <c r="G50" s="149">
        <f t="shared" si="19"/>
        <v>77536.800000000003</v>
      </c>
      <c r="H50" s="33"/>
      <c r="I50" s="324" t="s">
        <v>13</v>
      </c>
      <c r="J50" s="325"/>
      <c r="K50" s="325"/>
      <c r="L50" s="325"/>
      <c r="M50" s="325"/>
      <c r="N50" s="326"/>
      <c r="P50" s="98">
        <v>383.12</v>
      </c>
      <c r="Q50" s="30">
        <v>78480</v>
      </c>
      <c r="R50" s="1">
        <v>0.98799999999999999</v>
      </c>
      <c r="S50" s="26">
        <v>96.651376146788991</v>
      </c>
      <c r="T50" s="20">
        <f t="shared" si="20"/>
        <v>75852</v>
      </c>
      <c r="U50" s="149">
        <f t="shared" si="21"/>
        <v>77538.240000000005</v>
      </c>
    </row>
    <row r="51" spans="1:21" x14ac:dyDescent="0.2">
      <c r="B51" s="98">
        <v>437.83</v>
      </c>
      <c r="C51" s="30">
        <v>79200</v>
      </c>
      <c r="D51" s="3">
        <v>0.97599999999999998</v>
      </c>
      <c r="E51" s="26">
        <v>95.318181818181813</v>
      </c>
      <c r="F51" s="20">
        <f t="shared" si="18"/>
        <v>75492</v>
      </c>
      <c r="G51" s="149">
        <f t="shared" si="19"/>
        <v>77299.199999999997</v>
      </c>
      <c r="H51" s="18">
        <v>43913</v>
      </c>
      <c r="I51" s="98">
        <v>170.01</v>
      </c>
      <c r="J51" s="30">
        <v>123840</v>
      </c>
      <c r="K51" s="1">
        <v>0.84599999999999997</v>
      </c>
      <c r="L51" s="26">
        <v>60.776001291989665</v>
      </c>
      <c r="M51" s="20">
        <f t="shared" ref="M51" si="22">J51*L51/100</f>
        <v>75265</v>
      </c>
      <c r="N51" s="149">
        <f t="shared" ref="N51" si="23">J51*K51</f>
        <v>104768.64</v>
      </c>
      <c r="O51" s="18">
        <v>43910</v>
      </c>
      <c r="P51" s="98">
        <v>383.08</v>
      </c>
      <c r="Q51" s="30">
        <v>78480</v>
      </c>
      <c r="R51" s="1">
        <v>0.97599999999999998</v>
      </c>
      <c r="S51" s="26">
        <v>94.403669724770651</v>
      </c>
      <c r="T51" s="20">
        <f t="shared" si="20"/>
        <v>74088.000000000015</v>
      </c>
      <c r="U51" s="149">
        <f t="shared" si="21"/>
        <v>76596.479999999996</v>
      </c>
    </row>
    <row r="52" spans="1:21" x14ac:dyDescent="0.2">
      <c r="A52" s="18">
        <v>43912</v>
      </c>
      <c r="B52" s="109">
        <v>437.12</v>
      </c>
      <c r="C52" s="30">
        <v>79200</v>
      </c>
      <c r="D52" s="3">
        <v>0.98</v>
      </c>
      <c r="E52" s="26">
        <v>95.318181818181813</v>
      </c>
      <c r="F52" s="20">
        <f t="shared" si="18"/>
        <v>75492</v>
      </c>
      <c r="G52" s="149">
        <f t="shared" si="19"/>
        <v>77616</v>
      </c>
      <c r="I52" s="98">
        <v>145</v>
      </c>
      <c r="J52" s="30">
        <v>146880</v>
      </c>
      <c r="K52" s="1">
        <v>0.97399999999999998</v>
      </c>
      <c r="L52" s="26">
        <v>90.162037037037038</v>
      </c>
      <c r="M52" s="20">
        <f t="shared" ref="M52:M66" si="24">J52*L52/100</f>
        <v>132430</v>
      </c>
      <c r="N52" s="149">
        <f t="shared" ref="N52:N66" si="25">J52*K52</f>
        <v>143061.12</v>
      </c>
      <c r="P52" s="98">
        <v>382.77</v>
      </c>
      <c r="Q52" s="30">
        <v>78480</v>
      </c>
      <c r="R52" s="1">
        <v>0.98299999999999998</v>
      </c>
      <c r="S52" s="26">
        <v>96.651376146788991</v>
      </c>
      <c r="T52" s="20">
        <f t="shared" si="20"/>
        <v>75852</v>
      </c>
      <c r="U52" s="149">
        <f t="shared" si="21"/>
        <v>77145.84</v>
      </c>
    </row>
    <row r="53" spans="1:21" ht="13.9" customHeight="1" x14ac:dyDescent="0.2">
      <c r="B53" s="109">
        <v>436.33</v>
      </c>
      <c r="C53" s="30">
        <v>79200</v>
      </c>
      <c r="D53" s="3">
        <v>0.97799999999999998</v>
      </c>
      <c r="E53" s="26">
        <v>97.083333333333329</v>
      </c>
      <c r="F53" s="20">
        <f t="shared" si="18"/>
        <v>76890</v>
      </c>
      <c r="G53" s="149">
        <f t="shared" si="19"/>
        <v>77457.599999999991</v>
      </c>
      <c r="H53" s="18">
        <v>43914</v>
      </c>
      <c r="I53" s="98">
        <v>144.22999999999999</v>
      </c>
      <c r="J53" s="30">
        <v>146880</v>
      </c>
      <c r="K53" s="1">
        <v>0.98599999999999999</v>
      </c>
      <c r="L53" s="26">
        <v>90.162037037037038</v>
      </c>
      <c r="M53" s="20">
        <f t="shared" si="24"/>
        <v>132430</v>
      </c>
      <c r="N53" s="149">
        <f t="shared" si="25"/>
        <v>144823.67999999999</v>
      </c>
      <c r="O53" s="18">
        <v>43911</v>
      </c>
      <c r="P53" s="98">
        <v>384.54</v>
      </c>
      <c r="Q53" s="30">
        <v>78480</v>
      </c>
      <c r="R53" s="1">
        <v>0.97399999999999998</v>
      </c>
      <c r="S53" s="26">
        <v>94.403669724770651</v>
      </c>
      <c r="T53" s="20">
        <f t="shared" si="20"/>
        <v>74088.000000000015</v>
      </c>
      <c r="U53" s="149">
        <f t="shared" si="21"/>
        <v>76439.520000000004</v>
      </c>
    </row>
    <row r="54" spans="1:21" x14ac:dyDescent="0.2">
      <c r="A54" s="18">
        <v>43913</v>
      </c>
      <c r="B54" s="98">
        <v>436.52</v>
      </c>
      <c r="C54" s="30">
        <v>79200</v>
      </c>
      <c r="D54" s="3">
        <v>0.97499999999999998</v>
      </c>
      <c r="E54" s="26">
        <v>97.083333333333329</v>
      </c>
      <c r="F54" s="20">
        <f t="shared" si="18"/>
        <v>76890</v>
      </c>
      <c r="G54" s="149">
        <f t="shared" si="19"/>
        <v>77220</v>
      </c>
      <c r="I54" s="98">
        <v>144.19999999999999</v>
      </c>
      <c r="J54" s="30">
        <v>146880</v>
      </c>
      <c r="K54" s="1">
        <v>0.97099999999999997</v>
      </c>
      <c r="L54" s="26">
        <v>90.162037037037038</v>
      </c>
      <c r="M54" s="20">
        <f t="shared" si="24"/>
        <v>132430</v>
      </c>
      <c r="N54" s="149">
        <f t="shared" si="25"/>
        <v>142620.48000000001</v>
      </c>
      <c r="P54" s="98">
        <v>382.77</v>
      </c>
      <c r="Q54" s="30">
        <v>78480</v>
      </c>
      <c r="R54" s="1">
        <v>0.98499999999999999</v>
      </c>
      <c r="S54" s="26">
        <v>94.403669724770651</v>
      </c>
      <c r="T54" s="20">
        <f t="shared" si="20"/>
        <v>74088.000000000015</v>
      </c>
      <c r="U54" s="149">
        <f t="shared" si="21"/>
        <v>77302.8</v>
      </c>
    </row>
    <row r="55" spans="1:21" ht="13.9" customHeight="1" x14ac:dyDescent="0.2">
      <c r="B55" s="98">
        <v>436.97</v>
      </c>
      <c r="C55" s="30">
        <v>79200</v>
      </c>
      <c r="D55" s="3">
        <v>0.98199999999999998</v>
      </c>
      <c r="E55" s="26">
        <v>97.083333333333329</v>
      </c>
      <c r="F55" s="20">
        <f t="shared" si="18"/>
        <v>76890</v>
      </c>
      <c r="G55" s="149">
        <f t="shared" si="19"/>
        <v>77774.399999999994</v>
      </c>
      <c r="H55" s="18">
        <v>43915</v>
      </c>
      <c r="I55" s="98">
        <v>144.13</v>
      </c>
      <c r="J55" s="30">
        <v>146880</v>
      </c>
      <c r="K55" s="1">
        <v>0.98699999999999999</v>
      </c>
      <c r="L55" s="26">
        <v>94.907407407407405</v>
      </c>
      <c r="M55" s="20">
        <f t="shared" si="24"/>
        <v>139400</v>
      </c>
      <c r="N55" s="149">
        <f t="shared" si="25"/>
        <v>144970.56</v>
      </c>
      <c r="O55" s="18">
        <v>43912</v>
      </c>
      <c r="P55" s="109">
        <v>382.43</v>
      </c>
      <c r="Q55" s="30">
        <v>78480</v>
      </c>
      <c r="R55" s="1">
        <v>0.97599999999999998</v>
      </c>
      <c r="S55" s="26">
        <v>94.403669724770651</v>
      </c>
      <c r="T55" s="20">
        <f t="shared" si="20"/>
        <v>74088.000000000015</v>
      </c>
      <c r="U55" s="149">
        <f t="shared" si="21"/>
        <v>76596.479999999996</v>
      </c>
    </row>
    <row r="56" spans="1:21" x14ac:dyDescent="0.2">
      <c r="B56" s="153">
        <f>AVERAGE(B40:B55)</f>
        <v>436.88749999999999</v>
      </c>
      <c r="C56" s="348" t="s">
        <v>1</v>
      </c>
      <c r="D56" s="349"/>
      <c r="E56" s="154">
        <f>F56/G56</f>
        <v>0.96151266287927395</v>
      </c>
      <c r="F56" s="160">
        <f>SUM(F40:F55)</f>
        <v>1186902</v>
      </c>
      <c r="G56" s="155">
        <f>SUM(G40:G55)</f>
        <v>1234411.2</v>
      </c>
      <c r="I56" s="98">
        <v>144.79</v>
      </c>
      <c r="J56" s="30">
        <v>146880</v>
      </c>
      <c r="K56" s="1">
        <v>0.95</v>
      </c>
      <c r="L56" s="26">
        <v>94.907407407407405</v>
      </c>
      <c r="M56" s="20">
        <f t="shared" si="24"/>
        <v>139400</v>
      </c>
      <c r="N56" s="149">
        <f t="shared" si="25"/>
        <v>139536</v>
      </c>
      <c r="P56" s="109">
        <v>383.35</v>
      </c>
      <c r="Q56" s="30">
        <v>78480</v>
      </c>
      <c r="R56" s="1">
        <v>0.97899999999999998</v>
      </c>
      <c r="S56" s="26">
        <v>94.403669724770651</v>
      </c>
      <c r="T56" s="20">
        <f t="shared" si="20"/>
        <v>74088.000000000015</v>
      </c>
      <c r="U56" s="149">
        <f t="shared" si="21"/>
        <v>76831.92</v>
      </c>
    </row>
    <row r="57" spans="1:21" x14ac:dyDescent="0.2">
      <c r="B57" s="30"/>
      <c r="C57" s="3"/>
      <c r="D57" s="20"/>
      <c r="E57" s="26"/>
      <c r="F57" s="20"/>
      <c r="G57" s="98"/>
      <c r="H57" s="18">
        <v>43916</v>
      </c>
      <c r="I57" s="98">
        <v>144.11000000000001</v>
      </c>
      <c r="J57" s="30">
        <v>146880</v>
      </c>
      <c r="K57" s="1">
        <v>0.97799999999999998</v>
      </c>
      <c r="L57" s="26">
        <v>94.907407407407405</v>
      </c>
      <c r="M57" s="20">
        <f t="shared" si="24"/>
        <v>139400</v>
      </c>
      <c r="N57" s="149">
        <f t="shared" si="25"/>
        <v>143648.63999999998</v>
      </c>
      <c r="O57" s="18">
        <v>43913</v>
      </c>
      <c r="P57" s="98">
        <v>382.91</v>
      </c>
      <c r="Q57" s="30">
        <v>78480</v>
      </c>
      <c r="R57" s="1">
        <v>0.97399999999999998</v>
      </c>
      <c r="S57" s="26">
        <v>94.403669724770651</v>
      </c>
      <c r="T57" s="20">
        <f t="shared" si="20"/>
        <v>74088.000000000015</v>
      </c>
      <c r="U57" s="149">
        <f t="shared" si="21"/>
        <v>76439.520000000004</v>
      </c>
    </row>
    <row r="58" spans="1:21" x14ac:dyDescent="0.2">
      <c r="A58" s="33"/>
      <c r="B58" s="324" t="s">
        <v>43</v>
      </c>
      <c r="C58" s="325"/>
      <c r="D58" s="325"/>
      <c r="E58" s="325"/>
      <c r="F58" s="325"/>
      <c r="G58" s="326"/>
      <c r="I58" s="98">
        <v>144.6</v>
      </c>
      <c r="J58" s="30">
        <v>146880</v>
      </c>
      <c r="K58" s="1">
        <v>0.99299999999999999</v>
      </c>
      <c r="L58" s="26">
        <v>90.162037037037038</v>
      </c>
      <c r="M58" s="20">
        <f t="shared" si="24"/>
        <v>132430</v>
      </c>
      <c r="N58" s="149">
        <f t="shared" si="25"/>
        <v>145851.84</v>
      </c>
      <c r="P58" s="98">
        <v>383.16</v>
      </c>
      <c r="Q58" s="30">
        <v>78480</v>
      </c>
      <c r="R58" s="1">
        <v>0.98099999999999998</v>
      </c>
      <c r="S58" s="26">
        <v>92.155963302752298</v>
      </c>
      <c r="T58" s="20">
        <f t="shared" si="20"/>
        <v>72324</v>
      </c>
      <c r="U58" s="149">
        <f t="shared" si="21"/>
        <v>76988.88</v>
      </c>
    </row>
    <row r="59" spans="1:21" ht="14.25" customHeight="1" x14ac:dyDescent="0.2">
      <c r="A59" s="18">
        <v>43914</v>
      </c>
      <c r="B59" s="98">
        <v>371.58</v>
      </c>
      <c r="C59" s="30">
        <v>86400</v>
      </c>
      <c r="D59" s="3">
        <v>0.90600000000000003</v>
      </c>
      <c r="E59" s="26">
        <v>60.013888888888886</v>
      </c>
      <c r="F59" s="20">
        <f>C59*E59/100</f>
        <v>51852</v>
      </c>
      <c r="G59" s="149">
        <f>C59*D59</f>
        <v>78278.400000000009</v>
      </c>
      <c r="H59" s="18">
        <v>43917</v>
      </c>
      <c r="I59" s="98">
        <v>144.5</v>
      </c>
      <c r="J59" s="30">
        <v>146880</v>
      </c>
      <c r="K59" s="1">
        <v>0.97899999999999998</v>
      </c>
      <c r="L59" s="26">
        <v>94.907407407407405</v>
      </c>
      <c r="M59" s="20">
        <f t="shared" si="24"/>
        <v>139400</v>
      </c>
      <c r="N59" s="149">
        <f t="shared" si="25"/>
        <v>143795.51999999999</v>
      </c>
      <c r="O59" s="18">
        <v>43914</v>
      </c>
      <c r="P59" s="98">
        <v>382.94</v>
      </c>
      <c r="Q59" s="30">
        <v>78480</v>
      </c>
      <c r="R59" s="1">
        <v>0.98899999999999999</v>
      </c>
      <c r="S59" s="26">
        <v>94.403669724770651</v>
      </c>
      <c r="T59" s="20">
        <f t="shared" si="20"/>
        <v>74088.000000000015</v>
      </c>
      <c r="U59" s="149">
        <f t="shared" si="21"/>
        <v>77616.72</v>
      </c>
    </row>
    <row r="60" spans="1:21" x14ac:dyDescent="0.2">
      <c r="B60" s="98">
        <v>371.14</v>
      </c>
      <c r="C60" s="30">
        <v>86400</v>
      </c>
      <c r="D60" s="3">
        <v>0.96899999999999997</v>
      </c>
      <c r="E60" s="26">
        <v>93.125</v>
      </c>
      <c r="F60" s="20">
        <f t="shared" ref="F60:F66" si="26">C60*E60/100</f>
        <v>80460</v>
      </c>
      <c r="G60" s="149">
        <f t="shared" ref="G60:G66" si="27">C60*D60</f>
        <v>83721.599999999991</v>
      </c>
      <c r="I60" s="98">
        <v>144.54</v>
      </c>
      <c r="J60" s="30">
        <v>146880</v>
      </c>
      <c r="K60" s="1">
        <v>0.98199999999999998</v>
      </c>
      <c r="L60" s="26">
        <v>90.162037037037038</v>
      </c>
      <c r="M60" s="20">
        <f t="shared" si="24"/>
        <v>132430</v>
      </c>
      <c r="N60" s="149">
        <f t="shared" si="25"/>
        <v>144236.16</v>
      </c>
      <c r="P60" s="98">
        <v>382.47</v>
      </c>
      <c r="Q60" s="30">
        <v>78480</v>
      </c>
      <c r="R60" s="1">
        <v>0.98099999999999998</v>
      </c>
      <c r="S60" s="26">
        <v>92.155963302752298</v>
      </c>
      <c r="T60" s="20">
        <f t="shared" si="20"/>
        <v>72324</v>
      </c>
      <c r="U60" s="149">
        <f t="shared" si="21"/>
        <v>76988.88</v>
      </c>
    </row>
    <row r="61" spans="1:21" x14ac:dyDescent="0.2">
      <c r="A61" s="18">
        <v>43915</v>
      </c>
      <c r="B61" s="98">
        <v>372.87</v>
      </c>
      <c r="C61" s="30">
        <v>86400</v>
      </c>
      <c r="D61" s="3">
        <v>0.97699999999999998</v>
      </c>
      <c r="E61" s="26">
        <v>93.125</v>
      </c>
      <c r="F61" s="20">
        <f t="shared" si="26"/>
        <v>80460</v>
      </c>
      <c r="G61" s="149">
        <f t="shared" si="27"/>
        <v>84412.800000000003</v>
      </c>
      <c r="H61" s="18">
        <v>43918</v>
      </c>
      <c r="I61" s="98">
        <v>144.75</v>
      </c>
      <c r="J61" s="30">
        <v>146880</v>
      </c>
      <c r="K61" s="1">
        <v>0.96599999999999997</v>
      </c>
      <c r="L61" s="26">
        <v>90.162037037037038</v>
      </c>
      <c r="M61" s="20">
        <f t="shared" si="24"/>
        <v>132430</v>
      </c>
      <c r="N61" s="149">
        <f t="shared" si="25"/>
        <v>141886.07999999999</v>
      </c>
      <c r="O61" s="18">
        <v>43915</v>
      </c>
      <c r="P61" s="98">
        <v>383.2</v>
      </c>
      <c r="Q61" s="30">
        <v>78480</v>
      </c>
      <c r="R61" s="1">
        <v>0.98399999999999999</v>
      </c>
      <c r="S61" s="26">
        <v>96.651376146788991</v>
      </c>
      <c r="T61" s="20">
        <f t="shared" si="20"/>
        <v>75852</v>
      </c>
      <c r="U61" s="149">
        <f t="shared" si="21"/>
        <v>77224.319999999992</v>
      </c>
    </row>
    <row r="62" spans="1:21" x14ac:dyDescent="0.2">
      <c r="B62" s="98">
        <v>371.93</v>
      </c>
      <c r="C62" s="30">
        <v>86400</v>
      </c>
      <c r="D62" s="3">
        <v>0.96899999999999997</v>
      </c>
      <c r="E62" s="26">
        <v>93.125</v>
      </c>
      <c r="F62" s="20">
        <f t="shared" si="26"/>
        <v>80460</v>
      </c>
      <c r="G62" s="149">
        <f t="shared" si="27"/>
        <v>83721.599999999991</v>
      </c>
      <c r="I62" s="98">
        <v>144.77000000000001</v>
      </c>
      <c r="J62" s="30">
        <v>146880</v>
      </c>
      <c r="K62" s="1">
        <v>0.97899999999999998</v>
      </c>
      <c r="L62" s="26">
        <v>94.907407407407405</v>
      </c>
      <c r="M62" s="20">
        <f t="shared" si="24"/>
        <v>139400</v>
      </c>
      <c r="N62" s="149">
        <f t="shared" si="25"/>
        <v>143795.51999999999</v>
      </c>
      <c r="P62" s="98">
        <v>382.95</v>
      </c>
      <c r="Q62" s="30">
        <v>78480</v>
      </c>
      <c r="R62" s="1">
        <v>0.97699999999999998</v>
      </c>
      <c r="S62" s="26">
        <v>94.403669724770651</v>
      </c>
      <c r="T62" s="20">
        <f t="shared" si="20"/>
        <v>74088.000000000015</v>
      </c>
      <c r="U62" s="149">
        <f t="shared" si="21"/>
        <v>76674.959999999992</v>
      </c>
    </row>
    <row r="63" spans="1:21" ht="12.75" customHeight="1" x14ac:dyDescent="0.2">
      <c r="A63" s="18">
        <v>43916</v>
      </c>
      <c r="B63" s="98">
        <v>370.54</v>
      </c>
      <c r="C63" s="30">
        <v>86400</v>
      </c>
      <c r="D63" s="3">
        <v>0.97299999999999998</v>
      </c>
      <c r="E63" s="26">
        <v>95.194444444444443</v>
      </c>
      <c r="F63" s="20">
        <f t="shared" si="26"/>
        <v>82248</v>
      </c>
      <c r="G63" s="149">
        <f t="shared" si="27"/>
        <v>84067.199999999997</v>
      </c>
      <c r="H63" s="18">
        <v>43919</v>
      </c>
      <c r="I63" s="98">
        <v>145.06</v>
      </c>
      <c r="J63" s="30">
        <v>146880</v>
      </c>
      <c r="K63" s="1">
        <v>0.96</v>
      </c>
      <c r="L63" s="26">
        <v>94.907407407407405</v>
      </c>
      <c r="M63" s="20">
        <f t="shared" si="24"/>
        <v>139400</v>
      </c>
      <c r="N63" s="149">
        <f t="shared" si="25"/>
        <v>141004.79999999999</v>
      </c>
      <c r="O63" s="18">
        <v>43916</v>
      </c>
      <c r="P63" s="98">
        <v>383.14</v>
      </c>
      <c r="Q63" s="30">
        <v>78480</v>
      </c>
      <c r="R63" s="1">
        <v>0.98399999999999999</v>
      </c>
      <c r="S63" s="26">
        <v>96.651376146788991</v>
      </c>
      <c r="T63" s="20">
        <f t="shared" si="20"/>
        <v>75852</v>
      </c>
      <c r="U63" s="149">
        <f t="shared" si="21"/>
        <v>77224.319999999992</v>
      </c>
    </row>
    <row r="64" spans="1:21" x14ac:dyDescent="0.2">
      <c r="B64" s="98">
        <v>371.91</v>
      </c>
      <c r="C64" s="30">
        <v>86400</v>
      </c>
      <c r="D64" s="3">
        <v>0.97799999999999998</v>
      </c>
      <c r="E64" s="26">
        <v>93.125</v>
      </c>
      <c r="F64" s="20">
        <f t="shared" si="26"/>
        <v>80460</v>
      </c>
      <c r="G64" s="149">
        <f t="shared" si="27"/>
        <v>84499.199999999997</v>
      </c>
      <c r="I64" s="98">
        <v>144</v>
      </c>
      <c r="J64" s="30">
        <v>146880</v>
      </c>
      <c r="K64" s="1">
        <v>0.98299999999999998</v>
      </c>
      <c r="L64" s="26">
        <v>94.907407407407405</v>
      </c>
      <c r="M64" s="20">
        <f t="shared" si="24"/>
        <v>139400</v>
      </c>
      <c r="N64" s="149">
        <f t="shared" si="25"/>
        <v>144383.04000000001</v>
      </c>
      <c r="P64" s="98">
        <v>382.98</v>
      </c>
      <c r="Q64" s="30">
        <v>78480</v>
      </c>
      <c r="R64" s="1">
        <v>0.999</v>
      </c>
      <c r="S64" s="26">
        <v>96.651376146788991</v>
      </c>
      <c r="T64" s="20">
        <f t="shared" si="20"/>
        <v>75852</v>
      </c>
      <c r="U64" s="149">
        <f t="shared" si="21"/>
        <v>78401.52</v>
      </c>
    </row>
    <row r="65" spans="1:21" ht="13.9" customHeight="1" x14ac:dyDescent="0.2">
      <c r="A65" s="18">
        <v>43917</v>
      </c>
      <c r="B65" s="98">
        <v>371.17</v>
      </c>
      <c r="C65" s="30">
        <v>86400</v>
      </c>
      <c r="D65" s="3">
        <v>0.97299999999999998</v>
      </c>
      <c r="E65" s="26">
        <v>93.125</v>
      </c>
      <c r="F65" s="20">
        <f t="shared" si="26"/>
        <v>80460</v>
      </c>
      <c r="G65" s="149">
        <f t="shared" si="27"/>
        <v>84067.199999999997</v>
      </c>
      <c r="H65" s="18">
        <v>43920</v>
      </c>
      <c r="I65" s="98">
        <v>145.47</v>
      </c>
      <c r="J65" s="30">
        <v>146880</v>
      </c>
      <c r="K65" s="1">
        <v>0.97299999999999998</v>
      </c>
      <c r="L65" s="26">
        <v>94.907407407407405</v>
      </c>
      <c r="M65" s="20">
        <f t="shared" si="24"/>
        <v>139400</v>
      </c>
      <c r="N65" s="149">
        <f t="shared" si="25"/>
        <v>142914.23999999999</v>
      </c>
      <c r="P65" s="155">
        <f>AVERAGE(P35:P64)</f>
        <v>383.99199999999996</v>
      </c>
      <c r="Q65" s="350" t="s">
        <v>1</v>
      </c>
      <c r="R65" s="351"/>
      <c r="S65" s="27">
        <f>T65/U65</f>
        <v>0.960199036242256</v>
      </c>
      <c r="T65" s="159">
        <f>SUM(T35:T64)</f>
        <v>2200086</v>
      </c>
      <c r="U65" s="155">
        <f>SUM(U35:U64)</f>
        <v>2291281.2000000002</v>
      </c>
    </row>
    <row r="66" spans="1:21" x14ac:dyDescent="0.2">
      <c r="B66" s="98">
        <v>373.27</v>
      </c>
      <c r="C66" s="30">
        <v>86400</v>
      </c>
      <c r="D66" s="3">
        <v>0.98099999999999998</v>
      </c>
      <c r="E66" s="26">
        <v>95.194444444444443</v>
      </c>
      <c r="F66" s="20">
        <f t="shared" si="26"/>
        <v>82248</v>
      </c>
      <c r="G66" s="149">
        <f t="shared" si="27"/>
        <v>84758.399999999994</v>
      </c>
      <c r="I66" s="98">
        <v>145.12</v>
      </c>
      <c r="J66" s="30">
        <v>146880</v>
      </c>
      <c r="K66" s="1">
        <v>0.97399999999999998</v>
      </c>
      <c r="L66" s="26">
        <v>94.907407407407405</v>
      </c>
      <c r="M66" s="20">
        <f t="shared" si="24"/>
        <v>139400</v>
      </c>
      <c r="N66" s="149">
        <f t="shared" si="25"/>
        <v>143061.12</v>
      </c>
      <c r="P66" s="161"/>
      <c r="Q66" s="162"/>
      <c r="R66" s="20"/>
      <c r="S66" s="57"/>
      <c r="T66" s="20"/>
      <c r="U66" s="20"/>
    </row>
    <row r="67" spans="1:21" ht="12.75" customHeight="1" x14ac:dyDescent="0.2">
      <c r="B67" s="153">
        <f>AVERAGE(B59:B66)</f>
        <v>371.80125000000004</v>
      </c>
      <c r="C67" s="348" t="s">
        <v>1</v>
      </c>
      <c r="D67" s="349"/>
      <c r="E67" s="154">
        <f>F67/G67</f>
        <v>0.92677682860183508</v>
      </c>
      <c r="F67" s="160">
        <f>SUM(F59:F66)</f>
        <v>618648</v>
      </c>
      <c r="G67" s="155">
        <f>SUM(G59:G66)</f>
        <v>667526.40000000002</v>
      </c>
      <c r="I67" s="153">
        <f>AVERAGE(I51:I66)</f>
        <v>146.20499999999996</v>
      </c>
      <c r="J67" s="348" t="s">
        <v>1</v>
      </c>
      <c r="K67" s="349"/>
      <c r="L67" s="154">
        <f>M67/N67</f>
        <v>0.94237274103258428</v>
      </c>
      <c r="M67" s="163">
        <f>SUM(M51:M66)</f>
        <v>2124445</v>
      </c>
      <c r="N67" s="155">
        <f>SUM(N51:N66)</f>
        <v>2254357.4400000004</v>
      </c>
      <c r="O67" s="33"/>
      <c r="P67" s="324" t="s">
        <v>44</v>
      </c>
      <c r="Q67" s="325"/>
      <c r="R67" s="325"/>
      <c r="S67" s="325"/>
      <c r="T67" s="325"/>
      <c r="U67" s="326"/>
    </row>
    <row r="68" spans="1:21" x14ac:dyDescent="0.2">
      <c r="B68" s="30"/>
      <c r="C68" s="3"/>
      <c r="D68" s="20"/>
      <c r="E68" s="26"/>
      <c r="F68" s="20"/>
      <c r="G68" s="98"/>
      <c r="I68" s="7"/>
      <c r="J68" s="1"/>
      <c r="K68" s="20"/>
      <c r="L68" s="26"/>
      <c r="M68" s="101"/>
      <c r="N68" s="98"/>
      <c r="O68" s="18">
        <v>43917</v>
      </c>
      <c r="P68" s="98">
        <v>411.17</v>
      </c>
      <c r="Q68" s="30">
        <v>77040</v>
      </c>
      <c r="R68" s="1">
        <v>0.86599999999999999</v>
      </c>
      <c r="S68" s="26">
        <v>45.872274143302185</v>
      </c>
      <c r="T68" s="20">
        <f t="shared" ref="T68" si="28">Q68*S68/100</f>
        <v>35340.000000000007</v>
      </c>
      <c r="U68" s="149">
        <f t="shared" ref="U68" si="29">Q68*R68</f>
        <v>66716.639999999999</v>
      </c>
    </row>
    <row r="69" spans="1:21" ht="13.9" customHeight="1" x14ac:dyDescent="0.2">
      <c r="A69" s="33"/>
      <c r="B69" s="335" t="s">
        <v>18</v>
      </c>
      <c r="C69" s="336"/>
      <c r="D69" s="336"/>
      <c r="E69" s="336"/>
      <c r="F69" s="336"/>
      <c r="G69" s="341"/>
      <c r="H69" s="33"/>
      <c r="I69" s="324" t="s">
        <v>12</v>
      </c>
      <c r="J69" s="325"/>
      <c r="K69" s="325"/>
      <c r="L69" s="325"/>
      <c r="M69" s="328"/>
      <c r="N69" s="326"/>
      <c r="P69" s="98">
        <v>410.95</v>
      </c>
      <c r="Q69" s="30">
        <v>77040</v>
      </c>
      <c r="R69" s="1">
        <v>0.97599999999999998</v>
      </c>
      <c r="S69" s="26">
        <v>91.74454828660437</v>
      </c>
      <c r="T69" s="20">
        <f t="shared" ref="T69:T73" si="30">Q69*S69/100</f>
        <v>70680.000000000015</v>
      </c>
      <c r="U69" s="149">
        <f t="shared" ref="U69:U73" si="31">Q69*R69</f>
        <v>75191.039999999994</v>
      </c>
    </row>
    <row r="70" spans="1:21" ht="14.25" customHeight="1" x14ac:dyDescent="0.2">
      <c r="A70" s="18">
        <v>43918</v>
      </c>
      <c r="B70" s="98">
        <v>163.16</v>
      </c>
      <c r="C70" s="30">
        <v>110880</v>
      </c>
      <c r="D70" s="3">
        <v>0.88700000000000001</v>
      </c>
      <c r="E70" s="26">
        <v>7.8066378066378057</v>
      </c>
      <c r="F70" s="20">
        <f>C70*E70/100</f>
        <v>8655.9999999999982</v>
      </c>
      <c r="G70" s="149">
        <f>C70*D70</f>
        <v>98350.56</v>
      </c>
      <c r="H70" s="18">
        <v>43921</v>
      </c>
      <c r="I70" s="98">
        <v>194.61</v>
      </c>
      <c r="J70" s="30">
        <v>100800</v>
      </c>
      <c r="K70" s="1">
        <v>0.85099999999999998</v>
      </c>
      <c r="L70" s="70">
        <v>43.392857142857146</v>
      </c>
      <c r="M70" s="20">
        <f>J70*L70/100</f>
        <v>43740</v>
      </c>
      <c r="N70" s="149">
        <f>J70*K70</f>
        <v>85780.800000000003</v>
      </c>
      <c r="O70" s="18">
        <v>43918</v>
      </c>
      <c r="P70" s="98">
        <v>408.66</v>
      </c>
      <c r="Q70" s="30">
        <v>77040</v>
      </c>
      <c r="R70" s="1">
        <v>0.97899999999999998</v>
      </c>
      <c r="S70" s="26">
        <v>86.915887850467286</v>
      </c>
      <c r="T70" s="20">
        <f t="shared" si="30"/>
        <v>66960</v>
      </c>
      <c r="U70" s="149">
        <f t="shared" si="31"/>
        <v>75422.16</v>
      </c>
    </row>
    <row r="71" spans="1:21" x14ac:dyDescent="0.2">
      <c r="B71" s="98">
        <v>163</v>
      </c>
      <c r="C71" s="30">
        <v>110880</v>
      </c>
      <c r="D71" s="3">
        <v>0.999</v>
      </c>
      <c r="E71" s="26">
        <v>97.582972582972587</v>
      </c>
      <c r="F71" s="20">
        <f t="shared" ref="F71:F77" si="32">C71*E71/100</f>
        <v>108200</v>
      </c>
      <c r="G71" s="149">
        <f t="shared" ref="G71:G77" si="33">C71*D71</f>
        <v>110769.12</v>
      </c>
      <c r="I71" s="108">
        <v>194.95</v>
      </c>
      <c r="J71" s="77">
        <v>100800</v>
      </c>
      <c r="K71" s="124">
        <v>0.97799999999999998</v>
      </c>
      <c r="L71" s="63">
        <v>90.401785714285708</v>
      </c>
      <c r="M71" s="20">
        <f>J71*L71/100</f>
        <v>91125</v>
      </c>
      <c r="N71" s="149">
        <f>J71*K71</f>
        <v>98582.399999999994</v>
      </c>
      <c r="P71" s="98">
        <v>410.41</v>
      </c>
      <c r="Q71" s="30">
        <v>77040</v>
      </c>
      <c r="R71" s="1">
        <v>0.98299999999999998</v>
      </c>
      <c r="S71" s="26">
        <v>94.158878504672899</v>
      </c>
      <c r="T71" s="20">
        <f t="shared" si="30"/>
        <v>72540</v>
      </c>
      <c r="U71" s="149">
        <f t="shared" si="31"/>
        <v>75730.319999999992</v>
      </c>
    </row>
    <row r="72" spans="1:21" x14ac:dyDescent="0.2">
      <c r="A72" s="18">
        <v>43919</v>
      </c>
      <c r="B72" s="98">
        <v>164.62</v>
      </c>
      <c r="C72" s="30">
        <v>110880</v>
      </c>
      <c r="D72" s="3">
        <v>0.98899999999999999</v>
      </c>
      <c r="E72" s="26">
        <v>97.582972582972587</v>
      </c>
      <c r="F72" s="20">
        <f t="shared" si="32"/>
        <v>108200</v>
      </c>
      <c r="G72" s="149">
        <f t="shared" si="33"/>
        <v>109660.31999999999</v>
      </c>
      <c r="I72" s="173">
        <f>AVERAGE(I70:I71)</f>
        <v>194.78</v>
      </c>
      <c r="J72" s="348" t="s">
        <v>1</v>
      </c>
      <c r="K72" s="349"/>
      <c r="L72" s="174">
        <f>M72/N72</f>
        <v>0.73151800359290786</v>
      </c>
      <c r="M72" s="164">
        <f>SUM(M70:M71)</f>
        <v>134865</v>
      </c>
      <c r="N72" s="175">
        <f>SUM(N70:N71)</f>
        <v>184363.2</v>
      </c>
      <c r="O72" s="18">
        <v>43919</v>
      </c>
      <c r="P72" s="98">
        <v>411</v>
      </c>
      <c r="Q72" s="30">
        <v>77040</v>
      </c>
      <c r="R72" s="1">
        <v>0.96</v>
      </c>
      <c r="S72" s="26">
        <v>94.158878504672899</v>
      </c>
      <c r="T72" s="20">
        <f t="shared" si="30"/>
        <v>72540</v>
      </c>
      <c r="U72" s="149">
        <f t="shared" si="31"/>
        <v>73958.399999999994</v>
      </c>
    </row>
    <row r="73" spans="1:21" x14ac:dyDescent="0.2">
      <c r="B73" s="98">
        <v>163.83000000000001</v>
      </c>
      <c r="C73" s="30">
        <v>110880</v>
      </c>
      <c r="D73" s="3">
        <v>0.999</v>
      </c>
      <c r="E73" s="26">
        <v>97.582972582972587</v>
      </c>
      <c r="F73" s="20">
        <f t="shared" si="32"/>
        <v>108200</v>
      </c>
      <c r="G73" s="149">
        <f t="shared" si="33"/>
        <v>110769.12</v>
      </c>
      <c r="I73" s="42"/>
      <c r="J73" s="75"/>
      <c r="K73" s="42"/>
      <c r="L73" s="68"/>
      <c r="M73" s="42"/>
      <c r="N73" s="142"/>
      <c r="P73" s="98">
        <v>408.81</v>
      </c>
      <c r="Q73" s="30">
        <v>77040</v>
      </c>
      <c r="R73" s="1">
        <v>0.96599999999999997</v>
      </c>
      <c r="S73" s="26">
        <v>94.158878504672899</v>
      </c>
      <c r="T73" s="20">
        <f t="shared" si="30"/>
        <v>72540</v>
      </c>
      <c r="U73" s="149">
        <f t="shared" si="31"/>
        <v>74420.639999999999</v>
      </c>
    </row>
    <row r="74" spans="1:21" x14ac:dyDescent="0.2">
      <c r="A74" s="18">
        <v>43920</v>
      </c>
      <c r="B74" s="98">
        <v>163.43</v>
      </c>
      <c r="C74" s="30">
        <v>110880</v>
      </c>
      <c r="D74" s="3">
        <v>0.99</v>
      </c>
      <c r="E74" s="26">
        <v>97.582972582972587</v>
      </c>
      <c r="F74" s="20">
        <f t="shared" si="32"/>
        <v>108200</v>
      </c>
      <c r="G74" s="149">
        <f t="shared" si="33"/>
        <v>109771.2</v>
      </c>
      <c r="I74" s="66"/>
      <c r="J74" s="66"/>
      <c r="K74" s="165"/>
      <c r="L74" s="49"/>
      <c r="M74" s="165"/>
      <c r="N74" s="165"/>
      <c r="P74" s="153">
        <f>AVERAGE(P68:P73)</f>
        <v>410.16666666666669</v>
      </c>
      <c r="Q74" s="348" t="s">
        <v>1</v>
      </c>
      <c r="R74" s="349"/>
      <c r="S74" s="154">
        <f>T74/U74</f>
        <v>0.88483306421359964</v>
      </c>
      <c r="T74" s="160">
        <f>SUM(T68:T73)</f>
        <v>390600</v>
      </c>
      <c r="U74" s="155">
        <f>SUM(U68:U73)</f>
        <v>441439.19999999995</v>
      </c>
    </row>
    <row r="75" spans="1:21" x14ac:dyDescent="0.2">
      <c r="B75" s="98">
        <v>164.54</v>
      </c>
      <c r="C75" s="30">
        <v>110880</v>
      </c>
      <c r="D75" s="3">
        <v>0.99199999999999999</v>
      </c>
      <c r="E75" s="26">
        <v>97.582972582972587</v>
      </c>
      <c r="F75" s="20">
        <f t="shared" si="32"/>
        <v>108200</v>
      </c>
      <c r="G75" s="149">
        <f t="shared" si="33"/>
        <v>109992.96000000001</v>
      </c>
      <c r="I75" s="146"/>
      <c r="K75" s="146"/>
      <c r="L75" s="146"/>
      <c r="M75" s="146"/>
      <c r="N75" s="146"/>
      <c r="P75" s="30"/>
      <c r="Q75" s="1"/>
      <c r="R75" s="20"/>
      <c r="S75" s="26"/>
      <c r="T75" s="20"/>
      <c r="U75" s="98"/>
    </row>
    <row r="76" spans="1:21" x14ac:dyDescent="0.2">
      <c r="A76" s="18">
        <v>43921</v>
      </c>
      <c r="B76" s="98">
        <v>163.93</v>
      </c>
      <c r="C76" s="30">
        <v>110880</v>
      </c>
      <c r="D76" s="3">
        <v>0.97499999999999998</v>
      </c>
      <c r="E76" s="72">
        <v>93.679653679653683</v>
      </c>
      <c r="F76" s="20">
        <f t="shared" si="32"/>
        <v>103872</v>
      </c>
      <c r="G76" s="149">
        <f t="shared" si="33"/>
        <v>108108</v>
      </c>
      <c r="I76" s="146"/>
      <c r="K76" s="146"/>
      <c r="L76" s="146"/>
      <c r="M76" s="146"/>
      <c r="N76" s="146"/>
      <c r="O76" s="33"/>
      <c r="P76" s="324" t="s">
        <v>45</v>
      </c>
      <c r="Q76" s="325"/>
      <c r="R76" s="325"/>
      <c r="S76" s="325"/>
      <c r="T76" s="325"/>
      <c r="U76" s="326"/>
    </row>
    <row r="77" spans="1:21" x14ac:dyDescent="0.2">
      <c r="A77" s="18"/>
      <c r="B77" s="108">
        <v>164.18</v>
      </c>
      <c r="C77" s="77">
        <v>110880</v>
      </c>
      <c r="D77" s="172">
        <v>0.97899999999999998</v>
      </c>
      <c r="E77" s="63">
        <v>93.679653679653683</v>
      </c>
      <c r="F77" s="20">
        <f t="shared" si="32"/>
        <v>103872</v>
      </c>
      <c r="G77" s="149">
        <f t="shared" si="33"/>
        <v>108551.52</v>
      </c>
      <c r="I77" s="40"/>
      <c r="K77" s="146"/>
      <c r="L77" s="146"/>
      <c r="M77" s="146"/>
      <c r="N77" s="146"/>
      <c r="O77" s="18">
        <v>43920</v>
      </c>
      <c r="P77" s="98">
        <v>428.08</v>
      </c>
      <c r="Q77" s="30">
        <v>80640</v>
      </c>
      <c r="R77" s="1">
        <v>0.89100000000000001</v>
      </c>
      <c r="S77" s="26">
        <v>69.270833333333343</v>
      </c>
      <c r="T77" s="20">
        <f t="shared" ref="T77" si="34">Q77*S77/100</f>
        <v>55860.000000000007</v>
      </c>
      <c r="U77" s="149">
        <f t="shared" ref="U77" si="35">Q77*R77</f>
        <v>71850.240000000005</v>
      </c>
    </row>
    <row r="78" spans="1:21" x14ac:dyDescent="0.2">
      <c r="B78" s="170">
        <f>AVERAGE(B70:B77)</f>
        <v>163.83625000000001</v>
      </c>
      <c r="C78" s="346" t="s">
        <v>1</v>
      </c>
      <c r="D78" s="347"/>
      <c r="E78" s="171">
        <f>F78/G78</f>
        <v>0.87462331380385161</v>
      </c>
      <c r="F78" s="163">
        <f>SUM(F70:F77)</f>
        <v>757400</v>
      </c>
      <c r="G78" s="155">
        <f>SUM(G70:G77)</f>
        <v>865972.79999999993</v>
      </c>
      <c r="I78" s="40"/>
      <c r="K78" s="146"/>
      <c r="L78" s="146"/>
      <c r="M78" s="146"/>
      <c r="N78" s="146"/>
      <c r="P78" s="98">
        <v>428.77</v>
      </c>
      <c r="Q78" s="30">
        <v>80640</v>
      </c>
      <c r="R78" s="1">
        <v>0.95599999999999996</v>
      </c>
      <c r="S78" s="26">
        <v>94.670138888888886</v>
      </c>
      <c r="T78" s="20">
        <f t="shared" ref="T78:T80" si="36">Q78*S78/100</f>
        <v>76342</v>
      </c>
      <c r="U78" s="149">
        <f t="shared" ref="U78:U80" si="37">Q78*R78</f>
        <v>77091.839999999997</v>
      </c>
    </row>
    <row r="79" spans="1:21" x14ac:dyDescent="0.2">
      <c r="A79" s="18"/>
      <c r="B79" s="64"/>
      <c r="C79" s="5"/>
      <c r="D79" s="146"/>
      <c r="E79" s="65"/>
      <c r="F79" s="146"/>
      <c r="G79" s="138"/>
      <c r="I79" s="40"/>
      <c r="K79" s="40"/>
      <c r="L79" s="143"/>
      <c r="M79" s="143"/>
      <c r="N79" s="143"/>
      <c r="O79" s="18">
        <v>43921</v>
      </c>
      <c r="P79" s="98">
        <v>428.97</v>
      </c>
      <c r="Q79" s="30">
        <v>80640</v>
      </c>
      <c r="R79" s="1">
        <v>0.97399999999999998</v>
      </c>
      <c r="S79" s="50">
        <v>90.052083333333329</v>
      </c>
      <c r="T79" s="20">
        <f t="shared" si="36"/>
        <v>72618</v>
      </c>
      <c r="U79" s="149">
        <f t="shared" si="37"/>
        <v>78543.360000000001</v>
      </c>
    </row>
    <row r="80" spans="1:21" x14ac:dyDescent="0.2">
      <c r="B80" s="64"/>
      <c r="C80" s="5"/>
      <c r="D80" s="146"/>
      <c r="E80" s="65"/>
      <c r="F80" s="146"/>
      <c r="G80" s="138"/>
      <c r="H80" s="18"/>
      <c r="I80" s="146"/>
      <c r="K80" s="146"/>
      <c r="L80" s="146"/>
      <c r="M80" s="146"/>
      <c r="N80" s="146"/>
      <c r="P80" s="176">
        <v>428.45</v>
      </c>
      <c r="Q80" s="31">
        <v>80640</v>
      </c>
      <c r="R80" s="32">
        <v>0.96</v>
      </c>
      <c r="S80" s="177">
        <v>90.052083333333329</v>
      </c>
      <c r="T80" s="20">
        <f t="shared" si="36"/>
        <v>72618</v>
      </c>
      <c r="U80" s="149">
        <f t="shared" si="37"/>
        <v>77414.399999999994</v>
      </c>
    </row>
    <row r="81" spans="1:21" x14ac:dyDescent="0.2">
      <c r="B81" s="139"/>
      <c r="C81" s="139"/>
      <c r="D81" s="140"/>
      <c r="E81" s="141"/>
      <c r="F81" s="140"/>
      <c r="G81" s="140"/>
      <c r="I81" s="146"/>
      <c r="K81" s="146"/>
      <c r="L81" s="146"/>
      <c r="M81" s="146"/>
      <c r="N81" s="146"/>
      <c r="P81" s="153">
        <f>AVERAGE(P75:P80)</f>
        <v>428.5675</v>
      </c>
      <c r="Q81" s="344" t="s">
        <v>1</v>
      </c>
      <c r="R81" s="345"/>
      <c r="S81" s="178">
        <f>T81/U81</f>
        <v>0.90993160245672822</v>
      </c>
      <c r="T81" s="163">
        <f>SUM(T77:T80)</f>
        <v>277438</v>
      </c>
      <c r="U81" s="155">
        <f>SUM(U77:U80)</f>
        <v>304899.83999999997</v>
      </c>
    </row>
    <row r="82" spans="1:21" x14ac:dyDescent="0.2">
      <c r="B82" s="40"/>
      <c r="C82" s="40"/>
      <c r="D82" s="146"/>
      <c r="E82" s="146"/>
      <c r="F82" s="146"/>
      <c r="G82" s="146"/>
      <c r="I82" s="40"/>
      <c r="K82" s="146"/>
      <c r="L82" s="146"/>
      <c r="M82" s="146"/>
      <c r="N82" s="146"/>
      <c r="P82" s="64"/>
      <c r="Q82" s="49"/>
      <c r="R82" s="146"/>
      <c r="S82" s="65"/>
      <c r="T82" s="146"/>
    </row>
    <row r="83" spans="1:21" ht="13.5" customHeight="1" x14ac:dyDescent="0.2">
      <c r="B83" s="321"/>
      <c r="C83" s="321"/>
      <c r="D83" s="321"/>
      <c r="E83" s="143"/>
      <c r="F83" s="143"/>
      <c r="G83" s="143"/>
      <c r="I83" s="321"/>
      <c r="J83" s="321"/>
      <c r="K83" s="321"/>
      <c r="L83" s="143"/>
      <c r="M83" s="143"/>
      <c r="N83" s="143"/>
      <c r="P83" s="64"/>
      <c r="Q83" s="49"/>
      <c r="R83" s="146"/>
      <c r="S83" s="65"/>
      <c r="T83" s="146"/>
    </row>
    <row r="84" spans="1:21" x14ac:dyDescent="0.2">
      <c r="B84" s="146"/>
      <c r="C84" s="5"/>
      <c r="D84" s="146"/>
      <c r="E84" s="146"/>
      <c r="F84" s="146"/>
      <c r="G84" s="146"/>
      <c r="I84" s="146"/>
      <c r="J84" s="5"/>
      <c r="K84" s="146"/>
      <c r="L84" s="146"/>
      <c r="M84" s="146"/>
      <c r="N84" s="146"/>
      <c r="P84" s="64"/>
      <c r="Q84" s="49"/>
      <c r="R84" s="146"/>
      <c r="S84" s="65"/>
      <c r="T84" s="146"/>
    </row>
    <row r="85" spans="1:21" x14ac:dyDescent="0.2">
      <c r="B85" s="146"/>
      <c r="C85" s="5"/>
      <c r="D85" s="146"/>
      <c r="E85" s="146"/>
      <c r="F85" s="146"/>
      <c r="G85" s="146"/>
      <c r="I85" s="146"/>
      <c r="J85" s="5"/>
      <c r="K85" s="146"/>
      <c r="L85" s="146"/>
      <c r="M85" s="146"/>
      <c r="N85" s="146"/>
      <c r="P85" s="66"/>
      <c r="Q85" s="66"/>
      <c r="R85" s="146"/>
      <c r="S85" s="49"/>
      <c r="T85" s="146"/>
    </row>
    <row r="86" spans="1:21" x14ac:dyDescent="0.2">
      <c r="B86" s="146"/>
      <c r="C86" s="5"/>
      <c r="D86" s="146"/>
      <c r="E86" s="146"/>
      <c r="F86" s="146"/>
      <c r="G86" s="146"/>
      <c r="I86" s="146"/>
      <c r="J86" s="5"/>
      <c r="K86" s="146"/>
      <c r="L86" s="146"/>
      <c r="M86" s="146"/>
      <c r="N86" s="146"/>
      <c r="P86" s="146"/>
      <c r="Q86" s="5"/>
      <c r="R86" s="146"/>
    </row>
    <row r="87" spans="1:21" x14ac:dyDescent="0.2">
      <c r="B87" s="146"/>
      <c r="C87" s="5"/>
      <c r="D87" s="146"/>
      <c r="E87" s="146"/>
      <c r="F87" s="146"/>
      <c r="G87" s="146"/>
      <c r="I87" s="146"/>
      <c r="J87" s="5"/>
      <c r="K87" s="146"/>
      <c r="L87" s="146"/>
      <c r="M87" s="146"/>
      <c r="N87" s="146"/>
      <c r="P87" s="146"/>
      <c r="Q87" s="5"/>
      <c r="R87" s="146"/>
    </row>
    <row r="88" spans="1:21" x14ac:dyDescent="0.2">
      <c r="A88" s="18"/>
      <c r="B88" s="146"/>
      <c r="C88" s="5"/>
      <c r="D88" s="146"/>
      <c r="E88" s="146"/>
      <c r="F88" s="146"/>
      <c r="G88" s="146"/>
      <c r="H88" s="18"/>
      <c r="I88" s="146"/>
      <c r="J88" s="5"/>
      <c r="K88" s="146"/>
      <c r="L88" s="146"/>
      <c r="M88" s="146"/>
      <c r="N88" s="146"/>
      <c r="O88" s="18"/>
      <c r="P88" s="146"/>
      <c r="Q88" s="5"/>
      <c r="R88" s="146"/>
    </row>
    <row r="89" spans="1:21" x14ac:dyDescent="0.2">
      <c r="B89" s="146"/>
      <c r="C89" s="5"/>
      <c r="D89" s="146"/>
      <c r="E89" s="146"/>
      <c r="F89" s="146"/>
      <c r="G89" s="146"/>
      <c r="I89" s="146"/>
      <c r="J89" s="5"/>
      <c r="K89" s="146"/>
      <c r="L89" s="146"/>
      <c r="M89" s="146"/>
      <c r="N89" s="146"/>
      <c r="P89" s="146"/>
      <c r="Q89" s="5"/>
      <c r="R89" s="146"/>
    </row>
    <row r="90" spans="1:21" x14ac:dyDescent="0.2">
      <c r="B90" s="321"/>
      <c r="C90" s="321"/>
      <c r="D90" s="146"/>
      <c r="E90" s="146"/>
      <c r="F90" s="146"/>
      <c r="G90" s="146"/>
      <c r="I90" s="321"/>
      <c r="J90" s="321"/>
      <c r="K90" s="146"/>
      <c r="L90" s="146"/>
      <c r="M90" s="146"/>
      <c r="N90" s="146"/>
      <c r="P90" s="321"/>
      <c r="Q90" s="321"/>
      <c r="R90" s="146"/>
    </row>
  </sheetData>
  <mergeCells count="36">
    <mergeCell ref="B1:F1"/>
    <mergeCell ref="I1:M1"/>
    <mergeCell ref="P1:T1"/>
    <mergeCell ref="B3:G3"/>
    <mergeCell ref="I3:N3"/>
    <mergeCell ref="P3:U3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J48:K48"/>
    <mergeCell ref="I50:N50"/>
    <mergeCell ref="P67:U67"/>
    <mergeCell ref="Q74:R74"/>
    <mergeCell ref="C56:D56"/>
    <mergeCell ref="B58:G58"/>
    <mergeCell ref="C67:D67"/>
    <mergeCell ref="B69:G69"/>
    <mergeCell ref="Q81:R81"/>
    <mergeCell ref="C78:D78"/>
    <mergeCell ref="J67:K67"/>
    <mergeCell ref="I69:N69"/>
    <mergeCell ref="J72:K72"/>
    <mergeCell ref="P76:U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91"/>
  <sheetViews>
    <sheetView view="pageBreakPreview" zoomScale="95" zoomScaleSheetLayoutView="95" workbookViewId="0">
      <pane ySplit="2" topLeftCell="A42" activePane="bottomLeft" state="frozen"/>
      <selection pane="bottomLeft" activeCell="B20" sqref="B20:G21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167"/>
      <c r="I1" s="332" t="s">
        <v>8</v>
      </c>
      <c r="J1" s="333"/>
      <c r="K1" s="333"/>
      <c r="L1" s="333"/>
      <c r="M1" s="333"/>
      <c r="N1" s="167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34"/>
      <c r="B3" s="335" t="s">
        <v>18</v>
      </c>
      <c r="C3" s="336"/>
      <c r="D3" s="336"/>
      <c r="E3" s="336"/>
      <c r="F3" s="336"/>
      <c r="G3" s="341"/>
      <c r="H3" s="18"/>
      <c r="I3" s="324" t="s">
        <v>12</v>
      </c>
      <c r="J3" s="325"/>
      <c r="K3" s="325"/>
      <c r="L3" s="325"/>
      <c r="M3" s="328"/>
      <c r="N3" s="326"/>
      <c r="O3" s="34"/>
      <c r="P3" s="327" t="s">
        <v>45</v>
      </c>
      <c r="Q3" s="328"/>
      <c r="R3" s="328"/>
      <c r="S3" s="328"/>
      <c r="T3" s="328"/>
      <c r="U3" s="329"/>
    </row>
    <row r="4" spans="1:21" ht="13.9" customHeight="1" x14ac:dyDescent="0.2">
      <c r="A4" s="18">
        <v>43922</v>
      </c>
      <c r="B4" s="123">
        <v>165.1</v>
      </c>
      <c r="C4" s="61">
        <v>110880</v>
      </c>
      <c r="D4" s="2">
        <v>0.98499999999999999</v>
      </c>
      <c r="E4" s="48">
        <v>97.582972582972587</v>
      </c>
      <c r="F4" s="7">
        <f t="shared" ref="F4" si="0">C4*E4/100</f>
        <v>108200</v>
      </c>
      <c r="G4" s="184">
        <f t="shared" ref="G4" si="1">C4*D4</f>
        <v>109216.8</v>
      </c>
      <c r="H4" s="18">
        <v>43922</v>
      </c>
      <c r="I4" s="150">
        <v>194.5</v>
      </c>
      <c r="J4" s="190">
        <v>100800</v>
      </c>
      <c r="K4" s="193">
        <v>0.98499999999999999</v>
      </c>
      <c r="L4" s="192">
        <v>97.6</v>
      </c>
      <c r="M4" s="20">
        <f t="shared" ref="M4:M10" si="2">J4*L4/100</f>
        <v>98380.800000000003</v>
      </c>
      <c r="N4" s="149">
        <f t="shared" ref="N4:N10" si="3">J4*K4</f>
        <v>99288</v>
      </c>
      <c r="O4" s="18">
        <v>43922</v>
      </c>
      <c r="P4" s="180">
        <v>427.97</v>
      </c>
      <c r="Q4" s="181">
        <v>80640</v>
      </c>
      <c r="R4" s="182">
        <v>0.999</v>
      </c>
      <c r="S4" s="183">
        <v>99.288194444444443</v>
      </c>
      <c r="T4" s="7">
        <f t="shared" ref="T4" si="4">Q4*S4/100</f>
        <v>80066</v>
      </c>
      <c r="U4" s="184">
        <f t="shared" ref="U4" si="5">Q4*R4</f>
        <v>80559.360000000001</v>
      </c>
    </row>
    <row r="5" spans="1:21" ht="12.75" customHeight="1" x14ac:dyDescent="0.2">
      <c r="B5" s="98">
        <v>164.58</v>
      </c>
      <c r="C5" s="30">
        <v>110880</v>
      </c>
      <c r="D5" s="3">
        <v>0.98499999999999999</v>
      </c>
      <c r="E5" s="26">
        <v>97.582972582972587</v>
      </c>
      <c r="F5" s="7">
        <f t="shared" ref="F5:F17" si="6">C5*E5/100</f>
        <v>108200</v>
      </c>
      <c r="G5" s="184">
        <f t="shared" ref="G5:G17" si="7">C5*D5</f>
        <v>109216.8</v>
      </c>
      <c r="I5" s="97">
        <v>194.56</v>
      </c>
      <c r="J5" s="190">
        <v>100800</v>
      </c>
      <c r="K5" s="193">
        <v>0.98499999999999999</v>
      </c>
      <c r="L5" s="192">
        <v>97.6</v>
      </c>
      <c r="M5" s="20">
        <f t="shared" si="2"/>
        <v>98380.800000000003</v>
      </c>
      <c r="N5" s="149">
        <f t="shared" si="3"/>
        <v>99288</v>
      </c>
      <c r="P5" s="97">
        <v>429.54</v>
      </c>
      <c r="Q5" s="148">
        <v>80640</v>
      </c>
      <c r="R5" s="4">
        <v>0.999</v>
      </c>
      <c r="S5" s="23">
        <v>99.288194444444443</v>
      </c>
      <c r="T5" s="20">
        <f t="shared" ref="T5:T7" si="8">Q5*S5/100</f>
        <v>80066</v>
      </c>
      <c r="U5" s="149">
        <f t="shared" ref="U5:U7" si="9">Q5*R5</f>
        <v>80559.360000000001</v>
      </c>
    </row>
    <row r="6" spans="1:21" x14ac:dyDescent="0.2">
      <c r="A6" s="18">
        <v>43923</v>
      </c>
      <c r="B6" s="98">
        <v>164.79</v>
      </c>
      <c r="C6" s="30">
        <v>110880</v>
      </c>
      <c r="D6" s="3">
        <v>0.995</v>
      </c>
      <c r="E6" s="26">
        <v>97.582972582972587</v>
      </c>
      <c r="F6" s="7">
        <f t="shared" si="6"/>
        <v>108200</v>
      </c>
      <c r="G6" s="184">
        <f t="shared" si="7"/>
        <v>110325.6</v>
      </c>
      <c r="H6" s="18">
        <v>43923</v>
      </c>
      <c r="I6" s="98">
        <v>193.7</v>
      </c>
      <c r="J6" s="190">
        <v>100800</v>
      </c>
      <c r="K6" s="57">
        <v>0.98499999999999999</v>
      </c>
      <c r="L6" s="192">
        <v>97.6</v>
      </c>
      <c r="M6" s="20">
        <f t="shared" si="2"/>
        <v>98380.800000000003</v>
      </c>
      <c r="N6" s="149">
        <f t="shared" si="3"/>
        <v>99288</v>
      </c>
      <c r="O6" s="18">
        <v>43923</v>
      </c>
      <c r="P6" s="98">
        <v>429.91</v>
      </c>
      <c r="Q6" s="30">
        <v>80640</v>
      </c>
      <c r="R6" s="1">
        <v>0.999</v>
      </c>
      <c r="S6" s="26">
        <v>99.288194444444443</v>
      </c>
      <c r="T6" s="20">
        <f t="shared" si="8"/>
        <v>80066</v>
      </c>
      <c r="U6" s="149">
        <f t="shared" si="9"/>
        <v>80559.360000000001</v>
      </c>
    </row>
    <row r="7" spans="1:21" x14ac:dyDescent="0.2">
      <c r="B7" s="98">
        <v>165.08</v>
      </c>
      <c r="C7" s="30">
        <v>110880</v>
      </c>
      <c r="D7" s="3">
        <v>0.999</v>
      </c>
      <c r="E7" s="26">
        <v>97.582972582972587</v>
      </c>
      <c r="F7" s="7">
        <f t="shared" si="6"/>
        <v>108200</v>
      </c>
      <c r="G7" s="184">
        <f t="shared" si="7"/>
        <v>110769.12</v>
      </c>
      <c r="I7" s="98">
        <v>194.43</v>
      </c>
      <c r="J7" s="190">
        <v>100800</v>
      </c>
      <c r="K7" s="57">
        <v>0.98499999999999999</v>
      </c>
      <c r="L7" s="192">
        <v>97.6</v>
      </c>
      <c r="M7" s="20">
        <f t="shared" si="2"/>
        <v>98380.800000000003</v>
      </c>
      <c r="N7" s="149">
        <f t="shared" si="3"/>
        <v>99288</v>
      </c>
      <c r="P7" s="98">
        <v>429.45</v>
      </c>
      <c r="Q7" s="30">
        <v>80640</v>
      </c>
      <c r="R7" s="1">
        <v>0.999</v>
      </c>
      <c r="S7" s="26">
        <v>94.670138888888886</v>
      </c>
      <c r="T7" s="20">
        <f t="shared" si="8"/>
        <v>76342</v>
      </c>
      <c r="U7" s="149">
        <f t="shared" si="9"/>
        <v>80559.360000000001</v>
      </c>
    </row>
    <row r="8" spans="1:21" ht="13.9" customHeight="1" x14ac:dyDescent="0.2">
      <c r="A8" s="18">
        <v>43924</v>
      </c>
      <c r="B8" s="98">
        <v>165.38</v>
      </c>
      <c r="C8" s="30">
        <v>110880</v>
      </c>
      <c r="D8" s="3">
        <v>0.99990000000000001</v>
      </c>
      <c r="E8" s="26">
        <v>97.582972582972587</v>
      </c>
      <c r="F8" s="7">
        <f t="shared" si="6"/>
        <v>108200</v>
      </c>
      <c r="G8" s="184">
        <f t="shared" si="7"/>
        <v>110868.912</v>
      </c>
      <c r="H8" s="18">
        <v>43924</v>
      </c>
      <c r="I8" s="98">
        <v>195.14</v>
      </c>
      <c r="J8" s="190">
        <v>100800</v>
      </c>
      <c r="K8" s="57">
        <v>0.98499999999999999</v>
      </c>
      <c r="L8" s="192">
        <v>97.6</v>
      </c>
      <c r="M8" s="20">
        <f t="shared" si="2"/>
        <v>98380.800000000003</v>
      </c>
      <c r="N8" s="149">
        <f t="shared" si="3"/>
        <v>99288</v>
      </c>
      <c r="P8" s="155">
        <f>AVERAGE(P4:P7)</f>
        <v>429.21750000000003</v>
      </c>
      <c r="Q8" s="350" t="s">
        <v>1</v>
      </c>
      <c r="R8" s="351"/>
      <c r="S8" s="27">
        <f>T8/U8</f>
        <v>0.98231912468023574</v>
      </c>
      <c r="T8" s="166">
        <f>SUM(T4:T7)</f>
        <v>316540</v>
      </c>
      <c r="U8" s="155">
        <f>SUM(U4:U7)</f>
        <v>322237.44</v>
      </c>
    </row>
    <row r="9" spans="1:21" x14ac:dyDescent="0.2">
      <c r="B9" s="98">
        <v>164.89</v>
      </c>
      <c r="C9" s="30">
        <v>110880</v>
      </c>
      <c r="D9" s="3">
        <v>0.999</v>
      </c>
      <c r="E9" s="26">
        <v>97.582972582972587</v>
      </c>
      <c r="F9" s="7">
        <f t="shared" si="6"/>
        <v>108200</v>
      </c>
      <c r="G9" s="184">
        <f t="shared" si="7"/>
        <v>110769.12</v>
      </c>
      <c r="I9" s="98">
        <v>194.29</v>
      </c>
      <c r="J9" s="190">
        <v>100800</v>
      </c>
      <c r="K9" s="57">
        <v>0.98499999999999999</v>
      </c>
      <c r="L9" s="192">
        <v>97.6</v>
      </c>
      <c r="M9" s="20">
        <f t="shared" si="2"/>
        <v>98380.800000000003</v>
      </c>
      <c r="N9" s="149">
        <f t="shared" si="3"/>
        <v>99288</v>
      </c>
      <c r="P9" s="98"/>
      <c r="Q9" s="30"/>
      <c r="R9" s="1"/>
      <c r="S9" s="26"/>
      <c r="T9" s="20"/>
      <c r="U9" s="149"/>
    </row>
    <row r="10" spans="1:21" x14ac:dyDescent="0.2">
      <c r="A10" s="18">
        <v>43925</v>
      </c>
      <c r="B10" s="98">
        <v>164.6</v>
      </c>
      <c r="C10" s="30">
        <v>110880</v>
      </c>
      <c r="D10" s="3">
        <v>0.999</v>
      </c>
      <c r="E10" s="26">
        <v>97.582972582972587</v>
      </c>
      <c r="F10" s="7">
        <f t="shared" si="6"/>
        <v>108200</v>
      </c>
      <c r="G10" s="184">
        <f t="shared" si="7"/>
        <v>110769.12</v>
      </c>
      <c r="H10" s="18">
        <v>43925</v>
      </c>
      <c r="I10" s="98">
        <v>195.5</v>
      </c>
      <c r="J10" s="190">
        <v>100800</v>
      </c>
      <c r="K10" s="57">
        <v>0.98499999999999999</v>
      </c>
      <c r="L10" s="192">
        <v>97.6</v>
      </c>
      <c r="M10" s="20">
        <f t="shared" si="2"/>
        <v>98380.800000000003</v>
      </c>
      <c r="N10" s="149">
        <f t="shared" si="3"/>
        <v>99288</v>
      </c>
      <c r="O10" s="33"/>
      <c r="P10" s="324" t="s">
        <v>11</v>
      </c>
      <c r="Q10" s="325"/>
      <c r="R10" s="325"/>
      <c r="S10" s="325"/>
      <c r="T10" s="325"/>
      <c r="U10" s="326"/>
    </row>
    <row r="11" spans="1:21" ht="14.25" customHeight="1" x14ac:dyDescent="0.2">
      <c r="A11" s="41"/>
      <c r="B11" s="98">
        <v>164.35</v>
      </c>
      <c r="C11" s="30">
        <v>110880</v>
      </c>
      <c r="D11" s="3">
        <v>0.998</v>
      </c>
      <c r="E11" s="26">
        <v>97.582972582972587</v>
      </c>
      <c r="F11" s="7">
        <f t="shared" si="6"/>
        <v>108200</v>
      </c>
      <c r="G11" s="184">
        <f t="shared" si="7"/>
        <v>110658.24000000001</v>
      </c>
      <c r="H11" s="41"/>
      <c r="I11" s="98">
        <v>194.72</v>
      </c>
      <c r="J11" s="190">
        <v>100800</v>
      </c>
      <c r="K11" s="57">
        <v>0.98499999999999999</v>
      </c>
      <c r="L11" s="192">
        <v>97.6</v>
      </c>
      <c r="M11" s="20">
        <f>J11*L11/100</f>
        <v>98380.800000000003</v>
      </c>
      <c r="N11" s="149">
        <f>J11*K11</f>
        <v>99288</v>
      </c>
      <c r="O11" s="18">
        <v>43924</v>
      </c>
      <c r="P11" s="98">
        <v>436.5</v>
      </c>
      <c r="Q11" s="30">
        <v>79200</v>
      </c>
      <c r="R11" s="1">
        <v>0.86899999999999999</v>
      </c>
      <c r="S11" s="26">
        <v>65.310606060606062</v>
      </c>
      <c r="T11" s="20">
        <f>Q11*S11/100</f>
        <v>51726</v>
      </c>
      <c r="U11" s="149">
        <f>Q11*R11</f>
        <v>68824.800000000003</v>
      </c>
    </row>
    <row r="12" spans="1:21" ht="12.75" customHeight="1" x14ac:dyDescent="0.2">
      <c r="A12" s="59">
        <v>43926</v>
      </c>
      <c r="B12" s="98">
        <v>165.08</v>
      </c>
      <c r="C12" s="30">
        <v>110880</v>
      </c>
      <c r="D12" s="3">
        <v>0.98399999999999999</v>
      </c>
      <c r="E12" s="26">
        <v>97.582972582972587</v>
      </c>
      <c r="F12" s="7">
        <f t="shared" si="6"/>
        <v>108200</v>
      </c>
      <c r="G12" s="184">
        <f t="shared" si="7"/>
        <v>109105.92</v>
      </c>
      <c r="H12" s="59">
        <v>43926</v>
      </c>
      <c r="I12" s="98">
        <v>195.72</v>
      </c>
      <c r="J12" s="190">
        <v>100800</v>
      </c>
      <c r="K12" s="57">
        <v>0.98499999999999999</v>
      </c>
      <c r="L12" s="192">
        <v>97.6</v>
      </c>
      <c r="M12" s="20">
        <f t="shared" ref="M12:M33" si="10">J12*L12/100</f>
        <v>98380.800000000003</v>
      </c>
      <c r="N12" s="149">
        <f t="shared" ref="N12:N33" si="11">J12*K12</f>
        <v>99288</v>
      </c>
      <c r="P12" s="98">
        <v>435.68</v>
      </c>
      <c r="Q12" s="30">
        <v>79200</v>
      </c>
      <c r="R12" s="1">
        <v>0.96499999999999997</v>
      </c>
      <c r="S12" s="26">
        <v>91.787878787878782</v>
      </c>
      <c r="T12" s="20">
        <f t="shared" ref="T12:T22" si="12">Q12*S12/100</f>
        <v>72695.999999999985</v>
      </c>
      <c r="U12" s="149">
        <f t="shared" ref="U12:U22" si="13">Q12*R12</f>
        <v>76428</v>
      </c>
    </row>
    <row r="13" spans="1:21" ht="14.25" customHeight="1" x14ac:dyDescent="0.2">
      <c r="B13" s="98">
        <v>164.71</v>
      </c>
      <c r="C13" s="30">
        <v>110880</v>
      </c>
      <c r="D13" s="3">
        <v>0.999</v>
      </c>
      <c r="E13" s="26">
        <v>97.582972582972587</v>
      </c>
      <c r="F13" s="7">
        <f t="shared" si="6"/>
        <v>108200</v>
      </c>
      <c r="G13" s="184">
        <f t="shared" si="7"/>
        <v>110769.12</v>
      </c>
      <c r="I13" s="98">
        <v>196</v>
      </c>
      <c r="J13" s="190">
        <v>100800</v>
      </c>
      <c r="K13" s="57">
        <v>0.98499999999999999</v>
      </c>
      <c r="L13" s="192">
        <v>97.6</v>
      </c>
      <c r="M13" s="20">
        <f t="shared" si="10"/>
        <v>98380.800000000003</v>
      </c>
      <c r="N13" s="149">
        <f t="shared" si="11"/>
        <v>99288</v>
      </c>
      <c r="O13" s="18">
        <v>43925</v>
      </c>
      <c r="P13" s="98">
        <v>436.16</v>
      </c>
      <c r="Q13" s="30">
        <v>79200</v>
      </c>
      <c r="R13" s="1">
        <v>0.99929999999999997</v>
      </c>
      <c r="S13" s="26">
        <v>97.083333333333329</v>
      </c>
      <c r="T13" s="20">
        <f t="shared" si="12"/>
        <v>76890</v>
      </c>
      <c r="U13" s="149">
        <f t="shared" si="13"/>
        <v>79144.56</v>
      </c>
    </row>
    <row r="14" spans="1:21" ht="13.9" customHeight="1" x14ac:dyDescent="0.2">
      <c r="A14" s="18">
        <v>43927</v>
      </c>
      <c r="B14" s="98">
        <v>164.29</v>
      </c>
      <c r="C14" s="30">
        <v>110880</v>
      </c>
      <c r="D14" s="3">
        <v>0.99199999999999999</v>
      </c>
      <c r="E14" s="26">
        <v>97.582972582972587</v>
      </c>
      <c r="F14" s="7">
        <f t="shared" si="6"/>
        <v>108200</v>
      </c>
      <c r="G14" s="184">
        <f t="shared" si="7"/>
        <v>109992.96000000001</v>
      </c>
      <c r="H14" s="18">
        <v>43927</v>
      </c>
      <c r="I14" s="98">
        <v>195.95</v>
      </c>
      <c r="J14" s="190">
        <v>100800</v>
      </c>
      <c r="K14" s="57">
        <v>0.98499999999999999</v>
      </c>
      <c r="L14" s="192">
        <v>97.6</v>
      </c>
      <c r="M14" s="20">
        <f t="shared" si="10"/>
        <v>98380.800000000003</v>
      </c>
      <c r="N14" s="149">
        <f t="shared" si="11"/>
        <v>99288</v>
      </c>
      <c r="O14" s="41"/>
      <c r="P14" s="98">
        <v>435.6</v>
      </c>
      <c r="Q14" s="30">
        <v>79200</v>
      </c>
      <c r="R14" s="1">
        <v>0.96499999999999997</v>
      </c>
      <c r="S14" s="26">
        <v>95.318181818181813</v>
      </c>
      <c r="T14" s="20">
        <f t="shared" si="12"/>
        <v>75492</v>
      </c>
      <c r="U14" s="149">
        <f t="shared" si="13"/>
        <v>76428</v>
      </c>
    </row>
    <row r="15" spans="1:21" x14ac:dyDescent="0.2">
      <c r="B15" s="98">
        <v>164.08</v>
      </c>
      <c r="C15" s="30">
        <v>110880</v>
      </c>
      <c r="D15" s="3">
        <v>0.99099999999999999</v>
      </c>
      <c r="E15" s="26">
        <v>97.582972582972587</v>
      </c>
      <c r="F15" s="7">
        <f t="shared" si="6"/>
        <v>108200</v>
      </c>
      <c r="G15" s="184">
        <f t="shared" si="7"/>
        <v>109882.08</v>
      </c>
      <c r="I15" s="98">
        <v>195.88</v>
      </c>
      <c r="J15" s="190">
        <v>100800</v>
      </c>
      <c r="K15" s="57">
        <v>0.98499999999999999</v>
      </c>
      <c r="L15" s="192">
        <v>97.6</v>
      </c>
      <c r="M15" s="20">
        <f t="shared" si="10"/>
        <v>98380.800000000003</v>
      </c>
      <c r="N15" s="149">
        <f t="shared" si="11"/>
        <v>99288</v>
      </c>
      <c r="O15" s="59">
        <v>43926</v>
      </c>
      <c r="P15" s="98">
        <v>436.1</v>
      </c>
      <c r="Q15" s="30">
        <v>79200</v>
      </c>
      <c r="R15" s="1">
        <v>0.97499999999999998</v>
      </c>
      <c r="S15" s="26">
        <v>93.553030303030312</v>
      </c>
      <c r="T15" s="20">
        <f t="shared" si="12"/>
        <v>74094.000000000015</v>
      </c>
      <c r="U15" s="149">
        <f t="shared" si="13"/>
        <v>77220</v>
      </c>
    </row>
    <row r="16" spans="1:21" x14ac:dyDescent="0.2">
      <c r="A16" s="18">
        <v>43928</v>
      </c>
      <c r="B16" s="147">
        <v>163.35</v>
      </c>
      <c r="C16" s="187">
        <v>110880</v>
      </c>
      <c r="D16" s="29">
        <v>0.98199999999999998</v>
      </c>
      <c r="E16" s="132">
        <v>97.582972582972587</v>
      </c>
      <c r="F16" s="7">
        <f t="shared" si="6"/>
        <v>108200</v>
      </c>
      <c r="G16" s="184">
        <f t="shared" si="7"/>
        <v>108884.16</v>
      </c>
      <c r="H16" s="18">
        <v>43928</v>
      </c>
      <c r="I16" s="98">
        <v>193.54</v>
      </c>
      <c r="J16" s="191">
        <v>102960</v>
      </c>
      <c r="K16" s="57">
        <v>0.98499999999999999</v>
      </c>
      <c r="L16" s="192">
        <v>95.8</v>
      </c>
      <c r="M16" s="20">
        <f t="shared" si="10"/>
        <v>98635.68</v>
      </c>
      <c r="N16" s="149">
        <f t="shared" si="11"/>
        <v>101415.6</v>
      </c>
      <c r="P16" s="98">
        <v>436.06</v>
      </c>
      <c r="Q16" s="30">
        <v>79200</v>
      </c>
      <c r="R16" s="1">
        <v>0.98299999999999998</v>
      </c>
      <c r="S16" s="26">
        <v>93.553030303030312</v>
      </c>
      <c r="T16" s="20">
        <f t="shared" si="12"/>
        <v>74094.000000000015</v>
      </c>
      <c r="U16" s="149">
        <f t="shared" si="13"/>
        <v>77853.600000000006</v>
      </c>
    </row>
    <row r="17" spans="1:21" x14ac:dyDescent="0.2">
      <c r="B17" s="147">
        <v>164.89</v>
      </c>
      <c r="C17" s="148">
        <v>110880</v>
      </c>
      <c r="D17" s="29">
        <v>0.99199999999999999</v>
      </c>
      <c r="E17" s="23">
        <v>97.582972582972587</v>
      </c>
      <c r="F17" s="7">
        <f t="shared" si="6"/>
        <v>108200</v>
      </c>
      <c r="G17" s="184">
        <f t="shared" si="7"/>
        <v>109992.96000000001</v>
      </c>
      <c r="I17" s="98">
        <v>195.43</v>
      </c>
      <c r="J17" s="191">
        <v>104400</v>
      </c>
      <c r="K17" s="57">
        <v>0.98499999999999999</v>
      </c>
      <c r="L17" s="192">
        <v>93.2</v>
      </c>
      <c r="M17" s="20">
        <f t="shared" si="10"/>
        <v>97300.800000000003</v>
      </c>
      <c r="N17" s="149">
        <f t="shared" si="11"/>
        <v>102834</v>
      </c>
      <c r="O17" s="18">
        <v>43927</v>
      </c>
      <c r="P17" s="98">
        <v>435.54</v>
      </c>
      <c r="Q17" s="30">
        <v>79200</v>
      </c>
      <c r="R17" s="1">
        <v>0.96399999999999997</v>
      </c>
      <c r="S17" s="26">
        <v>93.553030303030312</v>
      </c>
      <c r="T17" s="20">
        <f t="shared" si="12"/>
        <v>74094.000000000015</v>
      </c>
      <c r="U17" s="149">
        <f t="shared" si="13"/>
        <v>76348.800000000003</v>
      </c>
    </row>
    <row r="18" spans="1:21" ht="14.25" customHeight="1" x14ac:dyDescent="0.2">
      <c r="B18" s="155">
        <f>AVERAGE(B4:B17)</f>
        <v>164.65499999999997</v>
      </c>
      <c r="C18" s="350" t="s">
        <v>1</v>
      </c>
      <c r="D18" s="351"/>
      <c r="E18" s="27">
        <f>F18/G18</f>
        <v>0.98285715448428868</v>
      </c>
      <c r="F18" s="166">
        <f>SUM(F4:F17)</f>
        <v>1514800</v>
      </c>
      <c r="G18" s="155">
        <f>SUM(G4:G17)</f>
        <v>1541220.9119999998</v>
      </c>
      <c r="H18" s="18">
        <v>43929</v>
      </c>
      <c r="I18" s="98">
        <v>193.91</v>
      </c>
      <c r="J18" s="191">
        <v>104400</v>
      </c>
      <c r="K18" s="57">
        <v>0.98499999999999999</v>
      </c>
      <c r="L18" s="192">
        <v>94.3</v>
      </c>
      <c r="M18" s="20">
        <f t="shared" si="10"/>
        <v>98449.2</v>
      </c>
      <c r="N18" s="149">
        <f t="shared" si="11"/>
        <v>102834</v>
      </c>
      <c r="P18" s="98">
        <v>435.17</v>
      </c>
      <c r="Q18" s="30">
        <v>79200</v>
      </c>
      <c r="R18" s="1">
        <v>0.97799999999999998</v>
      </c>
      <c r="S18" s="26">
        <v>95.318181818181813</v>
      </c>
      <c r="T18" s="20">
        <f t="shared" si="12"/>
        <v>75492</v>
      </c>
      <c r="U18" s="149">
        <f t="shared" si="13"/>
        <v>77457.599999999991</v>
      </c>
    </row>
    <row r="19" spans="1:21" x14ac:dyDescent="0.2">
      <c r="B19" s="98"/>
      <c r="C19" s="30"/>
      <c r="D19" s="3"/>
      <c r="E19" s="26"/>
      <c r="F19" s="20"/>
      <c r="G19" s="149"/>
      <c r="I19" s="98">
        <v>194.45</v>
      </c>
      <c r="J19" s="191">
        <v>104400</v>
      </c>
      <c r="K19" s="57">
        <v>0.98499999999999999</v>
      </c>
      <c r="L19" s="192">
        <v>94.3</v>
      </c>
      <c r="M19" s="20">
        <f t="shared" si="10"/>
        <v>98449.2</v>
      </c>
      <c r="N19" s="149">
        <f t="shared" si="11"/>
        <v>102834</v>
      </c>
      <c r="O19" s="18">
        <v>43928</v>
      </c>
      <c r="P19" s="98">
        <v>435.25</v>
      </c>
      <c r="Q19" s="30">
        <v>79200</v>
      </c>
      <c r="R19" s="1">
        <v>0.96299999999999997</v>
      </c>
      <c r="S19" s="26">
        <v>93.553030303030312</v>
      </c>
      <c r="T19" s="20">
        <f t="shared" si="12"/>
        <v>74094.000000000015</v>
      </c>
      <c r="U19" s="149">
        <f t="shared" si="13"/>
        <v>76269.599999999991</v>
      </c>
    </row>
    <row r="20" spans="1:21" x14ac:dyDescent="0.2">
      <c r="A20" s="33"/>
      <c r="B20" s="335" t="s">
        <v>47</v>
      </c>
      <c r="C20" s="336"/>
      <c r="D20" s="336"/>
      <c r="E20" s="336"/>
      <c r="F20" s="336"/>
      <c r="G20" s="341"/>
      <c r="H20" s="18">
        <v>43930</v>
      </c>
      <c r="I20" s="98">
        <v>193.97</v>
      </c>
      <c r="J20" s="191">
        <v>104400</v>
      </c>
      <c r="K20" s="57">
        <v>0.98499999999999999</v>
      </c>
      <c r="L20" s="192">
        <v>94.3</v>
      </c>
      <c r="M20" s="20">
        <f t="shared" si="10"/>
        <v>98449.2</v>
      </c>
      <c r="N20" s="149">
        <f t="shared" si="11"/>
        <v>102834</v>
      </c>
      <c r="P20" s="98">
        <v>435.81</v>
      </c>
      <c r="Q20" s="30">
        <v>79200</v>
      </c>
      <c r="R20" s="1">
        <v>0.96499999999999997</v>
      </c>
      <c r="S20" s="26">
        <v>93.553030303030312</v>
      </c>
      <c r="T20" s="20">
        <f t="shared" si="12"/>
        <v>74094.000000000015</v>
      </c>
      <c r="U20" s="149">
        <f t="shared" si="13"/>
        <v>76428</v>
      </c>
    </row>
    <row r="21" spans="1:21" x14ac:dyDescent="0.2">
      <c r="A21" s="18">
        <v>43929</v>
      </c>
      <c r="B21" s="98">
        <v>264.95999999999998</v>
      </c>
      <c r="C21" s="30">
        <v>111960</v>
      </c>
      <c r="D21" s="3">
        <v>0.8175</v>
      </c>
      <c r="E21" s="26">
        <v>47.609860664523048</v>
      </c>
      <c r="F21" s="20">
        <f t="shared" ref="F21" si="14">C21*E21/100</f>
        <v>53304</v>
      </c>
      <c r="G21" s="149">
        <f t="shared" ref="G21" si="15">C21*D21</f>
        <v>91527.3</v>
      </c>
      <c r="I21" s="98">
        <v>195.45</v>
      </c>
      <c r="J21" s="191">
        <v>104400</v>
      </c>
      <c r="K21" s="57">
        <v>0.98499999999999999</v>
      </c>
      <c r="L21" s="192">
        <v>94.3</v>
      </c>
      <c r="M21" s="20">
        <f t="shared" si="10"/>
        <v>98449.2</v>
      </c>
      <c r="N21" s="149">
        <f t="shared" si="11"/>
        <v>102834</v>
      </c>
      <c r="O21" s="18">
        <v>43929</v>
      </c>
      <c r="P21" s="98">
        <v>436.54</v>
      </c>
      <c r="Q21" s="30">
        <v>79200</v>
      </c>
      <c r="R21" s="1">
        <v>0.96799999999999997</v>
      </c>
      <c r="S21" s="26">
        <v>91.787878787878782</v>
      </c>
      <c r="T21" s="20">
        <f t="shared" si="12"/>
        <v>72695.999999999985</v>
      </c>
      <c r="U21" s="149">
        <f t="shared" si="13"/>
        <v>76665.599999999991</v>
      </c>
    </row>
    <row r="22" spans="1:21" x14ac:dyDescent="0.2">
      <c r="B22" s="98">
        <v>264.29000000000002</v>
      </c>
      <c r="C22" s="30">
        <v>113040</v>
      </c>
      <c r="D22" s="3">
        <v>0.96199999999999997</v>
      </c>
      <c r="E22" s="26">
        <v>88.435951875442314</v>
      </c>
      <c r="F22" s="7">
        <f t="shared" ref="F22:F38" si="16">C22*E22/100</f>
        <v>99968</v>
      </c>
      <c r="G22" s="184">
        <f t="shared" ref="G22:G38" si="17">C22*D22</f>
        <v>108744.48</v>
      </c>
      <c r="H22" s="18">
        <v>43931</v>
      </c>
      <c r="I22" s="98">
        <v>194.43</v>
      </c>
      <c r="J22" s="191">
        <v>104400</v>
      </c>
      <c r="K22" s="57">
        <v>0.98499999999999999</v>
      </c>
      <c r="L22" s="192">
        <v>94.3</v>
      </c>
      <c r="M22" s="20">
        <f t="shared" si="10"/>
        <v>98449.2</v>
      </c>
      <c r="N22" s="149">
        <f t="shared" si="11"/>
        <v>102834</v>
      </c>
      <c r="P22" s="98">
        <v>435.41</v>
      </c>
      <c r="Q22" s="30">
        <v>79200</v>
      </c>
      <c r="R22" s="1">
        <v>0.96499999999999997</v>
      </c>
      <c r="S22" s="26">
        <v>93.553030303030312</v>
      </c>
      <c r="T22" s="20">
        <f t="shared" si="12"/>
        <v>74094.000000000015</v>
      </c>
      <c r="U22" s="149">
        <f t="shared" si="13"/>
        <v>76428</v>
      </c>
    </row>
    <row r="23" spans="1:21" x14ac:dyDescent="0.2">
      <c r="A23" s="18">
        <v>43930</v>
      </c>
      <c r="B23" s="98">
        <v>263.58</v>
      </c>
      <c r="C23" s="30">
        <v>113040</v>
      </c>
      <c r="D23" s="3">
        <v>0.97299999999999998</v>
      </c>
      <c r="E23" s="26">
        <v>89.794762915782016</v>
      </c>
      <c r="F23" s="7">
        <f t="shared" si="16"/>
        <v>101504</v>
      </c>
      <c r="G23" s="184">
        <f t="shared" si="17"/>
        <v>109987.92</v>
      </c>
      <c r="I23" s="98">
        <v>196.41</v>
      </c>
      <c r="J23" s="191">
        <v>104400</v>
      </c>
      <c r="K23" s="57">
        <v>0.98499999999999999</v>
      </c>
      <c r="L23" s="192">
        <v>94.3</v>
      </c>
      <c r="M23" s="20">
        <f t="shared" si="10"/>
        <v>98449.2</v>
      </c>
      <c r="N23" s="149">
        <f t="shared" si="11"/>
        <v>102834</v>
      </c>
      <c r="O23" s="18">
        <v>43930</v>
      </c>
      <c r="P23" s="147">
        <v>436.88</v>
      </c>
      <c r="Q23" s="187">
        <v>79200</v>
      </c>
      <c r="R23" s="38">
        <v>0.98699999999999999</v>
      </c>
      <c r="S23" s="23">
        <v>97.083333333333329</v>
      </c>
      <c r="T23" s="20">
        <f t="shared" ref="T23:T24" si="18">Q23*S23/100</f>
        <v>76890</v>
      </c>
      <c r="U23" s="149">
        <f t="shared" ref="U23:U24" si="19">Q23*R23</f>
        <v>78170.399999999994</v>
      </c>
    </row>
    <row r="24" spans="1:21" x14ac:dyDescent="0.2">
      <c r="B24" s="98">
        <v>265.14</v>
      </c>
      <c r="C24" s="30">
        <v>113040</v>
      </c>
      <c r="D24" s="3">
        <v>0.97499999999999998</v>
      </c>
      <c r="E24" s="26">
        <v>89.681528662420391</v>
      </c>
      <c r="F24" s="7">
        <f t="shared" si="16"/>
        <v>101376.00000000001</v>
      </c>
      <c r="G24" s="184">
        <f t="shared" si="17"/>
        <v>110214</v>
      </c>
      <c r="H24" s="18">
        <v>43932</v>
      </c>
      <c r="I24" s="98">
        <v>195.6</v>
      </c>
      <c r="J24" s="191">
        <v>104400</v>
      </c>
      <c r="K24" s="57">
        <v>0.98499999999999999</v>
      </c>
      <c r="L24" s="192">
        <v>96</v>
      </c>
      <c r="M24" s="20">
        <f t="shared" si="10"/>
        <v>100224</v>
      </c>
      <c r="N24" s="149">
        <f t="shared" si="11"/>
        <v>102834</v>
      </c>
      <c r="P24" s="147">
        <v>436.5</v>
      </c>
      <c r="Q24" s="148">
        <v>79200</v>
      </c>
      <c r="R24" s="38">
        <v>0.97499999999999998</v>
      </c>
      <c r="S24" s="23">
        <v>95.318181818181813</v>
      </c>
      <c r="T24" s="20">
        <f t="shared" si="18"/>
        <v>75492</v>
      </c>
      <c r="U24" s="149">
        <f t="shared" si="19"/>
        <v>77220</v>
      </c>
    </row>
    <row r="25" spans="1:21" ht="14.25" customHeight="1" x14ac:dyDescent="0.2">
      <c r="A25" s="18">
        <v>43931</v>
      </c>
      <c r="B25" s="98">
        <v>264.60000000000002</v>
      </c>
      <c r="C25" s="30">
        <v>113040</v>
      </c>
      <c r="D25" s="3">
        <v>0.97699999999999998</v>
      </c>
      <c r="E25" s="26">
        <v>92.172682236376502</v>
      </c>
      <c r="F25" s="7">
        <f t="shared" si="16"/>
        <v>104192</v>
      </c>
      <c r="G25" s="184">
        <f t="shared" si="17"/>
        <v>110440.08</v>
      </c>
      <c r="I25" s="98">
        <v>196.31</v>
      </c>
      <c r="J25" s="191">
        <v>104400</v>
      </c>
      <c r="K25" s="57">
        <v>0.98499999999999999</v>
      </c>
      <c r="L25" s="192">
        <v>94.3</v>
      </c>
      <c r="M25" s="20">
        <f t="shared" si="10"/>
        <v>98449.2</v>
      </c>
      <c r="N25" s="149">
        <f t="shared" si="11"/>
        <v>102834</v>
      </c>
      <c r="P25" s="155">
        <f>AVERAGE(P11:P24)</f>
        <v>435.94285714285712</v>
      </c>
      <c r="Q25" s="350" t="s">
        <v>1</v>
      </c>
      <c r="R25" s="351"/>
      <c r="S25" s="27">
        <f>T25/U25</f>
        <v>0.95429119801776285</v>
      </c>
      <c r="T25" s="179">
        <f>SUM(T11:T24)</f>
        <v>1021938</v>
      </c>
      <c r="U25" s="155">
        <f>SUM(U11:U24)</f>
        <v>1070886.96</v>
      </c>
    </row>
    <row r="26" spans="1:21" x14ac:dyDescent="0.2">
      <c r="B26" s="98">
        <v>264.83</v>
      </c>
      <c r="C26" s="30">
        <v>113040</v>
      </c>
      <c r="D26" s="3">
        <v>0.97199999999999998</v>
      </c>
      <c r="E26" s="26">
        <v>92.172682236376502</v>
      </c>
      <c r="F26" s="7">
        <f t="shared" si="16"/>
        <v>104192</v>
      </c>
      <c r="G26" s="184">
        <f t="shared" si="17"/>
        <v>109874.87999999999</v>
      </c>
      <c r="H26" s="18">
        <v>43933</v>
      </c>
      <c r="I26" s="98">
        <v>195.42</v>
      </c>
      <c r="J26" s="191">
        <v>104400</v>
      </c>
      <c r="K26" s="57">
        <v>0.98499999999999999</v>
      </c>
      <c r="L26" s="192">
        <v>96</v>
      </c>
      <c r="M26" s="20">
        <f t="shared" si="10"/>
        <v>100224</v>
      </c>
      <c r="N26" s="149">
        <f t="shared" si="11"/>
        <v>102834</v>
      </c>
      <c r="P26" s="30"/>
      <c r="Q26" s="1"/>
      <c r="R26" s="20"/>
      <c r="S26" s="26"/>
      <c r="T26" s="102"/>
      <c r="U26" s="37"/>
    </row>
    <row r="27" spans="1:21" ht="12.75" customHeight="1" x14ac:dyDescent="0.2">
      <c r="A27" s="18">
        <v>43932</v>
      </c>
      <c r="B27" s="98">
        <v>264.75</v>
      </c>
      <c r="C27" s="30">
        <v>113040</v>
      </c>
      <c r="D27" s="3">
        <v>0.97599999999999998</v>
      </c>
      <c r="E27" s="26">
        <v>92.172682236376502</v>
      </c>
      <c r="F27" s="7">
        <f t="shared" si="16"/>
        <v>104192</v>
      </c>
      <c r="G27" s="184">
        <f t="shared" si="17"/>
        <v>110327.03999999999</v>
      </c>
      <c r="I27" s="98">
        <v>196.2</v>
      </c>
      <c r="J27" s="191">
        <v>104400</v>
      </c>
      <c r="K27" s="57">
        <v>0.98499999999999999</v>
      </c>
      <c r="L27" s="192">
        <v>94.3</v>
      </c>
      <c r="M27" s="20">
        <f t="shared" si="10"/>
        <v>98449.2</v>
      </c>
      <c r="N27" s="149">
        <f t="shared" si="11"/>
        <v>102834</v>
      </c>
      <c r="O27" s="33"/>
      <c r="P27" s="324" t="s">
        <v>46</v>
      </c>
      <c r="Q27" s="325"/>
      <c r="R27" s="325"/>
      <c r="S27" s="325"/>
      <c r="T27" s="325"/>
      <c r="U27" s="326"/>
    </row>
    <row r="28" spans="1:21" ht="12.75" customHeight="1" x14ac:dyDescent="0.2">
      <c r="B28" s="98">
        <v>265.17</v>
      </c>
      <c r="C28" s="30">
        <v>113040</v>
      </c>
      <c r="D28" s="3">
        <v>0.97399999999999998</v>
      </c>
      <c r="E28" s="26">
        <v>92.172682236376502</v>
      </c>
      <c r="F28" s="7">
        <f t="shared" si="16"/>
        <v>104192</v>
      </c>
      <c r="G28" s="184">
        <f t="shared" si="17"/>
        <v>110100.95999999999</v>
      </c>
      <c r="H28" s="18">
        <v>43934</v>
      </c>
      <c r="I28" s="98">
        <v>195.47</v>
      </c>
      <c r="J28" s="191">
        <v>104400</v>
      </c>
      <c r="K28" s="57">
        <v>0.98499999999999999</v>
      </c>
      <c r="L28" s="192">
        <v>94.3</v>
      </c>
      <c r="M28" s="20">
        <f t="shared" si="10"/>
        <v>98449.2</v>
      </c>
      <c r="N28" s="149">
        <f t="shared" si="11"/>
        <v>102834</v>
      </c>
      <c r="O28" s="18">
        <v>43931</v>
      </c>
      <c r="P28" s="98">
        <v>405.68</v>
      </c>
      <c r="Q28" s="30">
        <v>82080</v>
      </c>
      <c r="R28" s="1">
        <v>0.871</v>
      </c>
      <c r="S28" s="26">
        <v>58.223684210526315</v>
      </c>
      <c r="T28" s="20">
        <f>Q28*S28/100</f>
        <v>47790</v>
      </c>
      <c r="U28" s="149">
        <f>Q28*R28</f>
        <v>71491.679999999993</v>
      </c>
    </row>
    <row r="29" spans="1:21" ht="12.75" customHeight="1" x14ac:dyDescent="0.2">
      <c r="A29" s="18">
        <v>43933</v>
      </c>
      <c r="B29" s="98">
        <v>264.94</v>
      </c>
      <c r="C29" s="30">
        <v>113040</v>
      </c>
      <c r="D29" s="3">
        <v>0.98099999999999998</v>
      </c>
      <c r="E29" s="26">
        <v>94.663835810332628</v>
      </c>
      <c r="F29" s="7">
        <f t="shared" si="16"/>
        <v>107008</v>
      </c>
      <c r="G29" s="184">
        <f t="shared" si="17"/>
        <v>110892.24</v>
      </c>
      <c r="I29" s="104">
        <v>196.1</v>
      </c>
      <c r="J29" s="191">
        <v>104400</v>
      </c>
      <c r="K29" s="57">
        <v>0.98499999999999999</v>
      </c>
      <c r="L29" s="192">
        <v>94.3</v>
      </c>
      <c r="M29" s="20">
        <f t="shared" si="10"/>
        <v>98449.2</v>
      </c>
      <c r="N29" s="149">
        <f t="shared" si="11"/>
        <v>102834</v>
      </c>
      <c r="P29" s="98">
        <v>406.1</v>
      </c>
      <c r="Q29" s="30">
        <v>82080</v>
      </c>
      <c r="R29" s="1">
        <v>0.96299999999999997</v>
      </c>
      <c r="S29" s="26">
        <v>92.726608187134502</v>
      </c>
      <c r="T29" s="20">
        <f t="shared" ref="T29:T39" si="20">Q29*S29/100</f>
        <v>76110</v>
      </c>
      <c r="U29" s="149">
        <f t="shared" ref="U29:U39" si="21">Q29*R29</f>
        <v>79043.039999999994</v>
      </c>
    </row>
    <row r="30" spans="1:21" ht="12.75" customHeight="1" x14ac:dyDescent="0.2">
      <c r="B30" s="98">
        <v>265.64</v>
      </c>
      <c r="C30" s="30">
        <v>113040</v>
      </c>
      <c r="D30" s="3">
        <v>0.97399999999999998</v>
      </c>
      <c r="E30" s="26">
        <v>94.663835810332628</v>
      </c>
      <c r="F30" s="7">
        <f t="shared" si="16"/>
        <v>107008</v>
      </c>
      <c r="G30" s="184">
        <f t="shared" si="17"/>
        <v>110100.95999999999</v>
      </c>
      <c r="H30" s="18">
        <v>43935</v>
      </c>
      <c r="I30" s="98">
        <v>196.29</v>
      </c>
      <c r="J30" s="191">
        <v>104400</v>
      </c>
      <c r="K30" s="57">
        <v>0.98499999999999999</v>
      </c>
      <c r="L30" s="192">
        <v>94.3</v>
      </c>
      <c r="M30" s="20">
        <f t="shared" si="10"/>
        <v>98449.2</v>
      </c>
      <c r="N30" s="149">
        <f t="shared" si="11"/>
        <v>102834</v>
      </c>
      <c r="O30" s="18">
        <v>43932</v>
      </c>
      <c r="P30" s="98">
        <v>406.04</v>
      </c>
      <c r="Q30" s="30">
        <v>82080</v>
      </c>
      <c r="R30" s="1">
        <v>0.97799999999999998</v>
      </c>
      <c r="S30" s="26">
        <v>94.883040935672511</v>
      </c>
      <c r="T30" s="20">
        <f t="shared" si="20"/>
        <v>77880</v>
      </c>
      <c r="U30" s="149">
        <f t="shared" si="21"/>
        <v>80274.240000000005</v>
      </c>
    </row>
    <row r="31" spans="1:21" ht="14.25" customHeight="1" x14ac:dyDescent="0.2">
      <c r="A31" s="18">
        <v>43934</v>
      </c>
      <c r="B31" s="98">
        <v>263.72000000000003</v>
      </c>
      <c r="C31" s="30">
        <v>113040</v>
      </c>
      <c r="D31" s="3">
        <v>0.97799999999999998</v>
      </c>
      <c r="E31" s="26">
        <v>92.172682236376502</v>
      </c>
      <c r="F31" s="7">
        <f t="shared" si="16"/>
        <v>104192</v>
      </c>
      <c r="G31" s="184">
        <f t="shared" si="17"/>
        <v>110553.12</v>
      </c>
      <c r="I31" s="98">
        <v>196.71</v>
      </c>
      <c r="J31" s="30">
        <v>104400</v>
      </c>
      <c r="K31" s="47">
        <v>0.98499999999999999</v>
      </c>
      <c r="L31" s="26">
        <v>92.5</v>
      </c>
      <c r="M31" s="20">
        <f t="shared" si="10"/>
        <v>96570</v>
      </c>
      <c r="N31" s="149">
        <f t="shared" si="11"/>
        <v>102834</v>
      </c>
      <c r="P31" s="98">
        <v>406.75</v>
      </c>
      <c r="Q31" s="30">
        <v>82080</v>
      </c>
      <c r="R31" s="1">
        <v>0.97599999999999998</v>
      </c>
      <c r="S31" s="26">
        <v>92.726608187134502</v>
      </c>
      <c r="T31" s="20">
        <f t="shared" si="20"/>
        <v>76110</v>
      </c>
      <c r="U31" s="149">
        <f t="shared" si="21"/>
        <v>80110.080000000002</v>
      </c>
    </row>
    <row r="32" spans="1:21" ht="14.25" customHeight="1" x14ac:dyDescent="0.2">
      <c r="B32" s="98">
        <v>264.66000000000003</v>
      </c>
      <c r="C32" s="30">
        <v>113040</v>
      </c>
      <c r="D32" s="3">
        <v>0.97899999999999998</v>
      </c>
      <c r="E32" s="26">
        <v>94.663835810332628</v>
      </c>
      <c r="F32" s="7">
        <f t="shared" si="16"/>
        <v>107008</v>
      </c>
      <c r="G32" s="184">
        <f t="shared" si="17"/>
        <v>110666.16</v>
      </c>
      <c r="H32" s="18">
        <v>43936</v>
      </c>
      <c r="I32" s="98">
        <v>197.38</v>
      </c>
      <c r="J32" s="30">
        <v>104400</v>
      </c>
      <c r="K32" s="1">
        <v>0.96799999999999997</v>
      </c>
      <c r="L32" s="26">
        <v>94.267241379310335</v>
      </c>
      <c r="M32" s="20">
        <f t="shared" si="10"/>
        <v>98414.999999999985</v>
      </c>
      <c r="N32" s="149">
        <f t="shared" si="11"/>
        <v>101059.2</v>
      </c>
      <c r="O32" s="18">
        <v>43933</v>
      </c>
      <c r="P32" s="98">
        <v>404.6</v>
      </c>
      <c r="Q32" s="30">
        <v>82080</v>
      </c>
      <c r="R32" s="1">
        <v>0.97799999999999998</v>
      </c>
      <c r="S32" s="26">
        <v>94.883040935672511</v>
      </c>
      <c r="T32" s="20">
        <f t="shared" si="20"/>
        <v>77880</v>
      </c>
      <c r="U32" s="149">
        <f t="shared" si="21"/>
        <v>80274.240000000005</v>
      </c>
    </row>
    <row r="33" spans="1:21" ht="13.9" customHeight="1" x14ac:dyDescent="0.2">
      <c r="A33" s="18">
        <v>43935</v>
      </c>
      <c r="B33" s="98">
        <v>264.58</v>
      </c>
      <c r="C33" s="30">
        <v>113040</v>
      </c>
      <c r="D33" s="3">
        <v>0.97199999999999998</v>
      </c>
      <c r="E33" s="26">
        <v>94.663835810332628</v>
      </c>
      <c r="F33" s="7">
        <f t="shared" si="16"/>
        <v>107008</v>
      </c>
      <c r="G33" s="184">
        <f t="shared" si="17"/>
        <v>109874.87999999999</v>
      </c>
      <c r="I33" s="98">
        <v>195.91</v>
      </c>
      <c r="J33" s="30">
        <v>104400</v>
      </c>
      <c r="K33" s="1">
        <v>0.99</v>
      </c>
      <c r="L33" s="26">
        <v>97.758620689655174</v>
      </c>
      <c r="M33" s="20">
        <f t="shared" si="10"/>
        <v>102060</v>
      </c>
      <c r="N33" s="149">
        <f t="shared" si="11"/>
        <v>103356</v>
      </c>
      <c r="P33" s="98">
        <v>406.75</v>
      </c>
      <c r="Q33" s="30">
        <v>82080</v>
      </c>
      <c r="R33" s="1">
        <v>0.98299999999999998</v>
      </c>
      <c r="S33" s="26">
        <v>94.883040935672511</v>
      </c>
      <c r="T33" s="20">
        <f t="shared" si="20"/>
        <v>77880</v>
      </c>
      <c r="U33" s="149">
        <f t="shared" si="21"/>
        <v>80684.639999999999</v>
      </c>
    </row>
    <row r="34" spans="1:21" x14ac:dyDescent="0.2">
      <c r="B34" s="98">
        <v>264.52</v>
      </c>
      <c r="C34" s="30">
        <v>113040</v>
      </c>
      <c r="D34" s="3">
        <v>0.98399999999999999</v>
      </c>
      <c r="E34" s="26">
        <v>94.663835810332628</v>
      </c>
      <c r="F34" s="7">
        <f t="shared" si="16"/>
        <v>107008</v>
      </c>
      <c r="G34" s="184">
        <f t="shared" si="17"/>
        <v>111231.36</v>
      </c>
      <c r="H34" s="18">
        <v>43937</v>
      </c>
      <c r="I34" s="98">
        <v>196.2</v>
      </c>
      <c r="J34" s="30">
        <v>104400</v>
      </c>
      <c r="K34" s="1">
        <v>0.97199999999999998</v>
      </c>
      <c r="L34" s="26">
        <v>94.267241379310335</v>
      </c>
      <c r="M34" s="20">
        <f t="shared" ref="M34:M43" si="22">J34*L34/100</f>
        <v>98414.999999999985</v>
      </c>
      <c r="N34" s="149">
        <f t="shared" ref="N34:N43" si="23">J34*K34</f>
        <v>101476.8</v>
      </c>
      <c r="O34" s="18">
        <v>43934</v>
      </c>
      <c r="P34" s="98">
        <v>404.14</v>
      </c>
      <c r="Q34" s="30">
        <v>82080</v>
      </c>
      <c r="R34" s="1">
        <v>0.97199999999999998</v>
      </c>
      <c r="S34" s="26">
        <v>94.883040935672511</v>
      </c>
      <c r="T34" s="20">
        <f t="shared" si="20"/>
        <v>77880</v>
      </c>
      <c r="U34" s="149">
        <f t="shared" si="21"/>
        <v>79781.759999999995</v>
      </c>
    </row>
    <row r="35" spans="1:21" ht="12.75" customHeight="1" x14ac:dyDescent="0.2">
      <c r="A35" s="18">
        <v>43936</v>
      </c>
      <c r="B35" s="98">
        <v>264.37</v>
      </c>
      <c r="C35" s="30">
        <v>113040</v>
      </c>
      <c r="D35" s="3">
        <v>0.98299999999999998</v>
      </c>
      <c r="E35" s="26">
        <v>92.172682236376502</v>
      </c>
      <c r="F35" s="7">
        <f t="shared" si="16"/>
        <v>104192</v>
      </c>
      <c r="G35" s="184">
        <f t="shared" si="17"/>
        <v>111118.31999999999</v>
      </c>
      <c r="I35" s="98">
        <v>195.22</v>
      </c>
      <c r="J35" s="30">
        <v>104400</v>
      </c>
      <c r="K35" s="1">
        <v>0.97099999999999997</v>
      </c>
      <c r="L35" s="26">
        <v>94.267241379310335</v>
      </c>
      <c r="M35" s="20">
        <f t="shared" si="22"/>
        <v>98414.999999999985</v>
      </c>
      <c r="N35" s="149">
        <f t="shared" si="23"/>
        <v>101372.4</v>
      </c>
      <c r="P35" s="98">
        <v>405.43</v>
      </c>
      <c r="Q35" s="30">
        <v>82080</v>
      </c>
      <c r="R35" s="1">
        <v>0.96899999999999997</v>
      </c>
      <c r="S35" s="26">
        <v>94.883040935672511</v>
      </c>
      <c r="T35" s="20">
        <f t="shared" si="20"/>
        <v>77880</v>
      </c>
      <c r="U35" s="149">
        <f t="shared" si="21"/>
        <v>79535.520000000004</v>
      </c>
    </row>
    <row r="36" spans="1:21" x14ac:dyDescent="0.2">
      <c r="B36" s="98">
        <v>264</v>
      </c>
      <c r="C36" s="30">
        <v>113040</v>
      </c>
      <c r="D36" s="3">
        <v>0.97899999999999998</v>
      </c>
      <c r="E36" s="26">
        <v>94.663835810332628</v>
      </c>
      <c r="F36" s="7">
        <f t="shared" si="16"/>
        <v>107008</v>
      </c>
      <c r="G36" s="184">
        <f t="shared" si="17"/>
        <v>110666.16</v>
      </c>
      <c r="H36" s="18">
        <v>43938</v>
      </c>
      <c r="I36" s="98">
        <v>195.87</v>
      </c>
      <c r="J36" s="30">
        <v>104400</v>
      </c>
      <c r="K36" s="1">
        <v>0.98199999999999998</v>
      </c>
      <c r="L36" s="26">
        <v>94.267241379310335</v>
      </c>
      <c r="M36" s="20">
        <f t="shared" si="22"/>
        <v>98414.999999999985</v>
      </c>
      <c r="N36" s="149">
        <f t="shared" si="23"/>
        <v>102520.8</v>
      </c>
      <c r="O36" s="18">
        <v>43935</v>
      </c>
      <c r="P36" s="98">
        <v>405.27</v>
      </c>
      <c r="Q36" s="30">
        <v>82080</v>
      </c>
      <c r="R36" s="1">
        <v>0.97099999999999997</v>
      </c>
      <c r="S36" s="26">
        <v>88.413742690058484</v>
      </c>
      <c r="T36" s="20">
        <f t="shared" si="20"/>
        <v>72570</v>
      </c>
      <c r="U36" s="149">
        <f t="shared" si="21"/>
        <v>79699.679999999993</v>
      </c>
    </row>
    <row r="37" spans="1:21" x14ac:dyDescent="0.2">
      <c r="A37" s="18">
        <v>43937</v>
      </c>
      <c r="B37" s="98">
        <v>264.45</v>
      </c>
      <c r="C37" s="30">
        <v>113040</v>
      </c>
      <c r="D37" s="3">
        <v>0.999</v>
      </c>
      <c r="E37" s="26">
        <v>98.853503184713375</v>
      </c>
      <c r="F37" s="7">
        <f t="shared" si="16"/>
        <v>111744</v>
      </c>
      <c r="G37" s="184">
        <f t="shared" si="17"/>
        <v>112926.96</v>
      </c>
      <c r="I37" s="98">
        <v>196.37</v>
      </c>
      <c r="J37" s="30">
        <v>104400</v>
      </c>
      <c r="K37" s="1">
        <v>0.97799999999999998</v>
      </c>
      <c r="L37" s="26">
        <v>94.267241379310335</v>
      </c>
      <c r="M37" s="20">
        <f t="shared" si="22"/>
        <v>98414.999999999985</v>
      </c>
      <c r="N37" s="149">
        <f t="shared" si="23"/>
        <v>102103.2</v>
      </c>
      <c r="P37" s="98">
        <v>405.12</v>
      </c>
      <c r="Q37" s="30">
        <v>82080</v>
      </c>
      <c r="R37" s="1">
        <v>0.96099999999999997</v>
      </c>
      <c r="S37" s="26">
        <v>81.944444444444443</v>
      </c>
      <c r="T37" s="20">
        <f t="shared" si="20"/>
        <v>67260</v>
      </c>
      <c r="U37" s="149">
        <f t="shared" si="21"/>
        <v>78878.87999999999</v>
      </c>
    </row>
    <row r="38" spans="1:21" ht="12.75" customHeight="1" x14ac:dyDescent="0.2">
      <c r="B38" s="98">
        <v>264.25</v>
      </c>
      <c r="C38" s="30">
        <v>113040</v>
      </c>
      <c r="D38" s="3">
        <v>0.97599999999999998</v>
      </c>
      <c r="E38" s="26">
        <v>92.172682236376502</v>
      </c>
      <c r="F38" s="7">
        <f t="shared" si="16"/>
        <v>104192</v>
      </c>
      <c r="G38" s="184">
        <f t="shared" si="17"/>
        <v>110327.03999999999</v>
      </c>
      <c r="H38" s="18">
        <v>43939</v>
      </c>
      <c r="I38" s="98">
        <v>195.77</v>
      </c>
      <c r="J38" s="30">
        <v>104400</v>
      </c>
      <c r="K38" s="1">
        <v>0.98399999999999999</v>
      </c>
      <c r="L38" s="26">
        <v>94.267241379310335</v>
      </c>
      <c r="M38" s="20">
        <f t="shared" si="22"/>
        <v>98414.999999999985</v>
      </c>
      <c r="N38" s="149">
        <f t="shared" si="23"/>
        <v>102729.59999999999</v>
      </c>
      <c r="O38" s="18">
        <v>43936</v>
      </c>
      <c r="P38" s="98">
        <v>406.5</v>
      </c>
      <c r="Q38" s="30">
        <v>82080</v>
      </c>
      <c r="R38" s="1">
        <v>0.95599999999999996</v>
      </c>
      <c r="S38" s="26">
        <v>92.726608187134502</v>
      </c>
      <c r="T38" s="20">
        <f t="shared" si="20"/>
        <v>76110</v>
      </c>
      <c r="U38" s="149">
        <f t="shared" si="21"/>
        <v>78468.479999999996</v>
      </c>
    </row>
    <row r="39" spans="1:21" x14ac:dyDescent="0.2">
      <c r="B39" s="155">
        <f>AVERAGE(B21:B38)</f>
        <v>264.58055555555552</v>
      </c>
      <c r="C39" s="350" t="s">
        <v>1</v>
      </c>
      <c r="D39" s="351"/>
      <c r="E39" s="27">
        <f>F39/G39</f>
        <v>0.93385073662584051</v>
      </c>
      <c r="F39" s="188">
        <f>SUM(F21:F38)</f>
        <v>1839288</v>
      </c>
      <c r="G39" s="155">
        <f>SUM(G21:G38)</f>
        <v>1969573.8599999999</v>
      </c>
      <c r="I39" s="98">
        <v>196.68</v>
      </c>
      <c r="J39" s="30">
        <v>104400</v>
      </c>
      <c r="K39" s="1">
        <v>0.96899999999999997</v>
      </c>
      <c r="L39" s="26">
        <v>94.267241379310335</v>
      </c>
      <c r="M39" s="20">
        <f t="shared" si="22"/>
        <v>98414.999999999985</v>
      </c>
      <c r="N39" s="149">
        <f t="shared" si="23"/>
        <v>101163.59999999999</v>
      </c>
      <c r="P39" s="147">
        <v>404.75</v>
      </c>
      <c r="Q39" s="148">
        <v>82080</v>
      </c>
      <c r="R39" s="38">
        <v>0.96299999999999997</v>
      </c>
      <c r="S39" s="23">
        <v>94.883040935672511</v>
      </c>
      <c r="T39" s="20">
        <f t="shared" si="20"/>
        <v>77880</v>
      </c>
      <c r="U39" s="149">
        <f t="shared" si="21"/>
        <v>79043.039999999994</v>
      </c>
    </row>
    <row r="40" spans="1:21" x14ac:dyDescent="0.2">
      <c r="B40" s="98"/>
      <c r="C40" s="30"/>
      <c r="D40" s="3"/>
      <c r="E40" s="26"/>
      <c r="F40" s="20"/>
      <c r="G40" s="149"/>
      <c r="H40" s="18">
        <v>43940</v>
      </c>
      <c r="I40" s="98">
        <v>196.63</v>
      </c>
      <c r="J40" s="30">
        <v>104400</v>
      </c>
      <c r="K40" s="1">
        <v>0.96599999999999997</v>
      </c>
      <c r="L40" s="26">
        <v>94.267241379310335</v>
      </c>
      <c r="M40" s="20">
        <f t="shared" si="22"/>
        <v>98414.999999999985</v>
      </c>
      <c r="N40" s="149">
        <f t="shared" si="23"/>
        <v>100850.4</v>
      </c>
      <c r="P40" s="155">
        <f>AVERAGE(P28:P39)</f>
        <v>405.59416666666658</v>
      </c>
      <c r="Q40" s="350" t="s">
        <v>1</v>
      </c>
      <c r="R40" s="351"/>
      <c r="S40" s="27">
        <f>T40/U40</f>
        <v>0.93238015901608873</v>
      </c>
      <c r="T40" s="179">
        <f>SUM(T28:T39)</f>
        <v>883230</v>
      </c>
      <c r="U40" s="155">
        <f>SUM(U28:U39)</f>
        <v>947285.27999999991</v>
      </c>
    </row>
    <row r="41" spans="1:21" x14ac:dyDescent="0.2">
      <c r="A41" s="33"/>
      <c r="B41" s="358" t="s">
        <v>48</v>
      </c>
      <c r="C41" s="359"/>
      <c r="D41" s="359"/>
      <c r="E41" s="359"/>
      <c r="F41" s="359"/>
      <c r="G41" s="360"/>
      <c r="I41" s="98">
        <v>196.2</v>
      </c>
      <c r="J41" s="30">
        <v>104400</v>
      </c>
      <c r="K41" s="1">
        <v>0.98799999999999999</v>
      </c>
      <c r="L41" s="26">
        <v>90.775862068965523</v>
      </c>
      <c r="M41" s="20">
        <f t="shared" si="22"/>
        <v>94770</v>
      </c>
      <c r="N41" s="149">
        <f t="shared" si="23"/>
        <v>103147.2</v>
      </c>
      <c r="P41" s="98"/>
      <c r="Q41" s="30"/>
      <c r="R41" s="1"/>
      <c r="S41" s="26"/>
      <c r="T41" s="20"/>
      <c r="U41" s="149"/>
    </row>
    <row r="42" spans="1:21" ht="13.9" customHeight="1" x14ac:dyDescent="0.2">
      <c r="A42" s="18">
        <v>43938</v>
      </c>
      <c r="B42" s="147">
        <v>573.17999999999995</v>
      </c>
      <c r="C42" s="30">
        <v>69120</v>
      </c>
      <c r="D42" s="29">
        <v>0.65</v>
      </c>
      <c r="E42" s="26">
        <v>44.444444444444443</v>
      </c>
      <c r="F42" s="7">
        <f t="shared" ref="F42:F55" si="24">C42*E42/100</f>
        <v>30720</v>
      </c>
      <c r="G42" s="184">
        <f t="shared" ref="G42:G55" si="25">C42*D42</f>
        <v>44928</v>
      </c>
      <c r="H42" s="18">
        <v>43941</v>
      </c>
      <c r="I42" s="98">
        <v>196.27</v>
      </c>
      <c r="J42" s="30">
        <v>104400</v>
      </c>
      <c r="K42" s="1">
        <v>0.97299999999999998</v>
      </c>
      <c r="L42" s="26">
        <v>90.775862068965523</v>
      </c>
      <c r="M42" s="20">
        <f t="shared" si="22"/>
        <v>94770</v>
      </c>
      <c r="N42" s="149">
        <f t="shared" si="23"/>
        <v>101581.2</v>
      </c>
      <c r="O42" s="33"/>
      <c r="P42" s="323" t="s">
        <v>16</v>
      </c>
      <c r="Q42" s="323"/>
      <c r="R42" s="323"/>
      <c r="S42" s="323"/>
      <c r="T42" s="323"/>
      <c r="U42" s="323"/>
    </row>
    <row r="43" spans="1:21" ht="14.25" customHeight="1" x14ac:dyDescent="0.2">
      <c r="B43" s="147">
        <v>569.33000000000004</v>
      </c>
      <c r="C43" s="30">
        <v>69120</v>
      </c>
      <c r="D43" s="29">
        <v>0.96199999999999997</v>
      </c>
      <c r="E43" s="26">
        <v>93.333333333333329</v>
      </c>
      <c r="F43" s="7">
        <f t="shared" si="24"/>
        <v>64512</v>
      </c>
      <c r="G43" s="184">
        <f t="shared" si="25"/>
        <v>66493.440000000002</v>
      </c>
      <c r="I43" s="98">
        <v>196.2</v>
      </c>
      <c r="J43" s="30">
        <v>104400</v>
      </c>
      <c r="K43" s="1">
        <v>0.98499999999999999</v>
      </c>
      <c r="L43" s="26">
        <v>90.775862068965523</v>
      </c>
      <c r="M43" s="20">
        <f t="shared" si="22"/>
        <v>94770</v>
      </c>
      <c r="N43" s="149">
        <f t="shared" si="23"/>
        <v>102834</v>
      </c>
      <c r="O43" s="18">
        <v>43937</v>
      </c>
      <c r="P43" s="98">
        <v>251.12</v>
      </c>
      <c r="Q43" s="30">
        <v>110880</v>
      </c>
      <c r="R43" s="1">
        <v>0.91500000000000004</v>
      </c>
      <c r="S43" s="26">
        <v>58.554292929292927</v>
      </c>
      <c r="T43" s="20">
        <f>Q43*S43/100</f>
        <v>64925</v>
      </c>
      <c r="U43" s="149">
        <f>Q43*R43</f>
        <v>101455.2</v>
      </c>
    </row>
    <row r="44" spans="1:21" x14ac:dyDescent="0.2">
      <c r="A44" s="18">
        <v>43939</v>
      </c>
      <c r="B44" s="98">
        <v>570.97</v>
      </c>
      <c r="C44" s="30">
        <v>69120</v>
      </c>
      <c r="D44" s="3">
        <v>0.97899999999999998</v>
      </c>
      <c r="E44" s="26">
        <v>95.555555555555557</v>
      </c>
      <c r="F44" s="7">
        <f t="shared" si="24"/>
        <v>66048</v>
      </c>
      <c r="G44" s="184">
        <f t="shared" si="25"/>
        <v>67668.479999999996</v>
      </c>
      <c r="I44" s="155">
        <f>AVERAGE(I32:I43)</f>
        <v>196.22500000000002</v>
      </c>
      <c r="J44" s="350" t="s">
        <v>1</v>
      </c>
      <c r="K44" s="351"/>
      <c r="L44" s="27">
        <f>M44/N44</f>
        <v>0.96811964599258649</v>
      </c>
      <c r="M44" s="189">
        <f>SUM(M4:M43)</f>
        <v>3930155.2800000007</v>
      </c>
      <c r="N44" s="155">
        <f>SUM(N4:N43)</f>
        <v>4059576.0000000005</v>
      </c>
      <c r="P44" s="98">
        <v>248.77</v>
      </c>
      <c r="Q44" s="30">
        <v>110880</v>
      </c>
      <c r="R44" s="1">
        <v>0.96399999999999997</v>
      </c>
      <c r="S44" s="26">
        <v>93.686868686868678</v>
      </c>
      <c r="T44" s="20">
        <f t="shared" ref="T44:T72" si="26">Q44*S44/100</f>
        <v>103879.99999999999</v>
      </c>
      <c r="U44" s="149">
        <f t="shared" ref="U44:U72" si="27">Q44*R44</f>
        <v>106888.31999999999</v>
      </c>
    </row>
    <row r="45" spans="1:21" x14ac:dyDescent="0.2">
      <c r="B45" s="98">
        <v>571.1</v>
      </c>
      <c r="C45" s="30">
        <v>69120</v>
      </c>
      <c r="D45" s="3">
        <v>0.95699999999999996</v>
      </c>
      <c r="E45" s="26">
        <v>90</v>
      </c>
      <c r="F45" s="7">
        <f t="shared" si="24"/>
        <v>62208</v>
      </c>
      <c r="G45" s="184">
        <f t="shared" si="25"/>
        <v>66147.839999999997</v>
      </c>
      <c r="I45" s="357" t="s">
        <v>50</v>
      </c>
      <c r="J45" s="357"/>
      <c r="K45" s="357"/>
      <c r="L45" s="357"/>
      <c r="M45" s="357"/>
      <c r="N45" s="357"/>
      <c r="O45" s="18">
        <v>43938</v>
      </c>
      <c r="P45" s="98">
        <v>248.93</v>
      </c>
      <c r="Q45" s="30">
        <v>109440</v>
      </c>
      <c r="R45" s="1">
        <v>0.98599999999999999</v>
      </c>
      <c r="S45" s="26">
        <v>94.919590643274859</v>
      </c>
      <c r="T45" s="20">
        <f t="shared" si="26"/>
        <v>103880</v>
      </c>
      <c r="U45" s="149">
        <f t="shared" si="27"/>
        <v>107907.84</v>
      </c>
    </row>
    <row r="46" spans="1:21" ht="12.75" customHeight="1" x14ac:dyDescent="0.2">
      <c r="A46" s="18">
        <v>43940</v>
      </c>
      <c r="B46" s="98">
        <v>571.13</v>
      </c>
      <c r="C46" s="30">
        <v>69840</v>
      </c>
      <c r="D46" s="3">
        <v>0.97599999999999998</v>
      </c>
      <c r="E46" s="26">
        <v>94.57044673539518</v>
      </c>
      <c r="F46" s="7">
        <f t="shared" si="24"/>
        <v>66047.999999999985</v>
      </c>
      <c r="G46" s="184">
        <f t="shared" si="25"/>
        <v>68163.839999999997</v>
      </c>
      <c r="H46" s="18">
        <v>43942</v>
      </c>
      <c r="I46" s="147">
        <v>196.63</v>
      </c>
      <c r="J46" s="187">
        <v>104400</v>
      </c>
      <c r="K46" s="38">
        <v>0.97199999999999998</v>
      </c>
      <c r="L46" s="132">
        <v>94.267241379310335</v>
      </c>
      <c r="M46" s="20">
        <f t="shared" ref="M46:M65" si="28">J46*L46/100</f>
        <v>98414.999999999985</v>
      </c>
      <c r="N46" s="149">
        <f t="shared" ref="N46:N65" si="29">J46*K46</f>
        <v>101476.8</v>
      </c>
      <c r="P46" s="98">
        <v>248.95</v>
      </c>
      <c r="Q46" s="30">
        <v>109440</v>
      </c>
      <c r="R46" s="1">
        <v>0.96499999999999997</v>
      </c>
      <c r="S46" s="26">
        <v>92.546600877192986</v>
      </c>
      <c r="T46" s="20">
        <f t="shared" si="26"/>
        <v>101283</v>
      </c>
      <c r="U46" s="149">
        <f t="shared" si="27"/>
        <v>105609.59999999999</v>
      </c>
    </row>
    <row r="47" spans="1:21" ht="12.75" customHeight="1" x14ac:dyDescent="0.2">
      <c r="B47" s="98">
        <v>570.52</v>
      </c>
      <c r="C47" s="30">
        <v>70560</v>
      </c>
      <c r="D47" s="3">
        <v>0.97</v>
      </c>
      <c r="E47" s="26">
        <v>93.605442176870753</v>
      </c>
      <c r="F47" s="7">
        <f t="shared" si="24"/>
        <v>66048</v>
      </c>
      <c r="G47" s="184">
        <f t="shared" si="25"/>
        <v>68443.199999999997</v>
      </c>
      <c r="I47" s="147">
        <v>195.75</v>
      </c>
      <c r="J47" s="148">
        <v>104400</v>
      </c>
      <c r="K47" s="38">
        <v>0.98599999999999999</v>
      </c>
      <c r="L47" s="23">
        <v>97.758620689655174</v>
      </c>
      <c r="M47" s="20">
        <f t="shared" si="28"/>
        <v>102060</v>
      </c>
      <c r="N47" s="149">
        <f t="shared" si="29"/>
        <v>102938.4</v>
      </c>
      <c r="O47" s="18">
        <v>43939</v>
      </c>
      <c r="P47" s="98">
        <v>248</v>
      </c>
      <c r="Q47" s="30">
        <v>109440</v>
      </c>
      <c r="R47" s="1">
        <v>0.98</v>
      </c>
      <c r="S47" s="26">
        <v>92.546600877192986</v>
      </c>
      <c r="T47" s="20">
        <f t="shared" si="26"/>
        <v>101283</v>
      </c>
      <c r="U47" s="149">
        <f t="shared" si="27"/>
        <v>107251.2</v>
      </c>
    </row>
    <row r="48" spans="1:21" ht="14.25" customHeight="1" x14ac:dyDescent="0.2">
      <c r="A48" s="18">
        <v>43941</v>
      </c>
      <c r="B48" s="98">
        <v>570.23</v>
      </c>
      <c r="C48" s="30">
        <v>71280</v>
      </c>
      <c r="D48" s="3">
        <v>0.98099999999999998</v>
      </c>
      <c r="E48" s="26">
        <v>95.892255892255889</v>
      </c>
      <c r="F48" s="7">
        <f t="shared" si="24"/>
        <v>68352</v>
      </c>
      <c r="G48" s="184">
        <f t="shared" si="25"/>
        <v>69925.679999999993</v>
      </c>
      <c r="H48" s="18">
        <v>43943</v>
      </c>
      <c r="I48" s="98">
        <v>191.7</v>
      </c>
      <c r="J48" s="30">
        <v>104400</v>
      </c>
      <c r="K48" s="1">
        <v>0.81</v>
      </c>
      <c r="L48" s="26">
        <v>66.336206896551715</v>
      </c>
      <c r="M48" s="20">
        <f t="shared" si="28"/>
        <v>69254.999999999985</v>
      </c>
      <c r="N48" s="149">
        <f t="shared" si="29"/>
        <v>84564</v>
      </c>
      <c r="P48" s="98">
        <v>248.83</v>
      </c>
      <c r="Q48" s="30">
        <v>109440</v>
      </c>
      <c r="R48" s="1">
        <v>0.96599999999999997</v>
      </c>
      <c r="S48" s="26">
        <v>92.546600877192986</v>
      </c>
      <c r="T48" s="20">
        <f t="shared" si="26"/>
        <v>101283</v>
      </c>
      <c r="U48" s="149">
        <f t="shared" si="27"/>
        <v>105719.03999999999</v>
      </c>
    </row>
    <row r="49" spans="1:21" ht="12.75" customHeight="1" x14ac:dyDescent="0.2">
      <c r="B49" s="98">
        <v>571.9</v>
      </c>
      <c r="C49" s="30">
        <v>72000</v>
      </c>
      <c r="D49" s="3">
        <v>0.98</v>
      </c>
      <c r="E49" s="26">
        <v>96.172222222222231</v>
      </c>
      <c r="F49" s="7">
        <f t="shared" si="24"/>
        <v>69244.000000000015</v>
      </c>
      <c r="G49" s="184">
        <f t="shared" si="25"/>
        <v>70560</v>
      </c>
      <c r="I49" s="98">
        <v>190.33</v>
      </c>
      <c r="J49" s="30">
        <v>104400</v>
      </c>
      <c r="K49" s="1">
        <v>0.98099999999999998</v>
      </c>
      <c r="L49" s="26">
        <v>94.267241379310335</v>
      </c>
      <c r="M49" s="20">
        <f t="shared" si="28"/>
        <v>98414.999999999985</v>
      </c>
      <c r="N49" s="149">
        <f t="shared" si="29"/>
        <v>102416.4</v>
      </c>
      <c r="O49" s="18">
        <v>43940</v>
      </c>
      <c r="P49" s="98">
        <v>248.36</v>
      </c>
      <c r="Q49" s="30">
        <v>109440</v>
      </c>
      <c r="R49" s="1">
        <v>0.97299999999999998</v>
      </c>
      <c r="S49" s="26">
        <v>92.546600877192986</v>
      </c>
      <c r="T49" s="20">
        <f t="shared" si="26"/>
        <v>101283</v>
      </c>
      <c r="U49" s="149">
        <f t="shared" si="27"/>
        <v>106485.12</v>
      </c>
    </row>
    <row r="50" spans="1:21" x14ac:dyDescent="0.2">
      <c r="A50" s="18">
        <v>43942</v>
      </c>
      <c r="B50" s="98">
        <v>571.75</v>
      </c>
      <c r="C50" s="30">
        <v>72000</v>
      </c>
      <c r="D50" s="3">
        <v>0.96499999999999997</v>
      </c>
      <c r="E50" s="26">
        <v>88.533333333333331</v>
      </c>
      <c r="F50" s="7">
        <f t="shared" si="24"/>
        <v>63744</v>
      </c>
      <c r="G50" s="184">
        <f t="shared" si="25"/>
        <v>69480</v>
      </c>
      <c r="H50" s="18">
        <v>43944</v>
      </c>
      <c r="I50" s="98">
        <v>190.14</v>
      </c>
      <c r="J50" s="30">
        <v>104400</v>
      </c>
      <c r="K50" s="1">
        <v>0.96299999999999997</v>
      </c>
      <c r="L50" s="26">
        <v>94.267241379310335</v>
      </c>
      <c r="M50" s="20">
        <f t="shared" si="28"/>
        <v>98414.999999999985</v>
      </c>
      <c r="N50" s="149">
        <f t="shared" si="29"/>
        <v>100537.2</v>
      </c>
      <c r="P50" s="98">
        <v>247.47</v>
      </c>
      <c r="Q50" s="30">
        <v>109440</v>
      </c>
      <c r="R50" s="1">
        <v>0.96599999999999997</v>
      </c>
      <c r="S50" s="26">
        <v>90.173611111111114</v>
      </c>
      <c r="T50" s="20">
        <f t="shared" si="26"/>
        <v>98686</v>
      </c>
      <c r="U50" s="149">
        <f t="shared" si="27"/>
        <v>105719.03999999999</v>
      </c>
    </row>
    <row r="51" spans="1:21" x14ac:dyDescent="0.2">
      <c r="B51" s="98">
        <v>569.73</v>
      </c>
      <c r="C51" s="30">
        <v>72000</v>
      </c>
      <c r="D51" s="3">
        <v>0.99990000000000001</v>
      </c>
      <c r="E51" s="26">
        <v>99.2</v>
      </c>
      <c r="F51" s="7">
        <f t="shared" si="24"/>
        <v>71424</v>
      </c>
      <c r="G51" s="184">
        <f t="shared" si="25"/>
        <v>71992.800000000003</v>
      </c>
      <c r="I51" s="98">
        <v>190.54</v>
      </c>
      <c r="J51" s="30">
        <v>104400</v>
      </c>
      <c r="K51" s="1">
        <v>0.97899999999999998</v>
      </c>
      <c r="L51" s="26">
        <v>94.267241379310335</v>
      </c>
      <c r="M51" s="20">
        <f t="shared" si="28"/>
        <v>98414.999999999985</v>
      </c>
      <c r="N51" s="149">
        <f t="shared" si="29"/>
        <v>102207.59999999999</v>
      </c>
      <c r="O51" s="18">
        <v>43941</v>
      </c>
      <c r="P51" s="98">
        <v>249.71</v>
      </c>
      <c r="Q51" s="30">
        <v>109440</v>
      </c>
      <c r="R51" s="1">
        <v>0.97599999999999998</v>
      </c>
      <c r="S51" s="26">
        <v>94.919590643274859</v>
      </c>
      <c r="T51" s="20">
        <f t="shared" si="26"/>
        <v>103880</v>
      </c>
      <c r="U51" s="149">
        <f t="shared" si="27"/>
        <v>106813.44</v>
      </c>
    </row>
    <row r="52" spans="1:21" x14ac:dyDescent="0.2">
      <c r="A52" s="18">
        <v>43943</v>
      </c>
      <c r="B52" s="109">
        <v>570.64</v>
      </c>
      <c r="C52" s="30">
        <v>72000</v>
      </c>
      <c r="D52" s="3">
        <v>0.98099999999999998</v>
      </c>
      <c r="E52" s="26">
        <v>94.327777777777783</v>
      </c>
      <c r="F52" s="7">
        <f t="shared" si="24"/>
        <v>67916</v>
      </c>
      <c r="G52" s="184">
        <f t="shared" si="25"/>
        <v>70632</v>
      </c>
      <c r="H52" s="18">
        <v>43945</v>
      </c>
      <c r="I52" s="98">
        <v>190.47</v>
      </c>
      <c r="J52" s="30">
        <v>104400</v>
      </c>
      <c r="K52" s="1">
        <v>0.96899999999999997</v>
      </c>
      <c r="L52" s="26">
        <v>94.267241379310335</v>
      </c>
      <c r="M52" s="20">
        <f t="shared" si="28"/>
        <v>98414.999999999985</v>
      </c>
      <c r="N52" s="149">
        <f t="shared" si="29"/>
        <v>101163.59999999999</v>
      </c>
      <c r="P52" s="98">
        <v>248.02</v>
      </c>
      <c r="Q52" s="30">
        <v>109440</v>
      </c>
      <c r="R52" s="1">
        <v>0.97599999999999998</v>
      </c>
      <c r="S52" s="26">
        <v>92.546600877192986</v>
      </c>
      <c r="T52" s="20">
        <f t="shared" si="26"/>
        <v>101283</v>
      </c>
      <c r="U52" s="149">
        <f t="shared" si="27"/>
        <v>106813.44</v>
      </c>
    </row>
    <row r="53" spans="1:21" ht="13.9" customHeight="1" x14ac:dyDescent="0.2">
      <c r="B53" s="109">
        <v>571.04999999999995</v>
      </c>
      <c r="C53" s="30">
        <v>72000</v>
      </c>
      <c r="D53" s="3">
        <v>0.98299999999999998</v>
      </c>
      <c r="E53" s="26">
        <v>96</v>
      </c>
      <c r="F53" s="7">
        <f t="shared" si="24"/>
        <v>69120</v>
      </c>
      <c r="G53" s="184">
        <f t="shared" si="25"/>
        <v>70776</v>
      </c>
      <c r="I53" s="98">
        <v>191</v>
      </c>
      <c r="J53" s="30">
        <v>104400</v>
      </c>
      <c r="K53" s="1">
        <v>0.97799999999999998</v>
      </c>
      <c r="L53" s="26">
        <v>94.267241379310335</v>
      </c>
      <c r="M53" s="20">
        <f t="shared" si="28"/>
        <v>98414.999999999985</v>
      </c>
      <c r="N53" s="149">
        <f t="shared" si="29"/>
        <v>102103.2</v>
      </c>
      <c r="O53" s="18">
        <v>43942</v>
      </c>
      <c r="P53" s="98">
        <v>249.45</v>
      </c>
      <c r="Q53" s="30">
        <v>109440</v>
      </c>
      <c r="R53" s="1">
        <v>0.94699999999999995</v>
      </c>
      <c r="S53" s="26">
        <v>92.546600877192986</v>
      </c>
      <c r="T53" s="20">
        <f t="shared" si="26"/>
        <v>101283</v>
      </c>
      <c r="U53" s="149">
        <f t="shared" si="27"/>
        <v>103639.67999999999</v>
      </c>
    </row>
    <row r="54" spans="1:21" x14ac:dyDescent="0.2">
      <c r="A54" s="18">
        <v>43944</v>
      </c>
      <c r="B54" s="147">
        <v>570.77</v>
      </c>
      <c r="C54" s="30">
        <v>72720</v>
      </c>
      <c r="D54" s="29">
        <v>0.97599999999999998</v>
      </c>
      <c r="E54" s="26">
        <v>92.937293729372939</v>
      </c>
      <c r="F54" s="7">
        <f t="shared" si="24"/>
        <v>67584</v>
      </c>
      <c r="G54" s="184">
        <f t="shared" si="25"/>
        <v>70974.720000000001</v>
      </c>
      <c r="H54" s="18">
        <v>43946</v>
      </c>
      <c r="I54" s="98">
        <v>190.06</v>
      </c>
      <c r="J54" s="30">
        <v>104400</v>
      </c>
      <c r="K54" s="1">
        <v>0.97199999999999998</v>
      </c>
      <c r="L54" s="26">
        <v>94.267241379310335</v>
      </c>
      <c r="M54" s="20">
        <f t="shared" si="28"/>
        <v>98414.999999999985</v>
      </c>
      <c r="N54" s="149">
        <f t="shared" si="29"/>
        <v>101476.8</v>
      </c>
      <c r="P54" s="98">
        <v>249</v>
      </c>
      <c r="Q54" s="30">
        <v>109440</v>
      </c>
      <c r="R54" s="1">
        <v>0.97299999999999998</v>
      </c>
      <c r="S54" s="26">
        <v>94.919590643274859</v>
      </c>
      <c r="T54" s="20">
        <f t="shared" si="26"/>
        <v>103880</v>
      </c>
      <c r="U54" s="149">
        <f t="shared" si="27"/>
        <v>106485.12</v>
      </c>
    </row>
    <row r="55" spans="1:21" ht="13.9" customHeight="1" x14ac:dyDescent="0.2">
      <c r="B55" s="207">
        <v>573.66</v>
      </c>
      <c r="C55" s="31">
        <v>72720</v>
      </c>
      <c r="D55" s="208">
        <v>0.98099999999999998</v>
      </c>
      <c r="E55" s="177">
        <v>96.10561056105611</v>
      </c>
      <c r="F55" s="56">
        <f t="shared" si="24"/>
        <v>69888</v>
      </c>
      <c r="G55" s="206">
        <f t="shared" si="25"/>
        <v>71338.319999999992</v>
      </c>
      <c r="I55" s="98">
        <v>191.45</v>
      </c>
      <c r="J55" s="30">
        <v>104400</v>
      </c>
      <c r="K55" s="1">
        <v>0.97299999999999998</v>
      </c>
      <c r="L55" s="26">
        <v>94.267241379310335</v>
      </c>
      <c r="M55" s="20">
        <f t="shared" si="28"/>
        <v>98414.999999999985</v>
      </c>
      <c r="N55" s="149">
        <f t="shared" si="29"/>
        <v>101581.2</v>
      </c>
      <c r="O55" s="18">
        <v>43943</v>
      </c>
      <c r="P55" s="109">
        <v>249.66</v>
      </c>
      <c r="Q55" s="30">
        <v>109440</v>
      </c>
      <c r="R55" s="1">
        <v>0.97599999999999998</v>
      </c>
      <c r="S55" s="26">
        <v>94.919590643274859</v>
      </c>
      <c r="T55" s="20">
        <f t="shared" si="26"/>
        <v>103880</v>
      </c>
      <c r="U55" s="149">
        <f t="shared" si="27"/>
        <v>106813.44</v>
      </c>
    </row>
    <row r="56" spans="1:21" x14ac:dyDescent="0.2">
      <c r="A56" s="18">
        <v>43945</v>
      </c>
      <c r="B56" s="123">
        <v>569</v>
      </c>
      <c r="C56" s="61">
        <v>72720</v>
      </c>
      <c r="D56" s="2">
        <v>0.97199999999999998</v>
      </c>
      <c r="E56" s="50">
        <v>93.993399339933987</v>
      </c>
      <c r="F56" s="7">
        <f t="shared" ref="F56:F57" si="30">C56*E56/100</f>
        <v>68351.999999999985</v>
      </c>
      <c r="G56" s="184">
        <f t="shared" ref="G56:G57" si="31">C56*D56</f>
        <v>70683.839999999997</v>
      </c>
      <c r="H56" s="18">
        <v>43947</v>
      </c>
      <c r="I56" s="98">
        <v>189.95</v>
      </c>
      <c r="J56" s="30">
        <v>104400</v>
      </c>
      <c r="K56" s="1">
        <v>0.97399999999999998</v>
      </c>
      <c r="L56" s="26">
        <v>90.775862068965523</v>
      </c>
      <c r="M56" s="20">
        <f t="shared" si="28"/>
        <v>94770</v>
      </c>
      <c r="N56" s="149">
        <f t="shared" si="29"/>
        <v>101685.59999999999</v>
      </c>
      <c r="P56" s="109">
        <v>249.77</v>
      </c>
      <c r="Q56" s="30">
        <v>109440</v>
      </c>
      <c r="R56" s="1">
        <v>0.98499999999999999</v>
      </c>
      <c r="S56" s="26">
        <v>94.919590643274859</v>
      </c>
      <c r="T56" s="20">
        <f t="shared" si="26"/>
        <v>103880</v>
      </c>
      <c r="U56" s="149">
        <f t="shared" si="27"/>
        <v>107798.39999999999</v>
      </c>
    </row>
    <row r="57" spans="1:21" x14ac:dyDescent="0.2">
      <c r="B57" s="98">
        <v>569.37</v>
      </c>
      <c r="C57" s="30">
        <v>72720</v>
      </c>
      <c r="D57" s="3">
        <v>0.97199999999999998</v>
      </c>
      <c r="E57" s="26">
        <v>92.794279427942797</v>
      </c>
      <c r="F57" s="7">
        <f t="shared" si="30"/>
        <v>67480</v>
      </c>
      <c r="G57" s="184">
        <f t="shared" si="31"/>
        <v>70683.839999999997</v>
      </c>
      <c r="I57" s="98">
        <v>190</v>
      </c>
      <c r="J57" s="30">
        <v>104400</v>
      </c>
      <c r="K57" s="1">
        <v>0.97499999999999998</v>
      </c>
      <c r="L57" s="26">
        <v>90.775862068965523</v>
      </c>
      <c r="M57" s="20">
        <f t="shared" si="28"/>
        <v>94770</v>
      </c>
      <c r="N57" s="149">
        <f t="shared" si="29"/>
        <v>101790</v>
      </c>
      <c r="O57" s="18">
        <v>43944</v>
      </c>
      <c r="P57" s="98">
        <v>248.97</v>
      </c>
      <c r="Q57" s="30">
        <v>109440</v>
      </c>
      <c r="R57" s="1">
        <v>0.98599999999999999</v>
      </c>
      <c r="S57" s="26">
        <v>94.919590643274859</v>
      </c>
      <c r="T57" s="20">
        <f t="shared" si="26"/>
        <v>103880</v>
      </c>
      <c r="U57" s="149">
        <f t="shared" si="27"/>
        <v>107907.84</v>
      </c>
    </row>
    <row r="58" spans="1:21" x14ac:dyDescent="0.2">
      <c r="B58" s="155">
        <f>AVERAGE(B42:B57)</f>
        <v>570.89562500000011</v>
      </c>
      <c r="C58" s="350" t="s">
        <v>1</v>
      </c>
      <c r="D58" s="351"/>
      <c r="E58" s="27">
        <f>F58/G58</f>
        <v>0.95389441744452164</v>
      </c>
      <c r="F58" s="189">
        <f>SUM(F42:F57)</f>
        <v>1038688</v>
      </c>
      <c r="G58" s="155">
        <f>SUM(G42:G57)</f>
        <v>1088892</v>
      </c>
      <c r="H58" s="18">
        <v>43948</v>
      </c>
      <c r="I58" s="98">
        <v>190</v>
      </c>
      <c r="J58" s="30">
        <v>104400</v>
      </c>
      <c r="K58" s="1">
        <v>0.97</v>
      </c>
      <c r="L58" s="26">
        <v>90.775862068965523</v>
      </c>
      <c r="M58" s="20">
        <f t="shared" si="28"/>
        <v>94770</v>
      </c>
      <c r="N58" s="149">
        <f t="shared" si="29"/>
        <v>101268</v>
      </c>
      <c r="P58" s="98">
        <v>248.95</v>
      </c>
      <c r="Q58" s="30">
        <v>109440</v>
      </c>
      <c r="R58" s="1">
        <v>0.97799999999999998</v>
      </c>
      <c r="S58" s="26">
        <v>90.173611111111114</v>
      </c>
      <c r="T58" s="20">
        <f t="shared" si="26"/>
        <v>98686</v>
      </c>
      <c r="U58" s="149">
        <f t="shared" si="27"/>
        <v>107032.31999999999</v>
      </c>
    </row>
    <row r="59" spans="1:21" ht="14.25" customHeight="1" x14ac:dyDescent="0.2">
      <c r="I59" s="98">
        <v>189.95</v>
      </c>
      <c r="J59" s="30">
        <v>104400</v>
      </c>
      <c r="K59" s="1">
        <v>0.97399999999999998</v>
      </c>
      <c r="L59" s="26">
        <v>94.267241379310335</v>
      </c>
      <c r="M59" s="20">
        <f t="shared" si="28"/>
        <v>98414.999999999985</v>
      </c>
      <c r="N59" s="149">
        <f t="shared" si="29"/>
        <v>101685.59999999999</v>
      </c>
      <c r="O59" s="18">
        <v>43945</v>
      </c>
      <c r="P59" s="98">
        <v>248.56</v>
      </c>
      <c r="Q59" s="30">
        <v>109440</v>
      </c>
      <c r="R59" s="1">
        <v>0.97599999999999998</v>
      </c>
      <c r="S59" s="26">
        <v>92.546600877192986</v>
      </c>
      <c r="T59" s="20">
        <f t="shared" si="26"/>
        <v>101283</v>
      </c>
      <c r="U59" s="149">
        <f t="shared" si="27"/>
        <v>106813.44</v>
      </c>
    </row>
    <row r="60" spans="1:21" x14ac:dyDescent="0.2">
      <c r="A60" s="33"/>
      <c r="B60" s="354" t="s">
        <v>49</v>
      </c>
      <c r="C60" s="355"/>
      <c r="D60" s="355"/>
      <c r="E60" s="355"/>
      <c r="F60" s="355"/>
      <c r="G60" s="356"/>
      <c r="H60" s="18">
        <v>43949</v>
      </c>
      <c r="I60" s="98">
        <v>190</v>
      </c>
      <c r="J60" s="30">
        <v>104400</v>
      </c>
      <c r="K60" s="1">
        <v>0.97599999999999998</v>
      </c>
      <c r="L60" s="26">
        <v>94.267241379310335</v>
      </c>
      <c r="M60" s="20">
        <f t="shared" si="28"/>
        <v>98414.999999999985</v>
      </c>
      <c r="N60" s="149">
        <f t="shared" si="29"/>
        <v>101894.39999999999</v>
      </c>
      <c r="P60" s="98">
        <v>249</v>
      </c>
      <c r="Q60" s="30">
        <v>109440</v>
      </c>
      <c r="R60" s="1">
        <v>0.97699999999999998</v>
      </c>
      <c r="S60" s="26">
        <v>90.173611111111114</v>
      </c>
      <c r="T60" s="20">
        <f t="shared" si="26"/>
        <v>98686</v>
      </c>
      <c r="U60" s="149">
        <f t="shared" si="27"/>
        <v>106922.88</v>
      </c>
    </row>
    <row r="61" spans="1:21" x14ac:dyDescent="0.2">
      <c r="A61" s="18">
        <v>43946</v>
      </c>
      <c r="B61" s="98">
        <v>581.72</v>
      </c>
      <c r="C61" s="30">
        <v>73440</v>
      </c>
      <c r="D61" s="3">
        <v>0.91900000000000004</v>
      </c>
      <c r="E61" s="26">
        <v>80.522875816993462</v>
      </c>
      <c r="F61" s="7">
        <f t="shared" ref="F61:F66" si="32">C61*E61/100</f>
        <v>59136</v>
      </c>
      <c r="G61" s="184">
        <f t="shared" ref="G61:G66" si="33">C61*D61</f>
        <v>67491.360000000001</v>
      </c>
      <c r="I61" s="98">
        <v>189.94</v>
      </c>
      <c r="J61" s="30">
        <v>104400</v>
      </c>
      <c r="K61" s="1">
        <v>0.98499999999999999</v>
      </c>
      <c r="L61" s="26">
        <v>94.267241379310335</v>
      </c>
      <c r="M61" s="20">
        <f t="shared" si="28"/>
        <v>98414.999999999985</v>
      </c>
      <c r="N61" s="149">
        <f t="shared" si="29"/>
        <v>102834</v>
      </c>
      <c r="O61" s="18">
        <v>43946</v>
      </c>
      <c r="P61" s="98">
        <v>249.87</v>
      </c>
      <c r="Q61" s="30">
        <v>109440</v>
      </c>
      <c r="R61" s="1">
        <v>0.95899999999999996</v>
      </c>
      <c r="S61" s="26">
        <v>92.546600877192986</v>
      </c>
      <c r="T61" s="20">
        <f t="shared" si="26"/>
        <v>101283</v>
      </c>
      <c r="U61" s="149">
        <f t="shared" si="27"/>
        <v>104952.95999999999</v>
      </c>
    </row>
    <row r="62" spans="1:21" x14ac:dyDescent="0.2">
      <c r="B62" s="98">
        <v>582</v>
      </c>
      <c r="C62" s="30">
        <v>73440</v>
      </c>
      <c r="D62" s="3">
        <v>0.93799999999999994</v>
      </c>
      <c r="E62" s="26">
        <v>90.980392156862749</v>
      </c>
      <c r="F62" s="7">
        <f t="shared" si="32"/>
        <v>66816</v>
      </c>
      <c r="G62" s="184">
        <f t="shared" si="33"/>
        <v>68886.720000000001</v>
      </c>
      <c r="H62" s="18">
        <v>43950</v>
      </c>
      <c r="I62" s="98">
        <v>190.54</v>
      </c>
      <c r="J62" s="30">
        <v>104400</v>
      </c>
      <c r="K62" s="1">
        <v>0.96299999999999997</v>
      </c>
      <c r="L62" s="26">
        <v>87.284482758620683</v>
      </c>
      <c r="M62" s="20">
        <f t="shared" si="28"/>
        <v>91125</v>
      </c>
      <c r="N62" s="149">
        <f t="shared" si="29"/>
        <v>100537.2</v>
      </c>
      <c r="P62" s="98">
        <v>251</v>
      </c>
      <c r="Q62" s="30">
        <v>109440</v>
      </c>
      <c r="R62" s="1">
        <v>0.97899999999999998</v>
      </c>
      <c r="S62" s="26">
        <v>94.919590643274859</v>
      </c>
      <c r="T62" s="20">
        <f t="shared" si="26"/>
        <v>103880</v>
      </c>
      <c r="U62" s="149">
        <f t="shared" si="27"/>
        <v>107141.75999999999</v>
      </c>
    </row>
    <row r="63" spans="1:21" x14ac:dyDescent="0.2">
      <c r="A63" s="18">
        <v>43947</v>
      </c>
      <c r="B63" s="98">
        <v>582.35</v>
      </c>
      <c r="C63" s="30">
        <v>73440</v>
      </c>
      <c r="D63" s="3">
        <v>0.97699999999999998</v>
      </c>
      <c r="E63" s="26">
        <v>93.262527233115463</v>
      </c>
      <c r="F63" s="7">
        <f t="shared" si="32"/>
        <v>68492</v>
      </c>
      <c r="G63" s="184">
        <f t="shared" si="33"/>
        <v>71750.880000000005</v>
      </c>
      <c r="I63" s="98">
        <v>189.6</v>
      </c>
      <c r="J63" s="30">
        <v>104400</v>
      </c>
      <c r="K63" s="1">
        <v>0.97599999999999998</v>
      </c>
      <c r="L63" s="26">
        <v>94.267241379310335</v>
      </c>
      <c r="M63" s="20">
        <f t="shared" si="28"/>
        <v>98414.999999999985</v>
      </c>
      <c r="N63" s="149">
        <f t="shared" si="29"/>
        <v>101894.39999999999</v>
      </c>
      <c r="O63" s="18">
        <v>43947</v>
      </c>
      <c r="P63" s="98">
        <v>249.83</v>
      </c>
      <c r="Q63" s="30">
        <v>109440</v>
      </c>
      <c r="R63" s="1">
        <v>0.98</v>
      </c>
      <c r="S63" s="26">
        <v>94.919590643274859</v>
      </c>
      <c r="T63" s="20">
        <f t="shared" si="26"/>
        <v>103880</v>
      </c>
      <c r="U63" s="149">
        <f t="shared" si="27"/>
        <v>107251.2</v>
      </c>
    </row>
    <row r="64" spans="1:21" ht="12.75" customHeight="1" x14ac:dyDescent="0.2">
      <c r="B64" s="98">
        <v>581.17999999999995</v>
      </c>
      <c r="C64" s="30">
        <v>73440</v>
      </c>
      <c r="D64" s="3">
        <v>0.97099999999999997</v>
      </c>
      <c r="E64" s="26">
        <v>92.107843137254903</v>
      </c>
      <c r="F64" s="7">
        <f t="shared" si="32"/>
        <v>67644</v>
      </c>
      <c r="G64" s="184">
        <f t="shared" si="33"/>
        <v>71310.240000000005</v>
      </c>
      <c r="H64" s="18">
        <v>43951</v>
      </c>
      <c r="I64" s="98">
        <v>190.68</v>
      </c>
      <c r="J64" s="30">
        <v>104400</v>
      </c>
      <c r="K64" s="1">
        <v>0.97899999999999998</v>
      </c>
      <c r="L64" s="26">
        <v>94.267241379310335</v>
      </c>
      <c r="M64" s="20">
        <f t="shared" si="28"/>
        <v>98414.999999999985</v>
      </c>
      <c r="N64" s="149">
        <f t="shared" si="29"/>
        <v>102207.59999999999</v>
      </c>
      <c r="P64" s="98">
        <v>249.52</v>
      </c>
      <c r="Q64" s="30">
        <v>109440</v>
      </c>
      <c r="R64" s="1">
        <v>0.98199999999999998</v>
      </c>
      <c r="S64" s="26">
        <v>94.919590643274859</v>
      </c>
      <c r="T64" s="20">
        <f t="shared" si="26"/>
        <v>103880</v>
      </c>
      <c r="U64" s="149">
        <f t="shared" si="27"/>
        <v>107470.08</v>
      </c>
    </row>
    <row r="65" spans="1:21" x14ac:dyDescent="0.2">
      <c r="A65" s="18">
        <v>43948</v>
      </c>
      <c r="B65" s="98">
        <v>579</v>
      </c>
      <c r="C65" s="30">
        <v>73440</v>
      </c>
      <c r="D65" s="3">
        <v>0.97099999999999997</v>
      </c>
      <c r="E65" s="26">
        <v>92.952069716775597</v>
      </c>
      <c r="F65" s="7">
        <f t="shared" si="32"/>
        <v>68264</v>
      </c>
      <c r="G65" s="184">
        <f t="shared" si="33"/>
        <v>71310.240000000005</v>
      </c>
      <c r="I65" s="98">
        <v>190.27</v>
      </c>
      <c r="J65" s="30">
        <v>104400</v>
      </c>
      <c r="K65" s="1">
        <v>0.97099999999999997</v>
      </c>
      <c r="L65" s="26">
        <v>94.267241379310335</v>
      </c>
      <c r="M65" s="20">
        <f t="shared" si="28"/>
        <v>98414.999999999985</v>
      </c>
      <c r="N65" s="149">
        <f t="shared" si="29"/>
        <v>101372.4</v>
      </c>
      <c r="O65" s="18">
        <v>43948</v>
      </c>
      <c r="P65" s="98">
        <v>249</v>
      </c>
      <c r="Q65" s="30">
        <v>109440</v>
      </c>
      <c r="R65" s="1">
        <v>0.98099999999999998</v>
      </c>
      <c r="S65" s="26">
        <v>94.919590643274859</v>
      </c>
      <c r="T65" s="20">
        <f t="shared" si="26"/>
        <v>103880</v>
      </c>
      <c r="U65" s="149">
        <f t="shared" si="27"/>
        <v>107360.64</v>
      </c>
    </row>
    <row r="66" spans="1:21" ht="13.9" customHeight="1" x14ac:dyDescent="0.2">
      <c r="B66" s="176">
        <v>583</v>
      </c>
      <c r="C66" s="31">
        <v>73440</v>
      </c>
      <c r="D66" s="205">
        <v>0.97599999999999998</v>
      </c>
      <c r="E66" s="177">
        <v>92.864923747276691</v>
      </c>
      <c r="F66" s="56">
        <f t="shared" si="32"/>
        <v>68200</v>
      </c>
      <c r="G66" s="206">
        <f t="shared" si="33"/>
        <v>71677.440000000002</v>
      </c>
      <c r="I66" s="173"/>
      <c r="J66" s="185"/>
      <c r="K66" s="186" t="s">
        <v>1</v>
      </c>
      <c r="L66" s="200">
        <v>94.267241379310335</v>
      </c>
      <c r="M66" s="194">
        <f>SUM(M46:M65)</f>
        <v>1924560</v>
      </c>
      <c r="N66" s="194">
        <f>SUM(N46:N65)</f>
        <v>2017634.4</v>
      </c>
      <c r="P66" s="98">
        <v>250</v>
      </c>
      <c r="Q66" s="30">
        <v>109440</v>
      </c>
      <c r="R66" s="1">
        <v>0.98899999999999999</v>
      </c>
      <c r="S66" s="26">
        <v>94.919590643274859</v>
      </c>
      <c r="T66" s="20">
        <f t="shared" si="26"/>
        <v>103880</v>
      </c>
      <c r="U66" s="149">
        <f t="shared" si="27"/>
        <v>108236.16</v>
      </c>
    </row>
    <row r="67" spans="1:21" x14ac:dyDescent="0.2">
      <c r="A67" s="18">
        <v>43949</v>
      </c>
      <c r="B67" s="98">
        <v>579.35</v>
      </c>
      <c r="C67" s="30">
        <v>73440</v>
      </c>
      <c r="D67" s="3">
        <v>0.96899999999999997</v>
      </c>
      <c r="E67" s="26">
        <v>92.864923747276691</v>
      </c>
      <c r="F67" s="7">
        <f t="shared" ref="F67:F72" si="34">C67*E67/100</f>
        <v>68200</v>
      </c>
      <c r="G67" s="184">
        <f t="shared" ref="G67:G72" si="35">C67*D67</f>
        <v>71163.360000000001</v>
      </c>
      <c r="I67" s="142"/>
      <c r="J67" s="67"/>
      <c r="K67" s="75"/>
      <c r="L67" s="68"/>
      <c r="M67" s="42"/>
      <c r="N67" s="203"/>
      <c r="O67" s="18">
        <v>43949</v>
      </c>
      <c r="P67" s="98">
        <v>250</v>
      </c>
      <c r="Q67" s="30">
        <v>109440</v>
      </c>
      <c r="R67" s="1">
        <v>0.97699999999999998</v>
      </c>
      <c r="S67" s="26">
        <v>94.919590643274859</v>
      </c>
      <c r="T67" s="20">
        <f t="shared" si="26"/>
        <v>103880</v>
      </c>
      <c r="U67" s="149">
        <f t="shared" si="27"/>
        <v>106922.88</v>
      </c>
    </row>
    <row r="68" spans="1:21" ht="12.75" customHeight="1" x14ac:dyDescent="0.2">
      <c r="B68" s="98">
        <v>581.97</v>
      </c>
      <c r="C68" s="30">
        <v>73440</v>
      </c>
      <c r="D68" s="3">
        <v>0.98699999999999999</v>
      </c>
      <c r="E68" s="26">
        <v>92.047930283224403</v>
      </c>
      <c r="F68" s="7">
        <f t="shared" si="34"/>
        <v>67600</v>
      </c>
      <c r="G68" s="184">
        <f t="shared" si="35"/>
        <v>72485.279999999999</v>
      </c>
      <c r="I68" s="64"/>
      <c r="J68" s="202"/>
      <c r="K68" s="202"/>
      <c r="L68" s="49"/>
      <c r="M68" s="195"/>
      <c r="N68" s="201"/>
      <c r="P68" s="98">
        <v>249.56</v>
      </c>
      <c r="Q68" s="30">
        <v>109440</v>
      </c>
      <c r="R68" s="1">
        <v>0.98299999999999998</v>
      </c>
      <c r="S68" s="26">
        <v>94.919590643274859</v>
      </c>
      <c r="T68" s="20">
        <f t="shared" si="26"/>
        <v>103880</v>
      </c>
      <c r="U68" s="149">
        <f t="shared" si="27"/>
        <v>107579.52</v>
      </c>
    </row>
    <row r="69" spans="1:21" x14ac:dyDescent="0.2">
      <c r="A69" s="18">
        <v>43950</v>
      </c>
      <c r="B69" s="98">
        <v>580.04</v>
      </c>
      <c r="C69" s="30">
        <v>73440</v>
      </c>
      <c r="D69" s="3">
        <v>0.93200000000000005</v>
      </c>
      <c r="E69" s="26">
        <v>85.054466230936825</v>
      </c>
      <c r="F69" s="7">
        <f t="shared" si="34"/>
        <v>62464</v>
      </c>
      <c r="G69" s="184">
        <f t="shared" si="35"/>
        <v>68446.080000000002</v>
      </c>
      <c r="I69" s="195"/>
      <c r="J69" s="49"/>
      <c r="K69" s="195"/>
      <c r="L69" s="65"/>
      <c r="M69" s="195"/>
      <c r="N69" s="138"/>
      <c r="O69" s="18">
        <v>43950</v>
      </c>
      <c r="P69" s="98">
        <v>249.46</v>
      </c>
      <c r="Q69" s="30">
        <v>109440</v>
      </c>
      <c r="R69" s="1">
        <v>0.92600000000000005</v>
      </c>
      <c r="S69" s="26">
        <v>90.173611111111114</v>
      </c>
      <c r="T69" s="20">
        <f t="shared" si="26"/>
        <v>98686</v>
      </c>
      <c r="U69" s="149">
        <f t="shared" si="27"/>
        <v>101341.44</v>
      </c>
    </row>
    <row r="70" spans="1:21" ht="13.9" customHeight="1" x14ac:dyDescent="0.2">
      <c r="B70" s="98">
        <v>582.62</v>
      </c>
      <c r="C70" s="30">
        <v>73440</v>
      </c>
      <c r="D70" s="3">
        <v>0.99990000000000001</v>
      </c>
      <c r="E70" s="26">
        <v>99.433551198257078</v>
      </c>
      <c r="F70" s="7">
        <f t="shared" si="34"/>
        <v>73024</v>
      </c>
      <c r="G70" s="184">
        <f t="shared" si="35"/>
        <v>73432.656000000003</v>
      </c>
      <c r="I70" s="40"/>
      <c r="J70" s="40"/>
      <c r="K70" s="40"/>
      <c r="L70" s="40"/>
      <c r="M70" s="40"/>
      <c r="N70" s="40"/>
      <c r="P70" s="98">
        <v>250.02</v>
      </c>
      <c r="Q70" s="30">
        <v>109440</v>
      </c>
      <c r="R70" s="1">
        <v>0.98899999999999999</v>
      </c>
      <c r="S70" s="26">
        <v>94.919590643274859</v>
      </c>
      <c r="T70" s="20">
        <f t="shared" si="26"/>
        <v>103880</v>
      </c>
      <c r="U70" s="149">
        <f t="shared" si="27"/>
        <v>108236.16</v>
      </c>
    </row>
    <row r="71" spans="1:21" ht="14.25" customHeight="1" x14ac:dyDescent="0.2">
      <c r="A71" s="18">
        <v>43951</v>
      </c>
      <c r="B71" s="98">
        <v>580.92999999999995</v>
      </c>
      <c r="C71" s="30">
        <v>73440</v>
      </c>
      <c r="D71" s="3">
        <v>0.96</v>
      </c>
      <c r="E71" s="26">
        <v>93.071895424836597</v>
      </c>
      <c r="F71" s="7">
        <f t="shared" si="34"/>
        <v>68352</v>
      </c>
      <c r="G71" s="184">
        <f t="shared" si="35"/>
        <v>70502.399999999994</v>
      </c>
      <c r="I71" s="138"/>
      <c r="J71" s="64"/>
      <c r="K71" s="49"/>
      <c r="L71" s="65"/>
      <c r="M71" s="195"/>
      <c r="N71" s="201"/>
      <c r="O71" s="18">
        <v>43951</v>
      </c>
      <c r="P71" s="98">
        <v>249.41</v>
      </c>
      <c r="Q71" s="30">
        <v>109440</v>
      </c>
      <c r="R71" s="1">
        <v>0.97699999999999998</v>
      </c>
      <c r="S71" s="26">
        <v>94.919590643274859</v>
      </c>
      <c r="T71" s="20">
        <f t="shared" si="26"/>
        <v>103880</v>
      </c>
      <c r="U71" s="149">
        <f t="shared" si="27"/>
        <v>106922.88</v>
      </c>
    </row>
    <row r="72" spans="1:21" x14ac:dyDescent="0.2">
      <c r="B72" s="98">
        <v>581.83000000000004</v>
      </c>
      <c r="C72" s="30">
        <v>73440</v>
      </c>
      <c r="D72" s="3">
        <v>0.97299999999999998</v>
      </c>
      <c r="E72" s="26">
        <v>94.117647058823522</v>
      </c>
      <c r="F72" s="7">
        <f t="shared" si="34"/>
        <v>69119.999999999985</v>
      </c>
      <c r="G72" s="184">
        <f t="shared" si="35"/>
        <v>71457.119999999995</v>
      </c>
      <c r="I72" s="138"/>
      <c r="J72" s="64"/>
      <c r="K72" s="49"/>
      <c r="L72" s="65"/>
      <c r="M72" s="195"/>
      <c r="N72" s="201"/>
      <c r="P72" s="98">
        <v>251.02</v>
      </c>
      <c r="Q72" s="30">
        <v>109440</v>
      </c>
      <c r="R72" s="1">
        <v>0.98599999999999999</v>
      </c>
      <c r="S72" s="26">
        <v>97.292580409356717</v>
      </c>
      <c r="T72" s="20">
        <f t="shared" si="26"/>
        <v>106476.99999999999</v>
      </c>
      <c r="U72" s="149">
        <f t="shared" si="27"/>
        <v>107907.84</v>
      </c>
    </row>
    <row r="73" spans="1:21" x14ac:dyDescent="0.2">
      <c r="B73" s="175">
        <f>AVERAGE(B61:B72)</f>
        <v>581.33249999999998</v>
      </c>
      <c r="C73" s="185"/>
      <c r="D73" s="186" t="s">
        <v>1</v>
      </c>
      <c r="E73" s="35">
        <f>F73/G73</f>
        <v>0.94987517886755612</v>
      </c>
      <c r="F73" s="194">
        <f>SUM(F61:F72)</f>
        <v>807312</v>
      </c>
      <c r="G73" s="194">
        <f>SUM(G61:G72)</f>
        <v>849913.77599999995</v>
      </c>
      <c r="I73" s="64"/>
      <c r="J73" s="202"/>
      <c r="K73" s="202"/>
      <c r="L73" s="65"/>
      <c r="M73" s="195"/>
      <c r="N73" s="195"/>
      <c r="O73" s="18"/>
      <c r="P73" s="204"/>
      <c r="Q73" s="185"/>
      <c r="R73" s="186" t="s">
        <v>1</v>
      </c>
      <c r="S73" s="35">
        <f>T73/U73</f>
        <v>0.95089536990762169</v>
      </c>
      <c r="T73" s="175">
        <f>SUM(T43:T72)</f>
        <v>3038490</v>
      </c>
      <c r="U73" s="175">
        <f>SUM(U43:U72)</f>
        <v>3195398.88</v>
      </c>
    </row>
    <row r="74" spans="1:21" x14ac:dyDescent="0.2">
      <c r="B74" s="210"/>
      <c r="C74" s="210"/>
      <c r="D74" s="210"/>
      <c r="E74" s="210"/>
      <c r="F74" s="210"/>
      <c r="G74" s="210"/>
      <c r="I74" s="195"/>
      <c r="J74" s="49"/>
      <c r="K74" s="195"/>
      <c r="L74" s="65"/>
      <c r="M74" s="195"/>
      <c r="N74" s="138"/>
      <c r="P74" s="142"/>
      <c r="Q74" s="67"/>
      <c r="R74" s="75"/>
      <c r="S74" s="68"/>
      <c r="T74" s="42"/>
      <c r="U74" s="203"/>
    </row>
    <row r="75" spans="1:21" x14ac:dyDescent="0.2">
      <c r="A75" s="18"/>
      <c r="B75" s="209"/>
      <c r="C75" s="209"/>
      <c r="D75" s="209"/>
      <c r="E75" s="209"/>
      <c r="F75" s="209"/>
      <c r="G75" s="209"/>
      <c r="I75" s="66"/>
      <c r="J75" s="66"/>
      <c r="K75" s="169"/>
      <c r="L75" s="49"/>
      <c r="M75" s="169"/>
      <c r="N75" s="169"/>
      <c r="O75" s="18"/>
      <c r="P75" s="64"/>
      <c r="Q75" s="202"/>
      <c r="R75" s="202"/>
      <c r="S75" s="49"/>
      <c r="T75" s="201"/>
      <c r="U75" s="201"/>
    </row>
    <row r="76" spans="1:21" x14ac:dyDescent="0.2">
      <c r="B76" s="209"/>
      <c r="C76" s="209"/>
      <c r="D76" s="209"/>
      <c r="E76" s="209"/>
      <c r="F76" s="209"/>
      <c r="G76" s="209"/>
      <c r="I76" s="169"/>
      <c r="K76" s="169"/>
      <c r="L76" s="169"/>
      <c r="M76" s="169"/>
      <c r="N76" s="169"/>
      <c r="P76" s="64"/>
      <c r="Q76" s="49"/>
      <c r="R76" s="195"/>
      <c r="S76" s="65"/>
      <c r="T76" s="195"/>
      <c r="U76" s="138"/>
    </row>
    <row r="77" spans="1:21" x14ac:dyDescent="0.2">
      <c r="B77" s="209"/>
      <c r="C77" s="209"/>
      <c r="D77" s="209"/>
      <c r="E77" s="209"/>
      <c r="F77" s="209"/>
      <c r="G77" s="209"/>
      <c r="H77" s="18"/>
      <c r="I77" s="169"/>
      <c r="K77" s="169"/>
      <c r="L77" s="169"/>
      <c r="M77" s="169"/>
      <c r="N77" s="169"/>
      <c r="O77" s="18"/>
      <c r="P77" s="40"/>
      <c r="Q77" s="40"/>
      <c r="R77" s="40"/>
      <c r="S77" s="40"/>
      <c r="T77" s="40"/>
      <c r="U77" s="40"/>
    </row>
    <row r="78" spans="1:21" x14ac:dyDescent="0.2">
      <c r="A78" s="18"/>
      <c r="B78" s="138"/>
      <c r="C78" s="64"/>
      <c r="D78" s="5"/>
      <c r="E78" s="65"/>
      <c r="F78" s="195"/>
      <c r="G78" s="201"/>
      <c r="H78" s="18"/>
      <c r="I78" s="40"/>
      <c r="K78" s="169"/>
      <c r="L78" s="169"/>
      <c r="M78" s="169"/>
      <c r="N78" s="169"/>
      <c r="O78" s="18"/>
      <c r="P78" s="138"/>
      <c r="Q78" s="64"/>
      <c r="R78" s="49"/>
      <c r="S78" s="65"/>
      <c r="T78" s="195"/>
      <c r="U78" s="201"/>
    </row>
    <row r="79" spans="1:21" x14ac:dyDescent="0.2">
      <c r="B79" s="138"/>
      <c r="C79" s="64"/>
      <c r="D79" s="5"/>
      <c r="E79" s="65"/>
      <c r="F79" s="195"/>
      <c r="G79" s="201"/>
      <c r="I79" s="40"/>
      <c r="K79" s="169"/>
      <c r="L79" s="169"/>
      <c r="M79" s="169"/>
      <c r="N79" s="169"/>
      <c r="P79" s="138"/>
      <c r="Q79" s="64"/>
      <c r="R79" s="49"/>
      <c r="S79" s="65"/>
      <c r="T79" s="195"/>
      <c r="U79" s="201"/>
    </row>
    <row r="80" spans="1:21" x14ac:dyDescent="0.2">
      <c r="A80" s="18"/>
      <c r="B80" s="64"/>
      <c r="C80" s="202"/>
      <c r="D80" s="202"/>
      <c r="E80" s="49"/>
      <c r="F80" s="195"/>
      <c r="G80" s="195"/>
      <c r="H80" s="18"/>
      <c r="I80" s="40"/>
      <c r="K80" s="40"/>
      <c r="L80" s="168"/>
      <c r="M80" s="168"/>
      <c r="N80" s="168"/>
      <c r="O80" s="18"/>
      <c r="P80" s="138"/>
      <c r="Q80" s="64"/>
      <c r="R80" s="49"/>
      <c r="S80" s="65"/>
      <c r="T80" s="195"/>
      <c r="U80" s="201"/>
    </row>
    <row r="81" spans="1:21" x14ac:dyDescent="0.2">
      <c r="B81" s="64"/>
      <c r="C81" s="5"/>
      <c r="D81" s="195"/>
      <c r="E81" s="65"/>
      <c r="F81" s="195"/>
      <c r="G81" s="138"/>
      <c r="I81" s="169"/>
      <c r="K81" s="169"/>
      <c r="L81" s="169"/>
      <c r="M81" s="169"/>
      <c r="N81" s="169"/>
      <c r="P81" s="138"/>
      <c r="Q81" s="64"/>
      <c r="R81" s="49"/>
      <c r="S81" s="65"/>
      <c r="T81" s="195"/>
      <c r="U81" s="201"/>
    </row>
    <row r="82" spans="1:21" x14ac:dyDescent="0.2">
      <c r="B82" s="66"/>
      <c r="C82" s="66"/>
      <c r="D82" s="195"/>
      <c r="E82" s="49"/>
      <c r="F82" s="195"/>
      <c r="G82" s="195"/>
      <c r="I82" s="169"/>
      <c r="K82" s="169"/>
      <c r="L82" s="169"/>
      <c r="M82" s="169"/>
      <c r="N82" s="169"/>
      <c r="P82" s="64"/>
      <c r="Q82" s="202"/>
      <c r="R82" s="202"/>
      <c r="S82" s="49"/>
      <c r="T82" s="195"/>
      <c r="U82" s="201"/>
    </row>
    <row r="83" spans="1:21" x14ac:dyDescent="0.2">
      <c r="B83" s="40"/>
      <c r="C83" s="40"/>
      <c r="D83" s="169"/>
      <c r="E83" s="169"/>
      <c r="F83" s="169"/>
      <c r="G83" s="169"/>
      <c r="I83" s="40"/>
      <c r="K83" s="169"/>
      <c r="L83" s="169"/>
      <c r="M83" s="169"/>
      <c r="N83" s="169"/>
      <c r="P83" s="64"/>
      <c r="Q83" s="49"/>
      <c r="R83" s="169"/>
      <c r="S83" s="65"/>
      <c r="T83" s="169"/>
    </row>
    <row r="84" spans="1:21" ht="13.5" customHeight="1" x14ac:dyDescent="0.2">
      <c r="B84" s="321"/>
      <c r="C84" s="321"/>
      <c r="D84" s="321"/>
      <c r="E84" s="168"/>
      <c r="F84" s="168"/>
      <c r="G84" s="168"/>
      <c r="I84" s="321"/>
      <c r="J84" s="321"/>
      <c r="K84" s="321"/>
      <c r="L84" s="168"/>
      <c r="M84" s="168"/>
      <c r="N84" s="168"/>
      <c r="P84" s="64"/>
      <c r="Q84" s="49"/>
      <c r="R84" s="169"/>
      <c r="S84" s="65"/>
      <c r="T84" s="169"/>
    </row>
    <row r="85" spans="1:21" x14ac:dyDescent="0.2">
      <c r="B85" s="169"/>
      <c r="C85" s="5"/>
      <c r="D85" s="169"/>
      <c r="E85" s="169"/>
      <c r="F85" s="169"/>
      <c r="G85" s="169"/>
      <c r="I85" s="169"/>
      <c r="J85" s="5"/>
      <c r="K85" s="169"/>
      <c r="L85" s="169"/>
      <c r="M85" s="169"/>
      <c r="N85" s="169"/>
      <c r="P85" s="64"/>
      <c r="Q85" s="49"/>
      <c r="R85" s="169"/>
      <c r="S85" s="65"/>
      <c r="T85" s="169"/>
    </row>
    <row r="86" spans="1:21" x14ac:dyDescent="0.2">
      <c r="B86" s="169"/>
      <c r="C86" s="5"/>
      <c r="D86" s="169"/>
      <c r="E86" s="169"/>
      <c r="F86" s="169"/>
      <c r="G86" s="169"/>
      <c r="I86" s="169"/>
      <c r="J86" s="5"/>
      <c r="K86" s="169"/>
      <c r="L86" s="169"/>
      <c r="M86" s="169"/>
      <c r="N86" s="169"/>
      <c r="P86" s="66"/>
      <c r="Q86" s="66"/>
      <c r="R86" s="169"/>
      <c r="S86" s="49"/>
      <c r="T86" s="169"/>
    </row>
    <row r="87" spans="1:21" x14ac:dyDescent="0.2">
      <c r="B87" s="169"/>
      <c r="C87" s="5"/>
      <c r="D87" s="169"/>
      <c r="E87" s="169"/>
      <c r="F87" s="169"/>
      <c r="G87" s="169"/>
      <c r="I87" s="169"/>
      <c r="J87" s="5"/>
      <c r="K87" s="169"/>
      <c r="L87" s="169"/>
      <c r="M87" s="169"/>
      <c r="N87" s="169"/>
      <c r="P87" s="169"/>
      <c r="Q87" s="5"/>
      <c r="R87" s="169"/>
    </row>
    <row r="88" spans="1:21" x14ac:dyDescent="0.2">
      <c r="B88" s="169"/>
      <c r="C88" s="5"/>
      <c r="D88" s="169"/>
      <c r="E88" s="169"/>
      <c r="F88" s="169"/>
      <c r="G88" s="169"/>
      <c r="I88" s="169"/>
      <c r="J88" s="5"/>
      <c r="K88" s="169"/>
      <c r="L88" s="169"/>
      <c r="M88" s="169"/>
      <c r="N88" s="169"/>
      <c r="P88" s="169"/>
      <c r="Q88" s="5"/>
      <c r="R88" s="169"/>
    </row>
    <row r="89" spans="1:21" x14ac:dyDescent="0.2">
      <c r="A89" s="18"/>
      <c r="B89" s="169"/>
      <c r="C89" s="5"/>
      <c r="D89" s="169"/>
      <c r="E89" s="169"/>
      <c r="F89" s="169"/>
      <c r="G89" s="169"/>
      <c r="H89" s="18"/>
      <c r="I89" s="169"/>
      <c r="J89" s="5"/>
      <c r="K89" s="169"/>
      <c r="L89" s="169"/>
      <c r="M89" s="169"/>
      <c r="N89" s="169"/>
      <c r="O89" s="18"/>
      <c r="P89" s="169"/>
      <c r="Q89" s="5"/>
      <c r="R89" s="169"/>
    </row>
    <row r="90" spans="1:21" x14ac:dyDescent="0.2">
      <c r="B90" s="169"/>
      <c r="C90" s="5"/>
      <c r="D90" s="169"/>
      <c r="E90" s="169"/>
      <c r="F90" s="169"/>
      <c r="G90" s="169"/>
      <c r="I90" s="169"/>
      <c r="J90" s="5"/>
      <c r="K90" s="169"/>
      <c r="L90" s="169"/>
      <c r="M90" s="169"/>
      <c r="N90" s="169"/>
      <c r="P90" s="169"/>
      <c r="Q90" s="5"/>
      <c r="R90" s="169"/>
    </row>
    <row r="91" spans="1:21" x14ac:dyDescent="0.2">
      <c r="B91" s="321"/>
      <c r="C91" s="321"/>
      <c r="D91" s="169"/>
      <c r="E91" s="169"/>
      <c r="F91" s="169"/>
      <c r="G91" s="169"/>
      <c r="I91" s="321"/>
      <c r="J91" s="321"/>
      <c r="K91" s="169"/>
      <c r="L91" s="169"/>
      <c r="M91" s="169"/>
      <c r="N91" s="169"/>
      <c r="P91" s="321"/>
      <c r="Q91" s="321"/>
      <c r="R91" s="169"/>
    </row>
  </sheetData>
  <mergeCells count="25">
    <mergeCell ref="P42:U42"/>
    <mergeCell ref="B20:G20"/>
    <mergeCell ref="C39:D39"/>
    <mergeCell ref="B41:G41"/>
    <mergeCell ref="B84:D84"/>
    <mergeCell ref="I84:K84"/>
    <mergeCell ref="Q25:R25"/>
    <mergeCell ref="P27:U27"/>
    <mergeCell ref="Q40:R40"/>
    <mergeCell ref="B91:C91"/>
    <mergeCell ref="I91:J91"/>
    <mergeCell ref="P91:Q91"/>
    <mergeCell ref="B60:G60"/>
    <mergeCell ref="B1:F1"/>
    <mergeCell ref="I1:M1"/>
    <mergeCell ref="P1:T1"/>
    <mergeCell ref="B3:G3"/>
    <mergeCell ref="I3:N3"/>
    <mergeCell ref="P3:U3"/>
    <mergeCell ref="J44:K44"/>
    <mergeCell ref="I45:N45"/>
    <mergeCell ref="C58:D58"/>
    <mergeCell ref="Q8:R8"/>
    <mergeCell ref="C18:D18"/>
    <mergeCell ref="P10:U1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194-1411-4040-A64A-CE4A550DA6F1}">
  <sheetPr>
    <pageSetUpPr fitToPage="1"/>
  </sheetPr>
  <dimension ref="A1:U91"/>
  <sheetViews>
    <sheetView view="pageBreakPreview" zoomScale="95" zoomScaleSheetLayoutView="95" workbookViewId="0">
      <pane ySplit="2" topLeftCell="A3" activePane="bottomLeft" state="frozen"/>
      <selection pane="bottomLeft" activeCell="B8" sqref="B8:G9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197"/>
      <c r="I1" s="332" t="s">
        <v>8</v>
      </c>
      <c r="J1" s="333"/>
      <c r="K1" s="333"/>
      <c r="L1" s="333"/>
      <c r="M1" s="333"/>
      <c r="N1" s="197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34"/>
      <c r="B3" s="354" t="s">
        <v>49</v>
      </c>
      <c r="C3" s="355"/>
      <c r="D3" s="355"/>
      <c r="E3" s="355"/>
      <c r="F3" s="355"/>
      <c r="G3" s="356"/>
      <c r="H3" s="34"/>
      <c r="I3" s="323" t="s">
        <v>12</v>
      </c>
      <c r="J3" s="323"/>
      <c r="K3" s="323"/>
      <c r="L3" s="323"/>
      <c r="M3" s="323"/>
      <c r="N3" s="323"/>
      <c r="O3" s="34"/>
      <c r="P3" s="323" t="s">
        <v>16</v>
      </c>
      <c r="Q3" s="323"/>
      <c r="R3" s="323"/>
      <c r="S3" s="323"/>
      <c r="T3" s="323"/>
      <c r="U3" s="323"/>
    </row>
    <row r="4" spans="1:21" ht="13.9" customHeight="1" x14ac:dyDescent="0.2">
      <c r="A4" s="18">
        <v>43952</v>
      </c>
      <c r="B4" s="150">
        <v>581.5</v>
      </c>
      <c r="C4" s="151">
        <v>73440</v>
      </c>
      <c r="D4" s="213">
        <v>0.95499999999999996</v>
      </c>
      <c r="E4" s="152">
        <v>92.026143790849673</v>
      </c>
      <c r="F4" s="20">
        <f t="shared" ref="F4" si="0">C4*E4/100</f>
        <v>67584</v>
      </c>
      <c r="G4" s="149">
        <f t="shared" ref="G4" si="1">C4*D4</f>
        <v>70135.199999999997</v>
      </c>
      <c r="H4" s="18">
        <v>43952</v>
      </c>
      <c r="I4" s="123">
        <v>190.68</v>
      </c>
      <c r="J4" s="61">
        <v>104400</v>
      </c>
      <c r="K4" s="47">
        <v>0.97199999999999998</v>
      </c>
      <c r="L4" s="48">
        <v>90.775862068965523</v>
      </c>
      <c r="M4" s="7">
        <f t="shared" ref="M4" si="2">J4*L4/100</f>
        <v>94770</v>
      </c>
      <c r="N4" s="184">
        <f t="shared" ref="N4" si="3">J4*K4</f>
        <v>101476.8</v>
      </c>
      <c r="O4" s="18">
        <v>43952</v>
      </c>
      <c r="P4" s="123">
        <v>249.47</v>
      </c>
      <c r="Q4" s="61">
        <v>109440</v>
      </c>
      <c r="R4" s="47">
        <v>0.97699999999999998</v>
      </c>
      <c r="S4" s="48">
        <v>94.919590643274859</v>
      </c>
      <c r="T4" s="7">
        <f t="shared" ref="T4" si="4">Q4*S4/100</f>
        <v>103880</v>
      </c>
      <c r="U4" s="184">
        <f t="shared" ref="U4" si="5">Q4*R4</f>
        <v>106922.88</v>
      </c>
    </row>
    <row r="5" spans="1:21" ht="12.75" customHeight="1" x14ac:dyDescent="0.2">
      <c r="B5" s="97">
        <v>581.91</v>
      </c>
      <c r="C5" s="148">
        <v>73440</v>
      </c>
      <c r="D5" s="8">
        <v>0.96699999999999997</v>
      </c>
      <c r="E5" s="23">
        <v>88.888888888888886</v>
      </c>
      <c r="F5" s="7">
        <f t="shared" ref="F5" si="6">C5*E5/100</f>
        <v>65280</v>
      </c>
      <c r="G5" s="184">
        <f t="shared" ref="G5" si="7">C5*D5</f>
        <v>71016.479999999996</v>
      </c>
      <c r="I5" s="98">
        <v>190.41</v>
      </c>
      <c r="J5" s="30">
        <v>104400</v>
      </c>
      <c r="K5" s="1">
        <v>0.97799999999999998</v>
      </c>
      <c r="L5" s="26">
        <v>94.267241379310335</v>
      </c>
      <c r="M5" s="20">
        <f t="shared" ref="M5:M11" si="8">J5*L5/100</f>
        <v>98414.999999999985</v>
      </c>
      <c r="N5" s="149">
        <f t="shared" ref="N5:N11" si="9">J5*K5</f>
        <v>102103.2</v>
      </c>
      <c r="P5" s="98">
        <v>249.01400000000001</v>
      </c>
      <c r="Q5" s="30">
        <v>109440</v>
      </c>
      <c r="R5" s="1">
        <v>0.98599999999999999</v>
      </c>
      <c r="S5" s="26">
        <v>94.919590643274859</v>
      </c>
      <c r="T5" s="7">
        <f t="shared" ref="T5:T9" si="10">Q5*S5/100</f>
        <v>103880</v>
      </c>
      <c r="U5" s="184">
        <f t="shared" ref="U5:U9" si="11">Q5*R5</f>
        <v>107907.84</v>
      </c>
    </row>
    <row r="6" spans="1:21" x14ac:dyDescent="0.2">
      <c r="B6" s="155">
        <f>AVERAGE(B4:B5)</f>
        <v>581.70499999999993</v>
      </c>
      <c r="C6" s="350" t="s">
        <v>1</v>
      </c>
      <c r="D6" s="351"/>
      <c r="E6" s="27">
        <f>F6/G6</f>
        <v>0.94128528969687086</v>
      </c>
      <c r="F6" s="211">
        <f>SUM(F4:F5)</f>
        <v>132864</v>
      </c>
      <c r="G6" s="155">
        <f>SUM(G4:G5)</f>
        <v>141151.67999999999</v>
      </c>
      <c r="H6" s="18">
        <v>43953</v>
      </c>
      <c r="I6" s="98">
        <v>191</v>
      </c>
      <c r="J6" s="30">
        <v>104400</v>
      </c>
      <c r="K6" s="1">
        <v>0.95799999999999996</v>
      </c>
      <c r="L6" s="26">
        <v>94.267241379310335</v>
      </c>
      <c r="M6" s="20">
        <f t="shared" si="8"/>
        <v>98414.999999999985</v>
      </c>
      <c r="N6" s="149">
        <f t="shared" si="9"/>
        <v>100015.2</v>
      </c>
      <c r="O6" s="18">
        <v>43953</v>
      </c>
      <c r="P6" s="98">
        <v>249.12</v>
      </c>
      <c r="Q6" s="30">
        <v>109440</v>
      </c>
      <c r="R6" s="1">
        <v>0.97699999999999998</v>
      </c>
      <c r="S6" s="26">
        <v>94.919590643274859</v>
      </c>
      <c r="T6" s="7">
        <f t="shared" si="10"/>
        <v>103880</v>
      </c>
      <c r="U6" s="184">
        <f t="shared" si="11"/>
        <v>106922.88</v>
      </c>
    </row>
    <row r="7" spans="1:21" x14ac:dyDescent="0.2">
      <c r="B7" s="98"/>
      <c r="C7" s="30"/>
      <c r="D7" s="3"/>
      <c r="E7" s="26"/>
      <c r="F7" s="7"/>
      <c r="G7" s="184"/>
      <c r="I7" s="98">
        <v>189.54</v>
      </c>
      <c r="J7" s="30">
        <v>104400</v>
      </c>
      <c r="K7" s="1">
        <v>0.97899999999999998</v>
      </c>
      <c r="L7" s="26">
        <v>94.267241379310335</v>
      </c>
      <c r="M7" s="20">
        <f t="shared" si="8"/>
        <v>98414.999999999985</v>
      </c>
      <c r="N7" s="149">
        <f t="shared" si="9"/>
        <v>102207.59999999999</v>
      </c>
      <c r="P7" s="98">
        <v>247.47</v>
      </c>
      <c r="Q7" s="30">
        <v>109440</v>
      </c>
      <c r="R7" s="1">
        <v>0.98599999999999999</v>
      </c>
      <c r="S7" s="26">
        <v>97.292580409356717</v>
      </c>
      <c r="T7" s="7">
        <f t="shared" si="10"/>
        <v>106476.99999999999</v>
      </c>
      <c r="U7" s="184">
        <f t="shared" si="11"/>
        <v>107907.84</v>
      </c>
    </row>
    <row r="8" spans="1:21" ht="13.9" customHeight="1" x14ac:dyDescent="0.2">
      <c r="A8" s="33"/>
      <c r="B8" s="335" t="s">
        <v>9</v>
      </c>
      <c r="C8" s="336"/>
      <c r="D8" s="336"/>
      <c r="E8" s="336"/>
      <c r="F8" s="336"/>
      <c r="G8" s="341"/>
      <c r="H8" s="18">
        <v>43954</v>
      </c>
      <c r="I8" s="98">
        <v>190.04</v>
      </c>
      <c r="J8" s="30">
        <v>104400</v>
      </c>
      <c r="K8" s="1">
        <v>0.96799999999999997</v>
      </c>
      <c r="L8" s="26">
        <v>90.775862068965523</v>
      </c>
      <c r="M8" s="20">
        <f t="shared" si="8"/>
        <v>94770</v>
      </c>
      <c r="N8" s="149">
        <f t="shared" si="9"/>
        <v>101059.2</v>
      </c>
      <c r="O8" s="18">
        <v>43954</v>
      </c>
      <c r="P8" s="98">
        <v>249.68</v>
      </c>
      <c r="Q8" s="30">
        <v>109440</v>
      </c>
      <c r="R8" s="1">
        <v>0.97799999999999998</v>
      </c>
      <c r="S8" s="26">
        <v>97.292580409356717</v>
      </c>
      <c r="T8" s="7">
        <f t="shared" si="10"/>
        <v>106476.99999999999</v>
      </c>
      <c r="U8" s="184">
        <f t="shared" si="11"/>
        <v>107032.31999999999</v>
      </c>
    </row>
    <row r="9" spans="1:21" x14ac:dyDescent="0.2">
      <c r="A9" s="18">
        <v>43953</v>
      </c>
      <c r="B9" s="98">
        <v>349.75</v>
      </c>
      <c r="C9" s="30">
        <v>90000</v>
      </c>
      <c r="D9" s="3">
        <v>0.80400000000000005</v>
      </c>
      <c r="E9" s="26">
        <v>63.573333333333338</v>
      </c>
      <c r="F9" s="20">
        <f t="shared" ref="F9" si="12">C9*E9/100</f>
        <v>57216</v>
      </c>
      <c r="G9" s="149">
        <f t="shared" ref="G9" si="13">C9*D9</f>
        <v>72360</v>
      </c>
      <c r="I9" s="98">
        <v>190.12</v>
      </c>
      <c r="J9" s="30">
        <v>104400</v>
      </c>
      <c r="K9" s="1">
        <v>0.97499999999999998</v>
      </c>
      <c r="L9" s="26">
        <v>94.267241379310335</v>
      </c>
      <c r="M9" s="20">
        <f t="shared" si="8"/>
        <v>98414.999999999985</v>
      </c>
      <c r="N9" s="149">
        <f t="shared" si="9"/>
        <v>101790</v>
      </c>
      <c r="P9" s="176">
        <v>248.83</v>
      </c>
      <c r="Q9" s="31">
        <v>109440</v>
      </c>
      <c r="R9" s="32">
        <v>0.98599999999999999</v>
      </c>
      <c r="S9" s="177">
        <v>94.919590643274859</v>
      </c>
      <c r="T9" s="7">
        <f t="shared" si="10"/>
        <v>103880</v>
      </c>
      <c r="U9" s="184">
        <f t="shared" si="11"/>
        <v>107907.84</v>
      </c>
    </row>
    <row r="10" spans="1:21" x14ac:dyDescent="0.2">
      <c r="B10" s="98">
        <v>352.83</v>
      </c>
      <c r="C10" s="30">
        <v>90000</v>
      </c>
      <c r="D10" s="3">
        <v>0.97699999999999998</v>
      </c>
      <c r="E10" s="26">
        <v>93.373333333333335</v>
      </c>
      <c r="F10" s="20">
        <f t="shared" ref="F10:F26" si="14">C10*E10/100</f>
        <v>84036</v>
      </c>
      <c r="G10" s="149">
        <f t="shared" ref="G10:G26" si="15">C10*D10</f>
        <v>87930</v>
      </c>
      <c r="H10" s="18">
        <v>43955</v>
      </c>
      <c r="I10" s="98">
        <v>190.43</v>
      </c>
      <c r="J10" s="30">
        <v>104400</v>
      </c>
      <c r="K10" s="1">
        <v>0.999</v>
      </c>
      <c r="L10" s="26">
        <v>97.758620689655174</v>
      </c>
      <c r="M10" s="20">
        <f t="shared" si="8"/>
        <v>102060</v>
      </c>
      <c r="N10" s="149">
        <f t="shared" si="9"/>
        <v>104295.6</v>
      </c>
      <c r="P10" s="155">
        <f>AVERAGE(P4:P9)</f>
        <v>248.93066666666667</v>
      </c>
      <c r="Q10" s="350" t="s">
        <v>1</v>
      </c>
      <c r="R10" s="351"/>
      <c r="S10" s="27">
        <f>T10/U10</f>
        <v>0.97498051509645667</v>
      </c>
      <c r="T10" s="212">
        <f>SUM(T4:T9)</f>
        <v>628474</v>
      </c>
      <c r="U10" s="155">
        <f>SUM(U4:U9)</f>
        <v>644601.59999999986</v>
      </c>
    </row>
    <row r="11" spans="1:21" ht="14.25" customHeight="1" x14ac:dyDescent="0.2">
      <c r="A11" s="18">
        <v>43954</v>
      </c>
      <c r="B11" s="98">
        <v>351.37</v>
      </c>
      <c r="C11" s="30">
        <v>90000</v>
      </c>
      <c r="D11" s="3">
        <v>0.98499999999999999</v>
      </c>
      <c r="E11" s="26">
        <v>93.373333333333335</v>
      </c>
      <c r="F11" s="20">
        <f t="shared" si="14"/>
        <v>84036</v>
      </c>
      <c r="G11" s="149">
        <f t="shared" si="15"/>
        <v>88650</v>
      </c>
      <c r="H11" s="41"/>
      <c r="I11" s="176">
        <v>190.33</v>
      </c>
      <c r="J11" s="31">
        <v>104400</v>
      </c>
      <c r="K11" s="32">
        <v>0.999</v>
      </c>
      <c r="L11" s="177">
        <v>97.758620689655174</v>
      </c>
      <c r="M11" s="20">
        <f t="shared" si="8"/>
        <v>102060</v>
      </c>
      <c r="N11" s="149">
        <f t="shared" si="9"/>
        <v>104295.6</v>
      </c>
      <c r="P11" s="216"/>
      <c r="Q11" s="216"/>
      <c r="R11" s="216"/>
      <c r="S11" s="216"/>
      <c r="T11" s="218"/>
      <c r="U11" s="217"/>
    </row>
    <row r="12" spans="1:21" ht="12.75" customHeight="1" x14ac:dyDescent="0.2">
      <c r="B12" s="98">
        <v>351.54</v>
      </c>
      <c r="C12" s="30">
        <v>90000</v>
      </c>
      <c r="D12" s="3">
        <v>0.98599999999999999</v>
      </c>
      <c r="E12" s="26">
        <v>95.36</v>
      </c>
      <c r="F12" s="20">
        <f t="shared" si="14"/>
        <v>85824</v>
      </c>
      <c r="G12" s="149">
        <f t="shared" si="15"/>
        <v>88740</v>
      </c>
      <c r="I12" s="155">
        <f>AVERAGE(I4:I11)</f>
        <v>190.31874999999999</v>
      </c>
      <c r="J12" s="350" t="s">
        <v>1</v>
      </c>
      <c r="K12" s="351"/>
      <c r="L12" s="27">
        <f>M12/N12</f>
        <v>0.96338519549627333</v>
      </c>
      <c r="M12" s="212">
        <f>SUM(M4:M11)</f>
        <v>787320</v>
      </c>
      <c r="N12" s="155">
        <f>SUM(N4:N11)</f>
        <v>817243.2</v>
      </c>
      <c r="O12" s="33"/>
      <c r="P12" s="323" t="s">
        <v>19</v>
      </c>
      <c r="Q12" s="323"/>
      <c r="R12" s="323"/>
      <c r="S12" s="323"/>
      <c r="T12" s="323"/>
      <c r="U12" s="323"/>
    </row>
    <row r="13" spans="1:21" ht="14.25" customHeight="1" x14ac:dyDescent="0.2">
      <c r="A13" s="18">
        <v>43955</v>
      </c>
      <c r="B13" s="98">
        <v>351.31</v>
      </c>
      <c r="C13" s="30">
        <v>91440</v>
      </c>
      <c r="D13" s="3">
        <v>0.98699999999999999</v>
      </c>
      <c r="E13" s="26">
        <v>95.813648293963254</v>
      </c>
      <c r="F13" s="20">
        <f t="shared" si="14"/>
        <v>87612</v>
      </c>
      <c r="G13" s="149">
        <f t="shared" si="15"/>
        <v>90251.28</v>
      </c>
      <c r="I13" s="37"/>
      <c r="J13" s="37"/>
      <c r="K13" s="37"/>
      <c r="L13" s="37"/>
      <c r="M13" s="20"/>
      <c r="N13" s="149"/>
      <c r="O13" s="18">
        <v>43955</v>
      </c>
      <c r="P13" s="123">
        <v>366.16</v>
      </c>
      <c r="Q13" s="61">
        <v>84240</v>
      </c>
      <c r="R13" s="47">
        <v>0.90600000000000003</v>
      </c>
      <c r="S13" s="50">
        <v>55.555555555555557</v>
      </c>
      <c r="T13" s="7">
        <f t="shared" ref="T13" si="16">Q13*S13/100</f>
        <v>46800</v>
      </c>
      <c r="U13" s="184">
        <f t="shared" ref="U13" si="17">Q13*R13</f>
        <v>76321.440000000002</v>
      </c>
    </row>
    <row r="14" spans="1:21" ht="13.9" customHeight="1" x14ac:dyDescent="0.2">
      <c r="A14" s="41"/>
      <c r="B14" s="98">
        <v>350.95</v>
      </c>
      <c r="C14" s="30">
        <v>91440</v>
      </c>
      <c r="D14" s="3">
        <v>0.97199999999999998</v>
      </c>
      <c r="E14" s="26">
        <v>93.858267716535437</v>
      </c>
      <c r="F14" s="20">
        <f t="shared" si="14"/>
        <v>85824</v>
      </c>
      <c r="G14" s="149">
        <f t="shared" si="15"/>
        <v>88879.679999999993</v>
      </c>
      <c r="H14" s="33"/>
      <c r="I14" s="323" t="s">
        <v>17</v>
      </c>
      <c r="J14" s="323"/>
      <c r="K14" s="323"/>
      <c r="L14" s="323"/>
      <c r="M14" s="323"/>
      <c r="N14" s="323"/>
      <c r="O14" s="41"/>
      <c r="P14" s="98">
        <v>366.06</v>
      </c>
      <c r="Q14" s="30">
        <v>84240</v>
      </c>
      <c r="R14" s="1">
        <v>0.97799999999999998</v>
      </c>
      <c r="S14" s="26">
        <v>70.370370370370367</v>
      </c>
      <c r="T14" s="7">
        <f t="shared" ref="T14:T18" si="18">Q14*S14/100</f>
        <v>59280</v>
      </c>
      <c r="U14" s="184">
        <f t="shared" ref="U14:U18" si="19">Q14*R14</f>
        <v>82386.720000000001</v>
      </c>
    </row>
    <row r="15" spans="1:21" x14ac:dyDescent="0.2">
      <c r="A15" s="59">
        <v>43956</v>
      </c>
      <c r="B15" s="98">
        <v>351.25</v>
      </c>
      <c r="C15" s="30">
        <v>91440</v>
      </c>
      <c r="D15" s="3">
        <v>0.97599999999999998</v>
      </c>
      <c r="E15" s="26">
        <v>93.858267716535437</v>
      </c>
      <c r="F15" s="20">
        <f t="shared" si="14"/>
        <v>85824</v>
      </c>
      <c r="G15" s="149">
        <f t="shared" si="15"/>
        <v>89245.440000000002</v>
      </c>
      <c r="H15" s="59">
        <v>43956</v>
      </c>
      <c r="I15" s="123">
        <v>263.55</v>
      </c>
      <c r="J15" s="61">
        <v>104400</v>
      </c>
      <c r="K15" s="47">
        <v>0.81899999999999995</v>
      </c>
      <c r="L15" s="50">
        <v>61.655172413793103</v>
      </c>
      <c r="M15" s="20">
        <f t="shared" ref="M15" si="20">J15*L15/100</f>
        <v>64368</v>
      </c>
      <c r="N15" s="149">
        <f t="shared" ref="N15" si="21">J15*K15</f>
        <v>85503.599999999991</v>
      </c>
      <c r="O15" s="59">
        <v>43956</v>
      </c>
      <c r="P15" s="98">
        <v>364.83</v>
      </c>
      <c r="Q15" s="30">
        <v>84240</v>
      </c>
      <c r="R15" s="1">
        <v>0.95799999999999996</v>
      </c>
      <c r="S15" s="26">
        <v>94.444444444444443</v>
      </c>
      <c r="T15" s="7">
        <f t="shared" si="18"/>
        <v>79560</v>
      </c>
      <c r="U15" s="184">
        <f t="shared" si="19"/>
        <v>80701.919999999998</v>
      </c>
    </row>
    <row r="16" spans="1:21" x14ac:dyDescent="0.2">
      <c r="B16" s="98">
        <v>350.48</v>
      </c>
      <c r="C16" s="30">
        <v>92160</v>
      </c>
      <c r="D16" s="3">
        <v>0.98399999999999999</v>
      </c>
      <c r="E16" s="26">
        <v>93.125</v>
      </c>
      <c r="F16" s="20">
        <f t="shared" si="14"/>
        <v>85824</v>
      </c>
      <c r="G16" s="149">
        <f t="shared" si="15"/>
        <v>90685.440000000002</v>
      </c>
      <c r="I16" s="98">
        <v>262.41000000000003</v>
      </c>
      <c r="J16" s="30">
        <v>104400</v>
      </c>
      <c r="K16" s="1">
        <v>0.97799999999999998</v>
      </c>
      <c r="L16" s="26">
        <v>93.624521072796938</v>
      </c>
      <c r="M16" s="20">
        <f t="shared" ref="M16:M32" si="22">J16*L16/100</f>
        <v>97744</v>
      </c>
      <c r="N16" s="149">
        <f t="shared" ref="N16:N32" si="23">J16*K16</f>
        <v>102103.2</v>
      </c>
      <c r="P16" s="98">
        <v>363.81</v>
      </c>
      <c r="Q16" s="30">
        <v>82800</v>
      </c>
      <c r="R16" s="1">
        <v>0.97299999999999998</v>
      </c>
      <c r="S16" s="26">
        <v>94.20289855072464</v>
      </c>
      <c r="T16" s="7">
        <f t="shared" si="18"/>
        <v>78000</v>
      </c>
      <c r="U16" s="184">
        <f t="shared" si="19"/>
        <v>80564.399999999994</v>
      </c>
    </row>
    <row r="17" spans="1:21" x14ac:dyDescent="0.2">
      <c r="A17" s="18">
        <v>43957</v>
      </c>
      <c r="B17" s="98">
        <v>350.91</v>
      </c>
      <c r="C17" s="30">
        <v>92880</v>
      </c>
      <c r="D17" s="3">
        <v>0.97599999999999998</v>
      </c>
      <c r="E17" s="26">
        <v>94.328165374676999</v>
      </c>
      <c r="F17" s="20">
        <f t="shared" si="14"/>
        <v>87612</v>
      </c>
      <c r="G17" s="149">
        <f t="shared" si="15"/>
        <v>90650.880000000005</v>
      </c>
      <c r="H17" s="18">
        <v>43957</v>
      </c>
      <c r="I17" s="98">
        <v>261.93</v>
      </c>
      <c r="J17" s="30">
        <v>104400</v>
      </c>
      <c r="K17" s="1">
        <v>0.96299999999999997</v>
      </c>
      <c r="L17" s="26">
        <v>93.624521072796938</v>
      </c>
      <c r="M17" s="20">
        <f t="shared" si="22"/>
        <v>97744</v>
      </c>
      <c r="N17" s="149">
        <f t="shared" si="23"/>
        <v>100537.2</v>
      </c>
      <c r="O17" s="18">
        <v>43957</v>
      </c>
      <c r="P17" s="98">
        <v>362.23</v>
      </c>
      <c r="Q17" s="30">
        <v>82800</v>
      </c>
      <c r="R17" s="1">
        <v>0.96299999999999997</v>
      </c>
      <c r="S17" s="26">
        <v>94.20289855072464</v>
      </c>
      <c r="T17" s="7">
        <f t="shared" si="18"/>
        <v>78000</v>
      </c>
      <c r="U17" s="184">
        <f t="shared" si="19"/>
        <v>79736.399999999994</v>
      </c>
    </row>
    <row r="18" spans="1:21" ht="14.25" customHeight="1" x14ac:dyDescent="0.2">
      <c r="B18" s="98">
        <v>352.75</v>
      </c>
      <c r="C18" s="30">
        <v>93600</v>
      </c>
      <c r="D18" s="3">
        <v>0.98299999999999998</v>
      </c>
      <c r="E18" s="26">
        <v>95.512820512820511</v>
      </c>
      <c r="F18" s="20">
        <f t="shared" si="14"/>
        <v>89400</v>
      </c>
      <c r="G18" s="149">
        <f t="shared" si="15"/>
        <v>92008.8</v>
      </c>
      <c r="I18" s="98">
        <v>262.77</v>
      </c>
      <c r="J18" s="30">
        <v>104400</v>
      </c>
      <c r="K18" s="1">
        <v>0.97599999999999998</v>
      </c>
      <c r="L18" s="26">
        <v>93.624521072796938</v>
      </c>
      <c r="M18" s="20">
        <f t="shared" si="22"/>
        <v>97744</v>
      </c>
      <c r="N18" s="149">
        <f t="shared" si="23"/>
        <v>101894.39999999999</v>
      </c>
      <c r="P18" s="176">
        <v>362.29</v>
      </c>
      <c r="Q18" s="31">
        <v>82800</v>
      </c>
      <c r="R18" s="32">
        <v>0.98199999999999998</v>
      </c>
      <c r="S18" s="177">
        <v>94.20289855072464</v>
      </c>
      <c r="T18" s="7">
        <f t="shared" si="18"/>
        <v>78000</v>
      </c>
      <c r="U18" s="184">
        <f t="shared" si="19"/>
        <v>81309.600000000006</v>
      </c>
    </row>
    <row r="19" spans="1:21" x14ac:dyDescent="0.2">
      <c r="A19" s="18">
        <v>43958</v>
      </c>
      <c r="B19" s="98">
        <v>350.58</v>
      </c>
      <c r="C19" s="30">
        <v>93600</v>
      </c>
      <c r="D19" s="3">
        <v>0.98</v>
      </c>
      <c r="E19" s="26">
        <v>95.512820512820511</v>
      </c>
      <c r="F19" s="20">
        <f t="shared" si="14"/>
        <v>89400</v>
      </c>
      <c r="G19" s="149">
        <f t="shared" si="15"/>
        <v>91728</v>
      </c>
      <c r="H19" s="18">
        <v>43958</v>
      </c>
      <c r="I19" s="98">
        <v>262.83</v>
      </c>
      <c r="J19" s="30">
        <v>104400</v>
      </c>
      <c r="K19" s="1">
        <v>0.95699999999999996</v>
      </c>
      <c r="L19" s="26">
        <v>91.340996168582379</v>
      </c>
      <c r="M19" s="20">
        <f t="shared" si="22"/>
        <v>95360</v>
      </c>
      <c r="N19" s="149">
        <f t="shared" si="23"/>
        <v>99910.8</v>
      </c>
      <c r="P19" s="155">
        <f>AVERAGE(P13:P18)</f>
        <v>364.23</v>
      </c>
      <c r="Q19" s="350" t="s">
        <v>1</v>
      </c>
      <c r="R19" s="351"/>
      <c r="S19" s="27">
        <f>T19/U19</f>
        <v>0.87239528761852303</v>
      </c>
      <c r="T19" s="212">
        <f>SUM(T13:T18)</f>
        <v>419640</v>
      </c>
      <c r="U19" s="155">
        <f>SUM(U13:U18)</f>
        <v>481020.48</v>
      </c>
    </row>
    <row r="20" spans="1:21" x14ac:dyDescent="0.2">
      <c r="B20" s="98">
        <v>351.88</v>
      </c>
      <c r="C20" s="30">
        <v>93600</v>
      </c>
      <c r="D20" s="3">
        <v>0.97899999999999998</v>
      </c>
      <c r="E20" s="26">
        <v>95.512820512820511</v>
      </c>
      <c r="F20" s="20">
        <f t="shared" si="14"/>
        <v>89400</v>
      </c>
      <c r="G20" s="149">
        <f t="shared" si="15"/>
        <v>91634.4</v>
      </c>
      <c r="I20" s="98">
        <v>263.7</v>
      </c>
      <c r="J20" s="30">
        <v>104400</v>
      </c>
      <c r="K20" s="1">
        <v>0.97599999999999998</v>
      </c>
      <c r="L20" s="26">
        <v>93.624521072796938</v>
      </c>
      <c r="M20" s="20">
        <f t="shared" si="22"/>
        <v>97744</v>
      </c>
      <c r="N20" s="149">
        <f t="shared" si="23"/>
        <v>101894.39999999999</v>
      </c>
      <c r="P20" s="216"/>
      <c r="Q20" s="216"/>
      <c r="R20" s="216"/>
      <c r="S20" s="216"/>
      <c r="T20" s="55"/>
      <c r="U20" s="217"/>
    </row>
    <row r="21" spans="1:21" x14ac:dyDescent="0.2">
      <c r="A21" s="18">
        <v>43959</v>
      </c>
      <c r="B21" s="98">
        <v>351.42</v>
      </c>
      <c r="C21" s="30">
        <v>93600</v>
      </c>
      <c r="D21" s="3">
        <v>0.98</v>
      </c>
      <c r="E21" s="26">
        <v>95.512820512820511</v>
      </c>
      <c r="F21" s="20">
        <f t="shared" si="14"/>
        <v>89400</v>
      </c>
      <c r="G21" s="149">
        <f t="shared" si="15"/>
        <v>91728</v>
      </c>
      <c r="H21" s="18">
        <v>43959</v>
      </c>
      <c r="I21" s="98">
        <v>263.31</v>
      </c>
      <c r="J21" s="30">
        <v>104400</v>
      </c>
      <c r="K21" s="1">
        <v>0.96399999999999997</v>
      </c>
      <c r="L21" s="26">
        <v>93.624521072796938</v>
      </c>
      <c r="M21" s="20">
        <f t="shared" si="22"/>
        <v>97744</v>
      </c>
      <c r="N21" s="149">
        <f t="shared" si="23"/>
        <v>100641.59999999999</v>
      </c>
      <c r="O21" s="33"/>
      <c r="P21" s="322" t="s">
        <v>36</v>
      </c>
      <c r="Q21" s="322"/>
      <c r="R21" s="322"/>
      <c r="S21" s="322"/>
      <c r="T21" s="322"/>
      <c r="U21" s="322"/>
    </row>
    <row r="22" spans="1:21" x14ac:dyDescent="0.2">
      <c r="B22" s="98">
        <v>351.44</v>
      </c>
      <c r="C22" s="30">
        <v>93600</v>
      </c>
      <c r="D22" s="3">
        <v>0.98799999999999999</v>
      </c>
      <c r="E22" s="26">
        <v>97.42307692307692</v>
      </c>
      <c r="F22" s="20">
        <f t="shared" si="14"/>
        <v>91188</v>
      </c>
      <c r="G22" s="149">
        <f t="shared" si="15"/>
        <v>92476.800000000003</v>
      </c>
      <c r="I22" s="98">
        <v>262.08</v>
      </c>
      <c r="J22" s="30">
        <v>104400</v>
      </c>
      <c r="K22" s="1">
        <v>0.97299999999999998</v>
      </c>
      <c r="L22" s="26">
        <v>95.908045977011497</v>
      </c>
      <c r="M22" s="20">
        <f t="shared" si="22"/>
        <v>100128</v>
      </c>
      <c r="N22" s="149">
        <f t="shared" si="23"/>
        <v>101581.2</v>
      </c>
      <c r="O22" s="18">
        <v>43958</v>
      </c>
      <c r="P22" s="123">
        <v>454.6</v>
      </c>
      <c r="Q22" s="61">
        <v>70560</v>
      </c>
      <c r="R22" s="47">
        <v>0.88800000000000001</v>
      </c>
      <c r="S22" s="50">
        <v>56.12244897959183</v>
      </c>
      <c r="T22" s="7">
        <f t="shared" ref="T22" si="24">Q22*S22/100</f>
        <v>39599.999999999993</v>
      </c>
      <c r="U22" s="184">
        <f t="shared" ref="U22" si="25">Q22*R22</f>
        <v>62657.279999999999</v>
      </c>
    </row>
    <row r="23" spans="1:21" x14ac:dyDescent="0.2">
      <c r="A23" s="18">
        <v>43960</v>
      </c>
      <c r="B23" s="98">
        <v>350.87</v>
      </c>
      <c r="C23" s="30">
        <v>93600</v>
      </c>
      <c r="D23" s="3">
        <v>0.98299999999999998</v>
      </c>
      <c r="E23" s="26">
        <v>95.512820512820511</v>
      </c>
      <c r="F23" s="20">
        <f t="shared" si="14"/>
        <v>89400</v>
      </c>
      <c r="G23" s="149">
        <f t="shared" si="15"/>
        <v>92008.8</v>
      </c>
      <c r="H23" s="18">
        <v>43960</v>
      </c>
      <c r="I23" s="98">
        <v>262.89</v>
      </c>
      <c r="J23" s="30">
        <v>104400</v>
      </c>
      <c r="K23" s="1">
        <v>0.94599999999999995</v>
      </c>
      <c r="L23" s="26">
        <v>91.340996168582379</v>
      </c>
      <c r="M23" s="20">
        <f t="shared" si="22"/>
        <v>95360</v>
      </c>
      <c r="N23" s="149">
        <f t="shared" si="23"/>
        <v>98762.4</v>
      </c>
      <c r="P23" s="98">
        <v>455.63</v>
      </c>
      <c r="Q23" s="30">
        <v>70560</v>
      </c>
      <c r="R23" s="1">
        <v>0.97099999999999997</v>
      </c>
      <c r="S23" s="26">
        <v>96.530612244897966</v>
      </c>
      <c r="T23" s="7">
        <f t="shared" ref="T23:T43" si="26">Q23*S23/100</f>
        <v>68112.000000000015</v>
      </c>
      <c r="U23" s="184">
        <f t="shared" ref="U23:U43" si="27">Q23*R23</f>
        <v>68513.759999999995</v>
      </c>
    </row>
    <row r="24" spans="1:21" x14ac:dyDescent="0.2">
      <c r="B24" s="98">
        <v>351.87</v>
      </c>
      <c r="C24" s="30">
        <v>93600</v>
      </c>
      <c r="D24" s="3">
        <v>0.98799999999999999</v>
      </c>
      <c r="E24" s="26">
        <v>97.42307692307692</v>
      </c>
      <c r="F24" s="20">
        <f t="shared" si="14"/>
        <v>91188</v>
      </c>
      <c r="G24" s="149">
        <f t="shared" si="15"/>
        <v>92476.800000000003</v>
      </c>
      <c r="I24" s="98">
        <v>263.02</v>
      </c>
      <c r="J24" s="30">
        <v>104400</v>
      </c>
      <c r="K24" s="1">
        <v>0.97499999999999998</v>
      </c>
      <c r="L24" s="26">
        <v>93.624521072796938</v>
      </c>
      <c r="M24" s="20">
        <f t="shared" si="22"/>
        <v>97744</v>
      </c>
      <c r="N24" s="149">
        <f t="shared" si="23"/>
        <v>101790</v>
      </c>
      <c r="O24" s="18">
        <v>43959</v>
      </c>
      <c r="P24" s="98">
        <v>457.41</v>
      </c>
      <c r="Q24" s="30">
        <v>70560</v>
      </c>
      <c r="R24" s="1">
        <v>0.93400000000000005</v>
      </c>
      <c r="S24" s="26">
        <v>87.551020408163254</v>
      </c>
      <c r="T24" s="7">
        <f t="shared" si="26"/>
        <v>61775.999999999993</v>
      </c>
      <c r="U24" s="184">
        <f t="shared" si="27"/>
        <v>65903.040000000008</v>
      </c>
    </row>
    <row r="25" spans="1:21" ht="14.25" customHeight="1" x14ac:dyDescent="0.2">
      <c r="A25" s="18">
        <v>43961</v>
      </c>
      <c r="B25" s="98">
        <v>349.81</v>
      </c>
      <c r="C25" s="30">
        <v>93600</v>
      </c>
      <c r="D25" s="3">
        <v>0.98199999999999998</v>
      </c>
      <c r="E25" s="26">
        <v>97.42307692307692</v>
      </c>
      <c r="F25" s="20">
        <f t="shared" si="14"/>
        <v>91188</v>
      </c>
      <c r="G25" s="149">
        <f t="shared" si="15"/>
        <v>91915.199999999997</v>
      </c>
      <c r="H25" s="18">
        <v>43961</v>
      </c>
      <c r="I25" s="98">
        <v>263.75</v>
      </c>
      <c r="J25" s="30">
        <v>104400</v>
      </c>
      <c r="K25" s="1">
        <v>0.97</v>
      </c>
      <c r="L25" s="26">
        <v>91.340996168582379</v>
      </c>
      <c r="M25" s="20">
        <f t="shared" si="22"/>
        <v>95360</v>
      </c>
      <c r="N25" s="149">
        <f t="shared" si="23"/>
        <v>101268</v>
      </c>
      <c r="P25" s="98">
        <v>456.15</v>
      </c>
      <c r="Q25" s="30">
        <v>70560</v>
      </c>
      <c r="R25" s="1">
        <v>0.96099999999999997</v>
      </c>
      <c r="S25" s="26">
        <v>92.040816326530617</v>
      </c>
      <c r="T25" s="7">
        <f t="shared" si="26"/>
        <v>64944</v>
      </c>
      <c r="U25" s="184">
        <f t="shared" si="27"/>
        <v>67808.160000000003</v>
      </c>
    </row>
    <row r="26" spans="1:21" x14ac:dyDescent="0.2">
      <c r="B26" s="98">
        <v>351.95</v>
      </c>
      <c r="C26" s="30">
        <v>93600</v>
      </c>
      <c r="D26" s="3">
        <v>0.98699999999999999</v>
      </c>
      <c r="E26" s="26">
        <v>95.512820512820511</v>
      </c>
      <c r="F26" s="20">
        <f t="shared" si="14"/>
        <v>89400</v>
      </c>
      <c r="G26" s="149">
        <f t="shared" si="15"/>
        <v>92383.2</v>
      </c>
      <c r="I26" s="98">
        <v>263.31</v>
      </c>
      <c r="J26" s="30">
        <v>104400</v>
      </c>
      <c r="K26" s="1">
        <v>0.97599999999999998</v>
      </c>
      <c r="L26" s="26">
        <v>91.340996168582379</v>
      </c>
      <c r="M26" s="20">
        <f t="shared" si="22"/>
        <v>95360</v>
      </c>
      <c r="N26" s="149">
        <f t="shared" si="23"/>
        <v>101894.39999999999</v>
      </c>
      <c r="O26" s="18">
        <v>43960</v>
      </c>
      <c r="P26" s="98">
        <v>456.41</v>
      </c>
      <c r="Q26" s="30">
        <v>70560</v>
      </c>
      <c r="R26" s="1">
        <v>0.96</v>
      </c>
      <c r="S26" s="26">
        <v>89.795918367346943</v>
      </c>
      <c r="T26" s="7">
        <f t="shared" si="26"/>
        <v>63360</v>
      </c>
      <c r="U26" s="184">
        <f t="shared" si="27"/>
        <v>67737.599999999991</v>
      </c>
    </row>
    <row r="27" spans="1:21" ht="12.75" customHeight="1" x14ac:dyDescent="0.2">
      <c r="B27" s="155">
        <f>AVERAGE(B9:B26)</f>
        <v>351.27555555555551</v>
      </c>
      <c r="C27" s="350" t="s">
        <v>1</v>
      </c>
      <c r="D27" s="351"/>
      <c r="E27" s="27">
        <f>F27/G27</f>
        <v>0.96163972417759558</v>
      </c>
      <c r="F27" s="211">
        <f>SUM(F9:F26)</f>
        <v>1553772</v>
      </c>
      <c r="G27" s="155">
        <f>SUM(G9:G26)</f>
        <v>1615752.7200000002</v>
      </c>
      <c r="H27" s="18">
        <v>43962</v>
      </c>
      <c r="I27" s="98">
        <v>262.73</v>
      </c>
      <c r="J27" s="30">
        <v>104400</v>
      </c>
      <c r="K27" s="1">
        <v>0.96799999999999997</v>
      </c>
      <c r="L27" s="26">
        <v>91.340996168582379</v>
      </c>
      <c r="M27" s="20">
        <f t="shared" si="22"/>
        <v>95360</v>
      </c>
      <c r="N27" s="149">
        <f t="shared" si="23"/>
        <v>101059.2</v>
      </c>
      <c r="P27" s="98">
        <v>456.25</v>
      </c>
      <c r="Q27" s="30">
        <v>70560</v>
      </c>
      <c r="R27" s="1">
        <v>0.95399999999999996</v>
      </c>
      <c r="S27" s="26">
        <v>92.040816326530617</v>
      </c>
      <c r="T27" s="7">
        <f t="shared" si="26"/>
        <v>64944</v>
      </c>
      <c r="U27" s="184">
        <f t="shared" si="27"/>
        <v>67314.239999999991</v>
      </c>
    </row>
    <row r="28" spans="1:21" ht="12.75" customHeight="1" x14ac:dyDescent="0.2">
      <c r="B28" s="98"/>
      <c r="C28" s="30"/>
      <c r="D28" s="3"/>
      <c r="E28" s="26"/>
      <c r="F28" s="7"/>
      <c r="G28" s="184"/>
      <c r="I28" s="98">
        <v>262.16000000000003</v>
      </c>
      <c r="J28" s="30">
        <v>104400</v>
      </c>
      <c r="K28" s="1">
        <v>0.97499999999999998</v>
      </c>
      <c r="L28" s="26">
        <v>91.340996168582379</v>
      </c>
      <c r="M28" s="20">
        <f t="shared" si="22"/>
        <v>95360</v>
      </c>
      <c r="N28" s="149">
        <f t="shared" si="23"/>
        <v>101790</v>
      </c>
      <c r="O28" s="18">
        <v>43961</v>
      </c>
      <c r="P28" s="98">
        <v>456.18</v>
      </c>
      <c r="Q28" s="30">
        <v>70560</v>
      </c>
      <c r="R28" s="1">
        <v>0.96199999999999997</v>
      </c>
      <c r="S28" s="26">
        <v>94.285714285714278</v>
      </c>
      <c r="T28" s="7">
        <f t="shared" si="26"/>
        <v>66527.999999999985</v>
      </c>
      <c r="U28" s="184">
        <f t="shared" si="27"/>
        <v>67878.720000000001</v>
      </c>
    </row>
    <row r="29" spans="1:21" ht="12.75" customHeight="1" x14ac:dyDescent="0.2">
      <c r="A29" s="33"/>
      <c r="B29" s="335" t="s">
        <v>25</v>
      </c>
      <c r="C29" s="336"/>
      <c r="D29" s="336"/>
      <c r="E29" s="336"/>
      <c r="F29" s="336"/>
      <c r="G29" s="341"/>
      <c r="H29" s="18">
        <v>43963</v>
      </c>
      <c r="I29" s="98">
        <v>263.43</v>
      </c>
      <c r="J29" s="30">
        <v>104400</v>
      </c>
      <c r="K29" s="1">
        <v>0.97199999999999998</v>
      </c>
      <c r="L29" s="26">
        <v>93.624521072796938</v>
      </c>
      <c r="M29" s="20">
        <f t="shared" si="22"/>
        <v>97744</v>
      </c>
      <c r="N29" s="149">
        <f t="shared" si="23"/>
        <v>101476.8</v>
      </c>
      <c r="P29" s="98">
        <v>456.83</v>
      </c>
      <c r="Q29" s="30">
        <v>70560</v>
      </c>
      <c r="R29" s="1">
        <v>0.95599999999999996</v>
      </c>
      <c r="S29" s="26">
        <v>94.285714285714278</v>
      </c>
      <c r="T29" s="7">
        <f t="shared" si="26"/>
        <v>66527.999999999985</v>
      </c>
      <c r="U29" s="184">
        <f t="shared" si="27"/>
        <v>67455.360000000001</v>
      </c>
    </row>
    <row r="30" spans="1:21" ht="12.75" customHeight="1" x14ac:dyDescent="0.2">
      <c r="A30" s="18">
        <v>43962</v>
      </c>
      <c r="B30" s="98">
        <v>370.45</v>
      </c>
      <c r="C30" s="30">
        <v>86400</v>
      </c>
      <c r="D30" s="3">
        <v>0.97699999999999998</v>
      </c>
      <c r="E30" s="26">
        <v>57.8125</v>
      </c>
      <c r="F30" s="20">
        <f t="shared" ref="F30" si="28">C30*E30/100</f>
        <v>49950</v>
      </c>
      <c r="G30" s="149">
        <f t="shared" ref="G30" si="29">C30*D30</f>
        <v>84412.800000000003</v>
      </c>
      <c r="I30" s="98">
        <v>263.85000000000002</v>
      </c>
      <c r="J30" s="30">
        <v>104400</v>
      </c>
      <c r="K30" s="1">
        <v>0.94</v>
      </c>
      <c r="L30" s="26">
        <v>91.340996168582379</v>
      </c>
      <c r="M30" s="20">
        <f t="shared" si="22"/>
        <v>95360</v>
      </c>
      <c r="N30" s="149">
        <f t="shared" si="23"/>
        <v>98136</v>
      </c>
      <c r="O30" s="18">
        <v>43962</v>
      </c>
      <c r="P30" s="98">
        <v>456.93</v>
      </c>
      <c r="Q30" s="30">
        <v>70560</v>
      </c>
      <c r="R30" s="1">
        <v>0.96</v>
      </c>
      <c r="S30" s="26">
        <v>92.040816326530617</v>
      </c>
      <c r="T30" s="7">
        <f t="shared" si="26"/>
        <v>64944</v>
      </c>
      <c r="U30" s="184">
        <f t="shared" si="27"/>
        <v>67737.599999999991</v>
      </c>
    </row>
    <row r="31" spans="1:21" ht="14.25" customHeight="1" x14ac:dyDescent="0.2">
      <c r="B31" s="98">
        <v>371.12</v>
      </c>
      <c r="C31" s="30">
        <v>86400</v>
      </c>
      <c r="D31" s="3">
        <v>0.97599999999999998</v>
      </c>
      <c r="E31" s="26">
        <v>94.8125</v>
      </c>
      <c r="F31" s="20">
        <f t="shared" ref="F31:F41" si="30">C31*E31/100</f>
        <v>81918</v>
      </c>
      <c r="G31" s="149">
        <f t="shared" ref="G31:G41" si="31">C31*D31</f>
        <v>84326.399999999994</v>
      </c>
      <c r="H31" s="18">
        <v>43964</v>
      </c>
      <c r="I31" s="98">
        <v>262.27</v>
      </c>
      <c r="J31" s="30">
        <v>104400</v>
      </c>
      <c r="K31" s="1">
        <v>0.98299999999999998</v>
      </c>
      <c r="L31" s="26">
        <v>95.908045977011497</v>
      </c>
      <c r="M31" s="20">
        <f t="shared" si="22"/>
        <v>100128</v>
      </c>
      <c r="N31" s="149">
        <f t="shared" si="23"/>
        <v>102625.2</v>
      </c>
      <c r="P31" s="98">
        <v>455.08</v>
      </c>
      <c r="Q31" s="30">
        <v>70560</v>
      </c>
      <c r="R31" s="1">
        <v>0.95799999999999996</v>
      </c>
      <c r="S31" s="26">
        <v>94.285714285714278</v>
      </c>
      <c r="T31" s="7">
        <f t="shared" si="26"/>
        <v>66527.999999999985</v>
      </c>
      <c r="U31" s="184">
        <f t="shared" si="27"/>
        <v>67596.479999999996</v>
      </c>
    </row>
    <row r="32" spans="1:21" ht="14.25" customHeight="1" x14ac:dyDescent="0.2">
      <c r="A32" s="18">
        <v>43963</v>
      </c>
      <c r="B32" s="98">
        <v>371.7</v>
      </c>
      <c r="C32" s="30">
        <v>86400</v>
      </c>
      <c r="D32" s="3">
        <v>0.98099999999999998</v>
      </c>
      <c r="E32" s="26">
        <v>97.125</v>
      </c>
      <c r="F32" s="20">
        <f t="shared" si="30"/>
        <v>83916</v>
      </c>
      <c r="G32" s="149">
        <f t="shared" si="31"/>
        <v>84758.399999999994</v>
      </c>
      <c r="I32" s="215">
        <v>262.5</v>
      </c>
      <c r="J32" s="31">
        <v>104400</v>
      </c>
      <c r="K32" s="32">
        <v>0.97799999999999998</v>
      </c>
      <c r="L32" s="177">
        <v>91.340996168582379</v>
      </c>
      <c r="M32" s="20">
        <f t="shared" si="22"/>
        <v>95360</v>
      </c>
      <c r="N32" s="149">
        <f t="shared" si="23"/>
        <v>102103.2</v>
      </c>
      <c r="O32" s="18">
        <v>43963</v>
      </c>
      <c r="P32" s="98">
        <v>455.54</v>
      </c>
      <c r="Q32" s="30">
        <v>70560</v>
      </c>
      <c r="R32" s="1">
        <v>0.97</v>
      </c>
      <c r="S32" s="26">
        <v>92.040816326530617</v>
      </c>
      <c r="T32" s="7">
        <f t="shared" si="26"/>
        <v>64944</v>
      </c>
      <c r="U32" s="184">
        <f t="shared" si="27"/>
        <v>68443.199999999997</v>
      </c>
    </row>
    <row r="33" spans="1:21" ht="13.9" customHeight="1" x14ac:dyDescent="0.2">
      <c r="B33" s="98">
        <v>372.16</v>
      </c>
      <c r="C33" s="30">
        <v>86400</v>
      </c>
      <c r="D33" s="3">
        <v>0.97899999999999998</v>
      </c>
      <c r="E33" s="26">
        <v>94.8125</v>
      </c>
      <c r="F33" s="20">
        <f t="shared" si="30"/>
        <v>81918</v>
      </c>
      <c r="G33" s="149">
        <f t="shared" si="31"/>
        <v>84585.599999999991</v>
      </c>
      <c r="I33" s="155">
        <f>AVERAGE(I15:I32)</f>
        <v>262.91611111111109</v>
      </c>
      <c r="J33" s="350" t="s">
        <v>1</v>
      </c>
      <c r="K33" s="351"/>
      <c r="L33" s="27">
        <f>M33/N33</f>
        <v>0.9483318186280606</v>
      </c>
      <c r="M33" s="212">
        <f>SUM(M15:M32)</f>
        <v>1711712</v>
      </c>
      <c r="N33" s="155">
        <f>SUM(N15:N32)</f>
        <v>1804971.5999999996</v>
      </c>
      <c r="P33" s="98">
        <v>455.68</v>
      </c>
      <c r="Q33" s="30">
        <v>70560</v>
      </c>
      <c r="R33" s="1">
        <v>0.95799999999999996</v>
      </c>
      <c r="S33" s="26">
        <v>92.040816326530617</v>
      </c>
      <c r="T33" s="7">
        <f t="shared" si="26"/>
        <v>64944</v>
      </c>
      <c r="U33" s="184">
        <f t="shared" si="27"/>
        <v>67596.479999999996</v>
      </c>
    </row>
    <row r="34" spans="1:21" x14ac:dyDescent="0.2">
      <c r="A34" s="18">
        <v>43964</v>
      </c>
      <c r="B34" s="98">
        <v>371.19</v>
      </c>
      <c r="C34" s="30">
        <v>86400</v>
      </c>
      <c r="D34" s="3">
        <v>0.97399999999999998</v>
      </c>
      <c r="E34" s="26">
        <v>94.8125</v>
      </c>
      <c r="F34" s="20">
        <f t="shared" si="30"/>
        <v>81918</v>
      </c>
      <c r="G34" s="149">
        <f t="shared" si="31"/>
        <v>84153.599999999991</v>
      </c>
      <c r="I34" s="37"/>
      <c r="J34" s="37"/>
      <c r="K34" s="37"/>
      <c r="L34" s="37"/>
      <c r="M34" s="20"/>
      <c r="N34" s="149"/>
      <c r="O34" s="18">
        <v>43964</v>
      </c>
      <c r="P34" s="98">
        <v>456.14</v>
      </c>
      <c r="Q34" s="30">
        <v>70560</v>
      </c>
      <c r="R34" s="1">
        <v>0.97599999999999998</v>
      </c>
      <c r="S34" s="26">
        <v>94.285714285714278</v>
      </c>
      <c r="T34" s="7">
        <f t="shared" si="26"/>
        <v>66527.999999999985</v>
      </c>
      <c r="U34" s="184">
        <f t="shared" si="27"/>
        <v>68866.559999999998</v>
      </c>
    </row>
    <row r="35" spans="1:21" ht="12.75" customHeight="1" x14ac:dyDescent="0.2">
      <c r="B35" s="98">
        <v>371.97</v>
      </c>
      <c r="C35" s="30">
        <v>86400</v>
      </c>
      <c r="D35" s="3">
        <v>0.97799999999999998</v>
      </c>
      <c r="E35" s="26">
        <v>94.8125</v>
      </c>
      <c r="F35" s="20">
        <f t="shared" si="30"/>
        <v>81918</v>
      </c>
      <c r="G35" s="149">
        <f t="shared" si="31"/>
        <v>84499.199999999997</v>
      </c>
      <c r="H35" s="33"/>
      <c r="I35" s="323" t="s">
        <v>12</v>
      </c>
      <c r="J35" s="323"/>
      <c r="K35" s="323"/>
      <c r="L35" s="323"/>
      <c r="M35" s="323"/>
      <c r="N35" s="323"/>
      <c r="P35" s="98">
        <v>455.56</v>
      </c>
      <c r="Q35" s="30">
        <v>70560</v>
      </c>
      <c r="R35" s="1">
        <v>0.98699999999999999</v>
      </c>
      <c r="S35" s="26">
        <v>94.285714285714278</v>
      </c>
      <c r="T35" s="7">
        <f t="shared" si="26"/>
        <v>66527.999999999985</v>
      </c>
      <c r="U35" s="184">
        <f t="shared" si="27"/>
        <v>69642.720000000001</v>
      </c>
    </row>
    <row r="36" spans="1:21" x14ac:dyDescent="0.2">
      <c r="A36" s="18">
        <v>43965</v>
      </c>
      <c r="B36" s="98">
        <v>371.46</v>
      </c>
      <c r="C36" s="30">
        <v>86400</v>
      </c>
      <c r="D36" s="3">
        <v>0.98099999999999998</v>
      </c>
      <c r="E36" s="26">
        <v>94.8125</v>
      </c>
      <c r="F36" s="20">
        <f t="shared" si="30"/>
        <v>81918</v>
      </c>
      <c r="G36" s="149">
        <f t="shared" si="31"/>
        <v>84758.399999999994</v>
      </c>
      <c r="H36" s="18">
        <v>43965</v>
      </c>
      <c r="I36" s="98">
        <v>189.11</v>
      </c>
      <c r="J36" s="30">
        <v>104400</v>
      </c>
      <c r="K36" s="1">
        <v>0.90300000000000002</v>
      </c>
      <c r="L36" s="26">
        <v>59.353448275862064</v>
      </c>
      <c r="M36" s="20">
        <f t="shared" ref="M36" si="32">J36*L36/100</f>
        <v>61964.999999999993</v>
      </c>
      <c r="N36" s="149">
        <f t="shared" ref="N36" si="33">J36*K36</f>
        <v>94273.2</v>
      </c>
      <c r="O36" s="18">
        <v>43965</v>
      </c>
      <c r="P36" s="98">
        <v>454.68</v>
      </c>
      <c r="Q36" s="30">
        <v>70560</v>
      </c>
      <c r="R36" s="1">
        <v>0.97599999999999998</v>
      </c>
      <c r="S36" s="26">
        <v>94.285714285714278</v>
      </c>
      <c r="T36" s="7">
        <f t="shared" si="26"/>
        <v>66527.999999999985</v>
      </c>
      <c r="U36" s="184">
        <f t="shared" si="27"/>
        <v>68866.559999999998</v>
      </c>
    </row>
    <row r="37" spans="1:21" x14ac:dyDescent="0.2">
      <c r="B37" s="98">
        <v>373</v>
      </c>
      <c r="C37" s="30">
        <v>86400</v>
      </c>
      <c r="D37" s="3">
        <v>0.98499999999999999</v>
      </c>
      <c r="E37" s="26">
        <v>94.8125</v>
      </c>
      <c r="F37" s="20">
        <f t="shared" si="30"/>
        <v>81918</v>
      </c>
      <c r="G37" s="149">
        <f t="shared" si="31"/>
        <v>85104</v>
      </c>
      <c r="I37" s="98">
        <v>190.06</v>
      </c>
      <c r="J37" s="30">
        <v>104400</v>
      </c>
      <c r="K37" s="1">
        <v>0.98499999999999999</v>
      </c>
      <c r="L37" s="26">
        <v>94.267241379310335</v>
      </c>
      <c r="M37" s="20">
        <f t="shared" ref="M37:M49" si="34">J37*L37/100</f>
        <v>98414.999999999985</v>
      </c>
      <c r="N37" s="149">
        <f t="shared" ref="N37:N49" si="35">J37*K37</f>
        <v>102834</v>
      </c>
      <c r="P37" s="98">
        <v>455.64</v>
      </c>
      <c r="Q37" s="30">
        <v>70560</v>
      </c>
      <c r="R37" s="1">
        <v>0.98699999999999999</v>
      </c>
      <c r="S37" s="26">
        <v>94.285714285714278</v>
      </c>
      <c r="T37" s="7">
        <f t="shared" si="26"/>
        <v>66527.999999999985</v>
      </c>
      <c r="U37" s="184">
        <f t="shared" si="27"/>
        <v>69642.720000000001</v>
      </c>
    </row>
    <row r="38" spans="1:21" ht="12.75" customHeight="1" x14ac:dyDescent="0.2">
      <c r="A38" s="18">
        <v>43966</v>
      </c>
      <c r="B38" s="98">
        <v>371.14</v>
      </c>
      <c r="C38" s="30">
        <v>86400</v>
      </c>
      <c r="D38" s="3">
        <v>0.98199999999999998</v>
      </c>
      <c r="E38" s="26">
        <v>94.8125</v>
      </c>
      <c r="F38" s="20">
        <f t="shared" si="30"/>
        <v>81918</v>
      </c>
      <c r="G38" s="149">
        <f t="shared" si="31"/>
        <v>84844.800000000003</v>
      </c>
      <c r="H38" s="18">
        <v>43966</v>
      </c>
      <c r="I38" s="98">
        <v>189.64</v>
      </c>
      <c r="J38" s="30">
        <v>104400</v>
      </c>
      <c r="K38" s="1">
        <v>0.97299999999999998</v>
      </c>
      <c r="L38" s="26">
        <v>94.267241379310335</v>
      </c>
      <c r="M38" s="20">
        <f t="shared" si="34"/>
        <v>98414.999999999985</v>
      </c>
      <c r="N38" s="149">
        <f t="shared" si="35"/>
        <v>101581.2</v>
      </c>
      <c r="O38" s="18">
        <v>43966</v>
      </c>
      <c r="P38" s="98">
        <v>455.25</v>
      </c>
      <c r="Q38" s="30">
        <v>70560</v>
      </c>
      <c r="R38" s="1">
        <v>0.97199999999999998</v>
      </c>
      <c r="S38" s="26">
        <v>87.551020408163254</v>
      </c>
      <c r="T38" s="7">
        <f t="shared" si="26"/>
        <v>61775.999999999993</v>
      </c>
      <c r="U38" s="184">
        <f t="shared" si="27"/>
        <v>68584.319999999992</v>
      </c>
    </row>
    <row r="39" spans="1:21" x14ac:dyDescent="0.2">
      <c r="B39" s="98">
        <v>371.77</v>
      </c>
      <c r="C39" s="30">
        <v>86400</v>
      </c>
      <c r="D39" s="3">
        <v>0.98099999999999998</v>
      </c>
      <c r="E39" s="26">
        <v>94.8125</v>
      </c>
      <c r="F39" s="20">
        <f t="shared" si="30"/>
        <v>81918</v>
      </c>
      <c r="G39" s="149">
        <f t="shared" si="31"/>
        <v>84758.399999999994</v>
      </c>
      <c r="I39" s="98">
        <v>190.38</v>
      </c>
      <c r="J39" s="30">
        <v>104400</v>
      </c>
      <c r="K39" s="1">
        <v>0.98299999999999998</v>
      </c>
      <c r="L39" s="26">
        <v>94.267241379310335</v>
      </c>
      <c r="M39" s="20">
        <f t="shared" si="34"/>
        <v>98414.999999999985</v>
      </c>
      <c r="N39" s="149">
        <f t="shared" si="35"/>
        <v>102625.2</v>
      </c>
      <c r="P39" s="98">
        <v>455.14</v>
      </c>
      <c r="Q39" s="30">
        <v>70560</v>
      </c>
      <c r="R39" s="1">
        <v>0.97299999999999998</v>
      </c>
      <c r="S39" s="26">
        <v>96.530612244897966</v>
      </c>
      <c r="T39" s="7">
        <f t="shared" si="26"/>
        <v>68112.000000000015</v>
      </c>
      <c r="U39" s="184">
        <f t="shared" si="27"/>
        <v>68654.880000000005</v>
      </c>
    </row>
    <row r="40" spans="1:21" x14ac:dyDescent="0.2">
      <c r="A40" s="18">
        <v>43967</v>
      </c>
      <c r="B40" s="98">
        <v>372.62</v>
      </c>
      <c r="C40" s="30">
        <v>86400</v>
      </c>
      <c r="D40" s="3">
        <v>0.98299999999999998</v>
      </c>
      <c r="E40" s="26">
        <v>94.8125</v>
      </c>
      <c r="F40" s="20">
        <f t="shared" si="30"/>
        <v>81918</v>
      </c>
      <c r="G40" s="149">
        <f t="shared" si="31"/>
        <v>84931.199999999997</v>
      </c>
      <c r="H40" s="18">
        <v>43967</v>
      </c>
      <c r="I40" s="98">
        <v>191.35</v>
      </c>
      <c r="J40" s="30">
        <v>104400</v>
      </c>
      <c r="K40" s="1">
        <v>0.96899999999999997</v>
      </c>
      <c r="L40" s="26">
        <v>94.267241379310335</v>
      </c>
      <c r="M40" s="20">
        <f t="shared" si="34"/>
        <v>98414.999999999985</v>
      </c>
      <c r="N40" s="149">
        <f t="shared" si="35"/>
        <v>101163.59999999999</v>
      </c>
      <c r="O40" s="18">
        <v>43967</v>
      </c>
      <c r="P40" s="98">
        <v>455.47</v>
      </c>
      <c r="Q40" s="30">
        <v>70560</v>
      </c>
      <c r="R40" s="1">
        <v>0.97399999999999998</v>
      </c>
      <c r="S40" s="26">
        <v>96.530612244897966</v>
      </c>
      <c r="T40" s="7">
        <f t="shared" si="26"/>
        <v>68112.000000000015</v>
      </c>
      <c r="U40" s="184">
        <f t="shared" si="27"/>
        <v>68725.440000000002</v>
      </c>
    </row>
    <row r="41" spans="1:21" x14ac:dyDescent="0.2">
      <c r="B41" s="98">
        <v>372.67</v>
      </c>
      <c r="C41" s="30">
        <v>86400</v>
      </c>
      <c r="D41" s="3">
        <v>0.999</v>
      </c>
      <c r="E41" s="26">
        <v>99.4375</v>
      </c>
      <c r="F41" s="20">
        <f t="shared" si="30"/>
        <v>85914</v>
      </c>
      <c r="G41" s="149">
        <f t="shared" si="31"/>
        <v>86313.600000000006</v>
      </c>
      <c r="I41" s="98">
        <v>190.94</v>
      </c>
      <c r="J41" s="30">
        <v>104400</v>
      </c>
      <c r="K41" s="1">
        <v>0.98699999999999999</v>
      </c>
      <c r="L41" s="26">
        <v>97.758620689655174</v>
      </c>
      <c r="M41" s="20">
        <f t="shared" si="34"/>
        <v>102060</v>
      </c>
      <c r="N41" s="149">
        <f t="shared" si="35"/>
        <v>103042.8</v>
      </c>
      <c r="P41" s="98">
        <v>456.04</v>
      </c>
      <c r="Q41" s="30">
        <v>70560</v>
      </c>
      <c r="R41" s="1">
        <v>0.98299999999999998</v>
      </c>
      <c r="S41" s="26">
        <v>96.530612244897966</v>
      </c>
      <c r="T41" s="7">
        <f t="shared" si="26"/>
        <v>68112.000000000015</v>
      </c>
      <c r="U41" s="184">
        <f t="shared" si="27"/>
        <v>69360.479999999996</v>
      </c>
    </row>
    <row r="42" spans="1:21" ht="13.9" customHeight="1" x14ac:dyDescent="0.2">
      <c r="B42" s="155">
        <f>AVERAGE(B30:B41)</f>
        <v>371.77083333333331</v>
      </c>
      <c r="C42" s="350" t="s">
        <v>1</v>
      </c>
      <c r="D42" s="351"/>
      <c r="E42" s="27">
        <f>F42/G42</f>
        <v>0.94063136888586951</v>
      </c>
      <c r="F42" s="211">
        <f>SUM(F30:F41)</f>
        <v>957042</v>
      </c>
      <c r="G42" s="155">
        <f>SUM(G30:G41)</f>
        <v>1017446.4</v>
      </c>
      <c r="H42" s="18">
        <v>43968</v>
      </c>
      <c r="I42" s="98">
        <v>190.89</v>
      </c>
      <c r="J42" s="30">
        <v>104400</v>
      </c>
      <c r="K42" s="1">
        <v>0.97199999999999998</v>
      </c>
      <c r="L42" s="26">
        <v>94.267241379310335</v>
      </c>
      <c r="M42" s="20">
        <f t="shared" si="34"/>
        <v>98414.999999999985</v>
      </c>
      <c r="N42" s="149">
        <f t="shared" si="35"/>
        <v>101476.8</v>
      </c>
      <c r="O42" s="18">
        <v>43968</v>
      </c>
      <c r="P42" s="98">
        <v>456.95</v>
      </c>
      <c r="Q42" s="30">
        <v>70560</v>
      </c>
      <c r="R42" s="1">
        <v>0.96799999999999997</v>
      </c>
      <c r="S42" s="26">
        <v>96.530612244897966</v>
      </c>
      <c r="T42" s="7">
        <f t="shared" si="26"/>
        <v>68112.000000000015</v>
      </c>
      <c r="U42" s="184">
        <f t="shared" si="27"/>
        <v>68302.080000000002</v>
      </c>
    </row>
    <row r="43" spans="1:21" ht="14.25" customHeight="1" x14ac:dyDescent="0.2">
      <c r="B43" s="147"/>
      <c r="C43" s="30"/>
      <c r="D43" s="29"/>
      <c r="E43" s="26"/>
      <c r="F43" s="7"/>
      <c r="G43" s="184"/>
      <c r="I43" s="98">
        <v>190.77</v>
      </c>
      <c r="J43" s="30">
        <v>104400</v>
      </c>
      <c r="K43" s="1">
        <v>0.98</v>
      </c>
      <c r="L43" s="26">
        <v>97.758620689655174</v>
      </c>
      <c r="M43" s="20">
        <f t="shared" si="34"/>
        <v>102060</v>
      </c>
      <c r="N43" s="149">
        <f t="shared" si="35"/>
        <v>102312</v>
      </c>
      <c r="P43" s="176">
        <v>455.54</v>
      </c>
      <c r="Q43" s="31">
        <v>70560</v>
      </c>
      <c r="R43" s="32">
        <v>0.98</v>
      </c>
      <c r="S43" s="177">
        <v>94.285714285714278</v>
      </c>
      <c r="T43" s="7">
        <f t="shared" si="26"/>
        <v>66527.999999999985</v>
      </c>
      <c r="U43" s="184">
        <f t="shared" si="27"/>
        <v>69148.800000000003</v>
      </c>
    </row>
    <row r="44" spans="1:21" x14ac:dyDescent="0.2">
      <c r="A44" s="33"/>
      <c r="B44" s="323" t="s">
        <v>28</v>
      </c>
      <c r="C44" s="323"/>
      <c r="D44" s="323"/>
      <c r="E44" s="323"/>
      <c r="F44" s="323"/>
      <c r="G44" s="323"/>
      <c r="H44" s="18">
        <v>43969</v>
      </c>
      <c r="I44" s="98">
        <v>198.18</v>
      </c>
      <c r="J44" s="30">
        <v>104400</v>
      </c>
      <c r="K44" s="1">
        <v>0.97</v>
      </c>
      <c r="L44" s="26">
        <v>94.267241379310335</v>
      </c>
      <c r="M44" s="20">
        <f t="shared" si="34"/>
        <v>98414.999999999985</v>
      </c>
      <c r="N44" s="149">
        <f t="shared" si="35"/>
        <v>101268</v>
      </c>
      <c r="P44" s="155">
        <f>AVERAGE(P22:P43)</f>
        <v>455.86818181818194</v>
      </c>
      <c r="Q44" s="350" t="s">
        <v>1</v>
      </c>
      <c r="R44" s="351"/>
      <c r="S44" s="27">
        <f>T44/U44</f>
        <v>0.95160470827335097</v>
      </c>
      <c r="T44" s="212">
        <f>SUM(T22:T43)</f>
        <v>1424016</v>
      </c>
      <c r="U44" s="155">
        <f>SUM(U22:U43)</f>
        <v>1496436.4799999997</v>
      </c>
    </row>
    <row r="45" spans="1:21" x14ac:dyDescent="0.2">
      <c r="A45" s="18">
        <v>43968</v>
      </c>
      <c r="B45" s="98">
        <v>304.45</v>
      </c>
      <c r="C45" s="30">
        <v>97200</v>
      </c>
      <c r="D45" s="3">
        <v>0.94499999999999995</v>
      </c>
      <c r="E45" s="26">
        <v>73.888888888888886</v>
      </c>
      <c r="F45" s="20">
        <f t="shared" ref="F45" si="36">C45*E45/100</f>
        <v>71820</v>
      </c>
      <c r="G45" s="149">
        <f t="shared" ref="G45" si="37">C45*D45</f>
        <v>91854</v>
      </c>
      <c r="I45" s="98">
        <v>192.22</v>
      </c>
      <c r="J45" s="30">
        <v>104400</v>
      </c>
      <c r="K45" s="1">
        <v>0.97599999999999998</v>
      </c>
      <c r="L45" s="26">
        <v>94.267241379310335</v>
      </c>
      <c r="M45" s="20">
        <f t="shared" si="34"/>
        <v>98414.999999999985</v>
      </c>
      <c r="N45" s="149">
        <f t="shared" si="35"/>
        <v>101894.39999999999</v>
      </c>
      <c r="P45" s="216"/>
      <c r="Q45" s="216"/>
      <c r="R45" s="216"/>
      <c r="S45" s="216"/>
      <c r="T45" s="55"/>
      <c r="U45" s="217"/>
    </row>
    <row r="46" spans="1:21" ht="12.75" customHeight="1" x14ac:dyDescent="0.2">
      <c r="B46" s="98">
        <v>306.14</v>
      </c>
      <c r="C46" s="30">
        <v>97200</v>
      </c>
      <c r="D46" s="3">
        <v>0.97299999999999998</v>
      </c>
      <c r="E46" s="26">
        <v>88.666666666666671</v>
      </c>
      <c r="F46" s="20">
        <f t="shared" ref="F46:F52" si="38">C46*E46/100</f>
        <v>86184</v>
      </c>
      <c r="G46" s="149">
        <f t="shared" ref="G46:G52" si="39">C46*D46</f>
        <v>94575.599999999991</v>
      </c>
      <c r="H46" s="18">
        <v>43970</v>
      </c>
      <c r="I46" s="98">
        <v>191.79</v>
      </c>
      <c r="J46" s="30">
        <v>104400</v>
      </c>
      <c r="K46" s="1">
        <v>0.97799999999999998</v>
      </c>
      <c r="L46" s="26">
        <v>94.267241379310335</v>
      </c>
      <c r="M46" s="20">
        <f t="shared" si="34"/>
        <v>98414.999999999985</v>
      </c>
      <c r="N46" s="149">
        <f t="shared" si="35"/>
        <v>102103.2</v>
      </c>
      <c r="O46" s="33"/>
      <c r="P46" s="323" t="s">
        <v>14</v>
      </c>
      <c r="Q46" s="323"/>
      <c r="R46" s="323"/>
      <c r="S46" s="323"/>
      <c r="T46" s="323"/>
      <c r="U46" s="323"/>
    </row>
    <row r="47" spans="1:21" ht="12.75" customHeight="1" x14ac:dyDescent="0.2">
      <c r="A47" s="18">
        <v>43969</v>
      </c>
      <c r="B47" s="98">
        <v>305.25</v>
      </c>
      <c r="C47" s="30">
        <v>97200</v>
      </c>
      <c r="D47" s="3">
        <v>0.96499999999999997</v>
      </c>
      <c r="E47" s="26">
        <v>91.129629629629633</v>
      </c>
      <c r="F47" s="20">
        <f t="shared" si="38"/>
        <v>88578</v>
      </c>
      <c r="G47" s="149">
        <f t="shared" si="39"/>
        <v>93798</v>
      </c>
      <c r="I47" s="98">
        <v>191.83</v>
      </c>
      <c r="J47" s="30">
        <v>104400</v>
      </c>
      <c r="K47" s="1">
        <v>0.97699999999999998</v>
      </c>
      <c r="L47" s="26">
        <v>94.267241379310335</v>
      </c>
      <c r="M47" s="20">
        <f t="shared" si="34"/>
        <v>98414.999999999985</v>
      </c>
      <c r="N47" s="149">
        <f t="shared" si="35"/>
        <v>101998.8</v>
      </c>
      <c r="O47" s="18">
        <v>43969</v>
      </c>
      <c r="P47" s="98">
        <v>588.35</v>
      </c>
      <c r="Q47" s="30">
        <v>65520</v>
      </c>
      <c r="R47" s="1">
        <v>0.92</v>
      </c>
      <c r="S47" s="26">
        <v>67.857142857142861</v>
      </c>
      <c r="T47" s="7">
        <f t="shared" ref="T47" si="40">Q47*S47/100</f>
        <v>44460</v>
      </c>
      <c r="U47" s="184">
        <f t="shared" ref="U47" si="41">Q47*R47</f>
        <v>60278.400000000001</v>
      </c>
    </row>
    <row r="48" spans="1:21" ht="14.25" customHeight="1" x14ac:dyDescent="0.2">
      <c r="B48" s="98">
        <v>305.83</v>
      </c>
      <c r="C48" s="30">
        <v>97200</v>
      </c>
      <c r="D48" s="3">
        <v>0.96899999999999997</v>
      </c>
      <c r="E48" s="26">
        <v>91.129629629629633</v>
      </c>
      <c r="F48" s="20">
        <f t="shared" si="38"/>
        <v>88578</v>
      </c>
      <c r="G48" s="149">
        <f t="shared" si="39"/>
        <v>94186.8</v>
      </c>
      <c r="H48" s="18">
        <v>43971</v>
      </c>
      <c r="I48" s="98">
        <v>190.58</v>
      </c>
      <c r="J48" s="30">
        <v>104400</v>
      </c>
      <c r="K48" s="1">
        <v>0.99299999999999999</v>
      </c>
      <c r="L48" s="26">
        <v>97.758620689655174</v>
      </c>
      <c r="M48" s="20">
        <f t="shared" si="34"/>
        <v>102060</v>
      </c>
      <c r="N48" s="149">
        <f t="shared" si="35"/>
        <v>103669.2</v>
      </c>
      <c r="P48" s="98">
        <v>565.80999999999995</v>
      </c>
      <c r="Q48" s="30">
        <v>65520</v>
      </c>
      <c r="R48" s="1">
        <v>0.96699999999999997</v>
      </c>
      <c r="S48" s="26">
        <v>93.956043956043956</v>
      </c>
      <c r="T48" s="7">
        <f t="shared" ref="T48:T52" si="42">Q48*S48/100</f>
        <v>61560</v>
      </c>
      <c r="U48" s="184">
        <f t="shared" ref="U48:U52" si="43">Q48*R48</f>
        <v>63357.84</v>
      </c>
    </row>
    <row r="49" spans="1:21" ht="12.75" customHeight="1" x14ac:dyDescent="0.2">
      <c r="A49" s="18">
        <v>43970</v>
      </c>
      <c r="B49" s="98">
        <v>305.93</v>
      </c>
      <c r="C49" s="30">
        <v>97200</v>
      </c>
      <c r="D49" s="3">
        <v>0.91700000000000004</v>
      </c>
      <c r="E49" s="26">
        <v>88.666666666666671</v>
      </c>
      <c r="F49" s="20">
        <f t="shared" si="38"/>
        <v>86184</v>
      </c>
      <c r="G49" s="149">
        <f t="shared" si="39"/>
        <v>89132.400000000009</v>
      </c>
      <c r="I49" s="98">
        <v>191.1</v>
      </c>
      <c r="J49" s="30">
        <v>104400</v>
      </c>
      <c r="K49" s="1">
        <v>0.97599999999999998</v>
      </c>
      <c r="L49" s="26">
        <v>94.267241379310335</v>
      </c>
      <c r="M49" s="20">
        <f t="shared" si="34"/>
        <v>98414.999999999985</v>
      </c>
      <c r="N49" s="149">
        <f t="shared" si="35"/>
        <v>101894.39999999999</v>
      </c>
      <c r="O49" s="18">
        <v>43970</v>
      </c>
      <c r="P49" s="98">
        <v>585.85</v>
      </c>
      <c r="Q49" s="30">
        <v>65520</v>
      </c>
      <c r="R49" s="1">
        <v>0.97</v>
      </c>
      <c r="S49" s="26">
        <v>93.956043956043956</v>
      </c>
      <c r="T49" s="7">
        <f t="shared" si="42"/>
        <v>61560</v>
      </c>
      <c r="U49" s="184">
        <f t="shared" si="43"/>
        <v>63554.400000000001</v>
      </c>
    </row>
    <row r="50" spans="1:21" x14ac:dyDescent="0.2">
      <c r="B50" s="98">
        <v>307.16000000000003</v>
      </c>
      <c r="C50" s="30">
        <v>97200</v>
      </c>
      <c r="D50" s="3">
        <v>0.95799999999999996</v>
      </c>
      <c r="E50" s="26">
        <v>91.129629629629633</v>
      </c>
      <c r="F50" s="20">
        <f t="shared" si="38"/>
        <v>88578</v>
      </c>
      <c r="G50" s="149">
        <f t="shared" si="39"/>
        <v>93117.599999999991</v>
      </c>
      <c r="H50" s="18">
        <v>43972</v>
      </c>
      <c r="I50" s="98">
        <v>192.02</v>
      </c>
      <c r="J50" s="30">
        <v>104400</v>
      </c>
      <c r="K50" s="1">
        <v>0.97599999999999998</v>
      </c>
      <c r="L50" s="26">
        <v>94.267241379310335</v>
      </c>
      <c r="M50" s="20">
        <f t="shared" ref="M50:M71" si="44">J50*L50/100</f>
        <v>98414.999999999985</v>
      </c>
      <c r="N50" s="149">
        <f t="shared" ref="N50:N71" si="45">J50*K50</f>
        <v>101894.39999999999</v>
      </c>
      <c r="P50" s="98">
        <v>584.77</v>
      </c>
      <c r="Q50" s="30">
        <v>65520</v>
      </c>
      <c r="R50" s="1">
        <v>0.96599999999999997</v>
      </c>
      <c r="S50" s="26">
        <v>93.956043956043956</v>
      </c>
      <c r="T50" s="7">
        <f t="shared" si="42"/>
        <v>61560</v>
      </c>
      <c r="U50" s="184">
        <f t="shared" si="43"/>
        <v>63292.32</v>
      </c>
    </row>
    <row r="51" spans="1:21" x14ac:dyDescent="0.2">
      <c r="A51" s="18">
        <v>43971</v>
      </c>
      <c r="B51" s="98">
        <v>307.41000000000003</v>
      </c>
      <c r="C51" s="30">
        <v>97200</v>
      </c>
      <c r="D51" s="3">
        <v>0.96699999999999997</v>
      </c>
      <c r="E51" s="26">
        <v>93.592592592592595</v>
      </c>
      <c r="F51" s="20">
        <f t="shared" si="38"/>
        <v>90972</v>
      </c>
      <c r="G51" s="149">
        <f t="shared" si="39"/>
        <v>93992.4</v>
      </c>
      <c r="I51" s="98">
        <v>191.85</v>
      </c>
      <c r="J51" s="30">
        <v>104400</v>
      </c>
      <c r="K51" s="1">
        <v>0.98199999999999998</v>
      </c>
      <c r="L51" s="26">
        <v>94.267241379310335</v>
      </c>
      <c r="M51" s="20">
        <f t="shared" si="44"/>
        <v>98414.999999999985</v>
      </c>
      <c r="N51" s="149">
        <f t="shared" si="45"/>
        <v>102520.8</v>
      </c>
      <c r="O51" s="18">
        <v>43971</v>
      </c>
      <c r="P51" s="98">
        <v>585.63</v>
      </c>
      <c r="Q51" s="30">
        <v>65520</v>
      </c>
      <c r="R51" s="1">
        <v>0.97899999999999998</v>
      </c>
      <c r="S51" s="26">
        <v>93.956043956043956</v>
      </c>
      <c r="T51" s="7">
        <f t="shared" si="42"/>
        <v>61560</v>
      </c>
      <c r="U51" s="184">
        <f t="shared" si="43"/>
        <v>64144.08</v>
      </c>
    </row>
    <row r="52" spans="1:21" x14ac:dyDescent="0.2">
      <c r="B52" s="98">
        <v>308.14</v>
      </c>
      <c r="C52" s="30">
        <v>97200</v>
      </c>
      <c r="D52" s="3">
        <v>0.97499999999999998</v>
      </c>
      <c r="E52" s="26">
        <v>96.055555555555557</v>
      </c>
      <c r="F52" s="20">
        <f t="shared" si="38"/>
        <v>93366</v>
      </c>
      <c r="G52" s="149">
        <f t="shared" si="39"/>
        <v>94770</v>
      </c>
      <c r="H52" s="18">
        <v>43973</v>
      </c>
      <c r="I52" s="98">
        <v>192.64</v>
      </c>
      <c r="J52" s="30">
        <v>104400</v>
      </c>
      <c r="K52" s="1">
        <v>0.98799999999999999</v>
      </c>
      <c r="L52" s="26">
        <v>97.758620689655174</v>
      </c>
      <c r="M52" s="20">
        <f t="shared" si="44"/>
        <v>102060</v>
      </c>
      <c r="N52" s="149">
        <f t="shared" si="45"/>
        <v>103147.2</v>
      </c>
      <c r="P52" s="98">
        <v>585.02</v>
      </c>
      <c r="Q52" s="30">
        <v>65520</v>
      </c>
      <c r="R52" s="1">
        <v>0.96899999999999997</v>
      </c>
      <c r="S52" s="26">
        <v>93.956043956043956</v>
      </c>
      <c r="T52" s="7">
        <f t="shared" si="42"/>
        <v>61560</v>
      </c>
      <c r="U52" s="184">
        <f t="shared" si="43"/>
        <v>63488.88</v>
      </c>
    </row>
    <row r="53" spans="1:21" ht="13.9" customHeight="1" x14ac:dyDescent="0.2">
      <c r="B53" s="155">
        <f>AVERAGE(B45:B52)</f>
        <v>306.28874999999999</v>
      </c>
      <c r="C53" s="350" t="s">
        <v>1</v>
      </c>
      <c r="D53" s="351"/>
      <c r="E53" s="27">
        <f>F53/G53</f>
        <v>0.93135905497360705</v>
      </c>
      <c r="F53" s="212">
        <f>SUM(F45:F52)</f>
        <v>694260</v>
      </c>
      <c r="G53" s="155">
        <f>SUM(G45:G52)</f>
        <v>745426.8</v>
      </c>
      <c r="I53" s="98">
        <v>191.79</v>
      </c>
      <c r="J53" s="30">
        <v>104400</v>
      </c>
      <c r="K53" s="1">
        <v>0.98899999999999999</v>
      </c>
      <c r="L53" s="26">
        <v>97.758620689655174</v>
      </c>
      <c r="M53" s="20">
        <f t="shared" si="44"/>
        <v>102060</v>
      </c>
      <c r="N53" s="149">
        <f t="shared" si="45"/>
        <v>103251.6</v>
      </c>
      <c r="O53" s="18">
        <v>43972</v>
      </c>
      <c r="P53" s="98">
        <v>587.33000000000004</v>
      </c>
      <c r="Q53" s="30">
        <v>65520</v>
      </c>
      <c r="R53" s="1">
        <v>0.97799999999999998</v>
      </c>
      <c r="S53" s="26">
        <v>93.956043956043956</v>
      </c>
      <c r="T53" s="7">
        <f t="shared" ref="T53:T60" si="46">Q53*S53/100</f>
        <v>61560</v>
      </c>
      <c r="U53" s="184">
        <f t="shared" ref="U53:U60" si="47">Q53*R53</f>
        <v>64078.559999999998</v>
      </c>
    </row>
    <row r="54" spans="1:21" x14ac:dyDescent="0.2">
      <c r="B54" s="207"/>
      <c r="C54" s="31"/>
      <c r="D54" s="208"/>
      <c r="E54" s="177"/>
      <c r="F54" s="56"/>
      <c r="G54" s="206"/>
      <c r="H54" s="18">
        <v>43974</v>
      </c>
      <c r="I54" s="98">
        <v>192.7</v>
      </c>
      <c r="J54" s="30">
        <v>104400</v>
      </c>
      <c r="K54" s="1">
        <v>0.98899999999999999</v>
      </c>
      <c r="L54" s="26">
        <v>97.758620689655174</v>
      </c>
      <c r="M54" s="20">
        <f t="shared" si="44"/>
        <v>102060</v>
      </c>
      <c r="N54" s="149">
        <f t="shared" si="45"/>
        <v>103251.6</v>
      </c>
      <c r="P54" s="98">
        <v>586</v>
      </c>
      <c r="Q54" s="30">
        <v>65520</v>
      </c>
      <c r="R54" s="1">
        <v>0.96899999999999997</v>
      </c>
      <c r="S54" s="26">
        <v>93.956043956043956</v>
      </c>
      <c r="T54" s="7">
        <f t="shared" si="46"/>
        <v>61560</v>
      </c>
      <c r="U54" s="184">
        <f t="shared" si="47"/>
        <v>63488.88</v>
      </c>
    </row>
    <row r="55" spans="1:21" ht="13.9" customHeight="1" x14ac:dyDescent="0.2">
      <c r="A55" s="33"/>
      <c r="B55" s="323" t="s">
        <v>31</v>
      </c>
      <c r="C55" s="323"/>
      <c r="D55" s="323"/>
      <c r="E55" s="323"/>
      <c r="F55" s="323"/>
      <c r="G55" s="323"/>
      <c r="I55" s="98">
        <v>191.75</v>
      </c>
      <c r="J55" s="30">
        <v>104400</v>
      </c>
      <c r="K55" s="1">
        <v>0.98799999999999999</v>
      </c>
      <c r="L55" s="26">
        <v>97.758620689655174</v>
      </c>
      <c r="M55" s="20">
        <f t="shared" si="44"/>
        <v>102060</v>
      </c>
      <c r="N55" s="149">
        <f t="shared" si="45"/>
        <v>103147.2</v>
      </c>
      <c r="O55" s="18">
        <v>43973</v>
      </c>
      <c r="P55" s="109">
        <v>586.74</v>
      </c>
      <c r="Q55" s="30">
        <v>65520</v>
      </c>
      <c r="R55" s="1">
        <v>0.97799999999999998</v>
      </c>
      <c r="S55" s="26">
        <v>93.956043956043956</v>
      </c>
      <c r="T55" s="7">
        <f t="shared" si="46"/>
        <v>61560</v>
      </c>
      <c r="U55" s="184">
        <f t="shared" si="47"/>
        <v>64078.559999999998</v>
      </c>
    </row>
    <row r="56" spans="1:21" x14ac:dyDescent="0.2">
      <c r="A56" s="18">
        <v>43972</v>
      </c>
      <c r="B56" s="147">
        <v>330.03</v>
      </c>
      <c r="C56" s="187">
        <v>95040</v>
      </c>
      <c r="D56" s="29">
        <v>0.96299999999999997</v>
      </c>
      <c r="E56" s="132">
        <v>78.75</v>
      </c>
      <c r="F56" s="20">
        <f>C56*E56/100</f>
        <v>74844</v>
      </c>
      <c r="G56" s="149">
        <f t="shared" ref="G56" si="48">C56*D56</f>
        <v>91523.520000000004</v>
      </c>
      <c r="H56" s="18">
        <v>43975</v>
      </c>
      <c r="I56" s="98">
        <v>192.81</v>
      </c>
      <c r="J56" s="30">
        <v>104400</v>
      </c>
      <c r="K56" s="1">
        <v>0.97499999999999998</v>
      </c>
      <c r="L56" s="26">
        <v>94.267241379310335</v>
      </c>
      <c r="M56" s="20">
        <f t="shared" si="44"/>
        <v>98414.999999999985</v>
      </c>
      <c r="N56" s="149">
        <f t="shared" si="45"/>
        <v>101790</v>
      </c>
      <c r="P56" s="109">
        <v>586.6</v>
      </c>
      <c r="Q56" s="30">
        <v>65520</v>
      </c>
      <c r="R56" s="1">
        <v>0.97799999999999998</v>
      </c>
      <c r="S56" s="26">
        <v>93.956043956043956</v>
      </c>
      <c r="T56" s="7">
        <f t="shared" si="46"/>
        <v>61560</v>
      </c>
      <c r="U56" s="184">
        <f t="shared" si="47"/>
        <v>64078.559999999998</v>
      </c>
    </row>
    <row r="57" spans="1:21" x14ac:dyDescent="0.2">
      <c r="B57" s="147">
        <v>332.31</v>
      </c>
      <c r="C57" s="187">
        <v>95040</v>
      </c>
      <c r="D57" s="29">
        <v>0.98199999999999998</v>
      </c>
      <c r="E57" s="23">
        <v>93.068181818181813</v>
      </c>
      <c r="F57" s="20">
        <f t="shared" ref="F57:F67" si="49">C57*E57/100</f>
        <v>88452</v>
      </c>
      <c r="G57" s="149">
        <f t="shared" ref="G57:G67" si="50">C57*D57</f>
        <v>93329.279999999999</v>
      </c>
      <c r="I57" s="98">
        <v>192.17</v>
      </c>
      <c r="J57" s="30">
        <v>104400</v>
      </c>
      <c r="K57" s="1">
        <v>0.98699999999999999</v>
      </c>
      <c r="L57" s="26">
        <v>97.758620689655174</v>
      </c>
      <c r="M57" s="20">
        <f t="shared" si="44"/>
        <v>102060</v>
      </c>
      <c r="N57" s="149">
        <f t="shared" si="45"/>
        <v>103042.8</v>
      </c>
      <c r="O57" s="18">
        <v>43974</v>
      </c>
      <c r="P57" s="98">
        <v>587.17999999999995</v>
      </c>
      <c r="Q57" s="30">
        <v>65520</v>
      </c>
      <c r="R57" s="1">
        <v>0.97299999999999998</v>
      </c>
      <c r="S57" s="26">
        <v>93.956043956043956</v>
      </c>
      <c r="T57" s="7">
        <f t="shared" si="46"/>
        <v>61560</v>
      </c>
      <c r="U57" s="184">
        <f t="shared" si="47"/>
        <v>63750.96</v>
      </c>
    </row>
    <row r="58" spans="1:21" x14ac:dyDescent="0.2">
      <c r="A58" s="18">
        <v>43973</v>
      </c>
      <c r="B58" s="109">
        <v>331.5</v>
      </c>
      <c r="C58" s="30">
        <v>95040</v>
      </c>
      <c r="D58" s="3">
        <v>0.97599999999999998</v>
      </c>
      <c r="E58" s="26">
        <v>95.454545454545453</v>
      </c>
      <c r="F58" s="20">
        <f t="shared" si="49"/>
        <v>90720</v>
      </c>
      <c r="G58" s="149">
        <f t="shared" si="50"/>
        <v>92759.039999999994</v>
      </c>
      <c r="H58" s="18">
        <v>43976</v>
      </c>
      <c r="I58" s="98">
        <v>192.68</v>
      </c>
      <c r="J58" s="30">
        <v>104400</v>
      </c>
      <c r="K58" s="1">
        <v>0.97399999999999998</v>
      </c>
      <c r="L58" s="26">
        <v>94.267241379310335</v>
      </c>
      <c r="M58" s="20">
        <f t="shared" si="44"/>
        <v>98414.999999999985</v>
      </c>
      <c r="N58" s="149">
        <f t="shared" si="45"/>
        <v>101685.59999999999</v>
      </c>
      <c r="P58" s="98">
        <v>586.19000000000005</v>
      </c>
      <c r="Q58" s="30">
        <v>65520</v>
      </c>
      <c r="R58" s="1">
        <v>0.98099999999999998</v>
      </c>
      <c r="S58" s="26">
        <v>96.565934065934073</v>
      </c>
      <c r="T58" s="7">
        <f t="shared" si="46"/>
        <v>63270</v>
      </c>
      <c r="U58" s="184">
        <f t="shared" si="47"/>
        <v>64275.119999999995</v>
      </c>
    </row>
    <row r="59" spans="1:21" ht="14.25" customHeight="1" x14ac:dyDescent="0.2">
      <c r="B59" s="109">
        <v>331.75</v>
      </c>
      <c r="C59" s="30">
        <v>95040</v>
      </c>
      <c r="D59" s="3">
        <v>0.98499999999999999</v>
      </c>
      <c r="E59" s="26">
        <v>95.454545454545453</v>
      </c>
      <c r="F59" s="20">
        <f t="shared" si="49"/>
        <v>90720</v>
      </c>
      <c r="G59" s="149">
        <f t="shared" si="50"/>
        <v>93614.399999999994</v>
      </c>
      <c r="I59" s="98">
        <v>192.31</v>
      </c>
      <c r="J59" s="30">
        <v>104400</v>
      </c>
      <c r="K59" s="1">
        <v>0.97799999999999998</v>
      </c>
      <c r="L59" s="26">
        <v>94.267241379310335</v>
      </c>
      <c r="M59" s="20">
        <f t="shared" si="44"/>
        <v>98414.999999999985</v>
      </c>
      <c r="N59" s="149">
        <f t="shared" si="45"/>
        <v>102103.2</v>
      </c>
      <c r="O59" s="18">
        <v>43975</v>
      </c>
      <c r="P59" s="98">
        <v>586.16</v>
      </c>
      <c r="Q59" s="30">
        <v>65520</v>
      </c>
      <c r="R59" s="1">
        <v>0.97199999999999998</v>
      </c>
      <c r="S59" s="26">
        <v>96.565934065934073</v>
      </c>
      <c r="T59" s="7">
        <f t="shared" si="46"/>
        <v>63270</v>
      </c>
      <c r="U59" s="184">
        <f t="shared" si="47"/>
        <v>63685.439999999995</v>
      </c>
    </row>
    <row r="60" spans="1:21" x14ac:dyDescent="0.2">
      <c r="A60" s="18">
        <v>43974</v>
      </c>
      <c r="B60" s="98">
        <v>330.93</v>
      </c>
      <c r="C60" s="30">
        <v>95040</v>
      </c>
      <c r="D60" s="3">
        <v>0.98199999999999998</v>
      </c>
      <c r="E60" s="26">
        <v>95.454545454545453</v>
      </c>
      <c r="F60" s="20">
        <f t="shared" si="49"/>
        <v>90720</v>
      </c>
      <c r="G60" s="149">
        <f t="shared" si="50"/>
        <v>93329.279999999999</v>
      </c>
      <c r="H60" s="18">
        <v>43977</v>
      </c>
      <c r="I60" s="98">
        <v>191.93</v>
      </c>
      <c r="J60" s="30">
        <v>104400</v>
      </c>
      <c r="K60" s="1">
        <v>0.98399999999999999</v>
      </c>
      <c r="L60" s="26">
        <v>97.758620689655174</v>
      </c>
      <c r="M60" s="20">
        <f t="shared" si="44"/>
        <v>102060</v>
      </c>
      <c r="N60" s="149">
        <f t="shared" si="45"/>
        <v>102729.59999999999</v>
      </c>
      <c r="P60" s="98">
        <v>585.6</v>
      </c>
      <c r="Q60" s="30">
        <v>65520</v>
      </c>
      <c r="R60" s="1">
        <v>0.999</v>
      </c>
      <c r="S60" s="26">
        <v>99.175824175824175</v>
      </c>
      <c r="T60" s="7">
        <f t="shared" si="46"/>
        <v>64980</v>
      </c>
      <c r="U60" s="184">
        <f t="shared" si="47"/>
        <v>65454.48</v>
      </c>
    </row>
    <row r="61" spans="1:21" x14ac:dyDescent="0.2">
      <c r="B61" s="98">
        <v>331.77</v>
      </c>
      <c r="C61" s="30">
        <v>95040</v>
      </c>
      <c r="D61" s="3">
        <v>0.98899999999999999</v>
      </c>
      <c r="E61" s="26">
        <v>95.454545454545453</v>
      </c>
      <c r="F61" s="20">
        <f t="shared" si="49"/>
        <v>90720</v>
      </c>
      <c r="G61" s="149">
        <f t="shared" si="50"/>
        <v>93994.559999999998</v>
      </c>
      <c r="I61" s="98">
        <v>192.47</v>
      </c>
      <c r="J61" s="30">
        <v>104400</v>
      </c>
      <c r="K61" s="1">
        <v>0.98499999999999999</v>
      </c>
      <c r="L61" s="26">
        <v>97.758620689655174</v>
      </c>
      <c r="M61" s="20">
        <f t="shared" si="44"/>
        <v>102060</v>
      </c>
      <c r="N61" s="149">
        <f t="shared" si="45"/>
        <v>102834</v>
      </c>
      <c r="P61" s="155">
        <f>AVERAGE(P47:P60)</f>
        <v>584.80214285714294</v>
      </c>
      <c r="Q61" s="350" t="s">
        <v>1</v>
      </c>
      <c r="R61" s="351"/>
      <c r="S61" s="27">
        <f>T61/U61</f>
        <v>0.95575062484394069</v>
      </c>
      <c r="T61" s="214">
        <f>SUM(T47:T60)</f>
        <v>851580</v>
      </c>
      <c r="U61" s="155">
        <f>SUM(U47:U60)</f>
        <v>891006.47999999986</v>
      </c>
    </row>
    <row r="62" spans="1:21" x14ac:dyDescent="0.2">
      <c r="A62" s="18">
        <v>43975</v>
      </c>
      <c r="B62" s="98">
        <v>334.68</v>
      </c>
      <c r="C62" s="30">
        <v>95040</v>
      </c>
      <c r="D62" s="3">
        <v>0.98599999999999999</v>
      </c>
      <c r="E62" s="26">
        <v>95.454545454545453</v>
      </c>
      <c r="F62" s="20">
        <f t="shared" si="49"/>
        <v>90720</v>
      </c>
      <c r="G62" s="149">
        <f t="shared" si="50"/>
        <v>93709.440000000002</v>
      </c>
      <c r="H62" s="18">
        <v>43978</v>
      </c>
      <c r="I62" s="98">
        <v>192.04</v>
      </c>
      <c r="J62" s="30">
        <v>104400</v>
      </c>
      <c r="K62" s="1">
        <v>0.98299999999999998</v>
      </c>
      <c r="L62" s="26">
        <v>94.267241379310335</v>
      </c>
      <c r="M62" s="20">
        <f t="shared" si="44"/>
        <v>98414.999999999985</v>
      </c>
      <c r="N62" s="149">
        <f t="shared" si="45"/>
        <v>102625.2</v>
      </c>
      <c r="P62" s="98"/>
      <c r="Q62" s="30"/>
      <c r="R62" s="1"/>
      <c r="S62" s="26"/>
      <c r="T62" s="20"/>
      <c r="U62" s="149"/>
    </row>
    <row r="63" spans="1:21" x14ac:dyDescent="0.2">
      <c r="B63" s="98">
        <v>332.15</v>
      </c>
      <c r="C63" s="30">
        <v>95040</v>
      </c>
      <c r="D63" s="3">
        <v>0.98799999999999999</v>
      </c>
      <c r="E63" s="26">
        <v>97.840909090909093</v>
      </c>
      <c r="F63" s="20">
        <f t="shared" si="49"/>
        <v>92988</v>
      </c>
      <c r="G63" s="149">
        <f t="shared" si="50"/>
        <v>93899.520000000004</v>
      </c>
      <c r="I63" s="98">
        <v>191.22</v>
      </c>
      <c r="J63" s="30">
        <v>104400</v>
      </c>
      <c r="K63" s="1">
        <v>0.97599999999999998</v>
      </c>
      <c r="L63" s="26">
        <v>94.267241379310335</v>
      </c>
      <c r="M63" s="20">
        <f t="shared" si="44"/>
        <v>98414.999999999985</v>
      </c>
      <c r="N63" s="149">
        <f t="shared" si="45"/>
        <v>101894.39999999999</v>
      </c>
      <c r="O63" s="33"/>
      <c r="P63" s="335" t="s">
        <v>42</v>
      </c>
      <c r="Q63" s="336"/>
      <c r="R63" s="336"/>
      <c r="S63" s="336"/>
      <c r="T63" s="336"/>
      <c r="U63" s="337"/>
    </row>
    <row r="64" spans="1:21" ht="12.75" customHeight="1" x14ac:dyDescent="0.2">
      <c r="A64" s="18">
        <v>43976</v>
      </c>
      <c r="B64" s="98">
        <v>330.91</v>
      </c>
      <c r="C64" s="30">
        <v>95040</v>
      </c>
      <c r="D64" s="3">
        <v>0.98199999999999998</v>
      </c>
      <c r="E64" s="26">
        <v>97.840909090909093</v>
      </c>
      <c r="F64" s="20">
        <f t="shared" si="49"/>
        <v>92988</v>
      </c>
      <c r="G64" s="149">
        <f t="shared" si="50"/>
        <v>93329.279999999999</v>
      </c>
      <c r="H64" s="18">
        <v>43979</v>
      </c>
      <c r="I64" s="98">
        <v>191.4</v>
      </c>
      <c r="J64" s="30">
        <v>104400</v>
      </c>
      <c r="K64" s="1">
        <v>0.98699999999999999</v>
      </c>
      <c r="L64" s="26">
        <v>94.267241379310335</v>
      </c>
      <c r="M64" s="20">
        <f t="shared" si="44"/>
        <v>98414.999999999985</v>
      </c>
      <c r="N64" s="149">
        <f t="shared" si="45"/>
        <v>103042.8</v>
      </c>
      <c r="O64" s="18">
        <v>43976</v>
      </c>
      <c r="P64" s="147">
        <v>441.7</v>
      </c>
      <c r="Q64" s="187">
        <v>79200</v>
      </c>
      <c r="R64" s="38">
        <v>0.84499999999999997</v>
      </c>
      <c r="S64" s="132">
        <v>62.045454545454547</v>
      </c>
      <c r="T64" s="20">
        <f t="shared" ref="T64" si="51">Q64*S64/100</f>
        <v>49140</v>
      </c>
      <c r="U64" s="149">
        <f t="shared" ref="U64" si="52">Q64*R64</f>
        <v>66924</v>
      </c>
    </row>
    <row r="65" spans="1:21" x14ac:dyDescent="0.2">
      <c r="B65" s="98">
        <v>331.1</v>
      </c>
      <c r="C65" s="30">
        <v>95040</v>
      </c>
      <c r="D65" s="3">
        <v>0.98699999999999999</v>
      </c>
      <c r="E65" s="26">
        <v>97.840909090909093</v>
      </c>
      <c r="F65" s="20">
        <f t="shared" si="49"/>
        <v>92988</v>
      </c>
      <c r="G65" s="149">
        <f t="shared" si="50"/>
        <v>93804.479999999996</v>
      </c>
      <c r="I65" s="98">
        <v>191.66</v>
      </c>
      <c r="J65" s="30">
        <v>104400</v>
      </c>
      <c r="K65" s="1">
        <v>0.97299999999999998</v>
      </c>
      <c r="L65" s="26">
        <v>94.267241379310335</v>
      </c>
      <c r="M65" s="20">
        <f t="shared" si="44"/>
        <v>98414.999999999985</v>
      </c>
      <c r="N65" s="149">
        <f t="shared" si="45"/>
        <v>101581.2</v>
      </c>
      <c r="P65" s="147">
        <v>442.22</v>
      </c>
      <c r="Q65" s="148">
        <v>79200</v>
      </c>
      <c r="R65" s="38">
        <v>0.97799999999999998</v>
      </c>
      <c r="S65" s="23">
        <v>93.068181818181813</v>
      </c>
      <c r="T65" s="20">
        <f t="shared" ref="T65:T71" si="53">Q65*S65/100</f>
        <v>73710</v>
      </c>
      <c r="U65" s="149">
        <f t="shared" ref="U65:U71" si="54">Q65*R65</f>
        <v>77457.599999999991</v>
      </c>
    </row>
    <row r="66" spans="1:21" ht="13.9" customHeight="1" x14ac:dyDescent="0.2">
      <c r="A66" s="18">
        <v>43977</v>
      </c>
      <c r="B66" s="98">
        <v>329.08</v>
      </c>
      <c r="C66" s="30">
        <v>95040</v>
      </c>
      <c r="D66" s="3">
        <v>0.98299999999999998</v>
      </c>
      <c r="E66" s="26">
        <v>97.840909090909093</v>
      </c>
      <c r="F66" s="20">
        <f t="shared" si="49"/>
        <v>92988</v>
      </c>
      <c r="G66" s="149">
        <f t="shared" si="50"/>
        <v>93424.319999999992</v>
      </c>
      <c r="H66" s="18">
        <v>43980</v>
      </c>
      <c r="I66" s="98">
        <v>192.33</v>
      </c>
      <c r="J66" s="30">
        <v>104400</v>
      </c>
      <c r="K66" s="1">
        <v>0.95599999999999996</v>
      </c>
      <c r="L66" s="26">
        <v>94.267241379310335</v>
      </c>
      <c r="M66" s="20">
        <f t="shared" si="44"/>
        <v>98414.999999999985</v>
      </c>
      <c r="N66" s="149">
        <f t="shared" si="45"/>
        <v>99806.399999999994</v>
      </c>
      <c r="O66" s="18">
        <v>43977</v>
      </c>
      <c r="P66" s="98">
        <v>440.6</v>
      </c>
      <c r="Q66" s="30">
        <v>79200</v>
      </c>
      <c r="R66" s="1">
        <v>0.98499999999999999</v>
      </c>
      <c r="S66" s="26">
        <v>97.840909090909093</v>
      </c>
      <c r="T66" s="20">
        <f t="shared" si="53"/>
        <v>77490</v>
      </c>
      <c r="U66" s="149">
        <f t="shared" si="54"/>
        <v>78012</v>
      </c>
    </row>
    <row r="67" spans="1:21" x14ac:dyDescent="0.2">
      <c r="B67" s="98">
        <v>331.66</v>
      </c>
      <c r="C67" s="30">
        <v>95040</v>
      </c>
      <c r="D67" s="3">
        <v>0.98899999999999999</v>
      </c>
      <c r="E67" s="26">
        <v>97.840909090909093</v>
      </c>
      <c r="F67" s="20">
        <f t="shared" si="49"/>
        <v>92988</v>
      </c>
      <c r="G67" s="149">
        <f t="shared" si="50"/>
        <v>93994.559999999998</v>
      </c>
      <c r="I67" s="98">
        <v>191.02</v>
      </c>
      <c r="J67" s="30">
        <v>104400</v>
      </c>
      <c r="K67" s="1">
        <v>0.98599999999999999</v>
      </c>
      <c r="L67" s="26">
        <v>94.267241379310335</v>
      </c>
      <c r="M67" s="20">
        <f t="shared" si="44"/>
        <v>98414.999999999985</v>
      </c>
      <c r="N67" s="149">
        <f t="shared" si="45"/>
        <v>102938.4</v>
      </c>
      <c r="P67" s="98">
        <v>440.04</v>
      </c>
      <c r="Q67" s="30">
        <v>79200</v>
      </c>
      <c r="R67" s="1">
        <v>0.98599999999999999</v>
      </c>
      <c r="S67" s="26">
        <v>97.840909090909093</v>
      </c>
      <c r="T67" s="20">
        <f t="shared" si="53"/>
        <v>77490</v>
      </c>
      <c r="U67" s="149">
        <f t="shared" si="54"/>
        <v>78091.199999999997</v>
      </c>
    </row>
    <row r="68" spans="1:21" ht="12.75" customHeight="1" x14ac:dyDescent="0.2">
      <c r="B68" s="155">
        <f>AVERAGE(B56:B67)</f>
        <v>331.48916666666662</v>
      </c>
      <c r="C68" s="350" t="s">
        <v>1</v>
      </c>
      <c r="D68" s="351"/>
      <c r="E68" s="27">
        <f>F68/G68</f>
        <v>0.96531161342050087</v>
      </c>
      <c r="F68" s="219">
        <f>SUM(F56:F67)</f>
        <v>1081836</v>
      </c>
      <c r="G68" s="155">
        <f>SUM(G56:G67)</f>
        <v>1120711.6799999999</v>
      </c>
      <c r="H68" s="18">
        <v>43981</v>
      </c>
      <c r="I68" s="98">
        <v>191.42</v>
      </c>
      <c r="J68" s="30">
        <v>104400</v>
      </c>
      <c r="K68" s="1">
        <v>0.97299999999999998</v>
      </c>
      <c r="L68" s="26">
        <v>94.267241379310335</v>
      </c>
      <c r="M68" s="20">
        <f t="shared" si="44"/>
        <v>98414.999999999985</v>
      </c>
      <c r="N68" s="149">
        <f t="shared" si="45"/>
        <v>101581.2</v>
      </c>
      <c r="O68" s="18">
        <v>43978</v>
      </c>
      <c r="P68" s="98">
        <v>440.81</v>
      </c>
      <c r="Q68" s="30">
        <v>79200</v>
      </c>
      <c r="R68" s="1">
        <v>0.97</v>
      </c>
      <c r="S68" s="26">
        <v>93.068181818181813</v>
      </c>
      <c r="T68" s="20">
        <f t="shared" si="53"/>
        <v>73710</v>
      </c>
      <c r="U68" s="149">
        <f t="shared" si="54"/>
        <v>76824</v>
      </c>
    </row>
    <row r="69" spans="1:21" x14ac:dyDescent="0.2">
      <c r="B69" s="98"/>
      <c r="C69" s="30"/>
      <c r="D69" s="3"/>
      <c r="E69" s="26"/>
      <c r="F69" s="7"/>
      <c r="G69" s="184"/>
      <c r="I69" s="98">
        <v>191.04</v>
      </c>
      <c r="J69" s="30">
        <v>104400</v>
      </c>
      <c r="K69" s="1">
        <v>0.97799999999999998</v>
      </c>
      <c r="L69" s="26">
        <v>94.267241379310335</v>
      </c>
      <c r="M69" s="20">
        <f t="shared" si="44"/>
        <v>98414.999999999985</v>
      </c>
      <c r="N69" s="149">
        <f t="shared" si="45"/>
        <v>102103.2</v>
      </c>
      <c r="P69" s="98">
        <v>441.04</v>
      </c>
      <c r="Q69" s="30">
        <v>79200</v>
      </c>
      <c r="R69" s="1">
        <v>0.98299999999999998</v>
      </c>
      <c r="S69" s="26">
        <v>97.840909090909093</v>
      </c>
      <c r="T69" s="20">
        <f t="shared" si="53"/>
        <v>77490</v>
      </c>
      <c r="U69" s="149">
        <f t="shared" si="54"/>
        <v>77853.600000000006</v>
      </c>
    </row>
    <row r="70" spans="1:21" ht="13.9" customHeight="1" x14ac:dyDescent="0.2">
      <c r="A70" s="33"/>
      <c r="B70" s="335" t="s">
        <v>47</v>
      </c>
      <c r="C70" s="336"/>
      <c r="D70" s="336"/>
      <c r="E70" s="336"/>
      <c r="F70" s="336"/>
      <c r="G70" s="341"/>
      <c r="H70" s="18">
        <v>43982</v>
      </c>
      <c r="I70" s="98">
        <v>193.41</v>
      </c>
      <c r="J70" s="30">
        <v>104400</v>
      </c>
      <c r="K70" s="1">
        <v>0.97099999999999997</v>
      </c>
      <c r="L70" s="50">
        <v>94.267241379310335</v>
      </c>
      <c r="M70" s="20">
        <f t="shared" si="44"/>
        <v>98414.999999999985</v>
      </c>
      <c r="N70" s="149">
        <f t="shared" si="45"/>
        <v>101372.4</v>
      </c>
      <c r="O70" s="18">
        <v>43979</v>
      </c>
      <c r="P70" s="98">
        <v>441.33</v>
      </c>
      <c r="Q70" s="30">
        <v>79200</v>
      </c>
      <c r="R70" s="1">
        <v>0.97899999999999998</v>
      </c>
      <c r="S70" s="26">
        <v>95.454545454545453</v>
      </c>
      <c r="T70" s="20">
        <f t="shared" si="53"/>
        <v>75600</v>
      </c>
      <c r="U70" s="149">
        <f t="shared" si="54"/>
        <v>77536.800000000003</v>
      </c>
    </row>
    <row r="71" spans="1:21" ht="14.25" customHeight="1" x14ac:dyDescent="0.2">
      <c r="A71" s="18">
        <v>43978</v>
      </c>
      <c r="B71" s="98">
        <v>250.72</v>
      </c>
      <c r="C71" s="30">
        <v>113040</v>
      </c>
      <c r="D71" s="3">
        <v>0.75600000000000001</v>
      </c>
      <c r="E71" s="26">
        <v>59.787685774946922</v>
      </c>
      <c r="F71" s="20">
        <f t="shared" ref="F71" si="55">C71*E71/100</f>
        <v>67584</v>
      </c>
      <c r="G71" s="149">
        <f t="shared" ref="G71" si="56">C71*D71</f>
        <v>85458.240000000005</v>
      </c>
      <c r="I71" s="108">
        <v>191.67</v>
      </c>
      <c r="J71" s="77">
        <v>104400</v>
      </c>
      <c r="K71" s="124">
        <v>0.98599999999999999</v>
      </c>
      <c r="L71" s="63">
        <v>97.758620689655174</v>
      </c>
      <c r="M71" s="20">
        <f t="shared" si="44"/>
        <v>102060</v>
      </c>
      <c r="N71" s="149">
        <f t="shared" si="45"/>
        <v>102938.4</v>
      </c>
      <c r="P71" s="98">
        <v>441.39</v>
      </c>
      <c r="Q71" s="30">
        <v>79200</v>
      </c>
      <c r="R71" s="1">
        <v>0.98299999999999998</v>
      </c>
      <c r="S71" s="26">
        <v>95.454545454545453</v>
      </c>
      <c r="T71" s="20">
        <f t="shared" si="53"/>
        <v>75600</v>
      </c>
      <c r="U71" s="149">
        <f t="shared" si="54"/>
        <v>77853.600000000006</v>
      </c>
    </row>
    <row r="72" spans="1:21" x14ac:dyDescent="0.2">
      <c r="B72" s="98">
        <v>252.52</v>
      </c>
      <c r="C72" s="30">
        <v>113040</v>
      </c>
      <c r="D72" s="3">
        <v>0.95099999999999996</v>
      </c>
      <c r="E72" s="26">
        <v>92.172682236376502</v>
      </c>
      <c r="F72" s="20">
        <f t="shared" ref="F72:F80" si="57">C72*E72/100</f>
        <v>104192</v>
      </c>
      <c r="G72" s="149">
        <f t="shared" ref="G72:G80" si="58">C72*D72</f>
        <v>107501.04</v>
      </c>
      <c r="I72" s="231">
        <f>AVERAGE(I36:I71)</f>
        <v>191.75472222222223</v>
      </c>
      <c r="J72" s="361" t="s">
        <v>1</v>
      </c>
      <c r="K72" s="362"/>
      <c r="L72" s="232">
        <f>M72/N72</f>
        <v>0.96547265076039246</v>
      </c>
      <c r="M72" s="212">
        <f>SUM(M36:M71)</f>
        <v>3546585</v>
      </c>
      <c r="N72" s="155">
        <f>SUM(N36:N71)</f>
        <v>3673418.4000000004</v>
      </c>
      <c r="P72" s="155">
        <f>AVERAGE(P64:P71)</f>
        <v>441.14124999999996</v>
      </c>
      <c r="Q72" s="350" t="s">
        <v>1</v>
      </c>
      <c r="R72" s="351"/>
      <c r="S72" s="27">
        <f>T72/U72</f>
        <v>0.95033549923937777</v>
      </c>
      <c r="T72" s="220">
        <f>SUM(T64:T71)</f>
        <v>580230</v>
      </c>
      <c r="U72" s="155">
        <f>SUM(U64:U71)</f>
        <v>610552.80000000005</v>
      </c>
    </row>
    <row r="73" spans="1:21" x14ac:dyDescent="0.2">
      <c r="A73" s="18">
        <v>43979</v>
      </c>
      <c r="B73" s="98">
        <v>253.19</v>
      </c>
      <c r="C73" s="30">
        <v>113040</v>
      </c>
      <c r="D73" s="3">
        <v>0.96699999999999997</v>
      </c>
      <c r="E73" s="26">
        <v>92.172682236376502</v>
      </c>
      <c r="F73" s="20">
        <f t="shared" si="57"/>
        <v>104192</v>
      </c>
      <c r="G73" s="149">
        <f t="shared" si="58"/>
        <v>109309.68</v>
      </c>
      <c r="I73" s="64"/>
      <c r="J73" s="202"/>
      <c r="K73" s="202"/>
      <c r="L73" s="65"/>
      <c r="M73" s="199"/>
      <c r="N73" s="199"/>
    </row>
    <row r="74" spans="1:21" ht="14.25" customHeight="1" x14ac:dyDescent="0.2">
      <c r="B74" s="98">
        <v>253.2</v>
      </c>
      <c r="C74" s="30">
        <v>113040</v>
      </c>
      <c r="D74" s="3">
        <v>0.97399999999999998</v>
      </c>
      <c r="E74" s="26">
        <v>92.172682236376502</v>
      </c>
      <c r="F74" s="20">
        <f t="shared" si="57"/>
        <v>104192</v>
      </c>
      <c r="G74" s="149">
        <f t="shared" si="58"/>
        <v>110100.95999999999</v>
      </c>
      <c r="I74" s="199"/>
      <c r="J74" s="49"/>
      <c r="K74" s="199"/>
      <c r="L74" s="65"/>
      <c r="M74" s="199"/>
      <c r="N74" s="138"/>
      <c r="O74" s="33"/>
      <c r="P74" s="335" t="s">
        <v>15</v>
      </c>
      <c r="Q74" s="336"/>
      <c r="R74" s="336"/>
      <c r="S74" s="336"/>
      <c r="T74" s="336"/>
      <c r="U74" s="336"/>
    </row>
    <row r="75" spans="1:21" x14ac:dyDescent="0.2">
      <c r="A75" s="18">
        <v>43980</v>
      </c>
      <c r="B75" s="98">
        <v>253.23</v>
      </c>
      <c r="C75" s="30">
        <v>113040</v>
      </c>
      <c r="D75" s="3">
        <v>0.95299999999999996</v>
      </c>
      <c r="E75" s="26">
        <v>92.172682236376502</v>
      </c>
      <c r="F75" s="20">
        <f t="shared" si="57"/>
        <v>104192</v>
      </c>
      <c r="G75" s="149">
        <f t="shared" si="58"/>
        <v>107727.12</v>
      </c>
      <c r="I75" s="66"/>
      <c r="J75" s="66"/>
      <c r="K75" s="199"/>
      <c r="L75" s="49"/>
      <c r="M75" s="199"/>
      <c r="N75" s="199"/>
      <c r="O75" s="18">
        <v>43980</v>
      </c>
      <c r="P75" s="147">
        <v>450.52</v>
      </c>
      <c r="Q75" s="187">
        <v>77040</v>
      </c>
      <c r="R75" s="38">
        <v>0.91300000000000003</v>
      </c>
      <c r="S75" s="132">
        <v>73.808411214953267</v>
      </c>
      <c r="T75" s="20">
        <f t="shared" ref="T75" si="59">Q75*S75/100</f>
        <v>56862</v>
      </c>
      <c r="U75" s="149">
        <f t="shared" ref="U75" si="60">Q75*R75</f>
        <v>70337.52</v>
      </c>
    </row>
    <row r="76" spans="1:21" x14ac:dyDescent="0.2">
      <c r="B76" s="98">
        <v>253</v>
      </c>
      <c r="C76" s="30">
        <v>113040</v>
      </c>
      <c r="D76" s="3">
        <v>0.97899999999999998</v>
      </c>
      <c r="E76" s="26">
        <v>94.663835810332628</v>
      </c>
      <c r="F76" s="20">
        <f t="shared" si="57"/>
        <v>107008</v>
      </c>
      <c r="G76" s="149">
        <f t="shared" si="58"/>
        <v>110666.16</v>
      </c>
      <c r="I76" s="199"/>
      <c r="K76" s="199"/>
      <c r="L76" s="199"/>
      <c r="M76" s="199"/>
      <c r="N76" s="199"/>
      <c r="P76" s="147">
        <v>451.97</v>
      </c>
      <c r="Q76" s="148">
        <v>77040</v>
      </c>
      <c r="R76" s="38">
        <v>0.98099999999999998</v>
      </c>
      <c r="S76" s="23">
        <v>96.518691588785046</v>
      </c>
      <c r="T76" s="20">
        <f t="shared" ref="T76:T80" si="61">Q76*S76/100</f>
        <v>74358</v>
      </c>
      <c r="U76" s="149">
        <f t="shared" ref="U76:U80" si="62">Q76*R76</f>
        <v>75576.240000000005</v>
      </c>
    </row>
    <row r="77" spans="1:21" x14ac:dyDescent="0.2">
      <c r="A77" s="18">
        <v>43981</v>
      </c>
      <c r="B77" s="98">
        <v>252.95</v>
      </c>
      <c r="C77" s="30">
        <v>113040</v>
      </c>
      <c r="D77" s="3">
        <v>0.96599999999999997</v>
      </c>
      <c r="E77" s="26">
        <v>94.663835810332628</v>
      </c>
      <c r="F77" s="20">
        <f t="shared" si="57"/>
        <v>107008</v>
      </c>
      <c r="G77" s="149">
        <f t="shared" si="58"/>
        <v>109196.64</v>
      </c>
      <c r="H77" s="18"/>
      <c r="I77" s="199"/>
      <c r="K77" s="199"/>
      <c r="L77" s="199"/>
      <c r="M77" s="199"/>
      <c r="N77" s="199"/>
      <c r="O77" s="18">
        <v>43981</v>
      </c>
      <c r="P77" s="98">
        <v>450.6</v>
      </c>
      <c r="Q77" s="30">
        <v>77040</v>
      </c>
      <c r="R77" s="1">
        <v>0.99990000000000001</v>
      </c>
      <c r="S77" s="26">
        <v>98.411214953271028</v>
      </c>
      <c r="T77" s="20">
        <f t="shared" si="61"/>
        <v>75816</v>
      </c>
      <c r="U77" s="149">
        <f t="shared" si="62"/>
        <v>77032.296000000002</v>
      </c>
    </row>
    <row r="78" spans="1:21" x14ac:dyDescent="0.2">
      <c r="A78" s="18"/>
      <c r="B78" s="98">
        <v>252.77</v>
      </c>
      <c r="C78" s="30">
        <v>113040</v>
      </c>
      <c r="D78" s="3">
        <v>0.98099999999999998</v>
      </c>
      <c r="E78" s="26">
        <v>94.663835810332628</v>
      </c>
      <c r="F78" s="20">
        <f t="shared" si="57"/>
        <v>107008</v>
      </c>
      <c r="G78" s="149">
        <f t="shared" si="58"/>
        <v>110892.24</v>
      </c>
      <c r="H78" s="18"/>
      <c r="I78" s="40"/>
      <c r="K78" s="199"/>
      <c r="L78" s="199"/>
      <c r="M78" s="199"/>
      <c r="N78" s="199"/>
      <c r="O78" s="18"/>
      <c r="P78" s="98">
        <v>451</v>
      </c>
      <c r="Q78" s="30">
        <v>77040</v>
      </c>
      <c r="R78" s="1">
        <v>0.999</v>
      </c>
      <c r="S78" s="26">
        <v>98.411214953271028</v>
      </c>
      <c r="T78" s="20">
        <f t="shared" si="61"/>
        <v>75816</v>
      </c>
      <c r="U78" s="149">
        <f t="shared" si="62"/>
        <v>76962.960000000006</v>
      </c>
    </row>
    <row r="79" spans="1:21" x14ac:dyDescent="0.2">
      <c r="A79" s="18">
        <v>43982</v>
      </c>
      <c r="B79" s="98">
        <v>252.08</v>
      </c>
      <c r="C79" s="30">
        <v>113040</v>
      </c>
      <c r="D79" s="3">
        <v>0.97</v>
      </c>
      <c r="E79" s="50">
        <v>94.663835810332628</v>
      </c>
      <c r="F79" s="20">
        <f t="shared" si="57"/>
        <v>107008</v>
      </c>
      <c r="G79" s="149">
        <f t="shared" si="58"/>
        <v>109648.8</v>
      </c>
      <c r="I79" s="40"/>
      <c r="K79" s="199"/>
      <c r="L79" s="199"/>
      <c r="M79" s="199"/>
      <c r="N79" s="199"/>
      <c r="O79" s="18">
        <v>43982</v>
      </c>
      <c r="P79" s="226">
        <v>452.41</v>
      </c>
      <c r="Q79" s="227">
        <v>77040</v>
      </c>
      <c r="R79" s="230">
        <v>0.98</v>
      </c>
      <c r="S79" s="228">
        <v>96.518691588785046</v>
      </c>
      <c r="T79" s="20">
        <f t="shared" si="61"/>
        <v>74358</v>
      </c>
      <c r="U79" s="149">
        <f t="shared" si="62"/>
        <v>75499.199999999997</v>
      </c>
    </row>
    <row r="80" spans="1:21" ht="15" thickBot="1" x14ac:dyDescent="0.25">
      <c r="A80" s="18"/>
      <c r="B80" s="229">
        <v>252.77</v>
      </c>
      <c r="C80" s="54">
        <v>113040</v>
      </c>
      <c r="D80" s="52">
        <v>0.98299999999999998</v>
      </c>
      <c r="E80" s="51">
        <v>94.663835810332628</v>
      </c>
      <c r="F80" s="20">
        <f t="shared" si="57"/>
        <v>107008</v>
      </c>
      <c r="G80" s="149">
        <f t="shared" si="58"/>
        <v>111118.31999999999</v>
      </c>
      <c r="H80" s="18"/>
      <c r="I80" s="40"/>
      <c r="K80" s="40"/>
      <c r="L80" s="196"/>
      <c r="M80" s="196"/>
      <c r="N80" s="196"/>
      <c r="O80" s="18"/>
      <c r="P80" s="233">
        <v>451.65</v>
      </c>
      <c r="Q80" s="234">
        <v>77040</v>
      </c>
      <c r="R80" s="235">
        <v>0.99990000000000001</v>
      </c>
      <c r="S80" s="236">
        <v>96.518691588785046</v>
      </c>
      <c r="T80" s="20">
        <f t="shared" si="61"/>
        <v>74358</v>
      </c>
      <c r="U80" s="149">
        <f t="shared" si="62"/>
        <v>77032.296000000002</v>
      </c>
    </row>
    <row r="81" spans="1:21" x14ac:dyDescent="0.2">
      <c r="B81" s="155">
        <f>AVERAGE(B71:B80)</f>
        <v>252.64300000000003</v>
      </c>
      <c r="C81" s="185"/>
      <c r="D81" s="186" t="s">
        <v>1</v>
      </c>
      <c r="E81" s="35">
        <f>F81/G81</f>
        <v>0.95126328456974274</v>
      </c>
      <c r="F81" s="198">
        <f>SUM(F71:F80)</f>
        <v>1019392</v>
      </c>
      <c r="G81" s="198">
        <f>SUM(G71:G80)</f>
        <v>1071619.2</v>
      </c>
      <c r="I81" s="199"/>
      <c r="K81" s="199"/>
      <c r="L81" s="199"/>
      <c r="M81" s="199"/>
      <c r="N81" s="199"/>
      <c r="P81" s="231">
        <f>AVERAGE(P75:P80)</f>
        <v>451.35833333333335</v>
      </c>
      <c r="Q81" s="361" t="s">
        <v>1</v>
      </c>
      <c r="R81" s="362"/>
      <c r="S81" s="232">
        <f>T81/U81</f>
        <v>0.9538668367522315</v>
      </c>
      <c r="T81" s="220">
        <f>SUM(T75:T80)</f>
        <v>431568</v>
      </c>
      <c r="U81" s="155">
        <f>SUM(U75:U80)</f>
        <v>452440.51199999999</v>
      </c>
    </row>
    <row r="82" spans="1:21" x14ac:dyDescent="0.2">
      <c r="B82" s="66"/>
      <c r="C82" s="66"/>
      <c r="D82" s="199"/>
      <c r="E82" s="49"/>
      <c r="F82" s="199"/>
      <c r="G82" s="199"/>
      <c r="I82" s="199"/>
      <c r="K82" s="199"/>
      <c r="L82" s="199"/>
      <c r="M82" s="199"/>
      <c r="N82" s="199"/>
      <c r="P82" s="64"/>
      <c r="Q82" s="202"/>
      <c r="R82" s="202"/>
      <c r="S82" s="49"/>
      <c r="T82" s="199"/>
      <c r="U82" s="201"/>
    </row>
    <row r="83" spans="1:21" x14ac:dyDescent="0.2">
      <c r="B83" s="40"/>
      <c r="C83" s="40"/>
      <c r="D83" s="199"/>
      <c r="E83" s="199"/>
      <c r="F83" s="199"/>
      <c r="G83" s="199"/>
      <c r="I83" s="40"/>
      <c r="K83" s="199"/>
      <c r="L83" s="199"/>
      <c r="M83" s="199"/>
      <c r="N83" s="199"/>
      <c r="P83" s="64"/>
      <c r="Q83" s="49"/>
      <c r="R83" s="199"/>
      <c r="S83" s="65"/>
      <c r="T83" s="199"/>
    </row>
    <row r="84" spans="1:21" ht="13.5" customHeight="1" x14ac:dyDescent="0.2">
      <c r="B84" s="321"/>
      <c r="C84" s="321"/>
      <c r="D84" s="321"/>
      <c r="E84" s="196"/>
      <c r="F84" s="196"/>
      <c r="G84" s="196"/>
      <c r="I84" s="321"/>
      <c r="J84" s="321"/>
      <c r="K84" s="321"/>
      <c r="L84" s="196"/>
      <c r="M84" s="196"/>
      <c r="N84" s="196"/>
      <c r="P84" s="64"/>
      <c r="Q84" s="49"/>
      <c r="R84" s="199"/>
      <c r="S84" s="65"/>
      <c r="T84" s="199"/>
    </row>
    <row r="85" spans="1:21" x14ac:dyDescent="0.2">
      <c r="B85" s="199"/>
      <c r="C85" s="5"/>
      <c r="D85" s="199"/>
      <c r="E85" s="199"/>
      <c r="F85" s="199"/>
      <c r="G85" s="199"/>
      <c r="I85" s="199"/>
      <c r="J85" s="5"/>
      <c r="K85" s="199"/>
      <c r="L85" s="199"/>
      <c r="M85" s="199"/>
      <c r="N85" s="199"/>
      <c r="P85" s="64"/>
      <c r="Q85" s="49"/>
      <c r="R85" s="199"/>
      <c r="S85" s="65"/>
      <c r="T85" s="199"/>
    </row>
    <row r="86" spans="1:21" x14ac:dyDescent="0.2">
      <c r="B86" s="199"/>
      <c r="C86" s="5"/>
      <c r="D86" s="199"/>
      <c r="E86" s="199"/>
      <c r="F86" s="199"/>
      <c r="G86" s="199"/>
      <c r="I86" s="199"/>
      <c r="J86" s="5"/>
      <c r="K86" s="199"/>
      <c r="L86" s="199"/>
      <c r="M86" s="199"/>
      <c r="N86" s="199"/>
      <c r="P86" s="66"/>
      <c r="Q86" s="66"/>
      <c r="R86" s="199"/>
      <c r="S86" s="49"/>
      <c r="T86" s="199"/>
    </row>
    <row r="87" spans="1:21" x14ac:dyDescent="0.2">
      <c r="B87" s="199"/>
      <c r="C87" s="5"/>
      <c r="D87" s="199"/>
      <c r="E87" s="199"/>
      <c r="F87" s="199"/>
      <c r="G87" s="199"/>
      <c r="I87" s="199"/>
      <c r="J87" s="5"/>
      <c r="K87" s="199"/>
      <c r="L87" s="199"/>
      <c r="M87" s="199"/>
      <c r="N87" s="199"/>
      <c r="P87" s="199"/>
      <c r="Q87" s="5"/>
      <c r="R87" s="199"/>
    </row>
    <row r="88" spans="1:21" x14ac:dyDescent="0.2">
      <c r="B88" s="199"/>
      <c r="C88" s="5"/>
      <c r="D88" s="199"/>
      <c r="E88" s="199"/>
      <c r="F88" s="199"/>
      <c r="G88" s="199"/>
      <c r="I88" s="199"/>
      <c r="J88" s="5"/>
      <c r="K88" s="199"/>
      <c r="L88" s="199"/>
      <c r="M88" s="199"/>
      <c r="N88" s="199"/>
      <c r="P88" s="199"/>
      <c r="Q88" s="5"/>
      <c r="R88" s="199"/>
    </row>
    <row r="89" spans="1:21" x14ac:dyDescent="0.2">
      <c r="A89" s="18"/>
      <c r="B89" s="199"/>
      <c r="C89" s="5"/>
      <c r="D89" s="199"/>
      <c r="E89" s="199"/>
      <c r="F89" s="199"/>
      <c r="G89" s="199"/>
      <c r="H89" s="18"/>
      <c r="I89" s="199"/>
      <c r="J89" s="5"/>
      <c r="K89" s="199"/>
      <c r="L89" s="199"/>
      <c r="M89" s="199"/>
      <c r="N89" s="199"/>
      <c r="O89" s="18"/>
      <c r="P89" s="199"/>
      <c r="Q89" s="5"/>
      <c r="R89" s="199"/>
    </row>
    <row r="90" spans="1:21" x14ac:dyDescent="0.2">
      <c r="B90" s="199"/>
      <c r="C90" s="5"/>
      <c r="D90" s="199"/>
      <c r="E90" s="199"/>
      <c r="F90" s="199"/>
      <c r="G90" s="199"/>
      <c r="I90" s="199"/>
      <c r="J90" s="5"/>
      <c r="K90" s="199"/>
      <c r="L90" s="199"/>
      <c r="M90" s="199"/>
      <c r="N90" s="199"/>
      <c r="P90" s="199"/>
      <c r="Q90" s="5"/>
      <c r="R90" s="199"/>
    </row>
    <row r="91" spans="1:21" x14ac:dyDescent="0.2">
      <c r="B91" s="321"/>
      <c r="C91" s="321"/>
      <c r="D91" s="199"/>
      <c r="E91" s="199"/>
      <c r="F91" s="199"/>
      <c r="G91" s="199"/>
      <c r="I91" s="321"/>
      <c r="J91" s="321"/>
      <c r="K91" s="199"/>
      <c r="L91" s="199"/>
      <c r="M91" s="199"/>
      <c r="N91" s="199"/>
      <c r="P91" s="321"/>
      <c r="Q91" s="321"/>
      <c r="R91" s="199"/>
    </row>
  </sheetData>
  <mergeCells count="37">
    <mergeCell ref="B1:F1"/>
    <mergeCell ref="B55:G55"/>
    <mergeCell ref="Q61:R61"/>
    <mergeCell ref="Q10:R10"/>
    <mergeCell ref="Q19:R19"/>
    <mergeCell ref="I1:M1"/>
    <mergeCell ref="P1:T1"/>
    <mergeCell ref="B3:G3"/>
    <mergeCell ref="I3:N3"/>
    <mergeCell ref="P3:U3"/>
    <mergeCell ref="C6:D6"/>
    <mergeCell ref="B8:G8"/>
    <mergeCell ref="J12:K12"/>
    <mergeCell ref="I14:N14"/>
    <mergeCell ref="J33:K33"/>
    <mergeCell ref="I35:N35"/>
    <mergeCell ref="P12:U12"/>
    <mergeCell ref="P21:U21"/>
    <mergeCell ref="C42:D42"/>
    <mergeCell ref="C27:D27"/>
    <mergeCell ref="B29:G29"/>
    <mergeCell ref="B44:G44"/>
    <mergeCell ref="P91:Q91"/>
    <mergeCell ref="B84:D84"/>
    <mergeCell ref="I84:K84"/>
    <mergeCell ref="B91:C91"/>
    <mergeCell ref="I91:J91"/>
    <mergeCell ref="C53:D53"/>
    <mergeCell ref="J72:K72"/>
    <mergeCell ref="P46:U46"/>
    <mergeCell ref="Q44:R44"/>
    <mergeCell ref="C68:D68"/>
    <mergeCell ref="P63:U63"/>
    <mergeCell ref="B70:G70"/>
    <mergeCell ref="Q72:R72"/>
    <mergeCell ref="P74:U74"/>
    <mergeCell ref="Q81:R8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D957-9817-4BE3-9415-A58E5E1DA882}">
  <sheetPr>
    <pageSetUpPr fitToPage="1"/>
  </sheetPr>
  <dimension ref="A1:U91"/>
  <sheetViews>
    <sheetView view="pageBreakPreview" zoomScale="95" zoomScaleSheetLayoutView="95" workbookViewId="0">
      <pane ySplit="2" topLeftCell="A3" activePane="bottomLeft" state="frozen"/>
      <selection pane="bottomLeft" activeCell="B20" sqref="B20:G20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223"/>
      <c r="I1" s="332" t="s">
        <v>8</v>
      </c>
      <c r="J1" s="333"/>
      <c r="K1" s="333"/>
      <c r="L1" s="333"/>
      <c r="M1" s="333"/>
      <c r="N1" s="223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34"/>
      <c r="B3" s="335" t="s">
        <v>47</v>
      </c>
      <c r="C3" s="336"/>
      <c r="D3" s="336"/>
      <c r="E3" s="336"/>
      <c r="F3" s="336"/>
      <c r="G3" s="341"/>
      <c r="H3" s="34"/>
      <c r="I3" s="323" t="s">
        <v>12</v>
      </c>
      <c r="J3" s="323"/>
      <c r="K3" s="323"/>
      <c r="L3" s="323"/>
      <c r="M3" s="323"/>
      <c r="N3" s="323"/>
      <c r="O3" s="34"/>
      <c r="P3" s="323" t="s">
        <v>51</v>
      </c>
      <c r="Q3" s="323"/>
      <c r="R3" s="323"/>
      <c r="S3" s="323"/>
      <c r="T3" s="323"/>
      <c r="U3" s="323"/>
    </row>
    <row r="4" spans="1:21" ht="13.9" customHeight="1" x14ac:dyDescent="0.2">
      <c r="A4" s="18">
        <v>43983</v>
      </c>
      <c r="B4" s="123">
        <v>252.79</v>
      </c>
      <c r="C4" s="61">
        <v>113040</v>
      </c>
      <c r="D4" s="2">
        <v>0.97499999999999998</v>
      </c>
      <c r="E4" s="48">
        <v>94.663835810332628</v>
      </c>
      <c r="F4" s="7">
        <f t="shared" ref="F4" si="0">C4*E4/100</f>
        <v>107008</v>
      </c>
      <c r="G4" s="184">
        <f t="shared" ref="G4" si="1">C4*D4</f>
        <v>110214</v>
      </c>
      <c r="H4" s="18">
        <v>43983</v>
      </c>
      <c r="I4" s="180">
        <v>192.85</v>
      </c>
      <c r="J4" s="181">
        <v>104400</v>
      </c>
      <c r="K4" s="182">
        <v>0.99</v>
      </c>
      <c r="L4" s="183">
        <v>97.758620689655174</v>
      </c>
      <c r="M4" s="7">
        <f t="shared" ref="M4" si="2">J4*L4/100</f>
        <v>102060</v>
      </c>
      <c r="N4" s="184">
        <f t="shared" ref="N4" si="3">J4*K4</f>
        <v>103356</v>
      </c>
      <c r="O4" s="18">
        <v>43983</v>
      </c>
      <c r="P4" s="180">
        <v>409.35</v>
      </c>
      <c r="Q4" s="181">
        <v>79200</v>
      </c>
      <c r="R4" s="182">
        <v>0.91700000000000004</v>
      </c>
      <c r="S4" s="183">
        <v>65.469696969696969</v>
      </c>
      <c r="T4" s="7">
        <f t="shared" ref="T4" si="4">Q4*S4/100</f>
        <v>51852</v>
      </c>
      <c r="U4" s="184">
        <f t="shared" ref="U4" si="5">Q4*R4</f>
        <v>72626.400000000009</v>
      </c>
    </row>
    <row r="5" spans="1:21" ht="12.75" customHeight="1" x14ac:dyDescent="0.2">
      <c r="B5" s="98">
        <v>253.64</v>
      </c>
      <c r="C5" s="30">
        <v>113040</v>
      </c>
      <c r="D5" s="3">
        <v>0.98099999999999998</v>
      </c>
      <c r="E5" s="26">
        <v>94.663835810332628</v>
      </c>
      <c r="F5" s="7">
        <f t="shared" ref="F5:F19" si="6">C5*E5/100</f>
        <v>107008</v>
      </c>
      <c r="G5" s="184">
        <f t="shared" ref="G5:G19" si="7">C5*D5</f>
        <v>110892.24</v>
      </c>
      <c r="I5" s="97">
        <v>192.21</v>
      </c>
      <c r="J5" s="148">
        <v>104400</v>
      </c>
      <c r="K5" s="4">
        <v>0.98299999999999998</v>
      </c>
      <c r="L5" s="23">
        <v>97.758620689655174</v>
      </c>
      <c r="M5" s="7">
        <f t="shared" ref="M5" si="8">J5*L5/100</f>
        <v>102060</v>
      </c>
      <c r="N5" s="184">
        <f t="shared" ref="N5" si="9">J5*K5</f>
        <v>102625.2</v>
      </c>
      <c r="P5" s="98">
        <v>409.29</v>
      </c>
      <c r="Q5" s="30">
        <v>79200</v>
      </c>
      <c r="R5" s="1">
        <v>0.98899999999999999</v>
      </c>
      <c r="S5" s="26">
        <v>97.075757575757564</v>
      </c>
      <c r="T5" s="7">
        <f t="shared" ref="T5:T9" si="10">Q5*S5/100</f>
        <v>76883.999999999985</v>
      </c>
      <c r="U5" s="184">
        <f t="shared" ref="U5:U9" si="11">Q5*R5</f>
        <v>78328.800000000003</v>
      </c>
    </row>
    <row r="6" spans="1:21" x14ac:dyDescent="0.2">
      <c r="A6" s="18">
        <v>43984</v>
      </c>
      <c r="B6" s="98">
        <v>252.29</v>
      </c>
      <c r="C6" s="30">
        <v>113040</v>
      </c>
      <c r="D6" s="3">
        <v>0.98</v>
      </c>
      <c r="E6" s="26">
        <v>94.663835810332628</v>
      </c>
      <c r="F6" s="7">
        <f t="shared" si="6"/>
        <v>107008</v>
      </c>
      <c r="G6" s="184">
        <f t="shared" si="7"/>
        <v>110779.2</v>
      </c>
      <c r="I6" s="155">
        <f>AVERAGE(I4:I5)</f>
        <v>192.53</v>
      </c>
      <c r="J6" s="350" t="s">
        <v>1</v>
      </c>
      <c r="K6" s="351"/>
      <c r="L6" s="27">
        <f>M6/N6</f>
        <v>0.99096422391946448</v>
      </c>
      <c r="M6" s="222">
        <f>SUM(M4:M5)</f>
        <v>204120</v>
      </c>
      <c r="N6" s="155">
        <f>SUM(N4:N5)</f>
        <v>205981.2</v>
      </c>
      <c r="O6" s="18">
        <v>43984</v>
      </c>
      <c r="P6" s="98">
        <v>408.18</v>
      </c>
      <c r="Q6" s="30">
        <v>79200</v>
      </c>
      <c r="R6" s="1">
        <v>0.96599999999999997</v>
      </c>
      <c r="S6" s="26">
        <v>94.818181818181827</v>
      </c>
      <c r="T6" s="7">
        <f t="shared" si="10"/>
        <v>75096.000000000015</v>
      </c>
      <c r="U6" s="184">
        <f t="shared" si="11"/>
        <v>76507.199999999997</v>
      </c>
    </row>
    <row r="7" spans="1:21" x14ac:dyDescent="0.2">
      <c r="B7" s="98">
        <v>252.51570000000001</v>
      </c>
      <c r="C7" s="30">
        <v>113040</v>
      </c>
      <c r="D7" s="3">
        <v>0.97499999999999998</v>
      </c>
      <c r="E7" s="26">
        <v>94.663835810332628</v>
      </c>
      <c r="F7" s="7">
        <f t="shared" si="6"/>
        <v>107008</v>
      </c>
      <c r="G7" s="184">
        <f t="shared" si="7"/>
        <v>110214</v>
      </c>
      <c r="I7" s="98"/>
      <c r="J7" s="30"/>
      <c r="K7" s="1"/>
      <c r="L7" s="26"/>
      <c r="M7" s="20"/>
      <c r="N7" s="149"/>
      <c r="P7" s="98">
        <v>410.1</v>
      </c>
      <c r="Q7" s="30">
        <v>79200</v>
      </c>
      <c r="R7" s="1">
        <v>0.98399999999999999</v>
      </c>
      <c r="S7" s="26">
        <v>97.075757575757564</v>
      </c>
      <c r="T7" s="7">
        <f t="shared" si="10"/>
        <v>76883.999999999985</v>
      </c>
      <c r="U7" s="184">
        <f t="shared" si="11"/>
        <v>77932.800000000003</v>
      </c>
    </row>
    <row r="8" spans="1:21" ht="13.9" customHeight="1" x14ac:dyDescent="0.2">
      <c r="A8" s="18">
        <v>43985</v>
      </c>
      <c r="B8" s="98">
        <v>252.62</v>
      </c>
      <c r="C8" s="30">
        <v>113040</v>
      </c>
      <c r="D8" s="3">
        <v>0.97899999999999998</v>
      </c>
      <c r="E8" s="26">
        <v>95.017692852087748</v>
      </c>
      <c r="F8" s="7">
        <f t="shared" si="6"/>
        <v>107407.99999999999</v>
      </c>
      <c r="G8" s="184">
        <f t="shared" si="7"/>
        <v>110666.16</v>
      </c>
      <c r="H8" s="33"/>
      <c r="I8" s="324" t="s">
        <v>13</v>
      </c>
      <c r="J8" s="325"/>
      <c r="K8" s="325"/>
      <c r="L8" s="325"/>
      <c r="M8" s="325"/>
      <c r="N8" s="326"/>
      <c r="O8" s="18">
        <v>43985</v>
      </c>
      <c r="P8" s="98">
        <v>408.58</v>
      </c>
      <c r="Q8" s="30">
        <v>79200</v>
      </c>
      <c r="R8" s="1">
        <v>0.999</v>
      </c>
      <c r="S8" s="26">
        <v>99.333333333333329</v>
      </c>
      <c r="T8" s="7">
        <f t="shared" si="10"/>
        <v>78672</v>
      </c>
      <c r="U8" s="184">
        <f t="shared" si="11"/>
        <v>79120.800000000003</v>
      </c>
    </row>
    <row r="9" spans="1:21" x14ac:dyDescent="0.2">
      <c r="B9" s="98">
        <v>253</v>
      </c>
      <c r="C9" s="30">
        <v>113040</v>
      </c>
      <c r="D9" s="3">
        <v>0.97699999999999998</v>
      </c>
      <c r="E9" s="26">
        <v>94.663835810332628</v>
      </c>
      <c r="F9" s="7">
        <f t="shared" si="6"/>
        <v>107008</v>
      </c>
      <c r="G9" s="184">
        <f t="shared" si="7"/>
        <v>110440.08</v>
      </c>
      <c r="H9" s="18">
        <v>43984</v>
      </c>
      <c r="I9" s="98">
        <v>136.16</v>
      </c>
      <c r="J9" s="30">
        <v>146880</v>
      </c>
      <c r="K9" s="1">
        <v>0.67200000000000004</v>
      </c>
      <c r="L9" s="26">
        <v>42.708333333333329</v>
      </c>
      <c r="M9" s="20">
        <f t="shared" ref="M9" si="12">J9*L9/100</f>
        <v>62729.999999999993</v>
      </c>
      <c r="N9" s="149">
        <f t="shared" ref="N9" si="13">J9*K9</f>
        <v>98703.360000000001</v>
      </c>
      <c r="P9" s="147">
        <v>409.85</v>
      </c>
      <c r="Q9" s="148">
        <v>79200</v>
      </c>
      <c r="R9" s="38">
        <v>0.99</v>
      </c>
      <c r="S9" s="23">
        <v>97.075757575757564</v>
      </c>
      <c r="T9" s="7">
        <f t="shared" si="10"/>
        <v>76883.999999999985</v>
      </c>
      <c r="U9" s="184">
        <f t="shared" si="11"/>
        <v>78408</v>
      </c>
    </row>
    <row r="10" spans="1:21" x14ac:dyDescent="0.2">
      <c r="A10" s="18">
        <v>43986</v>
      </c>
      <c r="B10" s="98">
        <v>252.95</v>
      </c>
      <c r="C10" s="30">
        <v>113040</v>
      </c>
      <c r="D10" s="3">
        <v>0.98699999999999999</v>
      </c>
      <c r="E10" s="26">
        <v>94.663835810332628</v>
      </c>
      <c r="F10" s="7">
        <f t="shared" si="6"/>
        <v>107008</v>
      </c>
      <c r="G10" s="184">
        <f t="shared" si="7"/>
        <v>111570.48</v>
      </c>
      <c r="I10" s="98">
        <v>137</v>
      </c>
      <c r="J10" s="30">
        <v>146880</v>
      </c>
      <c r="K10" s="1">
        <v>0.97</v>
      </c>
      <c r="L10" s="26">
        <v>90.162037037037038</v>
      </c>
      <c r="M10" s="20">
        <f t="shared" ref="M10:M14" si="14">J10*L10/100</f>
        <v>132430</v>
      </c>
      <c r="N10" s="149">
        <f t="shared" ref="N10:N14" si="15">J10*K10</f>
        <v>142473.60000000001</v>
      </c>
      <c r="P10" s="155">
        <f>AVERAGE(P4:P9)</f>
        <v>409.22499999999997</v>
      </c>
      <c r="Q10" s="350" t="s">
        <v>1</v>
      </c>
      <c r="R10" s="351"/>
      <c r="S10" s="27">
        <f>T10/U10</f>
        <v>0.94242683464240351</v>
      </c>
      <c r="T10" s="222">
        <f>SUM(T4:T9)</f>
        <v>436272</v>
      </c>
      <c r="U10" s="155">
        <f>SUM(U4:U9)</f>
        <v>462924</v>
      </c>
    </row>
    <row r="11" spans="1:21" ht="14.25" customHeight="1" x14ac:dyDescent="0.2">
      <c r="A11" s="41"/>
      <c r="B11" s="98">
        <v>253.54</v>
      </c>
      <c r="C11" s="30">
        <v>113040</v>
      </c>
      <c r="D11" s="3">
        <v>0.98699999999999999</v>
      </c>
      <c r="E11" s="26">
        <v>94.663835810332628</v>
      </c>
      <c r="F11" s="7">
        <f t="shared" si="6"/>
        <v>107008</v>
      </c>
      <c r="G11" s="184">
        <f t="shared" si="7"/>
        <v>111570.48</v>
      </c>
      <c r="H11" s="18">
        <v>43985</v>
      </c>
      <c r="I11" s="98">
        <v>137.33000000000001</v>
      </c>
      <c r="J11" s="30">
        <v>146880</v>
      </c>
      <c r="K11" s="1">
        <v>0.98</v>
      </c>
      <c r="L11" s="26">
        <v>94.907407407407405</v>
      </c>
      <c r="M11" s="20">
        <f t="shared" si="14"/>
        <v>139400</v>
      </c>
      <c r="N11" s="149">
        <f t="shared" si="15"/>
        <v>143942.39999999999</v>
      </c>
      <c r="P11" s="216"/>
      <c r="Q11" s="216"/>
      <c r="R11" s="216"/>
      <c r="S11" s="216"/>
      <c r="T11" s="218"/>
      <c r="U11" s="217"/>
    </row>
    <row r="12" spans="1:21" ht="12.75" customHeight="1" x14ac:dyDescent="0.2">
      <c r="A12" s="59">
        <v>43987</v>
      </c>
      <c r="B12" s="98">
        <v>252.45</v>
      </c>
      <c r="C12" s="30">
        <v>113040</v>
      </c>
      <c r="D12" s="3">
        <v>0.98499999999999999</v>
      </c>
      <c r="E12" s="26">
        <v>94.663835810332628</v>
      </c>
      <c r="F12" s="7">
        <f t="shared" si="6"/>
        <v>107008</v>
      </c>
      <c r="G12" s="184">
        <f t="shared" si="7"/>
        <v>111344.4</v>
      </c>
      <c r="I12" s="98">
        <v>137.62</v>
      </c>
      <c r="J12" s="30">
        <v>146880</v>
      </c>
      <c r="K12" s="1">
        <v>0.97899999999999998</v>
      </c>
      <c r="L12" s="26">
        <v>94.907407407407405</v>
      </c>
      <c r="M12" s="20">
        <f t="shared" si="14"/>
        <v>139400</v>
      </c>
      <c r="N12" s="149">
        <f t="shared" si="15"/>
        <v>143795.51999999999</v>
      </c>
      <c r="O12" s="33"/>
      <c r="P12" s="324" t="s">
        <v>21</v>
      </c>
      <c r="Q12" s="325"/>
      <c r="R12" s="325"/>
      <c r="S12" s="325"/>
      <c r="T12" s="325"/>
      <c r="U12" s="326"/>
    </row>
    <row r="13" spans="1:21" ht="14.25" customHeight="1" x14ac:dyDescent="0.2">
      <c r="B13" s="98">
        <v>253.31</v>
      </c>
      <c r="C13" s="30">
        <v>113040</v>
      </c>
      <c r="D13" s="3">
        <v>0.96599999999999997</v>
      </c>
      <c r="E13" s="26">
        <v>92.172682236376502</v>
      </c>
      <c r="F13" s="7">
        <f t="shared" si="6"/>
        <v>104192</v>
      </c>
      <c r="G13" s="184">
        <f t="shared" si="7"/>
        <v>109196.64</v>
      </c>
      <c r="H13" s="18">
        <v>43986</v>
      </c>
      <c r="I13" s="98">
        <v>136.79</v>
      </c>
      <c r="J13" s="30">
        <v>146880</v>
      </c>
      <c r="K13" s="1">
        <v>0.98499999999999999</v>
      </c>
      <c r="L13" s="26">
        <v>94.907407407407405</v>
      </c>
      <c r="M13" s="20">
        <f t="shared" si="14"/>
        <v>139400</v>
      </c>
      <c r="N13" s="149">
        <f t="shared" si="15"/>
        <v>144676.79999999999</v>
      </c>
      <c r="O13" s="18">
        <v>43986</v>
      </c>
      <c r="P13" s="98">
        <v>382.05</v>
      </c>
      <c r="Q13" s="30">
        <v>77040</v>
      </c>
      <c r="R13" s="1">
        <v>0.91500000000000004</v>
      </c>
      <c r="S13" s="26">
        <v>68.691588785046733</v>
      </c>
      <c r="T13" s="20">
        <f t="shared" ref="T13" si="16">Q13*S13/100</f>
        <v>52920</v>
      </c>
      <c r="U13" s="149">
        <f t="shared" ref="U13" si="17">Q13*R13</f>
        <v>70491.600000000006</v>
      </c>
    </row>
    <row r="14" spans="1:21" ht="13.9" customHeight="1" x14ac:dyDescent="0.2">
      <c r="A14" s="18">
        <v>43988</v>
      </c>
      <c r="B14" s="98">
        <v>252.47</v>
      </c>
      <c r="C14" s="30">
        <v>113040</v>
      </c>
      <c r="D14" s="3">
        <v>0.98299999999999998</v>
      </c>
      <c r="E14" s="26">
        <v>94.663835810332628</v>
      </c>
      <c r="F14" s="7">
        <f t="shared" si="6"/>
        <v>107008</v>
      </c>
      <c r="G14" s="184">
        <f t="shared" si="7"/>
        <v>111118.31999999999</v>
      </c>
      <c r="I14" s="98">
        <v>136.44999999999999</v>
      </c>
      <c r="J14" s="30">
        <v>146880</v>
      </c>
      <c r="K14" s="1">
        <v>0.999</v>
      </c>
      <c r="L14" s="26">
        <v>90.162037037037038</v>
      </c>
      <c r="M14" s="20">
        <f t="shared" si="14"/>
        <v>132430</v>
      </c>
      <c r="N14" s="149">
        <f t="shared" si="15"/>
        <v>146733.12</v>
      </c>
      <c r="O14" s="41"/>
      <c r="P14" s="98">
        <v>383.43</v>
      </c>
      <c r="Q14" s="30">
        <v>77040</v>
      </c>
      <c r="R14" s="1">
        <v>0.98</v>
      </c>
      <c r="S14" s="26">
        <v>96.168224299065415</v>
      </c>
      <c r="T14" s="20">
        <f t="shared" ref="T14:T26" si="18">Q14*S14/100</f>
        <v>74088</v>
      </c>
      <c r="U14" s="149">
        <f t="shared" ref="U14:U26" si="19">Q14*R14</f>
        <v>75499.199999999997</v>
      </c>
    </row>
    <row r="15" spans="1:21" x14ac:dyDescent="0.2">
      <c r="B15" s="98">
        <v>253.23</v>
      </c>
      <c r="C15" s="30">
        <v>113040</v>
      </c>
      <c r="D15" s="3">
        <v>0.98599999999999999</v>
      </c>
      <c r="E15" s="26">
        <v>94.663835810332628</v>
      </c>
      <c r="F15" s="7">
        <f t="shared" si="6"/>
        <v>107008</v>
      </c>
      <c r="G15" s="184">
        <f t="shared" si="7"/>
        <v>111457.44</v>
      </c>
      <c r="I15" s="155">
        <f>AVERAGE(I9:I14)</f>
        <v>136.89166666666665</v>
      </c>
      <c r="J15" s="350" t="s">
        <v>1</v>
      </c>
      <c r="K15" s="351"/>
      <c r="L15" s="27">
        <f>M15/N15</f>
        <v>0.90913989190623035</v>
      </c>
      <c r="M15" s="222">
        <f>SUM(M9:M14)</f>
        <v>745790</v>
      </c>
      <c r="N15" s="155">
        <f>SUM(N9:N14)</f>
        <v>820324.79999999993</v>
      </c>
      <c r="O15" s="59">
        <v>43987</v>
      </c>
      <c r="P15" s="98">
        <v>382.91</v>
      </c>
      <c r="Q15" s="30">
        <v>78480</v>
      </c>
      <c r="R15" s="1">
        <v>0.98699999999999999</v>
      </c>
      <c r="S15" s="26">
        <v>96.651376146788991</v>
      </c>
      <c r="T15" s="20">
        <f t="shared" si="18"/>
        <v>75852</v>
      </c>
      <c r="U15" s="149">
        <f t="shared" si="19"/>
        <v>77459.759999999995</v>
      </c>
    </row>
    <row r="16" spans="1:21" x14ac:dyDescent="0.2">
      <c r="A16" s="18">
        <v>43989</v>
      </c>
      <c r="B16" s="98">
        <v>252.31</v>
      </c>
      <c r="C16" s="30">
        <v>113040</v>
      </c>
      <c r="D16" s="3">
        <v>0.96299999999999997</v>
      </c>
      <c r="E16" s="26">
        <v>92.172682236376502</v>
      </c>
      <c r="F16" s="7">
        <f t="shared" si="6"/>
        <v>104192</v>
      </c>
      <c r="G16" s="184">
        <f t="shared" si="7"/>
        <v>108857.51999999999</v>
      </c>
      <c r="I16" s="98"/>
      <c r="J16" s="30"/>
      <c r="K16" s="1"/>
      <c r="L16" s="26"/>
      <c r="M16" s="20"/>
      <c r="N16" s="149"/>
      <c r="P16" s="98">
        <v>383.31</v>
      </c>
      <c r="Q16" s="30">
        <v>78480</v>
      </c>
      <c r="R16" s="1">
        <v>0.97099999999999997</v>
      </c>
      <c r="S16" s="26">
        <v>96.651376146788991</v>
      </c>
      <c r="T16" s="20">
        <f t="shared" si="18"/>
        <v>75852</v>
      </c>
      <c r="U16" s="149">
        <f t="shared" si="19"/>
        <v>76204.08</v>
      </c>
    </row>
    <row r="17" spans="1:21" x14ac:dyDescent="0.2">
      <c r="B17" s="98">
        <v>253.02</v>
      </c>
      <c r="C17" s="30">
        <v>113040</v>
      </c>
      <c r="D17" s="3">
        <v>0.97699999999999998</v>
      </c>
      <c r="E17" s="26">
        <v>94.663835810332628</v>
      </c>
      <c r="F17" s="7">
        <f t="shared" si="6"/>
        <v>107008</v>
      </c>
      <c r="G17" s="184">
        <f t="shared" si="7"/>
        <v>110440.08</v>
      </c>
      <c r="I17" s="323" t="s">
        <v>12</v>
      </c>
      <c r="J17" s="323"/>
      <c r="K17" s="323"/>
      <c r="L17" s="323"/>
      <c r="M17" s="323"/>
      <c r="N17" s="323"/>
      <c r="O17" s="18">
        <v>43988</v>
      </c>
      <c r="P17" s="98">
        <v>382.12</v>
      </c>
      <c r="Q17" s="30">
        <v>78480</v>
      </c>
      <c r="R17" s="1">
        <v>0.98699999999999999</v>
      </c>
      <c r="S17" s="26">
        <v>96.651376146788991</v>
      </c>
      <c r="T17" s="20">
        <f t="shared" si="18"/>
        <v>75852</v>
      </c>
      <c r="U17" s="149">
        <f t="shared" si="19"/>
        <v>77459.759999999995</v>
      </c>
    </row>
    <row r="18" spans="1:21" ht="14.25" customHeight="1" x14ac:dyDescent="0.2">
      <c r="A18" s="18">
        <v>43990</v>
      </c>
      <c r="B18" s="98">
        <v>253.04</v>
      </c>
      <c r="C18" s="30">
        <v>113040</v>
      </c>
      <c r="D18" s="3">
        <v>0.97899999999999998</v>
      </c>
      <c r="E18" s="26">
        <v>89.681528662420391</v>
      </c>
      <c r="F18" s="7">
        <f t="shared" si="6"/>
        <v>101376.00000000001</v>
      </c>
      <c r="G18" s="184">
        <f t="shared" si="7"/>
        <v>110666.16</v>
      </c>
      <c r="H18" s="59">
        <v>43987</v>
      </c>
      <c r="I18" s="98">
        <v>192.2</v>
      </c>
      <c r="J18" s="30">
        <v>104400</v>
      </c>
      <c r="K18" s="1">
        <v>0.88600000000000001</v>
      </c>
      <c r="L18" s="26">
        <v>62.844827586206897</v>
      </c>
      <c r="M18" s="7">
        <f t="shared" ref="M18" si="20">J18*L18/100</f>
        <v>65610</v>
      </c>
      <c r="N18" s="184">
        <f t="shared" ref="N18" si="21">J18*K18</f>
        <v>92498.4</v>
      </c>
      <c r="P18" s="98">
        <v>382.52</v>
      </c>
      <c r="Q18" s="30">
        <v>78480</v>
      </c>
      <c r="R18" s="1">
        <v>0.98299999999999998</v>
      </c>
      <c r="S18" s="26">
        <v>96.651376146788991</v>
      </c>
      <c r="T18" s="20">
        <f t="shared" si="18"/>
        <v>75852</v>
      </c>
      <c r="U18" s="149">
        <f t="shared" si="19"/>
        <v>77145.84</v>
      </c>
    </row>
    <row r="19" spans="1:21" x14ac:dyDescent="0.2">
      <c r="B19" s="98">
        <v>253.33</v>
      </c>
      <c r="C19" s="30">
        <v>113040</v>
      </c>
      <c r="D19" s="3">
        <v>0.99990000000000001</v>
      </c>
      <c r="E19" s="26">
        <v>99.646142958244866</v>
      </c>
      <c r="F19" s="7">
        <f t="shared" si="6"/>
        <v>112640</v>
      </c>
      <c r="G19" s="184">
        <f t="shared" si="7"/>
        <v>113028.696</v>
      </c>
      <c r="I19" s="98">
        <v>192.35</v>
      </c>
      <c r="J19" s="30">
        <v>104400</v>
      </c>
      <c r="K19" s="1">
        <v>0.96899999999999997</v>
      </c>
      <c r="L19" s="26">
        <v>94.267241379310335</v>
      </c>
      <c r="M19" s="7">
        <f t="shared" ref="M19:M55" si="22">J19*L19/100</f>
        <v>98414.999999999985</v>
      </c>
      <c r="N19" s="184">
        <f t="shared" ref="N19:N55" si="23">J19*K19</f>
        <v>101163.59999999999</v>
      </c>
      <c r="O19" s="18">
        <v>43989</v>
      </c>
      <c r="P19" s="98">
        <v>382.94</v>
      </c>
      <c r="Q19" s="30">
        <v>78480</v>
      </c>
      <c r="R19" s="1">
        <v>0.98099999999999998</v>
      </c>
      <c r="S19" s="26">
        <v>96.651376146788991</v>
      </c>
      <c r="T19" s="20">
        <f t="shared" si="18"/>
        <v>75852</v>
      </c>
      <c r="U19" s="149">
        <f t="shared" si="19"/>
        <v>76988.88</v>
      </c>
    </row>
    <row r="20" spans="1:21" x14ac:dyDescent="0.2">
      <c r="B20" s="155">
        <f>AVERAGE(B4:B19)</f>
        <v>252.90660624999998</v>
      </c>
      <c r="C20" s="185"/>
      <c r="D20" s="186" t="s">
        <v>1</v>
      </c>
      <c r="E20" s="35">
        <f>F20/G20</f>
        <v>0.96301183225605069</v>
      </c>
      <c r="F20" s="224">
        <f>SUM(F4:F19)</f>
        <v>1706896</v>
      </c>
      <c r="G20" s="224">
        <f>SUM(G4:G19)</f>
        <v>1772455.8959999999</v>
      </c>
      <c r="H20" s="18">
        <v>43988</v>
      </c>
      <c r="I20" s="98">
        <v>191.5</v>
      </c>
      <c r="J20" s="30">
        <v>104400</v>
      </c>
      <c r="K20" s="1">
        <v>0.97299999999999998</v>
      </c>
      <c r="L20" s="26">
        <v>94.267241379310335</v>
      </c>
      <c r="M20" s="7">
        <f t="shared" si="22"/>
        <v>98414.999999999985</v>
      </c>
      <c r="N20" s="184">
        <f t="shared" si="23"/>
        <v>101581.2</v>
      </c>
      <c r="P20" s="98">
        <v>383</v>
      </c>
      <c r="Q20" s="30">
        <v>78480</v>
      </c>
      <c r="R20" s="1">
        <v>0.98</v>
      </c>
      <c r="S20" s="26">
        <v>96.651376146788991</v>
      </c>
      <c r="T20" s="20">
        <f t="shared" si="18"/>
        <v>75852</v>
      </c>
      <c r="U20" s="149">
        <f t="shared" si="19"/>
        <v>76910.399999999994</v>
      </c>
    </row>
    <row r="21" spans="1:21" x14ac:dyDescent="0.2">
      <c r="B21" s="98"/>
      <c r="C21" s="30"/>
      <c r="D21" s="3"/>
      <c r="E21" s="26"/>
      <c r="F21" s="20"/>
      <c r="G21" s="149"/>
      <c r="I21" s="98">
        <v>192.52</v>
      </c>
      <c r="J21" s="30">
        <v>104400</v>
      </c>
      <c r="K21" s="1">
        <v>0.98399999999999999</v>
      </c>
      <c r="L21" s="26">
        <v>94.267241379310335</v>
      </c>
      <c r="M21" s="7">
        <f t="shared" si="22"/>
        <v>98414.999999999985</v>
      </c>
      <c r="N21" s="184">
        <f t="shared" si="23"/>
        <v>102729.59999999999</v>
      </c>
      <c r="O21" s="18">
        <v>43990</v>
      </c>
      <c r="P21" s="98">
        <v>383.52</v>
      </c>
      <c r="Q21" s="30">
        <v>78480</v>
      </c>
      <c r="R21" s="1">
        <v>0.98299999999999998</v>
      </c>
      <c r="S21" s="26">
        <v>94.403669724770651</v>
      </c>
      <c r="T21" s="20">
        <f t="shared" si="18"/>
        <v>74088.000000000015</v>
      </c>
      <c r="U21" s="149">
        <f t="shared" si="19"/>
        <v>77145.84</v>
      </c>
    </row>
    <row r="22" spans="1:21" x14ac:dyDescent="0.2">
      <c r="A22" s="33"/>
      <c r="B22" s="323" t="s">
        <v>27</v>
      </c>
      <c r="C22" s="323"/>
      <c r="D22" s="323"/>
      <c r="E22" s="323"/>
      <c r="F22" s="323"/>
      <c r="G22" s="323"/>
      <c r="H22" s="18">
        <v>43989</v>
      </c>
      <c r="I22" s="98">
        <v>191.77</v>
      </c>
      <c r="J22" s="30">
        <v>104400</v>
      </c>
      <c r="K22" s="1">
        <v>0.97399999999999998</v>
      </c>
      <c r="L22" s="26">
        <v>94.267241379310335</v>
      </c>
      <c r="M22" s="7">
        <f t="shared" si="22"/>
        <v>98414.999999999985</v>
      </c>
      <c r="N22" s="184">
        <f t="shared" si="23"/>
        <v>101685.59999999999</v>
      </c>
      <c r="P22" s="98">
        <v>383.29</v>
      </c>
      <c r="Q22" s="30">
        <v>78480</v>
      </c>
      <c r="R22" s="1">
        <v>0.98099999999999998</v>
      </c>
      <c r="S22" s="26">
        <v>96.651376146788991</v>
      </c>
      <c r="T22" s="20">
        <f t="shared" si="18"/>
        <v>75852</v>
      </c>
      <c r="U22" s="149">
        <f t="shared" si="19"/>
        <v>76988.88</v>
      </c>
    </row>
    <row r="23" spans="1:21" x14ac:dyDescent="0.2">
      <c r="A23" s="18">
        <v>43991</v>
      </c>
      <c r="B23" s="147">
        <v>186.42</v>
      </c>
      <c r="C23" s="148">
        <v>129600</v>
      </c>
      <c r="D23" s="29">
        <v>0.83599999999999997</v>
      </c>
      <c r="E23" s="23">
        <v>55.407407407407405</v>
      </c>
      <c r="F23" s="7">
        <f t="shared" ref="F23" si="24">C23*E23/100</f>
        <v>71808</v>
      </c>
      <c r="G23" s="184">
        <f t="shared" ref="G23" si="25">C23*D23</f>
        <v>108345.59999999999</v>
      </c>
      <c r="I23" s="98">
        <v>191.37</v>
      </c>
      <c r="J23" s="30">
        <v>104400</v>
      </c>
      <c r="K23" s="1">
        <v>0.98699999999999999</v>
      </c>
      <c r="L23" s="26">
        <v>94.267241379310335</v>
      </c>
      <c r="M23" s="7">
        <f t="shared" si="22"/>
        <v>98414.999999999985</v>
      </c>
      <c r="N23" s="184">
        <f t="shared" si="23"/>
        <v>103042.8</v>
      </c>
      <c r="O23" s="18">
        <v>43991</v>
      </c>
      <c r="P23" s="98">
        <v>382.72</v>
      </c>
      <c r="Q23" s="30">
        <v>78480</v>
      </c>
      <c r="R23" s="1">
        <v>0.97799999999999998</v>
      </c>
      <c r="S23" s="26">
        <v>96.651376146788991</v>
      </c>
      <c r="T23" s="20">
        <f t="shared" si="18"/>
        <v>75852</v>
      </c>
      <c r="U23" s="149">
        <f t="shared" si="19"/>
        <v>76753.440000000002</v>
      </c>
    </row>
    <row r="24" spans="1:21" x14ac:dyDescent="0.2">
      <c r="B24" s="147">
        <v>185.87</v>
      </c>
      <c r="C24" s="148">
        <v>129600</v>
      </c>
      <c r="D24" s="29">
        <v>0.95799999999999996</v>
      </c>
      <c r="E24" s="23">
        <v>91.259259259259267</v>
      </c>
      <c r="F24" s="7">
        <f t="shared" ref="F24:F34" si="26">C24*E24/100</f>
        <v>118272.00000000001</v>
      </c>
      <c r="G24" s="184">
        <f t="shared" ref="G24:G34" si="27">C24*D24</f>
        <v>124156.79999999999</v>
      </c>
      <c r="H24" s="18">
        <v>43990</v>
      </c>
      <c r="I24" s="98">
        <v>191.95</v>
      </c>
      <c r="J24" s="30">
        <v>104400</v>
      </c>
      <c r="K24" s="1">
        <v>0.96899999999999997</v>
      </c>
      <c r="L24" s="26">
        <v>94.267241379310335</v>
      </c>
      <c r="M24" s="7">
        <f t="shared" si="22"/>
        <v>98414.999999999985</v>
      </c>
      <c r="N24" s="184">
        <f t="shared" si="23"/>
        <v>101163.59999999999</v>
      </c>
      <c r="P24" s="98">
        <v>382.9</v>
      </c>
      <c r="Q24" s="30">
        <v>78480</v>
      </c>
      <c r="R24" s="1">
        <v>0.99099999999999999</v>
      </c>
      <c r="S24" s="26">
        <v>98.899082568807344</v>
      </c>
      <c r="T24" s="20">
        <f t="shared" si="18"/>
        <v>77616</v>
      </c>
      <c r="U24" s="149">
        <f t="shared" si="19"/>
        <v>77773.679999999993</v>
      </c>
    </row>
    <row r="25" spans="1:21" ht="14.25" customHeight="1" x14ac:dyDescent="0.2">
      <c r="A25" s="18">
        <v>43992</v>
      </c>
      <c r="B25" s="98">
        <v>185.95</v>
      </c>
      <c r="C25" s="30">
        <v>129600</v>
      </c>
      <c r="D25" s="3">
        <v>0.95899999999999996</v>
      </c>
      <c r="E25" s="26">
        <v>88</v>
      </c>
      <c r="F25" s="7">
        <f t="shared" si="26"/>
        <v>114048</v>
      </c>
      <c r="G25" s="184">
        <f t="shared" si="27"/>
        <v>124286.39999999999</v>
      </c>
      <c r="I25" s="98">
        <v>191.63</v>
      </c>
      <c r="J25" s="30">
        <v>104400</v>
      </c>
      <c r="K25" s="1">
        <v>0.98299999999999998</v>
      </c>
      <c r="L25" s="26">
        <v>94.267241379310335</v>
      </c>
      <c r="M25" s="7">
        <f t="shared" si="22"/>
        <v>98414.999999999985</v>
      </c>
      <c r="N25" s="184">
        <f t="shared" si="23"/>
        <v>102625.2</v>
      </c>
      <c r="O25" s="18">
        <v>43992</v>
      </c>
      <c r="P25" s="98">
        <v>381.85</v>
      </c>
      <c r="Q25" s="30">
        <v>78480</v>
      </c>
      <c r="R25" s="1">
        <v>0.97699999999999998</v>
      </c>
      <c r="S25" s="26">
        <v>96.651376146788991</v>
      </c>
      <c r="T25" s="20">
        <f t="shared" si="18"/>
        <v>75852</v>
      </c>
      <c r="U25" s="149">
        <f t="shared" si="19"/>
        <v>76674.959999999992</v>
      </c>
    </row>
    <row r="26" spans="1:21" x14ac:dyDescent="0.2">
      <c r="B26" s="98">
        <v>186.77</v>
      </c>
      <c r="C26" s="30">
        <v>130320</v>
      </c>
      <c r="D26" s="3">
        <v>0.94799999999999995</v>
      </c>
      <c r="E26" s="26">
        <v>87.51381215469614</v>
      </c>
      <c r="F26" s="7">
        <f t="shared" si="26"/>
        <v>114048.00000000001</v>
      </c>
      <c r="G26" s="184">
        <f t="shared" si="27"/>
        <v>123543.36</v>
      </c>
      <c r="H26" s="18">
        <v>43991</v>
      </c>
      <c r="I26" s="98">
        <v>192.08</v>
      </c>
      <c r="J26" s="30">
        <v>104400</v>
      </c>
      <c r="K26" s="1">
        <v>0.97599999999999998</v>
      </c>
      <c r="L26" s="26">
        <v>94.267241379310335</v>
      </c>
      <c r="M26" s="7">
        <f t="shared" si="22"/>
        <v>98414.999999999985</v>
      </c>
      <c r="N26" s="184">
        <f t="shared" si="23"/>
        <v>101894.39999999999</v>
      </c>
      <c r="P26" s="98">
        <v>382.7</v>
      </c>
      <c r="Q26" s="30">
        <v>78480</v>
      </c>
      <c r="R26" s="1">
        <v>0.98599999999999999</v>
      </c>
      <c r="S26" s="26">
        <v>92.155963302752298</v>
      </c>
      <c r="T26" s="20">
        <f t="shared" si="18"/>
        <v>72324</v>
      </c>
      <c r="U26" s="149">
        <f t="shared" si="19"/>
        <v>77381.279999999999</v>
      </c>
    </row>
    <row r="27" spans="1:21" ht="12.75" customHeight="1" x14ac:dyDescent="0.2">
      <c r="A27" s="18">
        <v>43993</v>
      </c>
      <c r="B27" s="98">
        <v>186.58</v>
      </c>
      <c r="C27" s="30">
        <v>132480</v>
      </c>
      <c r="D27" s="3">
        <v>0.97199999999999998</v>
      </c>
      <c r="E27" s="26">
        <v>86.08695652173914</v>
      </c>
      <c r="F27" s="7">
        <f t="shared" si="26"/>
        <v>114048.00000000001</v>
      </c>
      <c r="G27" s="184">
        <f t="shared" si="27"/>
        <v>128770.56</v>
      </c>
      <c r="I27" s="98">
        <v>191.33</v>
      </c>
      <c r="J27" s="30">
        <v>104400</v>
      </c>
      <c r="K27" s="1">
        <v>0.98299999999999998</v>
      </c>
      <c r="L27" s="26">
        <v>97.758620689655174</v>
      </c>
      <c r="M27" s="7">
        <f t="shared" si="22"/>
        <v>102060</v>
      </c>
      <c r="N27" s="184">
        <f t="shared" si="23"/>
        <v>102625.2</v>
      </c>
      <c r="P27" s="155">
        <f>AVERAGE(P13:P26)</f>
        <v>382.80428571428575</v>
      </c>
      <c r="Q27" s="350" t="s">
        <v>1</v>
      </c>
      <c r="R27" s="351"/>
      <c r="S27" s="27">
        <f>T27/U27</f>
        <v>0.96528678907841581</v>
      </c>
      <c r="T27" s="222">
        <f>SUM(T13:T26)</f>
        <v>1033704</v>
      </c>
      <c r="U27" s="155">
        <f>SUM(U13:U26)</f>
        <v>1070877.5999999999</v>
      </c>
    </row>
    <row r="28" spans="1:21" ht="12.75" customHeight="1" x14ac:dyDescent="0.2">
      <c r="B28" s="98">
        <v>185.93</v>
      </c>
      <c r="C28" s="30">
        <v>132480</v>
      </c>
      <c r="D28" s="3">
        <v>0.96399999999999997</v>
      </c>
      <c r="E28" s="26">
        <v>89.275362318840578</v>
      </c>
      <c r="F28" s="7">
        <f t="shared" si="26"/>
        <v>118272</v>
      </c>
      <c r="G28" s="184">
        <f t="shared" si="27"/>
        <v>127710.72</v>
      </c>
      <c r="H28" s="18">
        <v>43992</v>
      </c>
      <c r="I28" s="98">
        <v>191.37</v>
      </c>
      <c r="J28" s="30">
        <v>104400</v>
      </c>
      <c r="K28" s="1">
        <v>0.98</v>
      </c>
      <c r="L28" s="26">
        <v>94.267241379310335</v>
      </c>
      <c r="M28" s="7">
        <f t="shared" si="22"/>
        <v>98414.999999999985</v>
      </c>
      <c r="N28" s="184">
        <f t="shared" si="23"/>
        <v>102312</v>
      </c>
      <c r="P28" s="98"/>
      <c r="Q28" s="30"/>
      <c r="R28" s="1"/>
      <c r="S28" s="26"/>
      <c r="T28" s="7"/>
      <c r="U28" s="184"/>
    </row>
    <row r="29" spans="1:21" ht="12.75" customHeight="1" x14ac:dyDescent="0.2">
      <c r="A29" s="18">
        <v>43994</v>
      </c>
      <c r="B29" s="98">
        <v>183.6</v>
      </c>
      <c r="C29" s="30">
        <v>132480</v>
      </c>
      <c r="D29" s="3">
        <v>0.97899999999999998</v>
      </c>
      <c r="E29" s="26">
        <v>89.275362318840578</v>
      </c>
      <c r="F29" s="7">
        <f t="shared" si="26"/>
        <v>118272</v>
      </c>
      <c r="G29" s="184">
        <f t="shared" si="27"/>
        <v>129697.92</v>
      </c>
      <c r="I29" s="98">
        <v>191.41</v>
      </c>
      <c r="J29" s="30">
        <v>104400</v>
      </c>
      <c r="K29" s="1">
        <v>0.98</v>
      </c>
      <c r="L29" s="26">
        <v>97.758620689655174</v>
      </c>
      <c r="M29" s="7">
        <f t="shared" si="22"/>
        <v>102060</v>
      </c>
      <c r="N29" s="184">
        <f t="shared" si="23"/>
        <v>102312</v>
      </c>
      <c r="O29" s="33"/>
      <c r="P29" s="324" t="s">
        <v>52</v>
      </c>
      <c r="Q29" s="325"/>
      <c r="R29" s="325"/>
      <c r="S29" s="325"/>
      <c r="T29" s="325"/>
      <c r="U29" s="326"/>
    </row>
    <row r="30" spans="1:21" ht="12.75" customHeight="1" x14ac:dyDescent="0.2">
      <c r="B30" s="98">
        <v>182.97</v>
      </c>
      <c r="C30" s="30">
        <v>132480</v>
      </c>
      <c r="D30" s="3">
        <v>0.97199999999999998</v>
      </c>
      <c r="E30" s="26">
        <v>89.275362318840578</v>
      </c>
      <c r="F30" s="7">
        <f t="shared" si="26"/>
        <v>118272</v>
      </c>
      <c r="G30" s="184">
        <f t="shared" si="27"/>
        <v>128770.56</v>
      </c>
      <c r="H30" s="18">
        <v>43993</v>
      </c>
      <c r="I30" s="98">
        <v>192.27</v>
      </c>
      <c r="J30" s="30">
        <v>104400</v>
      </c>
      <c r="K30" s="1">
        <v>0.97699999999999998</v>
      </c>
      <c r="L30" s="26">
        <v>94.267241379310335</v>
      </c>
      <c r="M30" s="7">
        <f t="shared" si="22"/>
        <v>98414.999999999985</v>
      </c>
      <c r="N30" s="184">
        <f t="shared" si="23"/>
        <v>101998.8</v>
      </c>
      <c r="O30" s="18">
        <v>43993</v>
      </c>
      <c r="P30" s="147">
        <v>350.72</v>
      </c>
      <c r="Q30" s="187">
        <v>86400</v>
      </c>
      <c r="R30" s="38">
        <v>0.79600000000000004</v>
      </c>
      <c r="S30" s="132">
        <v>44</v>
      </c>
      <c r="T30" s="20">
        <f t="shared" ref="T30" si="28">Q30*S30/100</f>
        <v>38016</v>
      </c>
      <c r="U30" s="149">
        <f t="shared" ref="U30" si="29">Q30*R30</f>
        <v>68774.400000000009</v>
      </c>
    </row>
    <row r="31" spans="1:21" ht="14.25" customHeight="1" x14ac:dyDescent="0.2">
      <c r="A31" s="18">
        <v>43995</v>
      </c>
      <c r="B31" s="98">
        <v>183.62</v>
      </c>
      <c r="C31" s="30">
        <v>132480</v>
      </c>
      <c r="D31" s="3">
        <v>0.98099999999999998</v>
      </c>
      <c r="E31" s="26">
        <v>89.275362318840578</v>
      </c>
      <c r="F31" s="7">
        <f t="shared" si="26"/>
        <v>118272</v>
      </c>
      <c r="G31" s="184">
        <f t="shared" si="27"/>
        <v>129962.88</v>
      </c>
      <c r="I31" s="98">
        <v>191.87</v>
      </c>
      <c r="J31" s="30">
        <v>104400</v>
      </c>
      <c r="K31" s="1">
        <v>0.98899999999999999</v>
      </c>
      <c r="L31" s="26">
        <v>97.758620689655174</v>
      </c>
      <c r="M31" s="7">
        <f t="shared" si="22"/>
        <v>102060</v>
      </c>
      <c r="N31" s="184">
        <f t="shared" si="23"/>
        <v>103251.6</v>
      </c>
      <c r="P31" s="147">
        <v>350.7</v>
      </c>
      <c r="Q31" s="187">
        <v>86400</v>
      </c>
      <c r="R31" s="38">
        <v>0.97099999999999997</v>
      </c>
      <c r="S31" s="23">
        <v>80.666666666666657</v>
      </c>
      <c r="T31" s="20">
        <f t="shared" ref="T31:T33" si="30">Q31*S31/100</f>
        <v>69695.999999999985</v>
      </c>
      <c r="U31" s="149">
        <f t="shared" ref="U31:U33" si="31">Q31*R31</f>
        <v>83894.399999999994</v>
      </c>
    </row>
    <row r="32" spans="1:21" ht="14.25" customHeight="1" x14ac:dyDescent="0.2">
      <c r="B32" s="98">
        <v>184.97</v>
      </c>
      <c r="C32" s="30">
        <v>132480</v>
      </c>
      <c r="D32" s="3">
        <v>0.96099999999999997</v>
      </c>
      <c r="E32" s="26">
        <v>89.275362318840578</v>
      </c>
      <c r="F32" s="7">
        <f t="shared" si="26"/>
        <v>118272</v>
      </c>
      <c r="G32" s="184">
        <f t="shared" si="27"/>
        <v>127313.28</v>
      </c>
      <c r="H32" s="18">
        <v>43994</v>
      </c>
      <c r="I32" s="98">
        <v>191.85</v>
      </c>
      <c r="J32" s="30">
        <v>104400</v>
      </c>
      <c r="K32" s="1">
        <v>0.99</v>
      </c>
      <c r="L32" s="26">
        <v>94.267241379310335</v>
      </c>
      <c r="M32" s="7">
        <f t="shared" si="22"/>
        <v>98414.999999999985</v>
      </c>
      <c r="N32" s="184">
        <f t="shared" si="23"/>
        <v>103356</v>
      </c>
      <c r="O32" s="18">
        <v>43994</v>
      </c>
      <c r="P32" s="98">
        <v>350.75</v>
      </c>
      <c r="Q32" s="30">
        <v>86400</v>
      </c>
      <c r="R32" s="1">
        <v>0.98099999999999998</v>
      </c>
      <c r="S32" s="26">
        <v>90.444444444444443</v>
      </c>
      <c r="T32" s="20">
        <f t="shared" si="30"/>
        <v>78144</v>
      </c>
      <c r="U32" s="149">
        <f t="shared" si="31"/>
        <v>84758.399999999994</v>
      </c>
    </row>
    <row r="33" spans="1:21" ht="13.9" customHeight="1" x14ac:dyDescent="0.2">
      <c r="A33" s="18">
        <v>43996</v>
      </c>
      <c r="B33" s="98">
        <v>183.77</v>
      </c>
      <c r="C33" s="30">
        <v>134640</v>
      </c>
      <c r="D33" s="3">
        <v>0.97599999999999998</v>
      </c>
      <c r="E33" s="26">
        <v>90.980392156862749</v>
      </c>
      <c r="F33" s="7">
        <f t="shared" si="26"/>
        <v>122496</v>
      </c>
      <c r="G33" s="184">
        <f t="shared" si="27"/>
        <v>131408.63999999998</v>
      </c>
      <c r="I33" s="98">
        <v>191.25</v>
      </c>
      <c r="J33" s="30">
        <v>104400</v>
      </c>
      <c r="K33" s="1">
        <v>0.98399999999999999</v>
      </c>
      <c r="L33" s="26">
        <v>97.758620689655174</v>
      </c>
      <c r="M33" s="7">
        <f t="shared" si="22"/>
        <v>102060</v>
      </c>
      <c r="N33" s="184">
        <f t="shared" si="23"/>
        <v>102729.59999999999</v>
      </c>
      <c r="P33" s="98">
        <v>351.1</v>
      </c>
      <c r="Q33" s="30">
        <v>86400</v>
      </c>
      <c r="R33" s="1">
        <v>0.96499999999999997</v>
      </c>
      <c r="S33" s="26">
        <v>92.888888888888886</v>
      </c>
      <c r="T33" s="20">
        <f t="shared" si="30"/>
        <v>80256</v>
      </c>
      <c r="U33" s="149">
        <f t="shared" si="31"/>
        <v>83376</v>
      </c>
    </row>
    <row r="34" spans="1:21" x14ac:dyDescent="0.2">
      <c r="B34" s="98">
        <v>183.06</v>
      </c>
      <c r="C34" s="30">
        <v>134640</v>
      </c>
      <c r="D34" s="3">
        <v>0.96699999999999997</v>
      </c>
      <c r="E34" s="26">
        <v>84.705882352941174</v>
      </c>
      <c r="F34" s="7">
        <f t="shared" si="26"/>
        <v>114048</v>
      </c>
      <c r="G34" s="184">
        <f t="shared" si="27"/>
        <v>130196.87999999999</v>
      </c>
      <c r="H34" s="18">
        <v>43995</v>
      </c>
      <c r="I34" s="98">
        <v>192.41</v>
      </c>
      <c r="J34" s="30">
        <v>104400</v>
      </c>
      <c r="K34" s="1">
        <v>0.98299999999999998</v>
      </c>
      <c r="L34" s="26">
        <v>94.267241379310335</v>
      </c>
      <c r="M34" s="7">
        <f t="shared" si="22"/>
        <v>98414.999999999985</v>
      </c>
      <c r="N34" s="184">
        <f t="shared" si="23"/>
        <v>102625.2</v>
      </c>
      <c r="P34" s="155">
        <f>AVERAGE(P30:P33)</f>
        <v>350.8175</v>
      </c>
      <c r="Q34" s="350" t="s">
        <v>1</v>
      </c>
      <c r="R34" s="351"/>
      <c r="S34" s="27">
        <f>T34/U34</f>
        <v>0.82951791004578523</v>
      </c>
      <c r="T34" s="237">
        <f>SUM(T30:T33)</f>
        <v>266112</v>
      </c>
      <c r="U34" s="155">
        <f>SUM(U30:U33)</f>
        <v>320803.19999999995</v>
      </c>
    </row>
    <row r="35" spans="1:21" ht="12.75" customHeight="1" x14ac:dyDescent="0.2">
      <c r="B35" s="155">
        <f>AVERAGE(B23:B34)</f>
        <v>184.95916666666668</v>
      </c>
      <c r="C35" s="350" t="s">
        <v>1</v>
      </c>
      <c r="D35" s="351"/>
      <c r="E35" s="27">
        <f>F35/G35</f>
        <v>0.89827017371174445</v>
      </c>
      <c r="F35" s="237">
        <f>SUM(F23:F34)</f>
        <v>1360128</v>
      </c>
      <c r="G35" s="155">
        <f>SUM(G23:G34)</f>
        <v>1514163.5999999996</v>
      </c>
      <c r="I35" s="104">
        <v>191.31</v>
      </c>
      <c r="J35" s="30">
        <v>104400</v>
      </c>
      <c r="K35" s="1">
        <v>0.98099999999999998</v>
      </c>
      <c r="L35" s="26">
        <v>94.267241379310335</v>
      </c>
      <c r="M35" s="7">
        <f t="shared" si="22"/>
        <v>98414.999999999985</v>
      </c>
      <c r="N35" s="184">
        <f t="shared" si="23"/>
        <v>102416.4</v>
      </c>
      <c r="P35" s="98"/>
      <c r="Q35" s="30"/>
      <c r="R35" s="1"/>
      <c r="S35" s="26"/>
      <c r="T35" s="7"/>
      <c r="U35" s="184"/>
    </row>
    <row r="36" spans="1:21" x14ac:dyDescent="0.2">
      <c r="B36" s="98"/>
      <c r="C36" s="30"/>
      <c r="D36" s="3"/>
      <c r="E36" s="26"/>
      <c r="F36" s="20"/>
      <c r="G36" s="149"/>
      <c r="H36" s="18">
        <v>43996</v>
      </c>
      <c r="I36" s="98">
        <v>190.88</v>
      </c>
      <c r="J36" s="30">
        <v>104400</v>
      </c>
      <c r="K36" s="1">
        <v>0.97699999999999998</v>
      </c>
      <c r="L36" s="26">
        <v>94.267241379310335</v>
      </c>
      <c r="M36" s="7">
        <f t="shared" si="22"/>
        <v>98414.999999999985</v>
      </c>
      <c r="N36" s="184">
        <f t="shared" si="23"/>
        <v>101998.8</v>
      </c>
      <c r="O36" s="33"/>
      <c r="P36" s="324" t="s">
        <v>24</v>
      </c>
      <c r="Q36" s="325"/>
      <c r="R36" s="325"/>
      <c r="S36" s="325"/>
      <c r="T36" s="325"/>
      <c r="U36" s="326"/>
    </row>
    <row r="37" spans="1:21" x14ac:dyDescent="0.2">
      <c r="A37" s="33"/>
      <c r="B37" s="323" t="s">
        <v>16</v>
      </c>
      <c r="C37" s="323"/>
      <c r="D37" s="323"/>
      <c r="E37" s="323"/>
      <c r="F37" s="323"/>
      <c r="G37" s="323"/>
      <c r="I37" s="98">
        <v>191.33</v>
      </c>
      <c r="J37" s="30">
        <v>104400</v>
      </c>
      <c r="K37" s="1">
        <v>0.98799999999999999</v>
      </c>
      <c r="L37" s="26">
        <v>97.758620689655174</v>
      </c>
      <c r="M37" s="7">
        <f t="shared" si="22"/>
        <v>102060</v>
      </c>
      <c r="N37" s="184">
        <f t="shared" si="23"/>
        <v>103147.2</v>
      </c>
      <c r="O37" s="18">
        <v>43995</v>
      </c>
      <c r="P37" s="147">
        <v>421</v>
      </c>
      <c r="Q37" s="187">
        <v>78480</v>
      </c>
      <c r="R37" s="38">
        <v>0.97499999999999998</v>
      </c>
      <c r="S37" s="132">
        <v>79.266055045871568</v>
      </c>
      <c r="T37" s="20">
        <f t="shared" ref="T37" si="32">Q37*S37/100</f>
        <v>62208.000000000007</v>
      </c>
      <c r="U37" s="149">
        <f t="shared" ref="U37" si="33">Q37*R37</f>
        <v>76518</v>
      </c>
    </row>
    <row r="38" spans="1:21" ht="12.75" customHeight="1" x14ac:dyDescent="0.2">
      <c r="A38" s="18">
        <v>43997</v>
      </c>
      <c r="B38" s="98">
        <v>249.13</v>
      </c>
      <c r="C38" s="30">
        <v>109440</v>
      </c>
      <c r="D38" s="3">
        <v>0.83299999999999996</v>
      </c>
      <c r="E38" s="26">
        <v>71.189692982456137</v>
      </c>
      <c r="F38" s="7">
        <f t="shared" ref="F38" si="34">C38*E38/100</f>
        <v>77910</v>
      </c>
      <c r="G38" s="184">
        <f t="shared" ref="G38" si="35">C38*D38</f>
        <v>91163.51999999999</v>
      </c>
      <c r="H38" s="18">
        <v>43997</v>
      </c>
      <c r="I38" s="98">
        <v>190.1</v>
      </c>
      <c r="J38" s="30">
        <v>104400</v>
      </c>
      <c r="K38" s="1">
        <v>0.97299999999999998</v>
      </c>
      <c r="L38" s="26">
        <v>94.267241379310335</v>
      </c>
      <c r="M38" s="7">
        <f t="shared" si="22"/>
        <v>98414.999999999985</v>
      </c>
      <c r="N38" s="184">
        <f t="shared" si="23"/>
        <v>101581.2</v>
      </c>
      <c r="P38" s="147">
        <v>421.18</v>
      </c>
      <c r="Q38" s="148">
        <v>78480</v>
      </c>
      <c r="R38" s="38">
        <v>0.98199999999999998</v>
      </c>
      <c r="S38" s="23">
        <v>96.88073394495413</v>
      </c>
      <c r="T38" s="20">
        <f t="shared" ref="T38:T42" si="36">Q38*S38/100</f>
        <v>76032</v>
      </c>
      <c r="U38" s="149">
        <f t="shared" ref="U38:U42" si="37">Q38*R38</f>
        <v>77067.360000000001</v>
      </c>
    </row>
    <row r="39" spans="1:21" x14ac:dyDescent="0.2">
      <c r="B39" s="98">
        <v>249</v>
      </c>
      <c r="C39" s="30">
        <v>109440</v>
      </c>
      <c r="D39" s="3">
        <v>0.98299999999999998</v>
      </c>
      <c r="E39" s="26">
        <v>94.919590643274859</v>
      </c>
      <c r="F39" s="7">
        <f t="shared" ref="F39:F55" si="38">C39*E39/100</f>
        <v>103880</v>
      </c>
      <c r="G39" s="184">
        <f t="shared" ref="G39:G55" si="39">C39*D39</f>
        <v>107579.52</v>
      </c>
      <c r="I39" s="98">
        <v>191.93</v>
      </c>
      <c r="J39" s="30">
        <v>104400</v>
      </c>
      <c r="K39" s="1">
        <v>0.97899999999999998</v>
      </c>
      <c r="L39" s="26">
        <v>94.267241379310335</v>
      </c>
      <c r="M39" s="7">
        <f t="shared" si="22"/>
        <v>98414.999999999985</v>
      </c>
      <c r="N39" s="184">
        <f t="shared" si="23"/>
        <v>102207.59999999999</v>
      </c>
      <c r="O39" s="18">
        <v>43996</v>
      </c>
      <c r="P39" s="98">
        <v>421.42</v>
      </c>
      <c r="Q39" s="30">
        <v>78480</v>
      </c>
      <c r="R39" s="1">
        <v>0.98299999999999998</v>
      </c>
      <c r="S39" s="26">
        <v>96.88073394495413</v>
      </c>
      <c r="T39" s="20">
        <f t="shared" si="36"/>
        <v>76032</v>
      </c>
      <c r="U39" s="149">
        <f t="shared" si="37"/>
        <v>77145.84</v>
      </c>
    </row>
    <row r="40" spans="1:21" x14ac:dyDescent="0.2">
      <c r="A40" s="18">
        <v>43998</v>
      </c>
      <c r="B40" s="98">
        <v>248.62</v>
      </c>
      <c r="C40" s="30">
        <v>109440</v>
      </c>
      <c r="D40" s="3">
        <v>0.98499999999999999</v>
      </c>
      <c r="E40" s="26">
        <v>94.919590643274859</v>
      </c>
      <c r="F40" s="7">
        <f t="shared" si="38"/>
        <v>103880</v>
      </c>
      <c r="G40" s="184">
        <f t="shared" si="39"/>
        <v>107798.39999999999</v>
      </c>
      <c r="H40" s="18">
        <v>43998</v>
      </c>
      <c r="I40" s="98">
        <v>191.89</v>
      </c>
      <c r="J40" s="30">
        <v>104400</v>
      </c>
      <c r="K40" s="1">
        <v>0.98099999999999998</v>
      </c>
      <c r="L40" s="26">
        <v>94.267241379310335</v>
      </c>
      <c r="M40" s="7">
        <f t="shared" si="22"/>
        <v>98414.999999999985</v>
      </c>
      <c r="N40" s="184">
        <f t="shared" si="23"/>
        <v>102416.4</v>
      </c>
      <c r="P40" s="98">
        <v>421.75</v>
      </c>
      <c r="Q40" s="30">
        <v>78480</v>
      </c>
      <c r="R40" s="1">
        <v>0.98360000000000003</v>
      </c>
      <c r="S40" s="26">
        <v>96.88073394495413</v>
      </c>
      <c r="T40" s="20">
        <f t="shared" si="36"/>
        <v>76032</v>
      </c>
      <c r="U40" s="149">
        <f t="shared" si="37"/>
        <v>77192.928</v>
      </c>
    </row>
    <row r="41" spans="1:21" x14ac:dyDescent="0.2">
      <c r="B41" s="98">
        <v>250.05</v>
      </c>
      <c r="C41" s="30">
        <v>109440</v>
      </c>
      <c r="D41" s="3">
        <v>0.98099999999999998</v>
      </c>
      <c r="E41" s="26">
        <v>94.919590643274859</v>
      </c>
      <c r="F41" s="7">
        <f t="shared" si="38"/>
        <v>103880</v>
      </c>
      <c r="G41" s="184">
        <f t="shared" si="39"/>
        <v>107360.64</v>
      </c>
      <c r="I41" s="98">
        <v>191.05</v>
      </c>
      <c r="J41" s="30">
        <v>104400</v>
      </c>
      <c r="K41" s="1">
        <v>0.98299999999999998</v>
      </c>
      <c r="L41" s="26">
        <v>97.758620689655174</v>
      </c>
      <c r="M41" s="7">
        <f t="shared" si="22"/>
        <v>102060</v>
      </c>
      <c r="N41" s="184">
        <f t="shared" si="23"/>
        <v>102625.2</v>
      </c>
      <c r="O41" s="18">
        <v>43997</v>
      </c>
      <c r="P41" s="147">
        <v>420.54</v>
      </c>
      <c r="Q41" s="148">
        <v>78480</v>
      </c>
      <c r="R41" s="38">
        <v>0.97699999999999998</v>
      </c>
      <c r="S41" s="23">
        <v>96.88073394495413</v>
      </c>
      <c r="T41" s="20">
        <f t="shared" si="36"/>
        <v>76032</v>
      </c>
      <c r="U41" s="149">
        <f t="shared" si="37"/>
        <v>76674.959999999992</v>
      </c>
    </row>
    <row r="42" spans="1:21" ht="13.9" customHeight="1" x14ac:dyDescent="0.2">
      <c r="A42" s="18">
        <v>43999</v>
      </c>
      <c r="B42" s="98">
        <v>250.56</v>
      </c>
      <c r="C42" s="30">
        <v>109440</v>
      </c>
      <c r="D42" s="3">
        <v>0.98</v>
      </c>
      <c r="E42" s="26">
        <v>94.919590643274859</v>
      </c>
      <c r="F42" s="7">
        <f t="shared" si="38"/>
        <v>103880</v>
      </c>
      <c r="G42" s="184">
        <f t="shared" si="39"/>
        <v>107251.2</v>
      </c>
      <c r="H42" s="18">
        <v>43999</v>
      </c>
      <c r="I42" s="98">
        <v>191.95</v>
      </c>
      <c r="J42" s="30">
        <v>104400</v>
      </c>
      <c r="K42" s="1">
        <v>0.98</v>
      </c>
      <c r="L42" s="26">
        <v>94.267241379310335</v>
      </c>
      <c r="M42" s="7">
        <f t="shared" si="22"/>
        <v>98414.999999999985</v>
      </c>
      <c r="N42" s="184">
        <f t="shared" si="23"/>
        <v>102312</v>
      </c>
      <c r="P42" s="147">
        <v>421.16</v>
      </c>
      <c r="Q42" s="148">
        <v>78480</v>
      </c>
      <c r="R42" s="38">
        <v>0.96799999999999997</v>
      </c>
      <c r="S42" s="23">
        <v>90.275229357798167</v>
      </c>
      <c r="T42" s="20">
        <f t="shared" si="36"/>
        <v>70848</v>
      </c>
      <c r="U42" s="149">
        <f t="shared" si="37"/>
        <v>75968.639999999999</v>
      </c>
    </row>
    <row r="43" spans="1:21" ht="14.25" customHeight="1" x14ac:dyDescent="0.2">
      <c r="B43" s="98">
        <v>249.95</v>
      </c>
      <c r="C43" s="30">
        <v>109440</v>
      </c>
      <c r="D43" s="3">
        <v>0.98899999999999999</v>
      </c>
      <c r="E43" s="26">
        <v>94.919590643274859</v>
      </c>
      <c r="F43" s="7">
        <f t="shared" si="38"/>
        <v>103880</v>
      </c>
      <c r="G43" s="184">
        <f t="shared" si="39"/>
        <v>108236.16</v>
      </c>
      <c r="I43" s="98">
        <v>191.41</v>
      </c>
      <c r="J43" s="30">
        <v>104400</v>
      </c>
      <c r="K43" s="1">
        <v>0.98299999999999998</v>
      </c>
      <c r="L43" s="26">
        <v>94.267241379310335</v>
      </c>
      <c r="M43" s="7">
        <f t="shared" si="22"/>
        <v>98414.999999999985</v>
      </c>
      <c r="N43" s="184">
        <f t="shared" si="23"/>
        <v>102625.2</v>
      </c>
      <c r="P43" s="155">
        <f>AVERAGE(P37:P42)</f>
        <v>421.17500000000001</v>
      </c>
      <c r="Q43" s="350" t="s">
        <v>1</v>
      </c>
      <c r="R43" s="351"/>
      <c r="S43" s="27">
        <f>T43/U43</f>
        <v>0.9492284704758992</v>
      </c>
      <c r="T43" s="237">
        <f>SUM(T37:T42)</f>
        <v>437184</v>
      </c>
      <c r="U43" s="155">
        <f>SUM(U37:U42)</f>
        <v>460567.728</v>
      </c>
    </row>
    <row r="44" spans="1:21" x14ac:dyDescent="0.2">
      <c r="A44" s="18">
        <v>44000</v>
      </c>
      <c r="B44" s="98">
        <v>248.81</v>
      </c>
      <c r="C44" s="30">
        <v>109440</v>
      </c>
      <c r="D44" s="3">
        <v>0.98099999999999998</v>
      </c>
      <c r="E44" s="26">
        <v>94.919590643274859</v>
      </c>
      <c r="F44" s="7">
        <f t="shared" si="38"/>
        <v>103880</v>
      </c>
      <c r="G44" s="184">
        <f t="shared" si="39"/>
        <v>107360.64</v>
      </c>
      <c r="H44" s="18">
        <v>44000</v>
      </c>
      <c r="I44" s="98">
        <v>191.45</v>
      </c>
      <c r="J44" s="30">
        <v>104400</v>
      </c>
      <c r="K44" s="1">
        <v>0.96599999999999997</v>
      </c>
      <c r="L44" s="26">
        <v>90.775862068965523</v>
      </c>
      <c r="M44" s="7">
        <f t="shared" si="22"/>
        <v>94770</v>
      </c>
      <c r="N44" s="184">
        <f t="shared" si="23"/>
        <v>100850.4</v>
      </c>
      <c r="P44" s="241"/>
      <c r="Q44" s="242"/>
      <c r="R44" s="243"/>
      <c r="S44" s="1"/>
      <c r="T44" s="20"/>
      <c r="U44" s="241"/>
    </row>
    <row r="45" spans="1:21" x14ac:dyDescent="0.2">
      <c r="B45" s="98">
        <v>249.12</v>
      </c>
      <c r="C45" s="30">
        <v>109440</v>
      </c>
      <c r="D45" s="3">
        <v>0.98699999999999999</v>
      </c>
      <c r="E45" s="26">
        <v>94.919590643274859</v>
      </c>
      <c r="F45" s="7">
        <f t="shared" si="38"/>
        <v>103880</v>
      </c>
      <c r="G45" s="184">
        <f t="shared" si="39"/>
        <v>108017.28</v>
      </c>
      <c r="I45" s="98">
        <v>192.02</v>
      </c>
      <c r="J45" s="30">
        <v>104400</v>
      </c>
      <c r="K45" s="1">
        <v>0.98</v>
      </c>
      <c r="L45" s="26">
        <v>94.267241379310335</v>
      </c>
      <c r="M45" s="7">
        <f t="shared" si="22"/>
        <v>98414.999999999985</v>
      </c>
      <c r="N45" s="184">
        <f t="shared" si="23"/>
        <v>102312</v>
      </c>
      <c r="O45" s="33"/>
      <c r="P45" s="324" t="s">
        <v>53</v>
      </c>
      <c r="Q45" s="325"/>
      <c r="R45" s="325"/>
      <c r="S45" s="325"/>
      <c r="T45" s="325"/>
      <c r="U45" s="326"/>
    </row>
    <row r="46" spans="1:21" ht="12.75" customHeight="1" x14ac:dyDescent="0.2">
      <c r="A46" s="18">
        <v>44001</v>
      </c>
      <c r="B46" s="98">
        <v>250.37</v>
      </c>
      <c r="C46" s="30">
        <v>109440</v>
      </c>
      <c r="D46" s="3">
        <v>0.98599999999999999</v>
      </c>
      <c r="E46" s="26">
        <v>94.919590643274859</v>
      </c>
      <c r="F46" s="7">
        <f t="shared" si="38"/>
        <v>103880</v>
      </c>
      <c r="G46" s="184">
        <f t="shared" si="39"/>
        <v>107907.84</v>
      </c>
      <c r="H46" s="18">
        <v>44001</v>
      </c>
      <c r="I46" s="98">
        <v>191.04</v>
      </c>
      <c r="J46" s="30">
        <v>104400</v>
      </c>
      <c r="K46" s="1">
        <v>0.97599999999999998</v>
      </c>
      <c r="L46" s="26">
        <v>94.267241379310335</v>
      </c>
      <c r="M46" s="7">
        <f t="shared" si="22"/>
        <v>98414.999999999985</v>
      </c>
      <c r="N46" s="184">
        <f t="shared" si="23"/>
        <v>101894.39999999999</v>
      </c>
      <c r="O46" s="18">
        <v>43998</v>
      </c>
      <c r="P46" s="98">
        <v>557.92999999999995</v>
      </c>
      <c r="Q46" s="30">
        <v>72000</v>
      </c>
      <c r="R46" s="1">
        <v>0.92</v>
      </c>
      <c r="S46" s="26">
        <v>68.25</v>
      </c>
      <c r="T46" s="20">
        <f t="shared" ref="T46" si="40">Q46*S46/100</f>
        <v>49140</v>
      </c>
      <c r="U46" s="149">
        <f t="shared" ref="U46" si="41">Q46*R46</f>
        <v>66240</v>
      </c>
    </row>
    <row r="47" spans="1:21" ht="12.75" customHeight="1" x14ac:dyDescent="0.2">
      <c r="B47" s="98">
        <v>249.5</v>
      </c>
      <c r="C47" s="30">
        <v>109440</v>
      </c>
      <c r="D47" s="3">
        <v>0.98299999999999998</v>
      </c>
      <c r="E47" s="26">
        <v>94.919590643274859</v>
      </c>
      <c r="F47" s="7">
        <f t="shared" si="38"/>
        <v>103880</v>
      </c>
      <c r="G47" s="184">
        <f t="shared" si="39"/>
        <v>107579.52</v>
      </c>
      <c r="I47" s="98">
        <v>191.7</v>
      </c>
      <c r="J47" s="30">
        <v>104400</v>
      </c>
      <c r="K47" s="1">
        <v>0.98599999999999999</v>
      </c>
      <c r="L47" s="26">
        <v>90.775862068965523</v>
      </c>
      <c r="M47" s="7">
        <f t="shared" si="22"/>
        <v>94770</v>
      </c>
      <c r="N47" s="184">
        <f t="shared" si="23"/>
        <v>102938.4</v>
      </c>
      <c r="P47" s="98">
        <v>558.08000000000004</v>
      </c>
      <c r="Q47" s="30">
        <v>72000</v>
      </c>
      <c r="R47" s="1">
        <v>0.96799999999999997</v>
      </c>
      <c r="S47" s="26">
        <v>94.25</v>
      </c>
      <c r="T47" s="20">
        <f t="shared" ref="T47:T51" si="42">Q47*S47/100</f>
        <v>67860</v>
      </c>
      <c r="U47" s="149">
        <f t="shared" ref="U47:U51" si="43">Q47*R47</f>
        <v>69696</v>
      </c>
    </row>
    <row r="48" spans="1:21" ht="14.25" customHeight="1" x14ac:dyDescent="0.2">
      <c r="A48" s="18">
        <v>44002</v>
      </c>
      <c r="B48" s="98">
        <v>250</v>
      </c>
      <c r="C48" s="30">
        <v>109440</v>
      </c>
      <c r="D48" s="3">
        <v>0.98899999999999999</v>
      </c>
      <c r="E48" s="26">
        <v>94.919590643274859</v>
      </c>
      <c r="F48" s="7">
        <f t="shared" si="38"/>
        <v>103880</v>
      </c>
      <c r="G48" s="184">
        <f t="shared" si="39"/>
        <v>108236.16</v>
      </c>
      <c r="H48" s="18">
        <v>44002</v>
      </c>
      <c r="I48" s="98">
        <v>191.6</v>
      </c>
      <c r="J48" s="30">
        <v>104400</v>
      </c>
      <c r="K48" s="1">
        <v>0.98499999999999999</v>
      </c>
      <c r="L48" s="26">
        <v>94.267241379310335</v>
      </c>
      <c r="M48" s="7">
        <f t="shared" si="22"/>
        <v>98414.999999999985</v>
      </c>
      <c r="N48" s="184">
        <f t="shared" si="23"/>
        <v>102834</v>
      </c>
      <c r="O48" s="18">
        <v>43999</v>
      </c>
      <c r="P48" s="98">
        <v>556.08000000000004</v>
      </c>
      <c r="Q48" s="30">
        <v>70560</v>
      </c>
      <c r="R48" s="1">
        <v>0.96899999999999997</v>
      </c>
      <c r="S48" s="26">
        <v>94.515306122448976</v>
      </c>
      <c r="T48" s="20">
        <f t="shared" si="42"/>
        <v>66690</v>
      </c>
      <c r="U48" s="149">
        <f t="shared" si="43"/>
        <v>68372.639999999999</v>
      </c>
    </row>
    <row r="49" spans="1:21" ht="12.75" customHeight="1" x14ac:dyDescent="0.2">
      <c r="B49" s="98">
        <v>250.1</v>
      </c>
      <c r="C49" s="30">
        <v>109440</v>
      </c>
      <c r="D49" s="3">
        <v>0.98499999999999999</v>
      </c>
      <c r="E49" s="26">
        <v>94.919590643274859</v>
      </c>
      <c r="F49" s="7">
        <f t="shared" si="38"/>
        <v>103880</v>
      </c>
      <c r="G49" s="184">
        <f t="shared" si="39"/>
        <v>107798.39999999999</v>
      </c>
      <c r="I49" s="98">
        <v>190.83</v>
      </c>
      <c r="J49" s="30">
        <v>104400</v>
      </c>
      <c r="K49" s="1">
        <v>0.97699999999999998</v>
      </c>
      <c r="L49" s="26">
        <v>94.267241379310335</v>
      </c>
      <c r="M49" s="7">
        <f t="shared" si="22"/>
        <v>98414.999999999985</v>
      </c>
      <c r="N49" s="184">
        <f t="shared" si="23"/>
        <v>101998.8</v>
      </c>
      <c r="P49" s="98">
        <v>559.46</v>
      </c>
      <c r="Q49" s="30">
        <v>70560</v>
      </c>
      <c r="R49" s="1">
        <v>0.999</v>
      </c>
      <c r="S49" s="26">
        <v>97.831632653061234</v>
      </c>
      <c r="T49" s="20">
        <f t="shared" si="42"/>
        <v>69030.000000000015</v>
      </c>
      <c r="U49" s="149">
        <f t="shared" si="43"/>
        <v>70489.440000000002</v>
      </c>
    </row>
    <row r="50" spans="1:21" x14ac:dyDescent="0.2">
      <c r="A50" s="18">
        <v>44003</v>
      </c>
      <c r="B50" s="98">
        <v>251.38</v>
      </c>
      <c r="C50" s="30">
        <v>109440</v>
      </c>
      <c r="D50" s="3">
        <v>0.98899999999999999</v>
      </c>
      <c r="E50" s="26">
        <v>97.292580409356717</v>
      </c>
      <c r="F50" s="7">
        <f t="shared" si="38"/>
        <v>106476.99999999999</v>
      </c>
      <c r="G50" s="184">
        <f t="shared" si="39"/>
        <v>108236.16</v>
      </c>
      <c r="H50" s="18">
        <v>44003</v>
      </c>
      <c r="I50" s="98">
        <v>191.66</v>
      </c>
      <c r="J50" s="30">
        <v>104400</v>
      </c>
      <c r="K50" s="1">
        <v>0.98299999999999998</v>
      </c>
      <c r="L50" s="26">
        <v>94.267241379310335</v>
      </c>
      <c r="M50" s="7">
        <f t="shared" si="22"/>
        <v>98414.999999999985</v>
      </c>
      <c r="N50" s="184">
        <f t="shared" si="23"/>
        <v>102625.2</v>
      </c>
      <c r="O50" s="18">
        <v>44000</v>
      </c>
      <c r="P50" s="98">
        <v>556.27</v>
      </c>
      <c r="Q50" s="30">
        <v>70560</v>
      </c>
      <c r="R50" s="1">
        <v>0.97399999999999998</v>
      </c>
      <c r="S50" s="26">
        <v>94.515306122448976</v>
      </c>
      <c r="T50" s="20">
        <f t="shared" si="42"/>
        <v>66690</v>
      </c>
      <c r="U50" s="149">
        <f t="shared" si="43"/>
        <v>68725.440000000002</v>
      </c>
    </row>
    <row r="51" spans="1:21" x14ac:dyDescent="0.2">
      <c r="B51" s="98">
        <v>251.2</v>
      </c>
      <c r="C51" s="30">
        <v>109440</v>
      </c>
      <c r="D51" s="3">
        <v>0.68</v>
      </c>
      <c r="E51" s="26">
        <v>64.070723684210535</v>
      </c>
      <c r="F51" s="7">
        <f t="shared" si="38"/>
        <v>70119.000000000015</v>
      </c>
      <c r="G51" s="184">
        <f t="shared" si="39"/>
        <v>74419.200000000012</v>
      </c>
      <c r="I51" s="98">
        <v>191</v>
      </c>
      <c r="J51" s="30">
        <v>104400</v>
      </c>
      <c r="K51" s="1">
        <v>0.97899999999999998</v>
      </c>
      <c r="L51" s="26">
        <v>94.267241379310335</v>
      </c>
      <c r="M51" s="7">
        <f t="shared" si="22"/>
        <v>98414.999999999985</v>
      </c>
      <c r="N51" s="184">
        <f t="shared" si="23"/>
        <v>102207.59999999999</v>
      </c>
      <c r="P51" s="98">
        <v>555.97</v>
      </c>
      <c r="Q51" s="30">
        <v>70560</v>
      </c>
      <c r="R51" s="1">
        <v>0.98499999999999999</v>
      </c>
      <c r="S51" s="26">
        <v>89.540816326530617</v>
      </c>
      <c r="T51" s="20">
        <f t="shared" si="42"/>
        <v>63180</v>
      </c>
      <c r="U51" s="149">
        <f t="shared" si="43"/>
        <v>69501.600000000006</v>
      </c>
    </row>
    <row r="52" spans="1:21" x14ac:dyDescent="0.2">
      <c r="A52" s="18">
        <v>44004</v>
      </c>
      <c r="B52" s="109">
        <v>251.33</v>
      </c>
      <c r="C52" s="30">
        <v>109440</v>
      </c>
      <c r="D52" s="3">
        <v>0.91600000000000004</v>
      </c>
      <c r="E52" s="26">
        <v>87.800621345029242</v>
      </c>
      <c r="F52" s="7">
        <f t="shared" si="38"/>
        <v>96089</v>
      </c>
      <c r="G52" s="184">
        <f t="shared" si="39"/>
        <v>100247.04000000001</v>
      </c>
      <c r="H52" s="18">
        <v>44004</v>
      </c>
      <c r="I52" s="98">
        <v>190.64</v>
      </c>
      <c r="J52" s="30">
        <v>104400</v>
      </c>
      <c r="K52" s="1">
        <v>0.97599999999999998</v>
      </c>
      <c r="L52" s="26">
        <v>94.267241379310335</v>
      </c>
      <c r="M52" s="7">
        <f t="shared" si="22"/>
        <v>98414.999999999985</v>
      </c>
      <c r="N52" s="184">
        <f t="shared" si="23"/>
        <v>101894.39999999999</v>
      </c>
      <c r="P52" s="155">
        <f>AVERAGE(P46:P51)</f>
        <v>557.29833333333329</v>
      </c>
      <c r="Q52" s="350" t="s">
        <v>1</v>
      </c>
      <c r="R52" s="351"/>
      <c r="S52" s="27">
        <f>T52/U52</f>
        <v>0.92631169745801423</v>
      </c>
      <c r="T52" s="237">
        <f>SUM(T46:T51)</f>
        <v>382590</v>
      </c>
      <c r="U52" s="155">
        <f>SUM(U46:U51)</f>
        <v>413025.12</v>
      </c>
    </row>
    <row r="53" spans="1:21" ht="13.9" customHeight="1" x14ac:dyDescent="0.2">
      <c r="B53" s="109">
        <v>252.22</v>
      </c>
      <c r="C53" s="30">
        <v>109440</v>
      </c>
      <c r="D53" s="3">
        <v>0.95699999999999996</v>
      </c>
      <c r="E53" s="26">
        <v>83.054641812865498</v>
      </c>
      <c r="F53" s="7">
        <f t="shared" si="38"/>
        <v>90895</v>
      </c>
      <c r="G53" s="184">
        <f t="shared" si="39"/>
        <v>104734.08</v>
      </c>
      <c r="I53" s="98">
        <v>191.33</v>
      </c>
      <c r="J53" s="30">
        <v>104400</v>
      </c>
      <c r="K53" s="1">
        <v>0.98699999999999999</v>
      </c>
      <c r="L53" s="26">
        <v>94.267241379310335</v>
      </c>
      <c r="M53" s="7">
        <f t="shared" si="22"/>
        <v>98414.999999999985</v>
      </c>
      <c r="N53" s="184">
        <f t="shared" si="23"/>
        <v>103042.8</v>
      </c>
      <c r="P53" s="98"/>
      <c r="Q53" s="30"/>
      <c r="R53" s="1"/>
      <c r="S53" s="26"/>
      <c r="T53" s="7"/>
      <c r="U53" s="184"/>
    </row>
    <row r="54" spans="1:21" x14ac:dyDescent="0.2">
      <c r="A54" s="18">
        <v>44005</v>
      </c>
      <c r="B54" s="98">
        <v>251.65</v>
      </c>
      <c r="C54" s="30">
        <v>109440</v>
      </c>
      <c r="D54" s="3">
        <v>0.96899999999999997</v>
      </c>
      <c r="E54" s="26">
        <v>90.173611111111114</v>
      </c>
      <c r="F54" s="7">
        <f t="shared" si="38"/>
        <v>98686</v>
      </c>
      <c r="G54" s="184">
        <f t="shared" si="39"/>
        <v>106047.36</v>
      </c>
      <c r="H54" s="18">
        <v>44005</v>
      </c>
      <c r="I54" s="98">
        <v>191.77</v>
      </c>
      <c r="J54" s="30">
        <v>104400</v>
      </c>
      <c r="K54" s="1">
        <v>0.98299999999999998</v>
      </c>
      <c r="L54" s="26">
        <v>97.758620689655174</v>
      </c>
      <c r="M54" s="7">
        <f t="shared" si="22"/>
        <v>102060</v>
      </c>
      <c r="N54" s="184">
        <f t="shared" si="23"/>
        <v>102625.2</v>
      </c>
      <c r="O54" s="33"/>
      <c r="P54" s="324" t="s">
        <v>45</v>
      </c>
      <c r="Q54" s="325"/>
      <c r="R54" s="325"/>
      <c r="S54" s="325"/>
      <c r="T54" s="325"/>
      <c r="U54" s="326"/>
    </row>
    <row r="55" spans="1:21" ht="13.9" customHeight="1" x14ac:dyDescent="0.2">
      <c r="B55" s="98">
        <v>252.62</v>
      </c>
      <c r="C55" s="30">
        <v>109440</v>
      </c>
      <c r="D55" s="3">
        <v>0.97799999999999998</v>
      </c>
      <c r="E55" s="26">
        <v>92.546600877192986</v>
      </c>
      <c r="F55" s="7">
        <f t="shared" si="38"/>
        <v>101283</v>
      </c>
      <c r="G55" s="184">
        <f t="shared" si="39"/>
        <v>107032.31999999999</v>
      </c>
      <c r="I55" s="98">
        <v>191.41</v>
      </c>
      <c r="J55" s="30">
        <v>104400</v>
      </c>
      <c r="K55" s="1">
        <v>0.98499999999999999</v>
      </c>
      <c r="L55" s="26">
        <v>94.267241379310335</v>
      </c>
      <c r="M55" s="7">
        <f t="shared" si="22"/>
        <v>98414.999999999985</v>
      </c>
      <c r="N55" s="184">
        <f t="shared" si="23"/>
        <v>102834</v>
      </c>
      <c r="O55" s="18">
        <v>44001</v>
      </c>
      <c r="P55" s="98">
        <v>429.18</v>
      </c>
      <c r="Q55" s="30">
        <v>80640</v>
      </c>
      <c r="R55" s="1">
        <v>0.90400000000000003</v>
      </c>
      <c r="S55" s="26">
        <v>73.888888888888886</v>
      </c>
      <c r="T55" s="20">
        <f t="shared" ref="T55" si="44">Q55*S55/100</f>
        <v>59584</v>
      </c>
      <c r="U55" s="149">
        <f t="shared" ref="U55" si="45">Q55*R55</f>
        <v>72898.559999999998</v>
      </c>
    </row>
    <row r="56" spans="1:21" x14ac:dyDescent="0.2">
      <c r="B56" s="155">
        <f>AVERAGE(B38:B55)</f>
        <v>250.31166666666661</v>
      </c>
      <c r="C56" s="350" t="s">
        <v>1</v>
      </c>
      <c r="D56" s="351"/>
      <c r="E56" s="27">
        <f>F56/G56</f>
        <v>0.95052414978616151</v>
      </c>
      <c r="F56" s="240">
        <f>SUM(F38:F55)</f>
        <v>1784139</v>
      </c>
      <c r="G56" s="155">
        <f>SUM(G38:G55)</f>
        <v>1877005.44</v>
      </c>
      <c r="H56" s="18">
        <v>44006</v>
      </c>
      <c r="I56" s="98">
        <v>191.52</v>
      </c>
      <c r="J56" s="30">
        <v>104400</v>
      </c>
      <c r="K56" s="1">
        <v>0.98399999999999999</v>
      </c>
      <c r="L56" s="26">
        <v>94.267241379310335</v>
      </c>
      <c r="M56" s="7">
        <f t="shared" ref="M56:M69" si="46">J56*L56/100</f>
        <v>98414.999999999985</v>
      </c>
      <c r="N56" s="184">
        <f t="shared" ref="N56:N69" si="47">J56*K56</f>
        <v>102729.59999999999</v>
      </c>
      <c r="P56" s="98">
        <v>427.72</v>
      </c>
      <c r="Q56" s="30">
        <v>80640</v>
      </c>
      <c r="R56" s="1">
        <v>0.95199999999999996</v>
      </c>
      <c r="S56" s="26">
        <v>92.361111111111114</v>
      </c>
      <c r="T56" s="20">
        <f t="shared" ref="T56:T62" si="48">Q56*S56/100</f>
        <v>74480</v>
      </c>
      <c r="U56" s="149">
        <f t="shared" ref="U56:U62" si="49">Q56*R56</f>
        <v>76769.279999999999</v>
      </c>
    </row>
    <row r="57" spans="1:21" x14ac:dyDescent="0.2">
      <c r="B57" s="147"/>
      <c r="C57" s="187"/>
      <c r="D57" s="29"/>
      <c r="E57" s="23"/>
      <c r="F57" s="20"/>
      <c r="G57" s="149"/>
      <c r="I57" s="98">
        <v>190.83</v>
      </c>
      <c r="J57" s="30">
        <v>104400</v>
      </c>
      <c r="K57" s="1">
        <v>0.97599999999999998</v>
      </c>
      <c r="L57" s="26">
        <v>94.267241379310335</v>
      </c>
      <c r="M57" s="7">
        <f t="shared" si="46"/>
        <v>98414.999999999985</v>
      </c>
      <c r="N57" s="184">
        <f t="shared" si="47"/>
        <v>101894.39999999999</v>
      </c>
      <c r="O57" s="18">
        <v>44002</v>
      </c>
      <c r="P57" s="98">
        <v>428.58</v>
      </c>
      <c r="Q57" s="30">
        <v>80640</v>
      </c>
      <c r="R57" s="1">
        <v>0.98299999999999998</v>
      </c>
      <c r="S57" s="26">
        <v>94.670138888888886</v>
      </c>
      <c r="T57" s="20">
        <f t="shared" si="48"/>
        <v>76342</v>
      </c>
      <c r="U57" s="149">
        <f t="shared" si="49"/>
        <v>79269.119999999995</v>
      </c>
    </row>
    <row r="58" spans="1:21" x14ac:dyDescent="0.2">
      <c r="B58" s="335" t="s">
        <v>9</v>
      </c>
      <c r="C58" s="336"/>
      <c r="D58" s="336"/>
      <c r="E58" s="336"/>
      <c r="F58" s="336"/>
      <c r="G58" s="341"/>
      <c r="H58" s="18">
        <v>44007</v>
      </c>
      <c r="I58" s="98">
        <v>191.65</v>
      </c>
      <c r="J58" s="30">
        <v>104400</v>
      </c>
      <c r="K58" s="1">
        <v>0.97699999999999998</v>
      </c>
      <c r="L58" s="26">
        <v>94.267241379310335</v>
      </c>
      <c r="M58" s="7">
        <f t="shared" si="46"/>
        <v>98414.999999999985</v>
      </c>
      <c r="N58" s="184">
        <f t="shared" si="47"/>
        <v>101998.8</v>
      </c>
      <c r="P58" s="98">
        <v>429.89</v>
      </c>
      <c r="Q58" s="30">
        <v>80640</v>
      </c>
      <c r="R58" s="1">
        <v>0.95199999999999996</v>
      </c>
      <c r="S58" s="26">
        <v>94.670138888888886</v>
      </c>
      <c r="T58" s="20">
        <f t="shared" si="48"/>
        <v>76342</v>
      </c>
      <c r="U58" s="149">
        <f t="shared" si="49"/>
        <v>76769.279999999999</v>
      </c>
    </row>
    <row r="59" spans="1:21" ht="14.25" customHeight="1" x14ac:dyDescent="0.2">
      <c r="A59" s="18">
        <v>44006</v>
      </c>
      <c r="B59" s="98">
        <v>351.04</v>
      </c>
      <c r="C59" s="30">
        <v>93600</v>
      </c>
      <c r="D59" s="3">
        <v>0.94499999999999995</v>
      </c>
      <c r="E59" s="26">
        <v>72.589743589743591</v>
      </c>
      <c r="F59" s="20">
        <f t="shared" ref="F59" si="50">C59*E59/100</f>
        <v>67944</v>
      </c>
      <c r="G59" s="149">
        <f t="shared" ref="G59" si="51">C59*D59</f>
        <v>88452</v>
      </c>
      <c r="I59" s="98">
        <v>191.78</v>
      </c>
      <c r="J59" s="30">
        <v>104400</v>
      </c>
      <c r="K59" s="1">
        <v>0.98299999999999998</v>
      </c>
      <c r="L59" s="26">
        <v>94.267241379310335</v>
      </c>
      <c r="M59" s="7">
        <f t="shared" si="46"/>
        <v>98414.999999999985</v>
      </c>
      <c r="N59" s="184">
        <f t="shared" si="47"/>
        <v>102625.2</v>
      </c>
      <c r="O59" s="18">
        <v>44003</v>
      </c>
      <c r="P59" s="98">
        <v>428.58</v>
      </c>
      <c r="Q59" s="30">
        <v>80640</v>
      </c>
      <c r="R59" s="1">
        <v>0.98799999999999999</v>
      </c>
      <c r="S59" s="26">
        <v>94.670138888888886</v>
      </c>
      <c r="T59" s="20">
        <f t="shared" si="48"/>
        <v>76342</v>
      </c>
      <c r="U59" s="149">
        <f t="shared" si="49"/>
        <v>79672.319999999992</v>
      </c>
    </row>
    <row r="60" spans="1:21" x14ac:dyDescent="0.2">
      <c r="B60" s="98">
        <v>351.13</v>
      </c>
      <c r="C60" s="30">
        <v>93600</v>
      </c>
      <c r="D60" s="3">
        <v>0.98299999999999998</v>
      </c>
      <c r="E60" s="26">
        <v>95.512820512820511</v>
      </c>
      <c r="F60" s="20">
        <f t="shared" ref="F60:F70" si="52">C60*E60/100</f>
        <v>89400</v>
      </c>
      <c r="G60" s="149">
        <f t="shared" ref="G60:G70" si="53">C60*D60</f>
        <v>92008.8</v>
      </c>
      <c r="H60" s="18">
        <v>44008</v>
      </c>
      <c r="I60" s="98">
        <v>191.06</v>
      </c>
      <c r="J60" s="30">
        <v>104400</v>
      </c>
      <c r="K60" s="1">
        <v>0.97099999999999997</v>
      </c>
      <c r="L60" s="26">
        <v>94.267241379310335</v>
      </c>
      <c r="M60" s="7">
        <f t="shared" si="46"/>
        <v>98414.999999999985</v>
      </c>
      <c r="N60" s="184">
        <f t="shared" si="47"/>
        <v>101372.4</v>
      </c>
      <c r="P60" s="98">
        <v>428.68</v>
      </c>
      <c r="Q60" s="30">
        <v>80640</v>
      </c>
      <c r="R60" s="1">
        <v>0.98199999999999998</v>
      </c>
      <c r="S60" s="26">
        <v>96.979166666666671</v>
      </c>
      <c r="T60" s="20">
        <f t="shared" si="48"/>
        <v>78204</v>
      </c>
      <c r="U60" s="149">
        <f t="shared" si="49"/>
        <v>79188.479999999996</v>
      </c>
    </row>
    <row r="61" spans="1:21" x14ac:dyDescent="0.2">
      <c r="A61" s="18">
        <v>44007</v>
      </c>
      <c r="B61" s="98">
        <v>352.52</v>
      </c>
      <c r="C61" s="30">
        <v>93600</v>
      </c>
      <c r="D61" s="3">
        <v>0.98299999999999998</v>
      </c>
      <c r="E61" s="26">
        <v>97.42307692307692</v>
      </c>
      <c r="F61" s="20">
        <f t="shared" si="52"/>
        <v>91188</v>
      </c>
      <c r="G61" s="149">
        <f t="shared" si="53"/>
        <v>92008.8</v>
      </c>
      <c r="I61" s="98">
        <v>191.39</v>
      </c>
      <c r="J61" s="30">
        <v>104400</v>
      </c>
      <c r="K61" s="1">
        <v>0.98699999999999999</v>
      </c>
      <c r="L61" s="26">
        <v>94.267241379310335</v>
      </c>
      <c r="M61" s="7">
        <f t="shared" si="46"/>
        <v>98414.999999999985</v>
      </c>
      <c r="N61" s="184">
        <f t="shared" si="47"/>
        <v>103042.8</v>
      </c>
      <c r="O61" s="18">
        <v>44004</v>
      </c>
      <c r="P61" s="109">
        <v>430.33</v>
      </c>
      <c r="Q61" s="30">
        <v>80640</v>
      </c>
      <c r="R61" s="1">
        <v>0.98799999999999999</v>
      </c>
      <c r="S61" s="26">
        <v>96.979166666666671</v>
      </c>
      <c r="T61" s="20">
        <f t="shared" si="48"/>
        <v>78204</v>
      </c>
      <c r="U61" s="149">
        <f t="shared" si="49"/>
        <v>79672.319999999992</v>
      </c>
    </row>
    <row r="62" spans="1:21" x14ac:dyDescent="0.2">
      <c r="B62" s="98">
        <v>352.98</v>
      </c>
      <c r="C62" s="30">
        <v>93600</v>
      </c>
      <c r="D62" s="3">
        <v>0.98099999999999998</v>
      </c>
      <c r="E62" s="26">
        <v>97.42307692307692</v>
      </c>
      <c r="F62" s="20">
        <f t="shared" si="52"/>
        <v>91188</v>
      </c>
      <c r="G62" s="149">
        <f t="shared" si="53"/>
        <v>91821.599999999991</v>
      </c>
      <c r="H62" s="18">
        <v>44009</v>
      </c>
      <c r="I62" s="98">
        <v>191.43</v>
      </c>
      <c r="J62" s="30">
        <v>104400</v>
      </c>
      <c r="K62" s="1">
        <v>0.95899999999999996</v>
      </c>
      <c r="L62" s="26">
        <v>94.267241379310335</v>
      </c>
      <c r="M62" s="7">
        <f t="shared" si="46"/>
        <v>98414.999999999985</v>
      </c>
      <c r="N62" s="184">
        <f t="shared" si="47"/>
        <v>100119.59999999999</v>
      </c>
      <c r="P62" s="109">
        <v>429.29</v>
      </c>
      <c r="Q62" s="30">
        <v>80640</v>
      </c>
      <c r="R62" s="1">
        <v>0.98399999999999999</v>
      </c>
      <c r="S62" s="26">
        <v>92.361111111111114</v>
      </c>
      <c r="T62" s="20">
        <f t="shared" si="48"/>
        <v>74480</v>
      </c>
      <c r="U62" s="149">
        <f t="shared" si="49"/>
        <v>79349.759999999995</v>
      </c>
    </row>
    <row r="63" spans="1:21" x14ac:dyDescent="0.2">
      <c r="A63" s="18">
        <v>44008</v>
      </c>
      <c r="B63" s="98">
        <v>351.35</v>
      </c>
      <c r="C63" s="30">
        <v>93600</v>
      </c>
      <c r="D63" s="3">
        <v>0.94599999999999995</v>
      </c>
      <c r="E63" s="26">
        <v>93.602564102564102</v>
      </c>
      <c r="F63" s="20">
        <f t="shared" si="52"/>
        <v>87612</v>
      </c>
      <c r="G63" s="149">
        <f t="shared" si="53"/>
        <v>88545.599999999991</v>
      </c>
      <c r="I63" s="98">
        <v>191.87</v>
      </c>
      <c r="J63" s="30">
        <v>104400</v>
      </c>
      <c r="K63" s="1">
        <v>0.98599999999999999</v>
      </c>
      <c r="L63" s="26">
        <v>94.267241379310335</v>
      </c>
      <c r="M63" s="7">
        <f t="shared" si="46"/>
        <v>98414.999999999985</v>
      </c>
      <c r="N63" s="184">
        <f t="shared" si="47"/>
        <v>102938.4</v>
      </c>
      <c r="P63" s="155">
        <f>AVERAGE(P55:P62)</f>
        <v>429.03124999999994</v>
      </c>
      <c r="Q63" s="350" t="s">
        <v>1</v>
      </c>
      <c r="R63" s="351"/>
      <c r="S63" s="27">
        <f>T63/U63</f>
        <v>0.95251501501501501</v>
      </c>
      <c r="T63" s="237">
        <f>SUM(T55:T62)</f>
        <v>593978</v>
      </c>
      <c r="U63" s="155">
        <f>SUM(U55:U62)</f>
        <v>623589.12</v>
      </c>
    </row>
    <row r="64" spans="1:21" ht="12.75" customHeight="1" x14ac:dyDescent="0.2">
      <c r="B64" s="98">
        <v>352.47</v>
      </c>
      <c r="C64" s="30">
        <v>93600</v>
      </c>
      <c r="D64" s="3">
        <v>0.98499999999999999</v>
      </c>
      <c r="E64" s="26">
        <v>95.512820512820511</v>
      </c>
      <c r="F64" s="20">
        <f t="shared" si="52"/>
        <v>89400</v>
      </c>
      <c r="G64" s="149">
        <f t="shared" si="53"/>
        <v>92196</v>
      </c>
      <c r="H64" s="18">
        <v>44010</v>
      </c>
      <c r="I64" s="98">
        <v>192.35</v>
      </c>
      <c r="J64" s="30">
        <v>104400</v>
      </c>
      <c r="K64" s="1">
        <v>0.98</v>
      </c>
      <c r="L64" s="26">
        <v>94.267241379310335</v>
      </c>
      <c r="M64" s="7">
        <f t="shared" si="46"/>
        <v>98414.999999999985</v>
      </c>
      <c r="N64" s="184">
        <f t="shared" si="47"/>
        <v>102312</v>
      </c>
      <c r="P64" s="147"/>
      <c r="Q64" s="187"/>
      <c r="R64" s="38"/>
      <c r="S64" s="132"/>
      <c r="T64" s="20"/>
      <c r="U64" s="149"/>
    </row>
    <row r="65" spans="1:21" x14ac:dyDescent="0.2">
      <c r="A65" s="18">
        <v>44009</v>
      </c>
      <c r="B65" s="98">
        <v>350.83</v>
      </c>
      <c r="C65" s="30">
        <v>93600</v>
      </c>
      <c r="D65" s="3">
        <v>0.98299999999999998</v>
      </c>
      <c r="E65" s="26">
        <v>95.512820512820511</v>
      </c>
      <c r="F65" s="20">
        <f t="shared" si="52"/>
        <v>89400</v>
      </c>
      <c r="G65" s="149">
        <f t="shared" si="53"/>
        <v>92008.8</v>
      </c>
      <c r="I65" s="98">
        <v>191.56</v>
      </c>
      <c r="J65" s="30">
        <v>104400</v>
      </c>
      <c r="K65" s="1">
        <v>0.97599999999999998</v>
      </c>
      <c r="L65" s="26">
        <v>94.267241379310335</v>
      </c>
      <c r="M65" s="7">
        <f t="shared" si="46"/>
        <v>98414.999999999985</v>
      </c>
      <c r="N65" s="184">
        <f t="shared" si="47"/>
        <v>101894.39999999999</v>
      </c>
      <c r="P65" s="324" t="s">
        <v>54</v>
      </c>
      <c r="Q65" s="325"/>
      <c r="R65" s="325"/>
      <c r="S65" s="325"/>
      <c r="T65" s="325"/>
      <c r="U65" s="326"/>
    </row>
    <row r="66" spans="1:21" ht="13.9" customHeight="1" x14ac:dyDescent="0.2">
      <c r="B66" s="98">
        <v>352.75</v>
      </c>
      <c r="C66" s="30">
        <v>93600</v>
      </c>
      <c r="D66" s="3">
        <v>0.98799999999999999</v>
      </c>
      <c r="E66" s="26">
        <v>95.512820512820511</v>
      </c>
      <c r="F66" s="20">
        <f t="shared" si="52"/>
        <v>89400</v>
      </c>
      <c r="G66" s="149">
        <f t="shared" si="53"/>
        <v>92476.800000000003</v>
      </c>
      <c r="H66" s="18">
        <v>44011</v>
      </c>
      <c r="I66" s="98">
        <v>191.04</v>
      </c>
      <c r="J66" s="30">
        <v>104400</v>
      </c>
      <c r="K66" s="1">
        <v>0.98399999999999999</v>
      </c>
      <c r="L66" s="26">
        <v>94.267241379310335</v>
      </c>
      <c r="M66" s="7">
        <f t="shared" si="46"/>
        <v>98414.999999999985</v>
      </c>
      <c r="N66" s="184">
        <f t="shared" si="47"/>
        <v>102729.59999999999</v>
      </c>
      <c r="O66" s="18">
        <v>44005</v>
      </c>
      <c r="P66" s="98">
        <v>386.67</v>
      </c>
      <c r="Q66" s="30">
        <v>86400</v>
      </c>
      <c r="R66" s="1">
        <v>0.84599999999999997</v>
      </c>
      <c r="S66" s="26">
        <v>48.5625</v>
      </c>
      <c r="T66" s="20">
        <f t="shared" ref="T66" si="54">Q66*S66/100</f>
        <v>41958</v>
      </c>
      <c r="U66" s="149">
        <f t="shared" ref="U66" si="55">Q66*R66</f>
        <v>73094.399999999994</v>
      </c>
    </row>
    <row r="67" spans="1:21" x14ac:dyDescent="0.2">
      <c r="A67" s="18">
        <v>44010</v>
      </c>
      <c r="B67" s="98">
        <v>352.52</v>
      </c>
      <c r="C67" s="30">
        <v>93600</v>
      </c>
      <c r="D67" s="3">
        <v>0.98899999999999999</v>
      </c>
      <c r="E67" s="26">
        <v>97.42307692307692</v>
      </c>
      <c r="F67" s="20">
        <f t="shared" si="52"/>
        <v>91188</v>
      </c>
      <c r="G67" s="149">
        <f t="shared" si="53"/>
        <v>92570.4</v>
      </c>
      <c r="I67" s="98">
        <v>191.43</v>
      </c>
      <c r="J67" s="30">
        <v>104400</v>
      </c>
      <c r="K67" s="1">
        <v>0.97199999999999998</v>
      </c>
      <c r="L67" s="26">
        <v>97.758620689655174</v>
      </c>
      <c r="M67" s="7">
        <f t="shared" si="46"/>
        <v>102060</v>
      </c>
      <c r="N67" s="184">
        <f t="shared" si="47"/>
        <v>101476.8</v>
      </c>
      <c r="P67" s="98">
        <v>385.67</v>
      </c>
      <c r="Q67" s="30">
        <v>86400</v>
      </c>
      <c r="R67" s="1">
        <v>0.96499999999999997</v>
      </c>
      <c r="S67" s="26">
        <v>92.5</v>
      </c>
      <c r="T67" s="20">
        <f t="shared" ref="T67:T71" si="56">Q67*S67/100</f>
        <v>79920</v>
      </c>
      <c r="U67" s="149">
        <f t="shared" ref="U67:U71" si="57">Q67*R67</f>
        <v>83376</v>
      </c>
    </row>
    <row r="68" spans="1:21" ht="12.75" customHeight="1" x14ac:dyDescent="0.2">
      <c r="B68" s="98">
        <v>352.12</v>
      </c>
      <c r="C68" s="30">
        <v>93600</v>
      </c>
      <c r="D68" s="3">
        <v>0.98399999999999999</v>
      </c>
      <c r="E68" s="26">
        <v>97.42307692307692</v>
      </c>
      <c r="F68" s="20">
        <f t="shared" si="52"/>
        <v>91188</v>
      </c>
      <c r="G68" s="149">
        <f t="shared" si="53"/>
        <v>92102.399999999994</v>
      </c>
      <c r="H68" s="18">
        <v>44012</v>
      </c>
      <c r="I68" s="98">
        <v>191.25</v>
      </c>
      <c r="J68" s="30">
        <v>104400</v>
      </c>
      <c r="K68" s="1">
        <v>0.98799999999999999</v>
      </c>
      <c r="L68" s="26">
        <v>97.758620689655174</v>
      </c>
      <c r="M68" s="7">
        <f t="shared" si="46"/>
        <v>102060</v>
      </c>
      <c r="N68" s="184">
        <f t="shared" si="47"/>
        <v>103147.2</v>
      </c>
      <c r="O68" s="18">
        <v>44006</v>
      </c>
      <c r="P68" s="98">
        <v>385.77</v>
      </c>
      <c r="Q68" s="30">
        <v>86400</v>
      </c>
      <c r="R68" s="1">
        <v>0.96099999999999997</v>
      </c>
      <c r="S68" s="26">
        <v>92.5</v>
      </c>
      <c r="T68" s="20">
        <f t="shared" si="56"/>
        <v>79920</v>
      </c>
      <c r="U68" s="149">
        <f t="shared" si="57"/>
        <v>83030.399999999994</v>
      </c>
    </row>
    <row r="69" spans="1:21" x14ac:dyDescent="0.2">
      <c r="A69" s="18">
        <v>44011</v>
      </c>
      <c r="B69" s="98">
        <v>351.81</v>
      </c>
      <c r="C69" s="30">
        <v>93600</v>
      </c>
      <c r="D69" s="3">
        <v>0.98399999999999999</v>
      </c>
      <c r="E69" s="26">
        <v>97.42307692307692</v>
      </c>
      <c r="F69" s="20">
        <f t="shared" si="52"/>
        <v>91188</v>
      </c>
      <c r="G69" s="149">
        <f t="shared" si="53"/>
        <v>92102.399999999994</v>
      </c>
      <c r="I69" s="98">
        <v>191.39</v>
      </c>
      <c r="J69" s="30">
        <v>104400</v>
      </c>
      <c r="K69" s="1">
        <v>0.9839</v>
      </c>
      <c r="L69" s="26">
        <v>94.267241379310335</v>
      </c>
      <c r="M69" s="7">
        <f t="shared" si="46"/>
        <v>98414.999999999985</v>
      </c>
      <c r="N69" s="184">
        <f t="shared" si="47"/>
        <v>102719.16</v>
      </c>
      <c r="P69" s="98">
        <v>386.13</v>
      </c>
      <c r="Q69" s="30">
        <v>86400</v>
      </c>
      <c r="R69" s="1">
        <v>0.97099999999999997</v>
      </c>
      <c r="S69" s="26">
        <v>94.8125</v>
      </c>
      <c r="T69" s="20">
        <f t="shared" si="56"/>
        <v>81918</v>
      </c>
      <c r="U69" s="149">
        <f t="shared" si="57"/>
        <v>83894.399999999994</v>
      </c>
    </row>
    <row r="70" spans="1:21" ht="13.9" customHeight="1" x14ac:dyDescent="0.2">
      <c r="B70" s="98">
        <v>350.77</v>
      </c>
      <c r="C70" s="30">
        <v>93600</v>
      </c>
      <c r="D70" s="3">
        <v>0.95399999999999996</v>
      </c>
      <c r="E70" s="26">
        <v>91.692307692307693</v>
      </c>
      <c r="F70" s="20">
        <f t="shared" si="52"/>
        <v>85824</v>
      </c>
      <c r="G70" s="149">
        <f t="shared" si="53"/>
        <v>89294.399999999994</v>
      </c>
      <c r="H70" s="18"/>
      <c r="I70" s="155">
        <f>AVERAGE(I18:I69)</f>
        <v>191.53807692307694</v>
      </c>
      <c r="J70" s="350" t="s">
        <v>1</v>
      </c>
      <c r="K70" s="351"/>
      <c r="L70" s="27">
        <f>M70/N70</f>
        <v>0.96239302761073575</v>
      </c>
      <c r="M70" s="240">
        <f>SUM(M18:M69)</f>
        <v>5110290</v>
      </c>
      <c r="N70" s="155">
        <f>SUM(N18:N69)</f>
        <v>5309982.3600000003</v>
      </c>
      <c r="O70" s="18">
        <v>44007</v>
      </c>
      <c r="P70" s="98">
        <v>386.66</v>
      </c>
      <c r="Q70" s="30">
        <v>86400</v>
      </c>
      <c r="R70" s="1">
        <v>0.93100000000000005</v>
      </c>
      <c r="S70" s="26">
        <v>87.875</v>
      </c>
      <c r="T70" s="20">
        <f t="shared" si="56"/>
        <v>75924</v>
      </c>
      <c r="U70" s="149">
        <f t="shared" si="57"/>
        <v>80438.400000000009</v>
      </c>
    </row>
    <row r="71" spans="1:21" ht="14.25" customHeight="1" x14ac:dyDescent="0.2">
      <c r="B71" s="155">
        <f>AVERAGE(B59:B70)</f>
        <v>351.8574999999999</v>
      </c>
      <c r="C71" s="350" t="s">
        <v>1</v>
      </c>
      <c r="D71" s="351"/>
      <c r="E71" s="27">
        <f>F71/G71</f>
        <v>0.96288020679306452</v>
      </c>
      <c r="F71" s="244">
        <f>SUM(F59:F70)</f>
        <v>1054920</v>
      </c>
      <c r="G71" s="155">
        <f>SUM(G59:G70)</f>
        <v>1095588</v>
      </c>
      <c r="I71" s="108"/>
      <c r="J71" s="77"/>
      <c r="K71" s="124"/>
      <c r="L71" s="63"/>
      <c r="M71" s="20"/>
      <c r="N71" s="149"/>
      <c r="P71" s="147">
        <v>387.58</v>
      </c>
      <c r="Q71" s="148">
        <v>86400</v>
      </c>
      <c r="R71" s="38">
        <v>0.97599999999999998</v>
      </c>
      <c r="S71" s="23">
        <v>92.5</v>
      </c>
      <c r="T71" s="20">
        <f t="shared" si="56"/>
        <v>79920</v>
      </c>
      <c r="U71" s="149">
        <f t="shared" si="57"/>
        <v>84326.399999999994</v>
      </c>
    </row>
    <row r="72" spans="1:21" x14ac:dyDescent="0.2">
      <c r="B72" s="98"/>
      <c r="C72" s="30"/>
      <c r="D72" s="3"/>
      <c r="E72" s="26"/>
      <c r="F72" s="20"/>
      <c r="G72" s="149"/>
      <c r="I72" s="231"/>
      <c r="J72" s="238"/>
      <c r="K72" s="239"/>
      <c r="L72" s="232"/>
      <c r="M72" s="222"/>
      <c r="N72" s="155"/>
      <c r="P72" s="155">
        <f>AVERAGE(P66:P71)</f>
        <v>386.41333333333341</v>
      </c>
      <c r="Q72" s="350" t="s">
        <v>1</v>
      </c>
      <c r="R72" s="351"/>
      <c r="S72" s="27">
        <f>T72/U72</f>
        <v>0.90044247787610621</v>
      </c>
      <c r="T72" s="244">
        <f>SUM(T66:T71)</f>
        <v>439560</v>
      </c>
      <c r="U72" s="155">
        <f>SUM(U66:U71)</f>
        <v>488160</v>
      </c>
    </row>
    <row r="73" spans="1:21" x14ac:dyDescent="0.2">
      <c r="B73" s="335" t="s">
        <v>47</v>
      </c>
      <c r="C73" s="336"/>
      <c r="D73" s="336"/>
      <c r="E73" s="336"/>
      <c r="F73" s="336"/>
      <c r="G73" s="341"/>
      <c r="I73" s="64"/>
      <c r="J73" s="202"/>
      <c r="K73" s="202"/>
      <c r="L73" s="65"/>
      <c r="M73" s="225"/>
      <c r="N73" s="225"/>
    </row>
    <row r="74" spans="1:21" ht="14.25" customHeight="1" x14ac:dyDescent="0.2">
      <c r="A74" s="18">
        <v>44012</v>
      </c>
      <c r="B74" s="98">
        <v>253.18</v>
      </c>
      <c r="C74" s="30">
        <v>113040</v>
      </c>
      <c r="D74" s="3">
        <v>0.95399999999999996</v>
      </c>
      <c r="E74" s="26">
        <v>77.225760792639775</v>
      </c>
      <c r="F74" s="20">
        <f t="shared" ref="F74" si="58">C74*E74/100</f>
        <v>87296</v>
      </c>
      <c r="G74" s="149">
        <f t="shared" ref="G74" si="59">C74*D74</f>
        <v>107840.15999999999</v>
      </c>
      <c r="I74" s="225"/>
      <c r="J74" s="49"/>
      <c r="K74" s="225"/>
      <c r="L74" s="65"/>
      <c r="M74" s="225"/>
      <c r="N74" s="138"/>
      <c r="P74" s="324" t="s">
        <v>55</v>
      </c>
      <c r="Q74" s="325"/>
      <c r="R74" s="325"/>
      <c r="S74" s="325"/>
      <c r="T74" s="325"/>
      <c r="U74" s="326"/>
    </row>
    <row r="75" spans="1:21" x14ac:dyDescent="0.2">
      <c r="B75" s="98">
        <v>253.27</v>
      </c>
      <c r="C75" s="30">
        <v>113040</v>
      </c>
      <c r="D75" s="3">
        <v>0.98599999999999999</v>
      </c>
      <c r="E75" s="26">
        <v>94.663835810332628</v>
      </c>
      <c r="F75" s="20">
        <f t="shared" ref="F75" si="60">C75*E75/100</f>
        <v>107008</v>
      </c>
      <c r="G75" s="149">
        <f t="shared" ref="G75" si="61">C75*D75</f>
        <v>111457.44</v>
      </c>
      <c r="I75" s="66"/>
      <c r="J75" s="66"/>
      <c r="K75" s="225"/>
      <c r="L75" s="49"/>
      <c r="M75" s="225"/>
      <c r="N75" s="225"/>
      <c r="O75" s="18">
        <v>44008</v>
      </c>
      <c r="P75" s="98">
        <v>416.77</v>
      </c>
      <c r="Q75" s="30">
        <v>80640</v>
      </c>
      <c r="R75" s="1">
        <v>0.875</v>
      </c>
      <c r="S75" s="26">
        <v>67.857142857142861</v>
      </c>
      <c r="T75" s="20">
        <f t="shared" ref="T75" si="62">Q75*S75/100</f>
        <v>54720</v>
      </c>
      <c r="U75" s="149">
        <f t="shared" ref="U75" si="63">Q75*R75</f>
        <v>70560</v>
      </c>
    </row>
    <row r="76" spans="1:21" x14ac:dyDescent="0.2">
      <c r="B76" s="155">
        <f>AVERAGE(B74:B75)</f>
        <v>253.22500000000002</v>
      </c>
      <c r="C76" s="350" t="s">
        <v>1</v>
      </c>
      <c r="D76" s="351"/>
      <c r="E76" s="27">
        <f>F76/G76</f>
        <v>0.88602884846893004</v>
      </c>
      <c r="F76" s="244">
        <f>SUM(F74:F75)</f>
        <v>194304</v>
      </c>
      <c r="G76" s="155">
        <f>SUM(G74:G75)</f>
        <v>219297.59999999998</v>
      </c>
      <c r="I76" s="225"/>
      <c r="K76" s="225"/>
      <c r="L76" s="225"/>
      <c r="M76" s="225"/>
      <c r="N76" s="225"/>
      <c r="P76" s="98">
        <v>415.89</v>
      </c>
      <c r="Q76" s="30">
        <v>80640</v>
      </c>
      <c r="R76" s="1">
        <v>0.96099999999999997</v>
      </c>
      <c r="S76" s="26">
        <v>92.738095238095241</v>
      </c>
      <c r="T76" s="20">
        <f t="shared" ref="T76:T80" si="64">Q76*S76/100</f>
        <v>74784</v>
      </c>
      <c r="U76" s="149">
        <f t="shared" ref="U76:U80" si="65">Q76*R76</f>
        <v>77495.039999999994</v>
      </c>
    </row>
    <row r="77" spans="1:21" x14ac:dyDescent="0.2">
      <c r="B77" s="98"/>
      <c r="C77" s="30"/>
      <c r="D77" s="3"/>
      <c r="E77" s="26"/>
      <c r="F77" s="20"/>
      <c r="G77" s="149"/>
      <c r="H77" s="18"/>
      <c r="I77" s="225"/>
      <c r="K77" s="225"/>
      <c r="L77" s="225"/>
      <c r="M77" s="225"/>
      <c r="N77" s="225"/>
      <c r="O77" s="18">
        <v>44009</v>
      </c>
      <c r="P77" s="98">
        <v>414.75</v>
      </c>
      <c r="Q77" s="30">
        <v>80640</v>
      </c>
      <c r="R77" s="1">
        <v>0.96499999999999997</v>
      </c>
      <c r="S77" s="26">
        <v>95</v>
      </c>
      <c r="T77" s="20">
        <f t="shared" si="64"/>
        <v>76608</v>
      </c>
      <c r="U77" s="149">
        <f t="shared" si="65"/>
        <v>77817.599999999991</v>
      </c>
    </row>
    <row r="78" spans="1:21" x14ac:dyDescent="0.2">
      <c r="A78" s="18"/>
      <c r="B78" s="98"/>
      <c r="C78" s="30"/>
      <c r="D78" s="3"/>
      <c r="E78" s="26"/>
      <c r="F78" s="20"/>
      <c r="G78" s="149"/>
      <c r="H78" s="18"/>
      <c r="I78" s="40"/>
      <c r="K78" s="225"/>
      <c r="L78" s="225"/>
      <c r="M78" s="225"/>
      <c r="N78" s="225"/>
      <c r="P78" s="98">
        <v>416.97</v>
      </c>
      <c r="Q78" s="30">
        <v>80640</v>
      </c>
      <c r="R78" s="1">
        <v>0.98</v>
      </c>
      <c r="S78" s="26">
        <v>97.261904761904759</v>
      </c>
      <c r="T78" s="20">
        <f t="shared" si="64"/>
        <v>78432</v>
      </c>
      <c r="U78" s="149">
        <f t="shared" si="65"/>
        <v>79027.199999999997</v>
      </c>
    </row>
    <row r="79" spans="1:21" x14ac:dyDescent="0.2">
      <c r="A79" s="18"/>
      <c r="B79" s="98"/>
      <c r="C79" s="30"/>
      <c r="D79" s="3"/>
      <c r="E79" s="50"/>
      <c r="F79" s="20"/>
      <c r="G79" s="149"/>
      <c r="I79" s="40"/>
      <c r="K79" s="225"/>
      <c r="L79" s="225"/>
      <c r="M79" s="225"/>
      <c r="N79" s="225"/>
      <c r="O79" s="18">
        <v>44010</v>
      </c>
      <c r="P79" s="98">
        <v>415.04</v>
      </c>
      <c r="Q79" s="30">
        <v>80640</v>
      </c>
      <c r="R79" s="1">
        <v>0.97699999999999998</v>
      </c>
      <c r="S79" s="26">
        <v>95</v>
      </c>
      <c r="T79" s="20">
        <f t="shared" si="64"/>
        <v>76608</v>
      </c>
      <c r="U79" s="149">
        <f t="shared" si="65"/>
        <v>78785.279999999999</v>
      </c>
    </row>
    <row r="80" spans="1:21" ht="15" thickBot="1" x14ac:dyDescent="0.25">
      <c r="A80" s="18"/>
      <c r="B80" s="229"/>
      <c r="C80" s="54"/>
      <c r="D80" s="52"/>
      <c r="E80" s="51"/>
      <c r="F80" s="20"/>
      <c r="G80" s="149"/>
      <c r="H80" s="18"/>
      <c r="I80" s="40"/>
      <c r="K80" s="40"/>
      <c r="L80" s="221"/>
      <c r="M80" s="221"/>
      <c r="N80" s="221"/>
      <c r="P80" s="98">
        <v>415.04</v>
      </c>
      <c r="Q80" s="30">
        <v>80640</v>
      </c>
      <c r="R80" s="1">
        <v>0.96</v>
      </c>
      <c r="S80" s="26">
        <v>92.738095238095241</v>
      </c>
      <c r="T80" s="20">
        <f t="shared" si="64"/>
        <v>74784</v>
      </c>
      <c r="U80" s="149">
        <f t="shared" si="65"/>
        <v>77414.399999999994</v>
      </c>
    </row>
    <row r="81" spans="1:21" x14ac:dyDescent="0.2">
      <c r="B81" s="155"/>
      <c r="C81" s="185"/>
      <c r="D81" s="186"/>
      <c r="E81" s="35"/>
      <c r="F81" s="224"/>
      <c r="G81" s="224"/>
      <c r="I81" s="225"/>
      <c r="K81" s="225"/>
      <c r="L81" s="225"/>
      <c r="M81" s="225"/>
      <c r="N81" s="225"/>
      <c r="P81" s="155">
        <f>AVERAGE(P75:P80)</f>
        <v>415.74333333333334</v>
      </c>
      <c r="Q81" s="350" t="s">
        <v>1</v>
      </c>
      <c r="R81" s="351"/>
      <c r="S81" s="27">
        <f>T81/U81</f>
        <v>0.94542713902629949</v>
      </c>
      <c r="T81" s="244">
        <f>SUM(T75:T80)</f>
        <v>435936</v>
      </c>
      <c r="U81" s="155">
        <f>SUM(U75:U80)</f>
        <v>461099.52000000002</v>
      </c>
    </row>
    <row r="82" spans="1:21" x14ac:dyDescent="0.2">
      <c r="B82" s="66"/>
      <c r="C82" s="66"/>
      <c r="D82" s="225"/>
      <c r="E82" s="49"/>
      <c r="F82" s="225"/>
      <c r="G82" s="225"/>
      <c r="I82" s="225"/>
      <c r="K82" s="225"/>
      <c r="L82" s="225"/>
      <c r="M82" s="225"/>
      <c r="N82" s="225"/>
      <c r="P82" s="64"/>
      <c r="Q82" s="202"/>
      <c r="R82" s="202"/>
      <c r="S82" s="49"/>
      <c r="T82" s="225"/>
      <c r="U82" s="201"/>
    </row>
    <row r="83" spans="1:21" x14ac:dyDescent="0.2">
      <c r="B83" s="40"/>
      <c r="C83" s="40"/>
      <c r="D83" s="225"/>
      <c r="E83" s="225"/>
      <c r="F83" s="225"/>
      <c r="G83" s="225"/>
      <c r="I83" s="40"/>
      <c r="K83" s="225"/>
      <c r="L83" s="225"/>
      <c r="M83" s="225"/>
      <c r="N83" s="225"/>
      <c r="P83" s="324" t="s">
        <v>56</v>
      </c>
      <c r="Q83" s="325"/>
      <c r="R83" s="325"/>
      <c r="S83" s="325"/>
      <c r="T83" s="325"/>
      <c r="U83" s="326"/>
    </row>
    <row r="84" spans="1:21" ht="13.5" customHeight="1" x14ac:dyDescent="0.2">
      <c r="B84" s="321"/>
      <c r="C84" s="321"/>
      <c r="D84" s="321"/>
      <c r="E84" s="221"/>
      <c r="F84" s="221"/>
      <c r="G84" s="221"/>
      <c r="I84" s="321"/>
      <c r="J84" s="321"/>
      <c r="K84" s="321"/>
      <c r="L84" s="221"/>
      <c r="M84" s="221"/>
      <c r="N84" s="221"/>
      <c r="O84" s="18">
        <v>44011</v>
      </c>
      <c r="P84" s="98">
        <v>414.93</v>
      </c>
      <c r="Q84" s="30">
        <v>80640</v>
      </c>
      <c r="R84" s="1">
        <v>0.97099999999999997</v>
      </c>
      <c r="S84" s="26">
        <v>81.428571428571431</v>
      </c>
      <c r="T84" s="20">
        <f t="shared" ref="T84" si="66">Q84*S84/100</f>
        <v>65664</v>
      </c>
      <c r="U84" s="149">
        <f t="shared" ref="U84" si="67">Q84*R84</f>
        <v>78301.440000000002</v>
      </c>
    </row>
    <row r="85" spans="1:21" x14ac:dyDescent="0.2">
      <c r="B85" s="225"/>
      <c r="C85" s="5"/>
      <c r="D85" s="225"/>
      <c r="E85" s="225"/>
      <c r="F85" s="225"/>
      <c r="G85" s="225"/>
      <c r="I85" s="225"/>
      <c r="J85" s="5"/>
      <c r="K85" s="225"/>
      <c r="L85" s="225"/>
      <c r="M85" s="225"/>
      <c r="N85" s="225"/>
      <c r="P85" s="98">
        <v>416.1</v>
      </c>
      <c r="Q85" s="30">
        <v>80640</v>
      </c>
      <c r="R85" s="1">
        <v>0.95299999999999996</v>
      </c>
      <c r="S85" s="26">
        <v>95</v>
      </c>
      <c r="T85" s="20">
        <f t="shared" ref="T85:T87" si="68">Q85*S85/100</f>
        <v>76608</v>
      </c>
      <c r="U85" s="149">
        <f t="shared" ref="U85:U87" si="69">Q85*R85</f>
        <v>76849.919999999998</v>
      </c>
    </row>
    <row r="86" spans="1:21" x14ac:dyDescent="0.2">
      <c r="B86" s="225"/>
      <c r="C86" s="5"/>
      <c r="D86" s="225"/>
      <c r="E86" s="225"/>
      <c r="F86" s="225"/>
      <c r="G86" s="225"/>
      <c r="I86" s="225"/>
      <c r="J86" s="5"/>
      <c r="K86" s="225"/>
      <c r="L86" s="225"/>
      <c r="M86" s="225"/>
      <c r="N86" s="225"/>
      <c r="O86" s="18">
        <v>44012</v>
      </c>
      <c r="P86" s="98">
        <v>416.64</v>
      </c>
      <c r="Q86" s="30">
        <v>80640</v>
      </c>
      <c r="R86" s="1">
        <v>0.98199999999999998</v>
      </c>
      <c r="S86" s="26">
        <v>97.261904761904759</v>
      </c>
      <c r="T86" s="20">
        <f t="shared" si="68"/>
        <v>78432</v>
      </c>
      <c r="U86" s="149">
        <f t="shared" si="69"/>
        <v>79188.479999999996</v>
      </c>
    </row>
    <row r="87" spans="1:21" x14ac:dyDescent="0.2">
      <c r="B87" s="225"/>
      <c r="C87" s="5"/>
      <c r="D87" s="225"/>
      <c r="E87" s="225"/>
      <c r="F87" s="225"/>
      <c r="G87" s="225"/>
      <c r="I87" s="225"/>
      <c r="J87" s="5"/>
      <c r="K87" s="225"/>
      <c r="L87" s="225"/>
      <c r="M87" s="225"/>
      <c r="N87" s="225"/>
      <c r="P87" s="98">
        <v>415.97</v>
      </c>
      <c r="Q87" s="30">
        <v>80640</v>
      </c>
      <c r="R87" s="1">
        <v>0.97399999999999998</v>
      </c>
      <c r="S87" s="26">
        <v>95</v>
      </c>
      <c r="T87" s="20">
        <f t="shared" si="68"/>
        <v>76608</v>
      </c>
      <c r="U87" s="149">
        <f t="shared" si="69"/>
        <v>78543.360000000001</v>
      </c>
    </row>
    <row r="88" spans="1:21" x14ac:dyDescent="0.2">
      <c r="B88" s="225"/>
      <c r="C88" s="5"/>
      <c r="D88" s="225"/>
      <c r="E88" s="225"/>
      <c r="F88" s="225"/>
      <c r="G88" s="225"/>
      <c r="I88" s="225"/>
      <c r="J88" s="5"/>
      <c r="K88" s="225"/>
      <c r="L88" s="225"/>
      <c r="M88" s="225"/>
      <c r="N88" s="225"/>
      <c r="P88" s="155">
        <f>AVERAGE(P84:P87)</f>
        <v>415.91</v>
      </c>
      <c r="Q88" s="350" t="s">
        <v>1</v>
      </c>
      <c r="R88" s="351"/>
      <c r="S88" s="27">
        <f>T88/U88</f>
        <v>0.9502331860579285</v>
      </c>
      <c r="T88" s="244">
        <f>SUM(T84:T87)</f>
        <v>297312</v>
      </c>
      <c r="U88" s="155">
        <f>SUM(U84:U87)</f>
        <v>312883.19999999995</v>
      </c>
    </row>
    <row r="89" spans="1:21" x14ac:dyDescent="0.2">
      <c r="A89" s="18"/>
      <c r="B89" s="225"/>
      <c r="C89" s="5"/>
      <c r="D89" s="225"/>
      <c r="E89" s="225"/>
      <c r="F89" s="225"/>
      <c r="G89" s="225"/>
      <c r="H89" s="18"/>
      <c r="I89" s="225"/>
      <c r="J89" s="5"/>
      <c r="K89" s="225"/>
      <c r="L89" s="225"/>
      <c r="M89" s="225"/>
      <c r="N89" s="225"/>
      <c r="O89" s="18"/>
      <c r="P89" s="225"/>
      <c r="Q89" s="5"/>
      <c r="R89" s="225"/>
    </row>
    <row r="90" spans="1:21" x14ac:dyDescent="0.2">
      <c r="B90" s="225"/>
      <c r="C90" s="5"/>
      <c r="D90" s="225"/>
      <c r="E90" s="225"/>
      <c r="F90" s="225"/>
      <c r="G90" s="225"/>
      <c r="I90" s="225"/>
      <c r="J90" s="5"/>
      <c r="K90" s="225"/>
      <c r="L90" s="225"/>
      <c r="M90" s="225"/>
      <c r="N90" s="225"/>
      <c r="P90" s="225"/>
      <c r="Q90" s="5"/>
      <c r="R90" s="225"/>
    </row>
    <row r="91" spans="1:21" x14ac:dyDescent="0.2">
      <c r="B91" s="321"/>
      <c r="C91" s="321"/>
      <c r="D91" s="225"/>
      <c r="E91" s="225"/>
      <c r="F91" s="225"/>
      <c r="G91" s="225"/>
      <c r="I91" s="321"/>
      <c r="J91" s="321"/>
      <c r="K91" s="225"/>
      <c r="L91" s="225"/>
      <c r="M91" s="225"/>
      <c r="N91" s="225"/>
      <c r="P91" s="321"/>
      <c r="Q91" s="321"/>
      <c r="R91" s="225"/>
    </row>
  </sheetData>
  <mergeCells count="41">
    <mergeCell ref="Q88:R88"/>
    <mergeCell ref="J6:K6"/>
    <mergeCell ref="I8:N8"/>
    <mergeCell ref="B1:F1"/>
    <mergeCell ref="I1:M1"/>
    <mergeCell ref="P1:T1"/>
    <mergeCell ref="B3:G3"/>
    <mergeCell ref="I3:N3"/>
    <mergeCell ref="P3:U3"/>
    <mergeCell ref="J15:K15"/>
    <mergeCell ref="I17:N17"/>
    <mergeCell ref="Q27:R27"/>
    <mergeCell ref="B84:D84"/>
    <mergeCell ref="I84:K84"/>
    <mergeCell ref="P65:U65"/>
    <mergeCell ref="J70:K70"/>
    <mergeCell ref="B91:C91"/>
    <mergeCell ref="I91:J91"/>
    <mergeCell ref="P91:Q91"/>
    <mergeCell ref="B22:G22"/>
    <mergeCell ref="Q10:R10"/>
    <mergeCell ref="P12:U12"/>
    <mergeCell ref="C35:D35"/>
    <mergeCell ref="B37:G37"/>
    <mergeCell ref="P29:U29"/>
    <mergeCell ref="Q34:R34"/>
    <mergeCell ref="P36:U36"/>
    <mergeCell ref="Q43:R43"/>
    <mergeCell ref="P45:U45"/>
    <mergeCell ref="Q52:R52"/>
    <mergeCell ref="P54:U54"/>
    <mergeCell ref="Q63:R63"/>
    <mergeCell ref="Q72:R72"/>
    <mergeCell ref="P74:U74"/>
    <mergeCell ref="Q81:R81"/>
    <mergeCell ref="P83:U83"/>
    <mergeCell ref="C56:D56"/>
    <mergeCell ref="B58:G58"/>
    <mergeCell ref="C71:D71"/>
    <mergeCell ref="B73:G73"/>
    <mergeCell ref="C76:D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D2CB-37DD-4023-BB0F-A96A9C5BAFF3}">
  <sheetPr>
    <pageSetUpPr fitToPage="1"/>
  </sheetPr>
  <dimension ref="A1:U91"/>
  <sheetViews>
    <sheetView view="pageBreakPreview" zoomScale="95" zoomScaleSheetLayoutView="95" workbookViewId="0">
      <pane ySplit="2" topLeftCell="A47" activePane="bottomLeft" state="frozen"/>
      <selection pane="bottomLeft" activeCell="B78" sqref="B78:G78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246"/>
      <c r="I1" s="332" t="s">
        <v>8</v>
      </c>
      <c r="J1" s="333"/>
      <c r="K1" s="333"/>
      <c r="L1" s="333"/>
      <c r="M1" s="333"/>
      <c r="N1" s="246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34"/>
      <c r="B3" s="327" t="s">
        <v>47</v>
      </c>
      <c r="C3" s="328"/>
      <c r="D3" s="328"/>
      <c r="E3" s="328"/>
      <c r="F3" s="328"/>
      <c r="G3" s="363"/>
      <c r="H3" s="18"/>
      <c r="I3" s="323" t="s">
        <v>12</v>
      </c>
      <c r="J3" s="323"/>
      <c r="K3" s="323"/>
      <c r="L3" s="323"/>
      <c r="M3" s="323"/>
      <c r="N3" s="323"/>
      <c r="O3" s="34"/>
      <c r="P3" s="323" t="s">
        <v>59</v>
      </c>
      <c r="Q3" s="323"/>
      <c r="R3" s="323"/>
      <c r="S3" s="323"/>
      <c r="T3" s="323"/>
      <c r="U3" s="323"/>
    </row>
    <row r="4" spans="1:21" ht="13.9" customHeight="1" x14ac:dyDescent="0.2">
      <c r="A4" s="18">
        <v>44013</v>
      </c>
      <c r="B4" s="123">
        <v>252.65</v>
      </c>
      <c r="C4" s="61">
        <v>113040</v>
      </c>
      <c r="D4" s="2">
        <v>0.98599999999999999</v>
      </c>
      <c r="E4" s="48">
        <v>94.663835810332628</v>
      </c>
      <c r="F4" s="7">
        <f t="shared" ref="F4" si="0">C4*E4/100</f>
        <v>107008</v>
      </c>
      <c r="G4" s="184">
        <f t="shared" ref="G4" si="1">C4*D4</f>
        <v>111457.44</v>
      </c>
      <c r="H4" s="18">
        <v>44013</v>
      </c>
      <c r="I4" s="180">
        <v>191.46</v>
      </c>
      <c r="J4" s="181">
        <v>104400</v>
      </c>
      <c r="K4" s="182">
        <v>0.97399999999999998</v>
      </c>
      <c r="L4" s="183">
        <v>94.267241379310335</v>
      </c>
      <c r="M4" s="7">
        <f t="shared" ref="M4" si="2">J4*L4/100</f>
        <v>98414.999999999985</v>
      </c>
      <c r="N4" s="184">
        <f t="shared" ref="N4" si="3">J4*K4</f>
        <v>101685.59999999999</v>
      </c>
      <c r="O4" s="18">
        <v>44013</v>
      </c>
      <c r="P4" s="123">
        <v>390.64</v>
      </c>
      <c r="Q4" s="61">
        <v>89280</v>
      </c>
      <c r="R4" s="47">
        <v>0.95</v>
      </c>
      <c r="S4" s="48">
        <v>63.369175627240146</v>
      </c>
      <c r="T4" s="7">
        <f t="shared" ref="T4" si="4">Q4*S4/100</f>
        <v>56576</v>
      </c>
      <c r="U4" s="184">
        <f t="shared" ref="U4" si="5">Q4*R4</f>
        <v>84816</v>
      </c>
    </row>
    <row r="5" spans="1:21" ht="12.75" customHeight="1" x14ac:dyDescent="0.2">
      <c r="B5" s="98">
        <v>253.98</v>
      </c>
      <c r="C5" s="30">
        <v>113040</v>
      </c>
      <c r="D5" s="3">
        <v>0.98</v>
      </c>
      <c r="E5" s="26">
        <v>97.154989384288754</v>
      </c>
      <c r="F5" s="7">
        <f t="shared" ref="F5:F23" si="6">C5*E5/100</f>
        <v>109824</v>
      </c>
      <c r="G5" s="184">
        <f t="shared" ref="G5:G23" si="7">C5*D5</f>
        <v>110779.2</v>
      </c>
      <c r="I5" s="97">
        <v>191.25</v>
      </c>
      <c r="J5" s="148">
        <v>104400</v>
      </c>
      <c r="K5" s="4">
        <v>0.98399999999999999</v>
      </c>
      <c r="L5" s="23">
        <v>97.758620689655174</v>
      </c>
      <c r="M5" s="7">
        <f t="shared" ref="M5:M55" si="8">J5*L5/100</f>
        <v>102060</v>
      </c>
      <c r="N5" s="184">
        <f t="shared" ref="N5:N55" si="9">J5*K5</f>
        <v>102729.59999999999</v>
      </c>
      <c r="P5" s="98">
        <v>391.66</v>
      </c>
      <c r="Q5" s="30">
        <v>89280</v>
      </c>
      <c r="R5" s="1">
        <v>0.99990000000000001</v>
      </c>
      <c r="S5" s="26">
        <v>85.304659498207883</v>
      </c>
      <c r="T5" s="7">
        <f t="shared" ref="T5:T15" si="10">Q5*S5/100</f>
        <v>76160</v>
      </c>
      <c r="U5" s="184">
        <f t="shared" ref="U5:U15" si="11">Q5*R5</f>
        <v>89271.072</v>
      </c>
    </row>
    <row r="6" spans="1:21" x14ac:dyDescent="0.2">
      <c r="A6" s="18">
        <v>44014</v>
      </c>
      <c r="B6" s="98">
        <v>253.66</v>
      </c>
      <c r="C6" s="30">
        <v>113040</v>
      </c>
      <c r="D6" s="3">
        <v>0.98399999999999999</v>
      </c>
      <c r="E6" s="26">
        <v>94.663835810332628</v>
      </c>
      <c r="F6" s="7">
        <f t="shared" si="6"/>
        <v>107008</v>
      </c>
      <c r="G6" s="184">
        <f t="shared" si="7"/>
        <v>111231.36</v>
      </c>
      <c r="H6" s="18">
        <v>44014</v>
      </c>
      <c r="I6" s="98">
        <v>191.6</v>
      </c>
      <c r="J6" s="30">
        <v>104400</v>
      </c>
      <c r="K6" s="1">
        <v>0.97299999999999998</v>
      </c>
      <c r="L6" s="26">
        <v>94.267241379310335</v>
      </c>
      <c r="M6" s="7">
        <f t="shared" si="8"/>
        <v>98414.999999999985</v>
      </c>
      <c r="N6" s="184">
        <f t="shared" si="9"/>
        <v>101581.2</v>
      </c>
      <c r="O6" s="18">
        <v>44014</v>
      </c>
      <c r="P6" s="98">
        <v>392.12</v>
      </c>
      <c r="Q6" s="30">
        <v>89280</v>
      </c>
      <c r="R6" s="1">
        <v>0.96199999999999997</v>
      </c>
      <c r="S6" s="26">
        <v>92.921146953405014</v>
      </c>
      <c r="T6" s="7">
        <f t="shared" si="10"/>
        <v>82960</v>
      </c>
      <c r="U6" s="184">
        <f t="shared" si="11"/>
        <v>85887.360000000001</v>
      </c>
    </row>
    <row r="7" spans="1:21" x14ac:dyDescent="0.2">
      <c r="B7" s="98">
        <v>253.42</v>
      </c>
      <c r="C7" s="30">
        <v>113040</v>
      </c>
      <c r="D7" s="3">
        <v>0.97799999999999998</v>
      </c>
      <c r="E7" s="26">
        <v>94.663835810332628</v>
      </c>
      <c r="F7" s="7">
        <f t="shared" si="6"/>
        <v>107008</v>
      </c>
      <c r="G7" s="184">
        <f t="shared" si="7"/>
        <v>110553.12</v>
      </c>
      <c r="I7" s="98">
        <v>191.13</v>
      </c>
      <c r="J7" s="30">
        <v>104400</v>
      </c>
      <c r="K7" s="1">
        <v>0.97899999999999998</v>
      </c>
      <c r="L7" s="26">
        <v>94.267241379310335</v>
      </c>
      <c r="M7" s="7">
        <f t="shared" si="8"/>
        <v>98414.999999999985</v>
      </c>
      <c r="N7" s="184">
        <f t="shared" si="9"/>
        <v>102207.59999999999</v>
      </c>
      <c r="P7" s="98">
        <v>391.6</v>
      </c>
      <c r="Q7" s="30">
        <v>89280</v>
      </c>
      <c r="R7" s="1">
        <v>0.95799999999999996</v>
      </c>
      <c r="S7" s="26">
        <v>91.702508960573482</v>
      </c>
      <c r="T7" s="7">
        <f t="shared" si="10"/>
        <v>81872.000000000015</v>
      </c>
      <c r="U7" s="184">
        <f t="shared" si="11"/>
        <v>85530.239999999991</v>
      </c>
    </row>
    <row r="8" spans="1:21" ht="13.9" customHeight="1" x14ac:dyDescent="0.2">
      <c r="A8" s="18">
        <v>44015</v>
      </c>
      <c r="B8" s="98">
        <v>253.37</v>
      </c>
      <c r="C8" s="30">
        <v>113040</v>
      </c>
      <c r="D8" s="3">
        <v>0.97599999999999998</v>
      </c>
      <c r="E8" s="26">
        <v>94.663835810332628</v>
      </c>
      <c r="F8" s="7">
        <f t="shared" si="6"/>
        <v>107008</v>
      </c>
      <c r="G8" s="184">
        <f t="shared" si="7"/>
        <v>110327.03999999999</v>
      </c>
      <c r="H8" s="18">
        <v>44015</v>
      </c>
      <c r="I8" s="98">
        <v>191.47</v>
      </c>
      <c r="J8" s="30">
        <v>104400</v>
      </c>
      <c r="K8" s="1">
        <v>0.97199999999999998</v>
      </c>
      <c r="L8" s="26">
        <v>94.267241379310335</v>
      </c>
      <c r="M8" s="7">
        <f t="shared" si="8"/>
        <v>98414.999999999985</v>
      </c>
      <c r="N8" s="184">
        <f t="shared" si="9"/>
        <v>101476.8</v>
      </c>
      <c r="O8" s="18">
        <v>44015</v>
      </c>
      <c r="P8" s="98">
        <v>391.37</v>
      </c>
      <c r="Q8" s="30">
        <v>89280</v>
      </c>
      <c r="R8" s="1">
        <v>0.96799999999999997</v>
      </c>
      <c r="S8" s="26">
        <v>93.835125448028677</v>
      </c>
      <c r="T8" s="7">
        <f t="shared" si="10"/>
        <v>83776</v>
      </c>
      <c r="U8" s="184">
        <f t="shared" si="11"/>
        <v>86423.039999999994</v>
      </c>
    </row>
    <row r="9" spans="1:21" x14ac:dyDescent="0.2">
      <c r="B9" s="98">
        <v>253.68</v>
      </c>
      <c r="C9" s="30">
        <v>113040</v>
      </c>
      <c r="D9" s="3">
        <v>0.98799999999999999</v>
      </c>
      <c r="E9" s="26">
        <v>94.663835810332628</v>
      </c>
      <c r="F9" s="7">
        <f t="shared" si="6"/>
        <v>107008</v>
      </c>
      <c r="G9" s="184">
        <f t="shared" si="7"/>
        <v>111683.52</v>
      </c>
      <c r="I9" s="98">
        <v>191.92</v>
      </c>
      <c r="J9" s="30">
        <v>104400</v>
      </c>
      <c r="K9" s="1">
        <v>0.98799999999999999</v>
      </c>
      <c r="L9" s="26">
        <v>97.758620689655174</v>
      </c>
      <c r="M9" s="7">
        <f t="shared" si="8"/>
        <v>102060</v>
      </c>
      <c r="N9" s="184">
        <f t="shared" si="9"/>
        <v>103147.2</v>
      </c>
      <c r="P9" s="98">
        <v>390.8</v>
      </c>
      <c r="Q9" s="30">
        <v>89280</v>
      </c>
      <c r="R9" s="1">
        <v>0.95499999999999996</v>
      </c>
      <c r="S9" s="26">
        <v>91.702508960573482</v>
      </c>
      <c r="T9" s="7">
        <f t="shared" si="10"/>
        <v>81872.000000000015</v>
      </c>
      <c r="U9" s="184">
        <f t="shared" si="11"/>
        <v>85262.399999999994</v>
      </c>
    </row>
    <row r="10" spans="1:21" x14ac:dyDescent="0.2">
      <c r="A10" s="18">
        <v>44016</v>
      </c>
      <c r="B10" s="98">
        <v>253.75</v>
      </c>
      <c r="C10" s="30">
        <v>113040</v>
      </c>
      <c r="D10" s="3">
        <v>0.97399999999999998</v>
      </c>
      <c r="E10" s="26">
        <v>94.663835810332628</v>
      </c>
      <c r="F10" s="7">
        <f t="shared" si="6"/>
        <v>107008</v>
      </c>
      <c r="G10" s="184">
        <f t="shared" si="7"/>
        <v>110100.95999999999</v>
      </c>
      <c r="H10" s="18">
        <v>44016</v>
      </c>
      <c r="I10" s="98">
        <v>191.75</v>
      </c>
      <c r="J10" s="30">
        <v>104400</v>
      </c>
      <c r="K10" s="1">
        <v>0.97499999999999998</v>
      </c>
      <c r="L10" s="26">
        <v>97.758620689655174</v>
      </c>
      <c r="M10" s="7">
        <f t="shared" si="8"/>
        <v>102060</v>
      </c>
      <c r="N10" s="184">
        <f t="shared" si="9"/>
        <v>101790</v>
      </c>
      <c r="O10" s="18">
        <v>44016</v>
      </c>
      <c r="P10" s="98">
        <v>393</v>
      </c>
      <c r="Q10" s="30">
        <v>89280</v>
      </c>
      <c r="R10" s="1">
        <v>0.96099999999999997</v>
      </c>
      <c r="S10" s="26">
        <v>91.702508960573482</v>
      </c>
      <c r="T10" s="7">
        <f t="shared" si="10"/>
        <v>81872.000000000015</v>
      </c>
      <c r="U10" s="184">
        <f t="shared" si="11"/>
        <v>85798.080000000002</v>
      </c>
    </row>
    <row r="11" spans="1:21" ht="14.25" customHeight="1" x14ac:dyDescent="0.2">
      <c r="A11" s="41"/>
      <c r="B11" s="98">
        <v>253.83</v>
      </c>
      <c r="C11" s="30">
        <v>113040</v>
      </c>
      <c r="D11" s="3">
        <v>0.97699999999999998</v>
      </c>
      <c r="E11" s="26">
        <v>94.663835810332628</v>
      </c>
      <c r="F11" s="7">
        <f t="shared" si="6"/>
        <v>107008</v>
      </c>
      <c r="G11" s="184">
        <f t="shared" si="7"/>
        <v>110440.08</v>
      </c>
      <c r="I11" s="98">
        <v>191.6</v>
      </c>
      <c r="J11" s="30">
        <v>104400</v>
      </c>
      <c r="K11" s="1">
        <v>0.98199999999999998</v>
      </c>
      <c r="L11" s="26">
        <v>94.267241379310335</v>
      </c>
      <c r="M11" s="7">
        <f t="shared" si="8"/>
        <v>98414.999999999985</v>
      </c>
      <c r="N11" s="184">
        <f t="shared" si="9"/>
        <v>102520.8</v>
      </c>
      <c r="O11" s="41"/>
      <c r="P11" s="98">
        <v>391.45</v>
      </c>
      <c r="Q11" s="30">
        <v>89280</v>
      </c>
      <c r="R11" s="1">
        <v>0.95799999999999996</v>
      </c>
      <c r="S11" s="26">
        <v>91.702508960573482</v>
      </c>
      <c r="T11" s="7">
        <f t="shared" si="10"/>
        <v>81872.000000000015</v>
      </c>
      <c r="U11" s="184">
        <f t="shared" si="11"/>
        <v>85530.239999999991</v>
      </c>
    </row>
    <row r="12" spans="1:21" ht="12.75" customHeight="1" x14ac:dyDescent="0.2">
      <c r="A12" s="59">
        <v>44017</v>
      </c>
      <c r="B12" s="98">
        <v>254.12</v>
      </c>
      <c r="C12" s="30">
        <v>113040</v>
      </c>
      <c r="D12" s="3">
        <v>0.97</v>
      </c>
      <c r="E12" s="26">
        <v>92.172682236376502</v>
      </c>
      <c r="F12" s="7">
        <f t="shared" si="6"/>
        <v>104192</v>
      </c>
      <c r="G12" s="184">
        <f t="shared" si="7"/>
        <v>109648.8</v>
      </c>
      <c r="H12" s="59">
        <v>44017</v>
      </c>
      <c r="I12" s="98">
        <v>191.06</v>
      </c>
      <c r="J12" s="30">
        <v>104400</v>
      </c>
      <c r="K12" s="1">
        <v>0.97699999999999998</v>
      </c>
      <c r="L12" s="26">
        <v>94.267241379310335</v>
      </c>
      <c r="M12" s="7">
        <f t="shared" si="8"/>
        <v>98414.999999999985</v>
      </c>
      <c r="N12" s="184">
        <f t="shared" si="9"/>
        <v>101998.8</v>
      </c>
      <c r="O12" s="59">
        <v>44017</v>
      </c>
      <c r="P12" s="98">
        <v>390.66</v>
      </c>
      <c r="Q12" s="30">
        <v>89280</v>
      </c>
      <c r="R12" s="1">
        <v>0.96899999999999997</v>
      </c>
      <c r="S12" s="26">
        <v>93.835125448028677</v>
      </c>
      <c r="T12" s="7">
        <f t="shared" si="10"/>
        <v>83776</v>
      </c>
      <c r="U12" s="184">
        <f t="shared" si="11"/>
        <v>86512.319999999992</v>
      </c>
    </row>
    <row r="13" spans="1:21" ht="14.25" customHeight="1" x14ac:dyDescent="0.2">
      <c r="B13" s="98">
        <v>253.04</v>
      </c>
      <c r="C13" s="30">
        <v>113040</v>
      </c>
      <c r="D13" s="3">
        <v>0.98</v>
      </c>
      <c r="E13" s="26">
        <v>94.663835810332628</v>
      </c>
      <c r="F13" s="7">
        <f t="shared" si="6"/>
        <v>107008</v>
      </c>
      <c r="G13" s="184">
        <f t="shared" si="7"/>
        <v>110779.2</v>
      </c>
      <c r="I13" s="98">
        <v>191.83</v>
      </c>
      <c r="J13" s="30">
        <v>104400</v>
      </c>
      <c r="K13" s="1">
        <v>0.98099999999999998</v>
      </c>
      <c r="L13" s="26">
        <v>94.267241379310335</v>
      </c>
      <c r="M13" s="7">
        <f t="shared" si="8"/>
        <v>98414.999999999985</v>
      </c>
      <c r="N13" s="184">
        <f t="shared" si="9"/>
        <v>102416.4</v>
      </c>
      <c r="P13" s="98">
        <v>390.81</v>
      </c>
      <c r="Q13" s="30">
        <v>89280</v>
      </c>
      <c r="R13" s="1">
        <v>0.96699999999999997</v>
      </c>
      <c r="S13" s="26">
        <v>93.835125448028677</v>
      </c>
      <c r="T13" s="7">
        <f t="shared" si="10"/>
        <v>83776</v>
      </c>
      <c r="U13" s="184">
        <f t="shared" si="11"/>
        <v>86333.759999999995</v>
      </c>
    </row>
    <row r="14" spans="1:21" ht="13.9" customHeight="1" x14ac:dyDescent="0.2">
      <c r="A14" s="18">
        <v>44018</v>
      </c>
      <c r="B14" s="98">
        <v>253.31</v>
      </c>
      <c r="C14" s="30">
        <v>113040</v>
      </c>
      <c r="D14" s="3">
        <v>0.99</v>
      </c>
      <c r="E14" s="26">
        <v>94.663835810332628</v>
      </c>
      <c r="F14" s="7">
        <f t="shared" si="6"/>
        <v>107008</v>
      </c>
      <c r="G14" s="184">
        <f t="shared" si="7"/>
        <v>111909.6</v>
      </c>
      <c r="H14" s="18">
        <v>44018</v>
      </c>
      <c r="I14" s="98">
        <v>191.92</v>
      </c>
      <c r="J14" s="30">
        <v>104400</v>
      </c>
      <c r="K14" s="1">
        <v>0.97899999999999998</v>
      </c>
      <c r="L14" s="26">
        <v>94.267241379310335</v>
      </c>
      <c r="M14" s="7">
        <f t="shared" si="8"/>
        <v>98414.999999999985</v>
      </c>
      <c r="N14" s="184">
        <f t="shared" si="9"/>
        <v>102207.59999999999</v>
      </c>
      <c r="O14" s="18">
        <v>44018</v>
      </c>
      <c r="P14" s="98">
        <v>391.62</v>
      </c>
      <c r="Q14" s="30">
        <v>89280</v>
      </c>
      <c r="R14" s="1">
        <v>0.99099999999999999</v>
      </c>
      <c r="S14" s="26">
        <v>95.053763440860223</v>
      </c>
      <c r="T14" s="7">
        <f t="shared" si="10"/>
        <v>84864</v>
      </c>
      <c r="U14" s="184">
        <f t="shared" si="11"/>
        <v>88476.479999999996</v>
      </c>
    </row>
    <row r="15" spans="1:21" x14ac:dyDescent="0.2">
      <c r="B15" s="98">
        <v>253.79</v>
      </c>
      <c r="C15" s="30">
        <v>113040</v>
      </c>
      <c r="D15" s="3">
        <v>0.97799999999999998</v>
      </c>
      <c r="E15" s="26">
        <v>94.663835810332628</v>
      </c>
      <c r="F15" s="7">
        <f t="shared" si="6"/>
        <v>107008</v>
      </c>
      <c r="G15" s="184">
        <f t="shared" si="7"/>
        <v>110553.12</v>
      </c>
      <c r="I15" s="98">
        <v>191.6</v>
      </c>
      <c r="J15" s="30">
        <v>104400</v>
      </c>
      <c r="K15" s="1">
        <v>0.97299999999999998</v>
      </c>
      <c r="L15" s="26">
        <v>94.267241379310335</v>
      </c>
      <c r="M15" s="7">
        <f t="shared" si="8"/>
        <v>98414.999999999985</v>
      </c>
      <c r="N15" s="184">
        <f t="shared" si="9"/>
        <v>101581.2</v>
      </c>
      <c r="P15" s="98">
        <v>391.95</v>
      </c>
      <c r="Q15" s="30">
        <v>89280</v>
      </c>
      <c r="R15" s="1">
        <v>0.97</v>
      </c>
      <c r="S15" s="26">
        <v>92.159498207885306</v>
      </c>
      <c r="T15" s="7">
        <f t="shared" si="10"/>
        <v>82280</v>
      </c>
      <c r="U15" s="184">
        <f t="shared" si="11"/>
        <v>86601.599999999991</v>
      </c>
    </row>
    <row r="16" spans="1:21" x14ac:dyDescent="0.2">
      <c r="A16" s="18">
        <v>44019</v>
      </c>
      <c r="B16" s="98">
        <v>253.79</v>
      </c>
      <c r="C16" s="30">
        <v>113040</v>
      </c>
      <c r="D16" s="3">
        <v>0.98799999999999999</v>
      </c>
      <c r="E16" s="26">
        <v>94.663835810332628</v>
      </c>
      <c r="F16" s="7">
        <f t="shared" si="6"/>
        <v>107008</v>
      </c>
      <c r="G16" s="184">
        <f t="shared" si="7"/>
        <v>111683.52</v>
      </c>
      <c r="H16" s="18">
        <v>44019</v>
      </c>
      <c r="I16" s="98">
        <v>191.73</v>
      </c>
      <c r="J16" s="30">
        <v>104400</v>
      </c>
      <c r="K16" s="1">
        <v>0.97799999999999998</v>
      </c>
      <c r="L16" s="26">
        <v>94.267241379310335</v>
      </c>
      <c r="M16" s="7">
        <f t="shared" si="8"/>
        <v>98414.999999999985</v>
      </c>
      <c r="N16" s="184">
        <f t="shared" si="9"/>
        <v>102103.2</v>
      </c>
      <c r="P16" s="155">
        <f>AVERAGE(P4:P15)</f>
        <v>391.4733333333333</v>
      </c>
      <c r="Q16" s="185"/>
      <c r="R16" s="186" t="s">
        <v>1</v>
      </c>
      <c r="S16" s="35">
        <f>T16/U16</f>
        <v>0.92784299624768818</v>
      </c>
      <c r="T16" s="249">
        <f>SUM(T4:T15)</f>
        <v>961656</v>
      </c>
      <c r="U16" s="249">
        <f>SUM(U4:U15)</f>
        <v>1036442.5919999998</v>
      </c>
    </row>
    <row r="17" spans="1:21" x14ac:dyDescent="0.2">
      <c r="B17" s="98">
        <v>254.5</v>
      </c>
      <c r="C17" s="30">
        <v>113040</v>
      </c>
      <c r="D17" s="3">
        <v>0.97599999999999998</v>
      </c>
      <c r="E17" s="26">
        <v>92.172682236376502</v>
      </c>
      <c r="F17" s="7">
        <f t="shared" si="6"/>
        <v>104192</v>
      </c>
      <c r="G17" s="184">
        <f t="shared" si="7"/>
        <v>110327.03999999999</v>
      </c>
      <c r="I17" s="98">
        <v>192.2</v>
      </c>
      <c r="J17" s="30">
        <v>104400</v>
      </c>
      <c r="K17" s="1">
        <v>0.97599999999999998</v>
      </c>
      <c r="L17" s="26">
        <v>94.267241379310335</v>
      </c>
      <c r="M17" s="7">
        <f t="shared" si="8"/>
        <v>98414.999999999985</v>
      </c>
      <c r="N17" s="184">
        <f t="shared" si="9"/>
        <v>101894.39999999999</v>
      </c>
      <c r="P17" s="98"/>
      <c r="Q17" s="30"/>
      <c r="R17" s="1"/>
      <c r="S17" s="26"/>
      <c r="T17" s="20"/>
      <c r="U17" s="149"/>
    </row>
    <row r="18" spans="1:21" ht="14.25" customHeight="1" x14ac:dyDescent="0.2">
      <c r="A18" s="18">
        <v>44020</v>
      </c>
      <c r="B18" s="98">
        <v>253.02</v>
      </c>
      <c r="C18" s="30">
        <v>113040</v>
      </c>
      <c r="D18" s="3">
        <v>0.96899999999999997</v>
      </c>
      <c r="E18" s="26">
        <v>92.172682236376502</v>
      </c>
      <c r="F18" s="7">
        <f t="shared" si="6"/>
        <v>104192</v>
      </c>
      <c r="G18" s="184">
        <f t="shared" si="7"/>
        <v>109535.76</v>
      </c>
      <c r="H18" s="18">
        <v>44020</v>
      </c>
      <c r="I18" s="98">
        <v>191.2</v>
      </c>
      <c r="J18" s="30">
        <v>104400</v>
      </c>
      <c r="K18" s="1">
        <v>0.98499999999999999</v>
      </c>
      <c r="L18" s="26">
        <v>97.758620689655174</v>
      </c>
      <c r="M18" s="7">
        <f t="shared" si="8"/>
        <v>102060</v>
      </c>
      <c r="N18" s="184">
        <f t="shared" si="9"/>
        <v>102834</v>
      </c>
      <c r="O18" s="33"/>
      <c r="P18" s="323" t="s">
        <v>60</v>
      </c>
      <c r="Q18" s="323"/>
      <c r="R18" s="323"/>
      <c r="S18" s="323"/>
      <c r="T18" s="323"/>
      <c r="U18" s="323"/>
    </row>
    <row r="19" spans="1:21" x14ac:dyDescent="0.2">
      <c r="B19" s="98">
        <v>254.95</v>
      </c>
      <c r="C19" s="30">
        <v>113040</v>
      </c>
      <c r="D19" s="3">
        <v>0.98799999999999999</v>
      </c>
      <c r="E19" s="26">
        <v>94.663835810332628</v>
      </c>
      <c r="F19" s="7">
        <f t="shared" si="6"/>
        <v>107008</v>
      </c>
      <c r="G19" s="184">
        <f t="shared" si="7"/>
        <v>111683.52</v>
      </c>
      <c r="I19" s="98">
        <v>192</v>
      </c>
      <c r="J19" s="30">
        <v>104400</v>
      </c>
      <c r="K19" s="1">
        <v>0.98899999999999999</v>
      </c>
      <c r="L19" s="26">
        <v>97.758620689655174</v>
      </c>
      <c r="M19" s="7">
        <f t="shared" si="8"/>
        <v>102060</v>
      </c>
      <c r="N19" s="184">
        <f t="shared" si="9"/>
        <v>103251.6</v>
      </c>
      <c r="O19" s="18">
        <v>44019</v>
      </c>
      <c r="P19" s="147">
        <v>700.17</v>
      </c>
      <c r="Q19" s="187">
        <v>59760</v>
      </c>
      <c r="R19" s="38">
        <v>0.9</v>
      </c>
      <c r="S19" s="132">
        <v>65.428380187416337</v>
      </c>
      <c r="T19" s="7">
        <f t="shared" ref="T19" si="12">Q19*S19/100</f>
        <v>39100.000000000007</v>
      </c>
      <c r="U19" s="184">
        <f t="shared" ref="U19" si="13">Q19*R19</f>
        <v>53784</v>
      </c>
    </row>
    <row r="20" spans="1:21" x14ac:dyDescent="0.2">
      <c r="A20" s="18">
        <v>44021</v>
      </c>
      <c r="B20" s="98">
        <v>253.31</v>
      </c>
      <c r="C20" s="30">
        <v>113040</v>
      </c>
      <c r="D20" s="3">
        <v>0.98499999999999999</v>
      </c>
      <c r="E20" s="26">
        <v>93.531493276716205</v>
      </c>
      <c r="F20" s="7">
        <f t="shared" si="6"/>
        <v>105728</v>
      </c>
      <c r="G20" s="184">
        <f t="shared" si="7"/>
        <v>111344.4</v>
      </c>
      <c r="H20" s="18">
        <v>44021</v>
      </c>
      <c r="I20" s="98">
        <v>191.39</v>
      </c>
      <c r="J20" s="30">
        <v>104400</v>
      </c>
      <c r="K20" s="1">
        <v>0.97699999999999998</v>
      </c>
      <c r="L20" s="26">
        <v>94.267241379310335</v>
      </c>
      <c r="M20" s="7">
        <f t="shared" si="8"/>
        <v>98414.999999999985</v>
      </c>
      <c r="N20" s="184">
        <f t="shared" si="9"/>
        <v>101998.8</v>
      </c>
      <c r="P20" s="147">
        <v>693.2</v>
      </c>
      <c r="Q20" s="148">
        <v>60480</v>
      </c>
      <c r="R20" s="38">
        <v>0.99</v>
      </c>
      <c r="S20" s="23">
        <v>98.379629629629633</v>
      </c>
      <c r="T20" s="7">
        <f t="shared" ref="T20" si="14">Q20*S20/100</f>
        <v>59500</v>
      </c>
      <c r="U20" s="184">
        <f t="shared" ref="U20" si="15">Q20*R20</f>
        <v>59875.199999999997</v>
      </c>
    </row>
    <row r="21" spans="1:21" x14ac:dyDescent="0.2">
      <c r="B21" s="98">
        <v>254.27</v>
      </c>
      <c r="C21" s="30">
        <v>113040</v>
      </c>
      <c r="D21" s="3">
        <v>0.98499999999999999</v>
      </c>
      <c r="E21" s="26">
        <v>96.588818117480528</v>
      </c>
      <c r="F21" s="7">
        <f t="shared" si="6"/>
        <v>109183.99999999999</v>
      </c>
      <c r="G21" s="184">
        <f t="shared" si="7"/>
        <v>111344.4</v>
      </c>
      <c r="I21" s="98">
        <v>192.27</v>
      </c>
      <c r="J21" s="30">
        <v>104400</v>
      </c>
      <c r="K21" s="1">
        <v>0.98499999999999999</v>
      </c>
      <c r="L21" s="26">
        <v>94.267241379310335</v>
      </c>
      <c r="M21" s="7">
        <f t="shared" si="8"/>
        <v>98414.999999999985</v>
      </c>
      <c r="N21" s="184">
        <f t="shared" si="9"/>
        <v>102834</v>
      </c>
      <c r="P21" s="155">
        <f>AVERAGE(P19:P20)</f>
        <v>696.68499999999995</v>
      </c>
      <c r="Q21" s="185"/>
      <c r="R21" s="186" t="s">
        <v>1</v>
      </c>
      <c r="S21" s="35">
        <f>T21/U21</f>
        <v>0.86750566606134838</v>
      </c>
      <c r="T21" s="249">
        <f>SUM(T19:T20)</f>
        <v>98600</v>
      </c>
      <c r="U21" s="249">
        <f>SUM(U19:U20)</f>
        <v>113659.2</v>
      </c>
    </row>
    <row r="22" spans="1:21" x14ac:dyDescent="0.2">
      <c r="A22" s="18">
        <v>44022</v>
      </c>
      <c r="B22" s="98">
        <v>255.5</v>
      </c>
      <c r="C22" s="30">
        <v>113040</v>
      </c>
      <c r="D22" s="3">
        <v>0.93899999999999995</v>
      </c>
      <c r="E22" s="26">
        <v>91.380042462845012</v>
      </c>
      <c r="F22" s="7">
        <f t="shared" si="6"/>
        <v>103296</v>
      </c>
      <c r="G22" s="184">
        <f t="shared" si="7"/>
        <v>106144.56</v>
      </c>
      <c r="H22" s="18">
        <v>44022</v>
      </c>
      <c r="I22" s="98">
        <v>191.79</v>
      </c>
      <c r="J22" s="30">
        <v>104400</v>
      </c>
      <c r="K22" s="1">
        <v>0.95599999999999996</v>
      </c>
      <c r="L22" s="26">
        <v>94.267241379310335</v>
      </c>
      <c r="M22" s="7">
        <f t="shared" si="8"/>
        <v>98414.999999999985</v>
      </c>
      <c r="N22" s="184">
        <f t="shared" si="9"/>
        <v>99806.399999999994</v>
      </c>
      <c r="P22" s="98"/>
      <c r="Q22" s="30"/>
      <c r="R22" s="1"/>
      <c r="S22" s="26"/>
      <c r="T22" s="20"/>
      <c r="U22" s="149"/>
    </row>
    <row r="23" spans="1:21" x14ac:dyDescent="0.2">
      <c r="B23" s="98">
        <v>254.36</v>
      </c>
      <c r="C23" s="30">
        <v>113040</v>
      </c>
      <c r="D23" s="3">
        <v>0.97699999999999998</v>
      </c>
      <c r="E23" s="26">
        <v>89.681528662420391</v>
      </c>
      <c r="F23" s="7">
        <f t="shared" si="6"/>
        <v>101376.00000000001</v>
      </c>
      <c r="G23" s="184">
        <f t="shared" si="7"/>
        <v>110440.08</v>
      </c>
      <c r="I23" s="98">
        <v>191.33</v>
      </c>
      <c r="J23" s="30">
        <v>104400</v>
      </c>
      <c r="K23" s="1">
        <v>0.98399999999999999</v>
      </c>
      <c r="L23" s="26">
        <v>94.267241379310335</v>
      </c>
      <c r="M23" s="7">
        <f t="shared" si="8"/>
        <v>98414.999999999985</v>
      </c>
      <c r="N23" s="184">
        <f t="shared" si="9"/>
        <v>102729.59999999999</v>
      </c>
      <c r="O23" s="33"/>
      <c r="P23" s="323" t="s">
        <v>61</v>
      </c>
      <c r="Q23" s="323"/>
      <c r="R23" s="323"/>
      <c r="S23" s="323"/>
      <c r="T23" s="323"/>
      <c r="U23" s="323"/>
    </row>
    <row r="24" spans="1:21" x14ac:dyDescent="0.2">
      <c r="B24" s="155">
        <f>AVERAGE(B4:B23)</f>
        <v>253.815</v>
      </c>
      <c r="C24" s="185"/>
      <c r="D24" s="186" t="s">
        <v>1</v>
      </c>
      <c r="E24" s="35">
        <f>F24/G24</f>
        <v>0.96117178471835252</v>
      </c>
      <c r="F24" s="247">
        <f>SUM(F4:F23)</f>
        <v>2126080</v>
      </c>
      <c r="G24" s="247">
        <f>SUM(G4:G23)</f>
        <v>2211966.7199999997</v>
      </c>
      <c r="H24" s="18">
        <v>44023</v>
      </c>
      <c r="I24" s="98">
        <v>191.56</v>
      </c>
      <c r="J24" s="30">
        <v>104400</v>
      </c>
      <c r="K24" s="1">
        <v>0.96099999999999997</v>
      </c>
      <c r="L24" s="26">
        <v>94.267241379310335</v>
      </c>
      <c r="M24" s="7">
        <f t="shared" si="8"/>
        <v>98414.999999999985</v>
      </c>
      <c r="N24" s="184">
        <f t="shared" si="9"/>
        <v>100328.4</v>
      </c>
      <c r="O24" s="18">
        <v>44020</v>
      </c>
      <c r="P24" s="98">
        <v>372.5</v>
      </c>
      <c r="Q24" s="30">
        <v>86400</v>
      </c>
      <c r="R24" s="1">
        <v>0.88800000000000001</v>
      </c>
      <c r="S24" s="26">
        <v>46.25</v>
      </c>
      <c r="T24" s="7">
        <f t="shared" ref="T24" si="16">Q24*S24/100</f>
        <v>39960</v>
      </c>
      <c r="U24" s="184">
        <f t="shared" ref="U24" si="17">Q24*R24</f>
        <v>76723.199999999997</v>
      </c>
    </row>
    <row r="25" spans="1:21" ht="14.25" customHeight="1" x14ac:dyDescent="0.2">
      <c r="B25" s="98"/>
      <c r="C25" s="30"/>
      <c r="D25" s="3"/>
      <c r="E25" s="26"/>
      <c r="F25" s="7"/>
      <c r="G25" s="184"/>
      <c r="I25" s="98">
        <v>191.25</v>
      </c>
      <c r="J25" s="30">
        <v>104400</v>
      </c>
      <c r="K25" s="1">
        <v>0.98699999999999999</v>
      </c>
      <c r="L25" s="26">
        <v>97.758620689655174</v>
      </c>
      <c r="M25" s="7">
        <f t="shared" si="8"/>
        <v>102060</v>
      </c>
      <c r="N25" s="184">
        <f t="shared" si="9"/>
        <v>103042.8</v>
      </c>
      <c r="P25" s="98">
        <v>371.48</v>
      </c>
      <c r="Q25" s="30">
        <v>86400</v>
      </c>
      <c r="R25" s="1">
        <v>0.97299999999999998</v>
      </c>
      <c r="S25" s="26">
        <v>92.5</v>
      </c>
      <c r="T25" s="7">
        <f t="shared" ref="T25:T35" si="18">Q25*S25/100</f>
        <v>79920</v>
      </c>
      <c r="U25" s="184">
        <f t="shared" ref="U25:U35" si="19">Q25*R25</f>
        <v>84067.199999999997</v>
      </c>
    </row>
    <row r="26" spans="1:21" x14ac:dyDescent="0.2">
      <c r="A26" s="33"/>
      <c r="B26" s="327" t="s">
        <v>57</v>
      </c>
      <c r="C26" s="328"/>
      <c r="D26" s="328"/>
      <c r="E26" s="328"/>
      <c r="F26" s="328"/>
      <c r="G26" s="363"/>
      <c r="H26" s="18">
        <v>44024</v>
      </c>
      <c r="I26" s="98">
        <v>192.04</v>
      </c>
      <c r="J26" s="30">
        <v>104400</v>
      </c>
      <c r="K26" s="1">
        <v>0.96399999999999997</v>
      </c>
      <c r="L26" s="26">
        <v>94.267241379310335</v>
      </c>
      <c r="M26" s="7">
        <f t="shared" si="8"/>
        <v>98414.999999999985</v>
      </c>
      <c r="N26" s="184">
        <f t="shared" si="9"/>
        <v>100641.59999999999</v>
      </c>
      <c r="O26" s="18">
        <v>44021</v>
      </c>
      <c r="P26" s="98">
        <v>371.84</v>
      </c>
      <c r="Q26" s="30">
        <v>86400</v>
      </c>
      <c r="R26" s="1">
        <v>0.96799999999999997</v>
      </c>
      <c r="S26" s="26">
        <v>90.1875</v>
      </c>
      <c r="T26" s="7">
        <f t="shared" si="18"/>
        <v>77922</v>
      </c>
      <c r="U26" s="184">
        <f t="shared" si="19"/>
        <v>83635.199999999997</v>
      </c>
    </row>
    <row r="27" spans="1:21" ht="12.75" customHeight="1" x14ac:dyDescent="0.2">
      <c r="A27" s="18">
        <v>44023</v>
      </c>
      <c r="B27" s="98">
        <v>580.20000000000005</v>
      </c>
      <c r="C27" s="30">
        <v>72000</v>
      </c>
      <c r="D27" s="3">
        <v>0.86599999999999999</v>
      </c>
      <c r="E27" s="26">
        <v>70.399999999999991</v>
      </c>
      <c r="F27" s="7">
        <f t="shared" ref="F27" si="20">C27*E27/100</f>
        <v>50687.999999999993</v>
      </c>
      <c r="G27" s="184">
        <f t="shared" ref="G27" si="21">C27*D27</f>
        <v>62352</v>
      </c>
      <c r="I27" s="98">
        <v>192</v>
      </c>
      <c r="J27" s="30">
        <v>104400</v>
      </c>
      <c r="K27" s="1">
        <v>0.98599999999999999</v>
      </c>
      <c r="L27" s="26">
        <v>97.758620689655174</v>
      </c>
      <c r="M27" s="7">
        <f t="shared" si="8"/>
        <v>102060</v>
      </c>
      <c r="N27" s="184">
        <f t="shared" si="9"/>
        <v>102938.4</v>
      </c>
      <c r="P27" s="98">
        <v>372.06</v>
      </c>
      <c r="Q27" s="30">
        <v>86400</v>
      </c>
      <c r="R27" s="1">
        <v>0.97299999999999998</v>
      </c>
      <c r="S27" s="26">
        <v>90.1875</v>
      </c>
      <c r="T27" s="7">
        <f t="shared" si="18"/>
        <v>77922</v>
      </c>
      <c r="U27" s="184">
        <f t="shared" si="19"/>
        <v>84067.199999999997</v>
      </c>
    </row>
    <row r="28" spans="1:21" ht="12.75" customHeight="1" x14ac:dyDescent="0.2">
      <c r="B28" s="98">
        <v>582.6</v>
      </c>
      <c r="C28" s="30">
        <v>73440</v>
      </c>
      <c r="D28" s="3">
        <v>0.97799999999999998</v>
      </c>
      <c r="E28" s="26">
        <v>95.163398692810446</v>
      </c>
      <c r="F28" s="7">
        <f t="shared" ref="F28:F34" si="22">C28*E28/100</f>
        <v>69887.999999999985</v>
      </c>
      <c r="G28" s="184">
        <f t="shared" ref="G28:G34" si="23">C28*D28</f>
        <v>71824.319999999992</v>
      </c>
      <c r="H28" s="18">
        <v>44025</v>
      </c>
      <c r="I28" s="98">
        <v>191.52</v>
      </c>
      <c r="J28" s="30">
        <v>104400</v>
      </c>
      <c r="K28" s="1">
        <v>0.97199999999999998</v>
      </c>
      <c r="L28" s="26">
        <v>94.267241379310335</v>
      </c>
      <c r="M28" s="7">
        <f t="shared" si="8"/>
        <v>98414.999999999985</v>
      </c>
      <c r="N28" s="184">
        <f t="shared" si="9"/>
        <v>101476.8</v>
      </c>
      <c r="O28" s="18">
        <v>44022</v>
      </c>
      <c r="P28" s="98">
        <v>370.93</v>
      </c>
      <c r="Q28" s="30">
        <v>86400</v>
      </c>
      <c r="R28" s="1">
        <v>0.93500000000000005</v>
      </c>
      <c r="S28" s="26">
        <v>87.875</v>
      </c>
      <c r="T28" s="7">
        <f t="shared" si="18"/>
        <v>75924</v>
      </c>
      <c r="U28" s="184">
        <f t="shared" si="19"/>
        <v>80784</v>
      </c>
    </row>
    <row r="29" spans="1:21" ht="12.75" customHeight="1" x14ac:dyDescent="0.2">
      <c r="A29" s="18">
        <v>44024</v>
      </c>
      <c r="B29" s="98">
        <v>581.17999999999995</v>
      </c>
      <c r="C29" s="30">
        <v>73440</v>
      </c>
      <c r="D29" s="3">
        <v>0.96499999999999997</v>
      </c>
      <c r="E29" s="26">
        <v>90.980392156862749</v>
      </c>
      <c r="F29" s="7">
        <f t="shared" si="22"/>
        <v>66816</v>
      </c>
      <c r="G29" s="184">
        <f t="shared" si="23"/>
        <v>70869.599999999991</v>
      </c>
      <c r="I29" s="104">
        <v>191.04</v>
      </c>
      <c r="J29" s="30">
        <v>104400</v>
      </c>
      <c r="K29" s="1">
        <v>0.97899999999999998</v>
      </c>
      <c r="L29" s="26">
        <v>94.267241379310335</v>
      </c>
      <c r="M29" s="7">
        <f t="shared" si="8"/>
        <v>98414.999999999985</v>
      </c>
      <c r="N29" s="184">
        <f t="shared" si="9"/>
        <v>102207.59999999999</v>
      </c>
      <c r="P29" s="98">
        <v>371.38</v>
      </c>
      <c r="Q29" s="30">
        <v>86400</v>
      </c>
      <c r="R29" s="1">
        <v>0.96799999999999997</v>
      </c>
      <c r="S29" s="26">
        <v>92.5</v>
      </c>
      <c r="T29" s="7">
        <f t="shared" si="18"/>
        <v>79920</v>
      </c>
      <c r="U29" s="184">
        <f t="shared" si="19"/>
        <v>83635.199999999997</v>
      </c>
    </row>
    <row r="30" spans="1:21" ht="12.75" customHeight="1" x14ac:dyDescent="0.2">
      <c r="B30" s="98">
        <v>580.83000000000004</v>
      </c>
      <c r="C30" s="30">
        <v>73440</v>
      </c>
      <c r="D30" s="3">
        <v>0.97699999999999998</v>
      </c>
      <c r="E30" s="26">
        <v>94.117647058823522</v>
      </c>
      <c r="F30" s="7">
        <f t="shared" si="22"/>
        <v>69119.999999999985</v>
      </c>
      <c r="G30" s="184">
        <f t="shared" si="23"/>
        <v>71750.880000000005</v>
      </c>
      <c r="H30" s="18">
        <v>44026</v>
      </c>
      <c r="I30" s="98">
        <v>192.56</v>
      </c>
      <c r="J30" s="30">
        <v>104400</v>
      </c>
      <c r="K30" s="1">
        <v>0.98</v>
      </c>
      <c r="L30" s="26">
        <v>94.267241379310335</v>
      </c>
      <c r="M30" s="7">
        <f t="shared" si="8"/>
        <v>98414.999999999985</v>
      </c>
      <c r="N30" s="184">
        <f t="shared" si="9"/>
        <v>102312</v>
      </c>
      <c r="O30" s="18">
        <v>44023</v>
      </c>
      <c r="P30" s="98">
        <v>372.77</v>
      </c>
      <c r="Q30" s="30">
        <v>86400</v>
      </c>
      <c r="R30" s="1">
        <v>0.94899999999999995</v>
      </c>
      <c r="S30" s="26">
        <v>94.8125</v>
      </c>
      <c r="T30" s="7">
        <f t="shared" si="18"/>
        <v>81918</v>
      </c>
      <c r="U30" s="184">
        <f t="shared" si="19"/>
        <v>81993.599999999991</v>
      </c>
    </row>
    <row r="31" spans="1:21" ht="14.25" customHeight="1" x14ac:dyDescent="0.2">
      <c r="A31" s="18">
        <v>44025</v>
      </c>
      <c r="B31" s="98">
        <v>583.04999999999995</v>
      </c>
      <c r="C31" s="30">
        <v>73440</v>
      </c>
      <c r="D31" s="3">
        <v>0.96399999999999997</v>
      </c>
      <c r="E31" s="26">
        <v>90.980392156862749</v>
      </c>
      <c r="F31" s="7">
        <f t="shared" si="22"/>
        <v>66816</v>
      </c>
      <c r="G31" s="184">
        <f t="shared" si="23"/>
        <v>70796.160000000003</v>
      </c>
      <c r="I31" s="98">
        <v>191.45</v>
      </c>
      <c r="J31" s="30">
        <v>104400</v>
      </c>
      <c r="K31" s="1">
        <v>0.97599999999999998</v>
      </c>
      <c r="L31" s="26">
        <v>94.267241379310335</v>
      </c>
      <c r="M31" s="7">
        <f t="shared" si="8"/>
        <v>98414.999999999985</v>
      </c>
      <c r="N31" s="184">
        <f t="shared" si="9"/>
        <v>101894.39999999999</v>
      </c>
      <c r="P31" s="98">
        <v>371.55</v>
      </c>
      <c r="Q31" s="30">
        <v>86400</v>
      </c>
      <c r="R31" s="1">
        <v>0.96899999999999997</v>
      </c>
      <c r="S31" s="26">
        <v>94.8125</v>
      </c>
      <c r="T31" s="7">
        <f t="shared" si="18"/>
        <v>81918</v>
      </c>
      <c r="U31" s="184">
        <f t="shared" si="19"/>
        <v>83721.599999999991</v>
      </c>
    </row>
    <row r="32" spans="1:21" ht="14.25" customHeight="1" x14ac:dyDescent="0.2">
      <c r="B32" s="98">
        <v>582.58000000000004</v>
      </c>
      <c r="C32" s="30">
        <v>73440</v>
      </c>
      <c r="D32" s="3">
        <v>0.93600000000000005</v>
      </c>
      <c r="E32" s="26">
        <v>89.934640522875824</v>
      </c>
      <c r="F32" s="7">
        <f t="shared" si="22"/>
        <v>66048.000000000015</v>
      </c>
      <c r="G32" s="184">
        <f t="shared" si="23"/>
        <v>68739.840000000011</v>
      </c>
      <c r="H32" s="18">
        <v>44027</v>
      </c>
      <c r="I32" s="98">
        <v>192.2</v>
      </c>
      <c r="J32" s="30">
        <v>104400</v>
      </c>
      <c r="K32" s="1">
        <v>0.999</v>
      </c>
      <c r="L32" s="26">
        <v>97.758620689655174</v>
      </c>
      <c r="M32" s="7">
        <f t="shared" si="8"/>
        <v>102060</v>
      </c>
      <c r="N32" s="184">
        <f t="shared" si="9"/>
        <v>104295.6</v>
      </c>
      <c r="O32" s="18">
        <v>44024</v>
      </c>
      <c r="P32" s="98">
        <v>371.66</v>
      </c>
      <c r="Q32" s="30">
        <v>86400</v>
      </c>
      <c r="R32" s="1">
        <v>0.96799999999999997</v>
      </c>
      <c r="S32" s="26">
        <v>94.8125</v>
      </c>
      <c r="T32" s="7">
        <f t="shared" si="18"/>
        <v>81918</v>
      </c>
      <c r="U32" s="184">
        <f t="shared" si="19"/>
        <v>83635.199999999997</v>
      </c>
    </row>
    <row r="33" spans="1:21" ht="13.9" customHeight="1" x14ac:dyDescent="0.2">
      <c r="A33" s="18">
        <v>44026</v>
      </c>
      <c r="B33" s="98">
        <v>580.64</v>
      </c>
      <c r="C33" s="30">
        <v>73440</v>
      </c>
      <c r="D33" s="3">
        <v>0.95499999999999996</v>
      </c>
      <c r="E33" s="26">
        <v>90.980392156862749</v>
      </c>
      <c r="F33" s="7">
        <f t="shared" si="22"/>
        <v>66816</v>
      </c>
      <c r="G33" s="184">
        <f t="shared" si="23"/>
        <v>70135.199999999997</v>
      </c>
      <c r="I33" s="98">
        <v>191.72</v>
      </c>
      <c r="J33" s="30">
        <v>104400</v>
      </c>
      <c r="K33" s="1">
        <v>0.999</v>
      </c>
      <c r="L33" s="26">
        <v>97.758620689655174</v>
      </c>
      <c r="M33" s="7">
        <f t="shared" si="8"/>
        <v>102060</v>
      </c>
      <c r="N33" s="184">
        <f t="shared" si="9"/>
        <v>104295.6</v>
      </c>
      <c r="P33" s="98">
        <v>371.31</v>
      </c>
      <c r="Q33" s="30">
        <v>86400</v>
      </c>
      <c r="R33" s="1">
        <v>0.96799999999999997</v>
      </c>
      <c r="S33" s="26">
        <v>94.8125</v>
      </c>
      <c r="T33" s="7">
        <f t="shared" si="18"/>
        <v>81918</v>
      </c>
      <c r="U33" s="184">
        <f t="shared" si="19"/>
        <v>83635.199999999997</v>
      </c>
    </row>
    <row r="34" spans="1:21" x14ac:dyDescent="0.2">
      <c r="B34" s="98">
        <v>583.42999999999995</v>
      </c>
      <c r="C34" s="30">
        <v>73440</v>
      </c>
      <c r="D34" s="3">
        <v>0.95099999999999996</v>
      </c>
      <c r="E34" s="26">
        <v>92.026143790849673</v>
      </c>
      <c r="F34" s="7">
        <f t="shared" si="22"/>
        <v>67584</v>
      </c>
      <c r="G34" s="184">
        <f t="shared" si="23"/>
        <v>69841.440000000002</v>
      </c>
      <c r="H34" s="18">
        <v>44028</v>
      </c>
      <c r="I34" s="98">
        <v>191.14</v>
      </c>
      <c r="J34" s="30">
        <v>104400</v>
      </c>
      <c r="K34" s="1">
        <v>0.98299999999999998</v>
      </c>
      <c r="L34" s="26">
        <v>94.267241379310335</v>
      </c>
      <c r="M34" s="7">
        <f t="shared" si="8"/>
        <v>98414.999999999985</v>
      </c>
      <c r="N34" s="184">
        <f t="shared" si="9"/>
        <v>102625.2</v>
      </c>
      <c r="O34" s="18">
        <v>44025</v>
      </c>
      <c r="P34" s="98">
        <v>370.2</v>
      </c>
      <c r="Q34" s="30">
        <v>86400</v>
      </c>
      <c r="R34" s="1">
        <v>0.92500000000000004</v>
      </c>
      <c r="S34" s="26">
        <v>83.25</v>
      </c>
      <c r="T34" s="7">
        <f t="shared" si="18"/>
        <v>71928</v>
      </c>
      <c r="U34" s="184">
        <f t="shared" si="19"/>
        <v>79920</v>
      </c>
    </row>
    <row r="35" spans="1:21" ht="12.75" customHeight="1" x14ac:dyDescent="0.2">
      <c r="B35" s="155">
        <f>AVERAGE(B27:B34)</f>
        <v>581.81374999999991</v>
      </c>
      <c r="C35" s="185"/>
      <c r="D35" s="186" t="s">
        <v>1</v>
      </c>
      <c r="E35" s="35">
        <f>F35/G35</f>
        <v>0.94151916602385899</v>
      </c>
      <c r="F35" s="249">
        <f>SUM(F27:F34)</f>
        <v>523775.99999999994</v>
      </c>
      <c r="G35" s="249">
        <f>SUM(G27:G34)</f>
        <v>556309.43999999994</v>
      </c>
      <c r="I35" s="98">
        <v>192.27</v>
      </c>
      <c r="J35" s="30">
        <v>104400</v>
      </c>
      <c r="K35" s="1">
        <v>0.97899999999999998</v>
      </c>
      <c r="L35" s="26">
        <v>94.267241379310335</v>
      </c>
      <c r="M35" s="7">
        <f t="shared" si="8"/>
        <v>98414.999999999985</v>
      </c>
      <c r="N35" s="184">
        <f t="shared" si="9"/>
        <v>102207.59999999999</v>
      </c>
      <c r="P35" s="98">
        <v>372.27</v>
      </c>
      <c r="Q35" s="30">
        <v>86400</v>
      </c>
      <c r="R35" s="1">
        <v>0.97699999999999998</v>
      </c>
      <c r="S35" s="26">
        <v>92.5</v>
      </c>
      <c r="T35" s="7">
        <f t="shared" si="18"/>
        <v>79920</v>
      </c>
      <c r="U35" s="184">
        <f t="shared" si="19"/>
        <v>84412.800000000003</v>
      </c>
    </row>
    <row r="36" spans="1:21" x14ac:dyDescent="0.2">
      <c r="B36" s="98"/>
      <c r="C36" s="30"/>
      <c r="D36" s="3"/>
      <c r="E36" s="26"/>
      <c r="F36" s="20"/>
      <c r="G36" s="149"/>
      <c r="H36" s="18">
        <v>44029</v>
      </c>
      <c r="I36" s="98">
        <v>191.35</v>
      </c>
      <c r="J36" s="30">
        <v>104400</v>
      </c>
      <c r="K36" s="1">
        <v>0.98299999999999998</v>
      </c>
      <c r="L36" s="26">
        <v>97.758620689655174</v>
      </c>
      <c r="M36" s="7">
        <f t="shared" si="8"/>
        <v>102060</v>
      </c>
      <c r="N36" s="184">
        <f t="shared" si="9"/>
        <v>102625.2</v>
      </c>
      <c r="P36" s="155">
        <f>AVERAGE(P24:P35)</f>
        <v>371.66249999999997</v>
      </c>
      <c r="Q36" s="185"/>
      <c r="R36" s="186" t="s">
        <v>1</v>
      </c>
      <c r="S36" s="35">
        <f>T36/U36</f>
        <v>0.92007678213070421</v>
      </c>
      <c r="T36" s="249">
        <f>SUM(T24:T35)</f>
        <v>911088</v>
      </c>
      <c r="U36" s="249">
        <f>SUM(U24:U35)</f>
        <v>990230.39999999991</v>
      </c>
    </row>
    <row r="37" spans="1:21" x14ac:dyDescent="0.2">
      <c r="A37" s="33"/>
      <c r="B37" s="327" t="s">
        <v>58</v>
      </c>
      <c r="C37" s="328"/>
      <c r="D37" s="328"/>
      <c r="E37" s="328"/>
      <c r="F37" s="328"/>
      <c r="G37" s="363"/>
      <c r="I37" s="98">
        <v>191.85</v>
      </c>
      <c r="J37" s="30">
        <v>104400</v>
      </c>
      <c r="K37" s="1">
        <v>0.98399999999999999</v>
      </c>
      <c r="L37" s="26">
        <v>97.758620689655174</v>
      </c>
      <c r="M37" s="7">
        <f t="shared" si="8"/>
        <v>102060</v>
      </c>
      <c r="N37" s="184">
        <f t="shared" si="9"/>
        <v>102729.59999999999</v>
      </c>
      <c r="P37" s="147"/>
      <c r="Q37" s="187"/>
      <c r="R37" s="38"/>
      <c r="S37" s="132"/>
      <c r="T37" s="20"/>
      <c r="U37" s="149"/>
    </row>
    <row r="38" spans="1:21" ht="12.75" customHeight="1" x14ac:dyDescent="0.2">
      <c r="A38" s="18">
        <v>44027</v>
      </c>
      <c r="B38" s="98">
        <v>572.11</v>
      </c>
      <c r="C38" s="30">
        <v>73440</v>
      </c>
      <c r="D38" s="3">
        <v>0.96899999999999997</v>
      </c>
      <c r="E38" s="26">
        <v>87.843137254901961</v>
      </c>
      <c r="F38" s="7">
        <f t="shared" ref="F38" si="24">C38*E38/100</f>
        <v>64512</v>
      </c>
      <c r="G38" s="184">
        <f t="shared" ref="G38" si="25">C38*D38</f>
        <v>71163.360000000001</v>
      </c>
      <c r="H38" s="18">
        <v>44030</v>
      </c>
      <c r="I38" s="98">
        <v>191.41</v>
      </c>
      <c r="J38" s="30">
        <v>104400</v>
      </c>
      <c r="K38" s="1">
        <v>0.97699999999999998</v>
      </c>
      <c r="L38" s="26">
        <v>94.267241379310335</v>
      </c>
      <c r="M38" s="7">
        <f t="shared" si="8"/>
        <v>98414.999999999985</v>
      </c>
      <c r="N38" s="184">
        <f t="shared" si="9"/>
        <v>101998.8</v>
      </c>
      <c r="O38" s="33"/>
      <c r="P38" s="323" t="s">
        <v>62</v>
      </c>
      <c r="Q38" s="323"/>
      <c r="R38" s="323"/>
      <c r="S38" s="323"/>
      <c r="T38" s="323"/>
      <c r="U38" s="323"/>
    </row>
    <row r="39" spans="1:21" x14ac:dyDescent="0.2">
      <c r="B39" s="98">
        <v>572.1</v>
      </c>
      <c r="C39" s="30">
        <v>73440</v>
      </c>
      <c r="D39" s="3">
        <v>0.96499999999999997</v>
      </c>
      <c r="E39" s="26">
        <v>94.117647058823522</v>
      </c>
      <c r="F39" s="7">
        <f t="shared" ref="F39:F55" si="26">C39*E39/100</f>
        <v>69119.999999999985</v>
      </c>
      <c r="G39" s="184">
        <f t="shared" ref="G39:G55" si="27">C39*D39</f>
        <v>70869.599999999991</v>
      </c>
      <c r="I39" s="98">
        <v>191.31</v>
      </c>
      <c r="J39" s="30">
        <v>104400</v>
      </c>
      <c r="K39" s="1">
        <v>0.98299999999999998</v>
      </c>
      <c r="L39" s="26">
        <v>97.758620689655174</v>
      </c>
      <c r="M39" s="7">
        <f t="shared" si="8"/>
        <v>102060</v>
      </c>
      <c r="N39" s="184">
        <f t="shared" si="9"/>
        <v>102625.2</v>
      </c>
      <c r="O39" s="18">
        <v>44026</v>
      </c>
      <c r="P39" s="98">
        <v>435.18</v>
      </c>
      <c r="Q39" s="30">
        <v>79200</v>
      </c>
      <c r="R39" s="1">
        <v>0.95499999999999996</v>
      </c>
      <c r="S39" s="26">
        <v>74.13636363636364</v>
      </c>
      <c r="T39" s="7">
        <f t="shared" ref="T39" si="28">Q39*S39/100</f>
        <v>58716</v>
      </c>
      <c r="U39" s="184">
        <f t="shared" ref="U39" si="29">Q39*R39</f>
        <v>75636</v>
      </c>
    </row>
    <row r="40" spans="1:21" x14ac:dyDescent="0.2">
      <c r="A40" s="18">
        <v>44028</v>
      </c>
      <c r="B40" s="98">
        <v>571.08000000000004</v>
      </c>
      <c r="C40" s="30">
        <v>73440</v>
      </c>
      <c r="D40" s="3">
        <v>0.97799999999999998</v>
      </c>
      <c r="E40" s="26">
        <v>94.117647058823522</v>
      </c>
      <c r="F40" s="7">
        <f t="shared" si="26"/>
        <v>69119.999999999985</v>
      </c>
      <c r="G40" s="184">
        <f t="shared" si="27"/>
        <v>71824.319999999992</v>
      </c>
      <c r="H40" s="18">
        <v>44031</v>
      </c>
      <c r="I40" s="98">
        <v>191.83</v>
      </c>
      <c r="J40" s="30">
        <v>104400</v>
      </c>
      <c r="K40" s="1">
        <v>0.97099999999999997</v>
      </c>
      <c r="L40" s="26">
        <v>94.267241379310335</v>
      </c>
      <c r="M40" s="7">
        <f t="shared" si="8"/>
        <v>98414.999999999985</v>
      </c>
      <c r="N40" s="184">
        <f t="shared" si="9"/>
        <v>101372.4</v>
      </c>
      <c r="P40" s="98">
        <v>436.2</v>
      </c>
      <c r="Q40" s="30">
        <v>79200</v>
      </c>
      <c r="R40" s="1">
        <v>0.96599999999999997</v>
      </c>
      <c r="S40" s="26">
        <v>95.318181818181813</v>
      </c>
      <c r="T40" s="7">
        <f t="shared" ref="T40:T52" si="30">Q40*S40/100</f>
        <v>75492</v>
      </c>
      <c r="U40" s="184">
        <f t="shared" ref="U40:U52" si="31">Q40*R40</f>
        <v>76507.199999999997</v>
      </c>
    </row>
    <row r="41" spans="1:21" x14ac:dyDescent="0.2">
      <c r="B41" s="98">
        <v>572.02</v>
      </c>
      <c r="C41" s="30">
        <v>73440</v>
      </c>
      <c r="D41" s="3">
        <v>0.98299999999999998</v>
      </c>
      <c r="E41" s="26">
        <v>94.117647058823522</v>
      </c>
      <c r="F41" s="7">
        <f t="shared" si="26"/>
        <v>69119.999999999985</v>
      </c>
      <c r="G41" s="184">
        <f t="shared" si="27"/>
        <v>72191.520000000004</v>
      </c>
      <c r="I41" s="98">
        <v>191.18</v>
      </c>
      <c r="J41" s="30">
        <v>104400</v>
      </c>
      <c r="K41" s="1">
        <v>0.98699999999999999</v>
      </c>
      <c r="L41" s="26">
        <v>97.758620689655174</v>
      </c>
      <c r="M41" s="7">
        <f t="shared" si="8"/>
        <v>102060</v>
      </c>
      <c r="N41" s="184">
        <f t="shared" si="9"/>
        <v>103042.8</v>
      </c>
      <c r="O41" s="18">
        <v>44027</v>
      </c>
      <c r="P41" s="98">
        <v>435.27</v>
      </c>
      <c r="Q41" s="30">
        <v>79200</v>
      </c>
      <c r="R41" s="1">
        <v>0.97699999999999998</v>
      </c>
      <c r="S41" s="26">
        <v>95.318181818181813</v>
      </c>
      <c r="T41" s="7">
        <f t="shared" si="30"/>
        <v>75492</v>
      </c>
      <c r="U41" s="184">
        <f t="shared" si="31"/>
        <v>77378.399999999994</v>
      </c>
    </row>
    <row r="42" spans="1:21" ht="13.9" customHeight="1" x14ac:dyDescent="0.2">
      <c r="A42" s="18">
        <v>44029</v>
      </c>
      <c r="B42" s="98">
        <v>568.88</v>
      </c>
      <c r="C42" s="30">
        <v>73440</v>
      </c>
      <c r="D42" s="3">
        <v>0.98599999999999999</v>
      </c>
      <c r="E42" s="26">
        <v>95.163398692810446</v>
      </c>
      <c r="F42" s="7">
        <f t="shared" si="26"/>
        <v>69887.999999999985</v>
      </c>
      <c r="G42" s="184">
        <f t="shared" si="27"/>
        <v>72411.839999999997</v>
      </c>
      <c r="H42" s="18">
        <v>44032</v>
      </c>
      <c r="I42" s="98">
        <v>191.62</v>
      </c>
      <c r="J42" s="30">
        <v>104400</v>
      </c>
      <c r="K42" s="1">
        <v>0.97199999999999998</v>
      </c>
      <c r="L42" s="26">
        <v>94.267241379310335</v>
      </c>
      <c r="M42" s="7">
        <f t="shared" si="8"/>
        <v>98414.999999999985</v>
      </c>
      <c r="N42" s="184">
        <f t="shared" si="9"/>
        <v>101476.8</v>
      </c>
      <c r="P42" s="98">
        <v>434.87</v>
      </c>
      <c r="Q42" s="30">
        <v>79200</v>
      </c>
      <c r="R42" s="1">
        <v>0.96899999999999997</v>
      </c>
      <c r="S42" s="26">
        <v>95.318181818181813</v>
      </c>
      <c r="T42" s="7">
        <f t="shared" si="30"/>
        <v>75492</v>
      </c>
      <c r="U42" s="184">
        <f t="shared" si="31"/>
        <v>76744.800000000003</v>
      </c>
    </row>
    <row r="43" spans="1:21" ht="14.25" customHeight="1" x14ac:dyDescent="0.2">
      <c r="B43" s="98">
        <v>571.02</v>
      </c>
      <c r="C43" s="30">
        <v>73440</v>
      </c>
      <c r="D43" s="3">
        <v>0.98299999999999998</v>
      </c>
      <c r="E43" s="26">
        <v>96.209150326797385</v>
      </c>
      <c r="F43" s="7">
        <f t="shared" si="26"/>
        <v>70656</v>
      </c>
      <c r="G43" s="184">
        <f t="shared" si="27"/>
        <v>72191.520000000004</v>
      </c>
      <c r="I43" s="98">
        <v>192.06</v>
      </c>
      <c r="J43" s="30">
        <v>104400</v>
      </c>
      <c r="K43" s="1">
        <v>0.98399999999999999</v>
      </c>
      <c r="L43" s="26">
        <v>97.758620689655174</v>
      </c>
      <c r="M43" s="7">
        <f t="shared" si="8"/>
        <v>102060</v>
      </c>
      <c r="N43" s="184">
        <f t="shared" si="9"/>
        <v>102729.59999999999</v>
      </c>
      <c r="O43" s="18">
        <v>44028</v>
      </c>
      <c r="P43" s="98">
        <v>435.58</v>
      </c>
      <c r="Q43" s="30">
        <v>79200</v>
      </c>
      <c r="R43" s="1">
        <v>0.97899999999999998</v>
      </c>
      <c r="S43" s="26">
        <v>93.553030303030312</v>
      </c>
      <c r="T43" s="7">
        <f t="shared" si="30"/>
        <v>74094.000000000015</v>
      </c>
      <c r="U43" s="184">
        <f t="shared" si="31"/>
        <v>77536.800000000003</v>
      </c>
    </row>
    <row r="44" spans="1:21" x14ac:dyDescent="0.2">
      <c r="A44" s="18">
        <v>44030</v>
      </c>
      <c r="B44" s="98">
        <v>571.25</v>
      </c>
      <c r="C44" s="30">
        <v>73440</v>
      </c>
      <c r="D44" s="3">
        <v>0.98099999999999998</v>
      </c>
      <c r="E44" s="26">
        <v>95.163398692810446</v>
      </c>
      <c r="F44" s="7">
        <f t="shared" si="26"/>
        <v>69887.999999999985</v>
      </c>
      <c r="G44" s="184">
        <f t="shared" si="27"/>
        <v>72044.639999999999</v>
      </c>
      <c r="H44" s="18">
        <v>44033</v>
      </c>
      <c r="I44" s="98">
        <v>192.06</v>
      </c>
      <c r="J44" s="30">
        <v>104400</v>
      </c>
      <c r="K44" s="1">
        <v>0.97299999999999998</v>
      </c>
      <c r="L44" s="26">
        <v>94.267241379310335</v>
      </c>
      <c r="M44" s="7">
        <f t="shared" si="8"/>
        <v>98414.999999999985</v>
      </c>
      <c r="N44" s="184">
        <f t="shared" si="9"/>
        <v>101581.2</v>
      </c>
      <c r="P44" s="98">
        <v>436.23</v>
      </c>
      <c r="Q44" s="30">
        <v>79200</v>
      </c>
      <c r="R44" s="1">
        <v>0.96499999999999997</v>
      </c>
      <c r="S44" s="26">
        <v>93.553030303030312</v>
      </c>
      <c r="T44" s="7">
        <f t="shared" si="30"/>
        <v>74094.000000000015</v>
      </c>
      <c r="U44" s="184">
        <f t="shared" si="31"/>
        <v>76428</v>
      </c>
    </row>
    <row r="45" spans="1:21" x14ac:dyDescent="0.2">
      <c r="B45" s="98">
        <v>571.38</v>
      </c>
      <c r="C45" s="30">
        <v>73440</v>
      </c>
      <c r="D45" s="3">
        <v>0.98799999999999999</v>
      </c>
      <c r="E45" s="26">
        <v>96.209150326797385</v>
      </c>
      <c r="F45" s="7">
        <f t="shared" si="26"/>
        <v>70656</v>
      </c>
      <c r="G45" s="184">
        <f t="shared" si="27"/>
        <v>72558.720000000001</v>
      </c>
      <c r="I45" s="98">
        <v>192.14</v>
      </c>
      <c r="J45" s="30">
        <v>104400</v>
      </c>
      <c r="K45" s="1">
        <v>0.98</v>
      </c>
      <c r="L45" s="26">
        <v>94.267241379310335</v>
      </c>
      <c r="M45" s="7">
        <f t="shared" si="8"/>
        <v>98414.999999999985</v>
      </c>
      <c r="N45" s="184">
        <f t="shared" si="9"/>
        <v>102312</v>
      </c>
      <c r="O45" s="18">
        <v>44029</v>
      </c>
      <c r="P45" s="98">
        <v>435.66</v>
      </c>
      <c r="Q45" s="30">
        <v>79200</v>
      </c>
      <c r="R45" s="1">
        <v>0.98599999999999999</v>
      </c>
      <c r="S45" s="26">
        <v>90.02272727272728</v>
      </c>
      <c r="T45" s="7">
        <f t="shared" si="30"/>
        <v>71298.000000000015</v>
      </c>
      <c r="U45" s="184">
        <f t="shared" si="31"/>
        <v>78091.199999999997</v>
      </c>
    </row>
    <row r="46" spans="1:21" ht="12.75" customHeight="1" x14ac:dyDescent="0.2">
      <c r="A46" s="18">
        <v>44031</v>
      </c>
      <c r="B46" s="98">
        <v>570</v>
      </c>
      <c r="C46" s="30">
        <v>73440</v>
      </c>
      <c r="D46" s="3">
        <v>0.97899999999999998</v>
      </c>
      <c r="E46" s="26">
        <v>93.071895424836597</v>
      </c>
      <c r="F46" s="7">
        <f t="shared" si="26"/>
        <v>68352</v>
      </c>
      <c r="G46" s="184">
        <f t="shared" si="27"/>
        <v>71897.759999999995</v>
      </c>
      <c r="H46" s="18">
        <v>44034</v>
      </c>
      <c r="I46" s="98">
        <v>192.06</v>
      </c>
      <c r="J46" s="30">
        <v>104400</v>
      </c>
      <c r="K46" s="1">
        <v>0.97599999999999998</v>
      </c>
      <c r="L46" s="26">
        <v>94.267241379310335</v>
      </c>
      <c r="M46" s="7">
        <f t="shared" si="8"/>
        <v>98414.999999999985</v>
      </c>
      <c r="N46" s="184">
        <f t="shared" si="9"/>
        <v>101894.39999999999</v>
      </c>
      <c r="P46" s="98">
        <v>436.33</v>
      </c>
      <c r="Q46" s="30">
        <v>79200</v>
      </c>
      <c r="R46" s="1">
        <v>0.96499999999999997</v>
      </c>
      <c r="S46" s="26">
        <v>95.318181818181813</v>
      </c>
      <c r="T46" s="7">
        <f t="shared" si="30"/>
        <v>75492</v>
      </c>
      <c r="U46" s="184">
        <f t="shared" si="31"/>
        <v>76428</v>
      </c>
    </row>
    <row r="47" spans="1:21" ht="12.75" customHeight="1" x14ac:dyDescent="0.2">
      <c r="B47" s="98">
        <v>570.13</v>
      </c>
      <c r="C47" s="30">
        <v>73440</v>
      </c>
      <c r="D47" s="3">
        <v>0.99990000000000001</v>
      </c>
      <c r="E47" s="26">
        <v>99.346405228758172</v>
      </c>
      <c r="F47" s="7">
        <f t="shared" si="26"/>
        <v>72960</v>
      </c>
      <c r="G47" s="184">
        <f t="shared" si="27"/>
        <v>73432.656000000003</v>
      </c>
      <c r="I47" s="98">
        <v>192.06</v>
      </c>
      <c r="J47" s="30">
        <v>104400</v>
      </c>
      <c r="K47" s="1">
        <v>0.98299999999999998</v>
      </c>
      <c r="L47" s="26">
        <v>97.758620689655174</v>
      </c>
      <c r="M47" s="7">
        <f t="shared" si="8"/>
        <v>102060</v>
      </c>
      <c r="N47" s="184">
        <f t="shared" si="9"/>
        <v>102625.2</v>
      </c>
      <c r="O47" s="18">
        <v>44030</v>
      </c>
      <c r="P47" s="98">
        <v>437.08</v>
      </c>
      <c r="Q47" s="30">
        <v>79200</v>
      </c>
      <c r="R47" s="1">
        <v>0.97399999999999998</v>
      </c>
      <c r="S47" s="26">
        <v>95.318181818181813</v>
      </c>
      <c r="T47" s="7">
        <f t="shared" si="30"/>
        <v>75492</v>
      </c>
      <c r="U47" s="184">
        <f t="shared" si="31"/>
        <v>77140.800000000003</v>
      </c>
    </row>
    <row r="48" spans="1:21" ht="14.25" customHeight="1" x14ac:dyDescent="0.2">
      <c r="A48" s="18">
        <v>44032</v>
      </c>
      <c r="B48" s="98">
        <v>570.6</v>
      </c>
      <c r="C48" s="30">
        <v>73440</v>
      </c>
      <c r="D48" s="3">
        <v>0.98299999999999998</v>
      </c>
      <c r="E48" s="26">
        <v>95.163398692810446</v>
      </c>
      <c r="F48" s="7">
        <f t="shared" si="26"/>
        <v>69887.999999999985</v>
      </c>
      <c r="G48" s="184">
        <f t="shared" si="27"/>
        <v>72191.520000000004</v>
      </c>
      <c r="H48" s="18">
        <v>44035</v>
      </c>
      <c r="I48" s="98">
        <v>192.27</v>
      </c>
      <c r="J48" s="30">
        <v>104400</v>
      </c>
      <c r="K48" s="1">
        <v>0.98299999999999998</v>
      </c>
      <c r="L48" s="26">
        <v>97.758620689655174</v>
      </c>
      <c r="M48" s="7">
        <f t="shared" si="8"/>
        <v>102060</v>
      </c>
      <c r="N48" s="184">
        <f t="shared" si="9"/>
        <v>102625.2</v>
      </c>
      <c r="P48" s="98">
        <v>436.5</v>
      </c>
      <c r="Q48" s="30">
        <v>79200</v>
      </c>
      <c r="R48" s="1">
        <v>0.98599999999999999</v>
      </c>
      <c r="S48" s="26">
        <v>97.083333333333329</v>
      </c>
      <c r="T48" s="7">
        <f t="shared" si="30"/>
        <v>76890</v>
      </c>
      <c r="U48" s="184">
        <f t="shared" si="31"/>
        <v>78091.199999999997</v>
      </c>
    </row>
    <row r="49" spans="1:21" ht="12.75" customHeight="1" x14ac:dyDescent="0.2">
      <c r="B49" s="98">
        <v>571.30999999999995</v>
      </c>
      <c r="C49" s="30">
        <v>73440</v>
      </c>
      <c r="D49" s="3">
        <v>0.97199999999999998</v>
      </c>
      <c r="E49" s="26">
        <v>94.117647058823522</v>
      </c>
      <c r="F49" s="7">
        <f t="shared" si="26"/>
        <v>69119.999999999985</v>
      </c>
      <c r="G49" s="184">
        <f t="shared" si="27"/>
        <v>71383.679999999993</v>
      </c>
      <c r="I49" s="98">
        <v>191.95</v>
      </c>
      <c r="J49" s="30">
        <v>104400</v>
      </c>
      <c r="K49" s="1">
        <v>0.97899999999999998</v>
      </c>
      <c r="L49" s="26">
        <v>97.758620689655174</v>
      </c>
      <c r="M49" s="7">
        <f t="shared" si="8"/>
        <v>102060</v>
      </c>
      <c r="N49" s="184">
        <f t="shared" si="9"/>
        <v>102207.59999999999</v>
      </c>
      <c r="O49" s="18">
        <v>44031</v>
      </c>
      <c r="P49" s="98">
        <v>434.72</v>
      </c>
      <c r="Q49" s="30">
        <v>79200</v>
      </c>
      <c r="R49" s="1">
        <v>0.97099999999999997</v>
      </c>
      <c r="S49" s="26">
        <v>95.318181818181813</v>
      </c>
      <c r="T49" s="7">
        <f t="shared" si="30"/>
        <v>75492</v>
      </c>
      <c r="U49" s="184">
        <f t="shared" si="31"/>
        <v>76903.199999999997</v>
      </c>
    </row>
    <row r="50" spans="1:21" x14ac:dyDescent="0.2">
      <c r="A50" s="18">
        <v>44033</v>
      </c>
      <c r="B50" s="98">
        <v>569.66</v>
      </c>
      <c r="C50" s="30">
        <v>73440</v>
      </c>
      <c r="D50" s="3">
        <v>0.97699999999999998</v>
      </c>
      <c r="E50" s="26">
        <v>86.797385620915037</v>
      </c>
      <c r="F50" s="7">
        <f t="shared" si="26"/>
        <v>63744</v>
      </c>
      <c r="G50" s="184">
        <f t="shared" si="27"/>
        <v>71750.880000000005</v>
      </c>
      <c r="H50" s="18">
        <v>44036</v>
      </c>
      <c r="I50" s="98">
        <v>191.19</v>
      </c>
      <c r="J50" s="30">
        <v>104400</v>
      </c>
      <c r="K50" s="1">
        <v>0.98299999999999998</v>
      </c>
      <c r="L50" s="26">
        <v>94.267241379310335</v>
      </c>
      <c r="M50" s="7">
        <f t="shared" si="8"/>
        <v>98414.999999999985</v>
      </c>
      <c r="N50" s="184">
        <f t="shared" si="9"/>
        <v>102625.2</v>
      </c>
      <c r="P50" s="98">
        <v>436.39</v>
      </c>
      <c r="Q50" s="30">
        <v>79200</v>
      </c>
      <c r="R50" s="1">
        <v>0.98299999999999998</v>
      </c>
      <c r="S50" s="26">
        <v>97.083333333333329</v>
      </c>
      <c r="T50" s="7">
        <f t="shared" si="30"/>
        <v>76890</v>
      </c>
      <c r="U50" s="184">
        <f t="shared" si="31"/>
        <v>77853.600000000006</v>
      </c>
    </row>
    <row r="51" spans="1:21" x14ac:dyDescent="0.2">
      <c r="B51" s="98">
        <v>570.97</v>
      </c>
      <c r="C51" s="30">
        <v>73440</v>
      </c>
      <c r="D51" s="3">
        <v>0.98499999999999999</v>
      </c>
      <c r="E51" s="26">
        <v>95.163398692810446</v>
      </c>
      <c r="F51" s="7">
        <f t="shared" si="26"/>
        <v>69887.999999999985</v>
      </c>
      <c r="G51" s="184">
        <f t="shared" si="27"/>
        <v>72338.399999999994</v>
      </c>
      <c r="I51" s="98">
        <v>192.62</v>
      </c>
      <c r="J51" s="30">
        <v>104400</v>
      </c>
      <c r="K51" s="1">
        <v>0.98299999999999998</v>
      </c>
      <c r="L51" s="26">
        <v>94.267241379310335</v>
      </c>
      <c r="M51" s="7">
        <f t="shared" si="8"/>
        <v>98414.999999999985</v>
      </c>
      <c r="N51" s="184">
        <f t="shared" si="9"/>
        <v>102625.2</v>
      </c>
      <c r="O51" s="18">
        <v>44032</v>
      </c>
      <c r="P51" s="98">
        <v>435.41</v>
      </c>
      <c r="Q51" s="30">
        <v>79200</v>
      </c>
      <c r="R51" s="1">
        <v>0.97699999999999998</v>
      </c>
      <c r="S51" s="26">
        <v>95.318181818181813</v>
      </c>
      <c r="T51" s="7">
        <f t="shared" si="30"/>
        <v>75492</v>
      </c>
      <c r="U51" s="184">
        <f t="shared" si="31"/>
        <v>77378.399999999994</v>
      </c>
    </row>
    <row r="52" spans="1:21" x14ac:dyDescent="0.2">
      <c r="A52" s="18">
        <v>44034</v>
      </c>
      <c r="B52" s="109">
        <v>570.5</v>
      </c>
      <c r="C52" s="30">
        <v>73440</v>
      </c>
      <c r="D52" s="3">
        <v>0.97</v>
      </c>
      <c r="E52" s="26">
        <v>96.209150326797385</v>
      </c>
      <c r="F52" s="7">
        <f t="shared" si="26"/>
        <v>70656</v>
      </c>
      <c r="G52" s="184">
        <f t="shared" si="27"/>
        <v>71236.800000000003</v>
      </c>
      <c r="H52" s="18">
        <v>44037</v>
      </c>
      <c r="I52" s="98">
        <v>191.65</v>
      </c>
      <c r="J52" s="30">
        <v>104400</v>
      </c>
      <c r="K52" s="1">
        <v>0.98799999999999999</v>
      </c>
      <c r="L52" s="26">
        <v>97.758620689655174</v>
      </c>
      <c r="M52" s="7">
        <f t="shared" si="8"/>
        <v>102060</v>
      </c>
      <c r="N52" s="184">
        <f t="shared" si="9"/>
        <v>103147.2</v>
      </c>
      <c r="P52" s="98">
        <v>435.47</v>
      </c>
      <c r="Q52" s="30">
        <v>79200</v>
      </c>
      <c r="R52" s="1">
        <v>0.98099999999999998</v>
      </c>
      <c r="S52" s="26">
        <v>91.787878787878782</v>
      </c>
      <c r="T52" s="7">
        <f t="shared" si="30"/>
        <v>72695.999999999985</v>
      </c>
      <c r="U52" s="184">
        <f t="shared" si="31"/>
        <v>77695.199999999997</v>
      </c>
    </row>
    <row r="53" spans="1:21" ht="13.9" customHeight="1" x14ac:dyDescent="0.2">
      <c r="B53" s="109">
        <v>572.52</v>
      </c>
      <c r="C53" s="30">
        <v>73440</v>
      </c>
      <c r="D53" s="3">
        <v>0.97699999999999998</v>
      </c>
      <c r="E53" s="26">
        <v>97.254901960784309</v>
      </c>
      <c r="F53" s="7">
        <f t="shared" si="26"/>
        <v>71424</v>
      </c>
      <c r="G53" s="184">
        <f t="shared" si="27"/>
        <v>71750.880000000005</v>
      </c>
      <c r="I53" s="98">
        <v>192.22</v>
      </c>
      <c r="J53" s="30">
        <v>104400</v>
      </c>
      <c r="K53" s="1">
        <v>0.98199999999999998</v>
      </c>
      <c r="L53" s="26">
        <v>97.758620689655174</v>
      </c>
      <c r="M53" s="7">
        <f t="shared" si="8"/>
        <v>102060</v>
      </c>
      <c r="N53" s="184">
        <f t="shared" si="9"/>
        <v>102520.8</v>
      </c>
      <c r="P53" s="155">
        <f>AVERAGE(P39:P52)</f>
        <v>435.77785714285716</v>
      </c>
      <c r="Q53" s="185"/>
      <c r="R53" s="186" t="s">
        <v>1</v>
      </c>
      <c r="S53" s="35">
        <f>T53/U53</f>
        <v>0.95676028289347925</v>
      </c>
      <c r="T53" s="251">
        <f>SUM(T39:T52)</f>
        <v>1033122</v>
      </c>
      <c r="U53" s="251">
        <f>SUM(U39:U52)</f>
        <v>1079812.8</v>
      </c>
    </row>
    <row r="54" spans="1:21" x14ac:dyDescent="0.2">
      <c r="A54" s="18">
        <v>44035</v>
      </c>
      <c r="B54" s="98">
        <v>570.66</v>
      </c>
      <c r="C54" s="30">
        <v>73440</v>
      </c>
      <c r="D54" s="3">
        <v>0.97799999999999998</v>
      </c>
      <c r="E54" s="26">
        <v>95.163398692810446</v>
      </c>
      <c r="F54" s="7">
        <f t="shared" si="26"/>
        <v>69887.999999999985</v>
      </c>
      <c r="G54" s="184">
        <f t="shared" si="27"/>
        <v>71824.319999999992</v>
      </c>
      <c r="H54" s="18">
        <v>44038</v>
      </c>
      <c r="I54" s="98">
        <v>192.54</v>
      </c>
      <c r="J54" s="30">
        <v>104400</v>
      </c>
      <c r="K54" s="1">
        <v>0.98699999999999999</v>
      </c>
      <c r="L54" s="26">
        <v>97.758620689655174</v>
      </c>
      <c r="M54" s="7">
        <f t="shared" si="8"/>
        <v>102060</v>
      </c>
      <c r="N54" s="184">
        <f t="shared" si="9"/>
        <v>103042.8</v>
      </c>
      <c r="P54" s="253"/>
      <c r="Q54" s="39"/>
      <c r="R54" s="39"/>
      <c r="S54" s="39"/>
      <c r="T54" s="39"/>
      <c r="U54" s="252"/>
    </row>
    <row r="55" spans="1:21" ht="13.9" customHeight="1" x14ac:dyDescent="0.2">
      <c r="B55" s="98">
        <v>571.41</v>
      </c>
      <c r="C55" s="30">
        <v>73440</v>
      </c>
      <c r="D55" s="3">
        <v>0.98</v>
      </c>
      <c r="E55" s="26">
        <v>94.117647058823522</v>
      </c>
      <c r="F55" s="7">
        <f t="shared" si="26"/>
        <v>69119.999999999985</v>
      </c>
      <c r="G55" s="184">
        <f t="shared" si="27"/>
        <v>71971.199999999997</v>
      </c>
      <c r="I55" s="98">
        <v>191.63</v>
      </c>
      <c r="J55" s="30">
        <v>104400</v>
      </c>
      <c r="K55" s="1">
        <v>0.98599999999999999</v>
      </c>
      <c r="L55" s="26">
        <v>97.758620689655174</v>
      </c>
      <c r="M55" s="7">
        <f t="shared" si="8"/>
        <v>102060</v>
      </c>
      <c r="N55" s="184">
        <f t="shared" si="9"/>
        <v>102938.4</v>
      </c>
      <c r="O55" s="33"/>
      <c r="P55" s="323" t="s">
        <v>63</v>
      </c>
      <c r="Q55" s="323"/>
      <c r="R55" s="323"/>
      <c r="S55" s="323"/>
      <c r="T55" s="323"/>
      <c r="U55" s="323"/>
    </row>
    <row r="56" spans="1:21" x14ac:dyDescent="0.2">
      <c r="B56" s="155">
        <f>AVERAGE(B38:B55)</f>
        <v>570.97777777777787</v>
      </c>
      <c r="C56" s="185"/>
      <c r="D56" s="186" t="s">
        <v>1</v>
      </c>
      <c r="E56" s="35">
        <f>F56/G56</f>
        <v>0.96368154817071561</v>
      </c>
      <c r="F56" s="251">
        <f>SUM(F38:F55)</f>
        <v>1248000</v>
      </c>
      <c r="G56" s="251">
        <f>SUM(G38:G55)</f>
        <v>1295033.6159999999</v>
      </c>
      <c r="H56" s="18">
        <v>44039</v>
      </c>
      <c r="I56" s="147">
        <v>192.37</v>
      </c>
      <c r="J56" s="187">
        <v>104400</v>
      </c>
      <c r="K56" s="38">
        <v>0.97499999999999998</v>
      </c>
      <c r="L56" s="132">
        <v>94.267241379310335</v>
      </c>
      <c r="M56" s="7">
        <f t="shared" ref="M56:M61" si="32">J56*L56/100</f>
        <v>98414.999999999985</v>
      </c>
      <c r="N56" s="184">
        <f t="shared" ref="N56:N61" si="33">J56*K56</f>
        <v>101790</v>
      </c>
      <c r="O56" s="18">
        <v>44033</v>
      </c>
      <c r="P56" s="98">
        <v>463.8</v>
      </c>
      <c r="Q56" s="30">
        <v>75600</v>
      </c>
      <c r="R56" s="1">
        <v>0.90600000000000003</v>
      </c>
      <c r="S56" s="26">
        <v>71.944444444444443</v>
      </c>
      <c r="T56" s="7">
        <f t="shared" ref="T56" si="34">Q56*S56/100</f>
        <v>54390</v>
      </c>
      <c r="U56" s="184">
        <f t="shared" ref="U56" si="35">Q56*R56</f>
        <v>68493.600000000006</v>
      </c>
    </row>
    <row r="57" spans="1:21" x14ac:dyDescent="0.2">
      <c r="B57" s="147"/>
      <c r="C57" s="187"/>
      <c r="D57" s="29"/>
      <c r="E57" s="23"/>
      <c r="F57" s="20"/>
      <c r="G57" s="149"/>
      <c r="I57" s="147">
        <v>192.67</v>
      </c>
      <c r="J57" s="148">
        <v>104400</v>
      </c>
      <c r="K57" s="38">
        <v>0.98299999999999998</v>
      </c>
      <c r="L57" s="132">
        <v>97.758620689655174</v>
      </c>
      <c r="M57" s="7">
        <f t="shared" si="32"/>
        <v>102060</v>
      </c>
      <c r="N57" s="184">
        <f t="shared" si="33"/>
        <v>102625.2</v>
      </c>
      <c r="P57" s="98">
        <v>464.43</v>
      </c>
      <c r="Q57" s="30">
        <v>75600</v>
      </c>
      <c r="R57" s="1">
        <v>0.96699999999999997</v>
      </c>
      <c r="S57" s="26">
        <v>91.388888888888886</v>
      </c>
      <c r="T57" s="7">
        <f t="shared" ref="T57:T61" si="36">Q57*S57/100</f>
        <v>69090</v>
      </c>
      <c r="U57" s="184">
        <f t="shared" ref="U57:U61" si="37">Q57*R57</f>
        <v>73105.2</v>
      </c>
    </row>
    <row r="58" spans="1:21" x14ac:dyDescent="0.2">
      <c r="A58" s="33"/>
      <c r="B58" s="327" t="s">
        <v>57</v>
      </c>
      <c r="C58" s="328"/>
      <c r="D58" s="328"/>
      <c r="E58" s="328"/>
      <c r="F58" s="328"/>
      <c r="G58" s="363"/>
      <c r="H58" s="18">
        <v>44040</v>
      </c>
      <c r="I58" s="98">
        <v>191.7</v>
      </c>
      <c r="J58" s="30">
        <v>104400</v>
      </c>
      <c r="K58" s="1">
        <v>0.98</v>
      </c>
      <c r="L58" s="26">
        <v>97.758620689655174</v>
      </c>
      <c r="M58" s="7">
        <f t="shared" si="32"/>
        <v>102060</v>
      </c>
      <c r="N58" s="184">
        <f t="shared" si="33"/>
        <v>102312</v>
      </c>
      <c r="O58" s="18">
        <v>44034</v>
      </c>
      <c r="P58" s="109">
        <v>463.68</v>
      </c>
      <c r="Q58" s="30">
        <v>75600</v>
      </c>
      <c r="R58" s="1">
        <v>0.93600000000000005</v>
      </c>
      <c r="S58" s="26">
        <v>91.388888888888886</v>
      </c>
      <c r="T58" s="7">
        <f t="shared" si="36"/>
        <v>69090</v>
      </c>
      <c r="U58" s="184">
        <f t="shared" si="37"/>
        <v>70761.600000000006</v>
      </c>
    </row>
    <row r="59" spans="1:21" ht="14.25" customHeight="1" x14ac:dyDescent="0.2">
      <c r="A59" s="18">
        <v>44036</v>
      </c>
      <c r="B59" s="98">
        <v>576.04</v>
      </c>
      <c r="C59" s="30">
        <v>74160</v>
      </c>
      <c r="D59" s="3">
        <v>0.96099999999999997</v>
      </c>
      <c r="E59" s="26">
        <v>81.812297734627833</v>
      </c>
      <c r="F59" s="7">
        <f t="shared" ref="F59" si="38">C59*E59/100</f>
        <v>60672</v>
      </c>
      <c r="G59" s="184">
        <f t="shared" ref="G59" si="39">C59*D59</f>
        <v>71267.759999999995</v>
      </c>
      <c r="I59" s="98">
        <v>192</v>
      </c>
      <c r="J59" s="30">
        <v>104400</v>
      </c>
      <c r="K59" s="1">
        <v>0.98599999999999999</v>
      </c>
      <c r="L59" s="26">
        <v>97.758620689655174</v>
      </c>
      <c r="M59" s="7">
        <f t="shared" si="32"/>
        <v>102060</v>
      </c>
      <c r="N59" s="184">
        <f t="shared" si="33"/>
        <v>102938.4</v>
      </c>
      <c r="P59" s="109">
        <v>465.1</v>
      </c>
      <c r="Q59" s="30">
        <v>75600</v>
      </c>
      <c r="R59" s="1">
        <v>0.96799999999999997</v>
      </c>
      <c r="S59" s="26">
        <v>95.277777777777771</v>
      </c>
      <c r="T59" s="7">
        <f t="shared" si="36"/>
        <v>72029.999999999985</v>
      </c>
      <c r="U59" s="184">
        <f t="shared" si="37"/>
        <v>73180.800000000003</v>
      </c>
    </row>
    <row r="60" spans="1:21" x14ac:dyDescent="0.2">
      <c r="B60" s="98">
        <v>578.91</v>
      </c>
      <c r="C60" s="30">
        <v>74880</v>
      </c>
      <c r="D60" s="3">
        <v>0.97899999999999998</v>
      </c>
      <c r="E60" s="26">
        <v>94.358974358974351</v>
      </c>
      <c r="F60" s="7">
        <f t="shared" ref="F60:F64" si="40">C60*E60/100</f>
        <v>70655.999999999985</v>
      </c>
      <c r="G60" s="184">
        <f t="shared" ref="G60:G64" si="41">C60*D60</f>
        <v>73307.520000000004</v>
      </c>
      <c r="H60" s="18">
        <v>44041</v>
      </c>
      <c r="I60" s="147">
        <v>191.81</v>
      </c>
      <c r="J60" s="187">
        <v>104400</v>
      </c>
      <c r="K60" s="38">
        <v>0.98599999999999999</v>
      </c>
      <c r="L60" s="132">
        <v>97.758620689655174</v>
      </c>
      <c r="M60" s="7">
        <f t="shared" si="32"/>
        <v>102060</v>
      </c>
      <c r="N60" s="184">
        <f t="shared" si="33"/>
        <v>102938.4</v>
      </c>
      <c r="O60" s="18">
        <v>44035</v>
      </c>
      <c r="P60" s="147">
        <v>463.77</v>
      </c>
      <c r="Q60" s="187">
        <v>75600</v>
      </c>
      <c r="R60" s="38">
        <v>0.96799999999999997</v>
      </c>
      <c r="S60" s="132">
        <v>93.333333333333329</v>
      </c>
      <c r="T60" s="7">
        <f t="shared" si="36"/>
        <v>70560</v>
      </c>
      <c r="U60" s="184">
        <f t="shared" si="37"/>
        <v>73180.800000000003</v>
      </c>
    </row>
    <row r="61" spans="1:21" x14ac:dyDescent="0.2">
      <c r="A61" s="18">
        <v>44037</v>
      </c>
      <c r="B61" s="98">
        <v>580.04</v>
      </c>
      <c r="C61" s="30">
        <v>74880</v>
      </c>
      <c r="D61" s="3">
        <v>0.96899999999999997</v>
      </c>
      <c r="E61" s="26">
        <v>94.358974358974351</v>
      </c>
      <c r="F61" s="7">
        <f t="shared" si="40"/>
        <v>70655.999999999985</v>
      </c>
      <c r="G61" s="184">
        <f t="shared" si="41"/>
        <v>72558.720000000001</v>
      </c>
      <c r="I61" s="147">
        <v>192.33</v>
      </c>
      <c r="J61" s="148">
        <v>104400</v>
      </c>
      <c r="K61" s="38">
        <v>0.98199999999999998</v>
      </c>
      <c r="L61" s="23">
        <v>94.267241379310335</v>
      </c>
      <c r="M61" s="7">
        <f t="shared" si="32"/>
        <v>98414.999999999985</v>
      </c>
      <c r="N61" s="184">
        <f t="shared" si="33"/>
        <v>102520.8</v>
      </c>
      <c r="P61" s="147">
        <v>464.31</v>
      </c>
      <c r="Q61" s="148">
        <v>75600</v>
      </c>
      <c r="R61" s="38">
        <v>0.97899999999999998</v>
      </c>
      <c r="S61" s="23">
        <v>97.222222222222214</v>
      </c>
      <c r="T61" s="7">
        <f t="shared" si="36"/>
        <v>73499.999999999985</v>
      </c>
      <c r="U61" s="184">
        <f t="shared" si="37"/>
        <v>74012.399999999994</v>
      </c>
    </row>
    <row r="62" spans="1:21" x14ac:dyDescent="0.2">
      <c r="B62" s="98">
        <v>579.5</v>
      </c>
      <c r="C62" s="30">
        <v>74880</v>
      </c>
      <c r="D62" s="3">
        <v>0.96899999999999997</v>
      </c>
      <c r="E62" s="26">
        <v>94.802350427350419</v>
      </c>
      <c r="F62" s="7">
        <f t="shared" si="40"/>
        <v>70987.999999999985</v>
      </c>
      <c r="G62" s="184">
        <f t="shared" si="41"/>
        <v>72558.720000000001</v>
      </c>
      <c r="I62" s="155">
        <f>AVERAGE(I4:I61)</f>
        <v>191.77810344827594</v>
      </c>
      <c r="J62" s="185"/>
      <c r="K62" s="186" t="s">
        <v>1</v>
      </c>
      <c r="L62" s="35">
        <f>M62/N62</f>
        <v>0.97712927152382123</v>
      </c>
      <c r="M62" s="250">
        <f>SUM(M4:M61)</f>
        <v>5799195</v>
      </c>
      <c r="N62" s="250">
        <f>SUM(N4:N61)</f>
        <v>5934931.200000002</v>
      </c>
      <c r="P62" s="155">
        <f>AVERAGE(P56:P61)</f>
        <v>464.18166666666667</v>
      </c>
      <c r="Q62" s="185"/>
      <c r="R62" s="186" t="s">
        <v>1</v>
      </c>
      <c r="S62" s="35">
        <f>T62/U62</f>
        <v>0.94436679866449258</v>
      </c>
      <c r="T62" s="251">
        <f>SUM(T56:T61)</f>
        <v>408660</v>
      </c>
      <c r="U62" s="251">
        <f>SUM(U56:U61)</f>
        <v>432734.4</v>
      </c>
    </row>
    <row r="63" spans="1:21" x14ac:dyDescent="0.2">
      <c r="A63" s="18">
        <v>44038</v>
      </c>
      <c r="B63" s="98">
        <v>578.5</v>
      </c>
      <c r="C63" s="30">
        <v>74880</v>
      </c>
      <c r="D63" s="3">
        <v>0.97</v>
      </c>
      <c r="E63" s="26">
        <v>93.07692307692308</v>
      </c>
      <c r="F63" s="7">
        <f t="shared" si="40"/>
        <v>69696</v>
      </c>
      <c r="G63" s="184">
        <f t="shared" si="41"/>
        <v>72633.599999999991</v>
      </c>
      <c r="I63" s="98"/>
      <c r="J63" s="30"/>
      <c r="K63" s="1"/>
      <c r="L63" s="26"/>
      <c r="M63" s="7"/>
      <c r="N63" s="184"/>
      <c r="P63" s="241"/>
      <c r="Q63" s="242"/>
      <c r="R63" s="243"/>
      <c r="S63" s="1"/>
      <c r="T63" s="20"/>
      <c r="U63" s="241"/>
    </row>
    <row r="64" spans="1:21" ht="12.75" customHeight="1" x14ac:dyDescent="0.2">
      <c r="B64" s="98">
        <v>579.33000000000004</v>
      </c>
      <c r="C64" s="30">
        <v>74880</v>
      </c>
      <c r="D64" s="3">
        <v>0.97399999999999998</v>
      </c>
      <c r="E64" s="26">
        <v>86.458333333333343</v>
      </c>
      <c r="F64" s="7">
        <f t="shared" si="40"/>
        <v>64740.000000000007</v>
      </c>
      <c r="G64" s="184">
        <f t="shared" si="41"/>
        <v>72933.119999999995</v>
      </c>
      <c r="H64" s="33"/>
      <c r="I64" s="323" t="s">
        <v>67</v>
      </c>
      <c r="J64" s="323"/>
      <c r="K64" s="323"/>
      <c r="L64" s="323"/>
      <c r="M64" s="323"/>
      <c r="N64" s="323"/>
      <c r="O64" s="33"/>
      <c r="P64" s="323" t="s">
        <v>64</v>
      </c>
      <c r="Q64" s="323"/>
      <c r="R64" s="323"/>
      <c r="S64" s="323"/>
      <c r="T64" s="323"/>
      <c r="U64" s="323"/>
    </row>
    <row r="65" spans="1:21" x14ac:dyDescent="0.2">
      <c r="B65" s="155">
        <f>AVERAGE(B59:B64)</f>
        <v>578.71999999999991</v>
      </c>
      <c r="C65" s="185"/>
      <c r="D65" s="186" t="s">
        <v>1</v>
      </c>
      <c r="E65" s="35">
        <f>F65/G65</f>
        <v>0.93601186455599916</v>
      </c>
      <c r="F65" s="251">
        <f>SUM(F59:F64)</f>
        <v>407408</v>
      </c>
      <c r="G65" s="251">
        <f>SUM(G59:G64)</f>
        <v>435259.43999999994</v>
      </c>
      <c r="H65" s="18">
        <v>44042</v>
      </c>
      <c r="I65" s="98">
        <v>139.06</v>
      </c>
      <c r="J65" s="30">
        <v>146880</v>
      </c>
      <c r="K65" s="1">
        <v>0.78800000000000003</v>
      </c>
      <c r="L65" s="26">
        <v>42.708333333333329</v>
      </c>
      <c r="M65" s="7">
        <f t="shared" ref="M65" si="42">J65*L65/100</f>
        <v>62729.999999999993</v>
      </c>
      <c r="N65" s="184">
        <f t="shared" ref="N65" si="43">J65*K65</f>
        <v>115741.44</v>
      </c>
      <c r="O65" s="18">
        <v>44036</v>
      </c>
      <c r="P65" s="98">
        <v>436.05</v>
      </c>
      <c r="Q65" s="30">
        <v>74880</v>
      </c>
      <c r="R65" s="1">
        <v>0.93600000000000005</v>
      </c>
      <c r="S65" s="26">
        <v>64.615384615384613</v>
      </c>
      <c r="T65" s="7">
        <f t="shared" ref="T65" si="44">Q65*S65/100</f>
        <v>48384</v>
      </c>
      <c r="U65" s="184">
        <f t="shared" ref="U65" si="45">Q65*R65</f>
        <v>70087.680000000008</v>
      </c>
    </row>
    <row r="66" spans="1:21" ht="13.9" customHeight="1" x14ac:dyDescent="0.2">
      <c r="B66" s="98"/>
      <c r="C66" s="30"/>
      <c r="D66" s="3"/>
      <c r="E66" s="26"/>
      <c r="F66" s="20"/>
      <c r="G66" s="149"/>
      <c r="I66" s="98">
        <v>139.68</v>
      </c>
      <c r="J66" s="30">
        <v>146880</v>
      </c>
      <c r="K66" s="1">
        <v>0.96899999999999997</v>
      </c>
      <c r="L66" s="26">
        <v>90.162037037037038</v>
      </c>
      <c r="M66" s="7">
        <f t="shared" ref="M66:M68" si="46">J66*L66/100</f>
        <v>132430</v>
      </c>
      <c r="N66" s="184">
        <f t="shared" ref="N66:N68" si="47">J66*K66</f>
        <v>142326.72</v>
      </c>
      <c r="P66" s="98">
        <v>436.33</v>
      </c>
      <c r="Q66" s="30">
        <v>74880</v>
      </c>
      <c r="R66" s="1">
        <v>0.96499999999999997</v>
      </c>
      <c r="S66" s="26">
        <v>94.230769230769226</v>
      </c>
      <c r="T66" s="7">
        <f t="shared" ref="T66:T70" si="48">Q66*S66/100</f>
        <v>70560</v>
      </c>
      <c r="U66" s="184">
        <f t="shared" ref="U66:U70" si="49">Q66*R66</f>
        <v>72259.199999999997</v>
      </c>
    </row>
    <row r="67" spans="1:21" x14ac:dyDescent="0.2">
      <c r="A67" s="33"/>
      <c r="B67" s="327" t="s">
        <v>66</v>
      </c>
      <c r="C67" s="328"/>
      <c r="D67" s="328"/>
      <c r="E67" s="328"/>
      <c r="F67" s="328"/>
      <c r="G67" s="363"/>
      <c r="H67" s="18">
        <v>44043</v>
      </c>
      <c r="I67" s="226">
        <v>141.71</v>
      </c>
      <c r="J67" s="227">
        <v>146880</v>
      </c>
      <c r="K67" s="230">
        <v>0.96899999999999997</v>
      </c>
      <c r="L67" s="228">
        <v>90.162037037037038</v>
      </c>
      <c r="M67" s="7">
        <f t="shared" si="46"/>
        <v>132430</v>
      </c>
      <c r="N67" s="184">
        <f t="shared" si="47"/>
        <v>142326.72</v>
      </c>
      <c r="O67" s="18">
        <v>44037</v>
      </c>
      <c r="P67" s="98">
        <v>435.45</v>
      </c>
      <c r="Q67" s="30">
        <v>74880</v>
      </c>
      <c r="R67" s="1">
        <v>0.98299999999999998</v>
      </c>
      <c r="S67" s="26">
        <v>96.92307692307692</v>
      </c>
      <c r="T67" s="7">
        <f t="shared" si="48"/>
        <v>72576</v>
      </c>
      <c r="U67" s="184">
        <f t="shared" si="49"/>
        <v>73607.039999999994</v>
      </c>
    </row>
    <row r="68" spans="1:21" ht="12.75" customHeight="1" x14ac:dyDescent="0.2">
      <c r="A68" s="18">
        <v>44039</v>
      </c>
      <c r="B68" s="98">
        <v>349.75799999999998</v>
      </c>
      <c r="C68" s="30">
        <v>93600</v>
      </c>
      <c r="D68" s="3">
        <v>0.90400000000000003</v>
      </c>
      <c r="E68" s="26">
        <v>64.948717948717956</v>
      </c>
      <c r="F68" s="7">
        <f t="shared" ref="F68" si="50">C68*E68/100</f>
        <v>60792.000000000007</v>
      </c>
      <c r="G68" s="184">
        <f t="shared" ref="G68" si="51">C68*D68</f>
        <v>84614.400000000009</v>
      </c>
      <c r="I68" s="233">
        <v>142.13999999999999</v>
      </c>
      <c r="J68" s="234">
        <v>146880</v>
      </c>
      <c r="K68" s="235">
        <v>0.97099999999999997</v>
      </c>
      <c r="L68" s="236">
        <v>90.162037037037038</v>
      </c>
      <c r="M68" s="7">
        <f t="shared" si="46"/>
        <v>132430</v>
      </c>
      <c r="N68" s="184">
        <f t="shared" si="47"/>
        <v>142620.48000000001</v>
      </c>
      <c r="P68" s="98">
        <v>435.44</v>
      </c>
      <c r="Q68" s="30">
        <v>74880</v>
      </c>
      <c r="R68" s="1">
        <v>0.98299999999999998</v>
      </c>
      <c r="S68" s="26">
        <v>96.92307692307692</v>
      </c>
      <c r="T68" s="7">
        <f t="shared" si="48"/>
        <v>72576</v>
      </c>
      <c r="U68" s="184">
        <f t="shared" si="49"/>
        <v>73607.039999999994</v>
      </c>
    </row>
    <row r="69" spans="1:21" x14ac:dyDescent="0.2">
      <c r="B69" s="98">
        <v>350.69</v>
      </c>
      <c r="C69" s="30">
        <v>93600</v>
      </c>
      <c r="D69" s="3">
        <v>0.95599999999999996</v>
      </c>
      <c r="E69" s="26">
        <v>95.512820512820511</v>
      </c>
      <c r="F69" s="7">
        <f t="shared" ref="F69:F77" si="52">C69*E69/100</f>
        <v>89400</v>
      </c>
      <c r="G69" s="184">
        <f t="shared" ref="G69:G77" si="53">C69*D69</f>
        <v>89481.599999999991</v>
      </c>
      <c r="I69" s="260">
        <f>AVERAGE(I65:I68)</f>
        <v>140.64750000000001</v>
      </c>
      <c r="J69" s="261"/>
      <c r="K69" s="262" t="s">
        <v>1</v>
      </c>
      <c r="L69" s="263">
        <f>M69/N69</f>
        <v>0.84715835662549221</v>
      </c>
      <c r="M69" s="254">
        <f>SUM(M65:M68)</f>
        <v>460020</v>
      </c>
      <c r="N69" s="254">
        <f>SUM(N65:N68)</f>
        <v>543015.36</v>
      </c>
      <c r="O69" s="18">
        <v>44038</v>
      </c>
      <c r="P69" s="98">
        <v>434.47</v>
      </c>
      <c r="Q69" s="30">
        <v>74880</v>
      </c>
      <c r="R69" s="1">
        <v>0.97499999999999998</v>
      </c>
      <c r="S69" s="26">
        <v>94.230769230769226</v>
      </c>
      <c r="T69" s="7">
        <f t="shared" si="48"/>
        <v>70560</v>
      </c>
      <c r="U69" s="184">
        <f t="shared" si="49"/>
        <v>73008</v>
      </c>
    </row>
    <row r="70" spans="1:21" ht="13.9" customHeight="1" x14ac:dyDescent="0.2">
      <c r="A70" s="18">
        <v>44040</v>
      </c>
      <c r="B70" s="98">
        <v>350.43</v>
      </c>
      <c r="C70" s="30">
        <v>93600</v>
      </c>
      <c r="D70" s="3">
        <v>0.98399999999999999</v>
      </c>
      <c r="E70" s="26">
        <v>95.512820512820511</v>
      </c>
      <c r="F70" s="7">
        <f t="shared" si="52"/>
        <v>89400</v>
      </c>
      <c r="G70" s="184">
        <f t="shared" si="53"/>
        <v>92102.399999999994</v>
      </c>
      <c r="H70" s="18"/>
      <c r="I70" s="201"/>
      <c r="J70" s="264"/>
      <c r="K70" s="264"/>
      <c r="L70" s="49"/>
      <c r="M70" s="255"/>
      <c r="N70" s="201"/>
      <c r="P70" s="98">
        <v>435.9</v>
      </c>
      <c r="Q70" s="30">
        <v>74880</v>
      </c>
      <c r="R70" s="1">
        <v>0.97599999999999998</v>
      </c>
      <c r="S70" s="26">
        <v>96.92307692307692</v>
      </c>
      <c r="T70" s="7">
        <f t="shared" si="48"/>
        <v>72576</v>
      </c>
      <c r="U70" s="184">
        <f t="shared" si="49"/>
        <v>73082.880000000005</v>
      </c>
    </row>
    <row r="71" spans="1:21" ht="14.25" customHeight="1" x14ac:dyDescent="0.2">
      <c r="B71" s="98">
        <v>350.45</v>
      </c>
      <c r="C71" s="30">
        <v>93600</v>
      </c>
      <c r="D71" s="3">
        <v>0.98599999999999999</v>
      </c>
      <c r="E71" s="26">
        <v>97.42307692307692</v>
      </c>
      <c r="F71" s="7">
        <f t="shared" si="52"/>
        <v>91188</v>
      </c>
      <c r="G71" s="184">
        <f t="shared" si="53"/>
        <v>92289.600000000006</v>
      </c>
      <c r="I71" s="138"/>
      <c r="J71" s="64"/>
      <c r="K71" s="49"/>
      <c r="L71" s="65"/>
      <c r="M71" s="255"/>
      <c r="N71" s="201"/>
      <c r="O71" s="18">
        <v>44039</v>
      </c>
      <c r="P71" s="147">
        <v>436.35</v>
      </c>
      <c r="Q71" s="187">
        <v>74880</v>
      </c>
      <c r="R71" s="38">
        <v>0.95599999999999996</v>
      </c>
      <c r="S71" s="132">
        <v>94.230769230769226</v>
      </c>
      <c r="T71" s="7">
        <f t="shared" ref="T71:T72" si="54">Q71*S71/100</f>
        <v>70560</v>
      </c>
      <c r="U71" s="184">
        <f t="shared" ref="U71:U72" si="55">Q71*R71</f>
        <v>71585.279999999999</v>
      </c>
    </row>
    <row r="72" spans="1:21" x14ac:dyDescent="0.2">
      <c r="A72" s="18">
        <v>44041</v>
      </c>
      <c r="B72" s="98">
        <v>350.52</v>
      </c>
      <c r="C72" s="30">
        <v>93600</v>
      </c>
      <c r="D72" s="3">
        <v>0.98299999999999998</v>
      </c>
      <c r="E72" s="26">
        <v>97.42307692307692</v>
      </c>
      <c r="F72" s="7">
        <f t="shared" si="52"/>
        <v>91188</v>
      </c>
      <c r="G72" s="184">
        <f t="shared" si="53"/>
        <v>92008.8</v>
      </c>
      <c r="I72" s="201"/>
      <c r="J72" s="264"/>
      <c r="K72" s="264"/>
      <c r="L72" s="49"/>
      <c r="M72" s="255"/>
      <c r="N72" s="201"/>
      <c r="P72" s="147">
        <v>436</v>
      </c>
      <c r="Q72" s="148">
        <v>74880</v>
      </c>
      <c r="R72" s="38">
        <v>0.98099999999999998</v>
      </c>
      <c r="S72" s="23">
        <v>94.230769230769226</v>
      </c>
      <c r="T72" s="7">
        <f t="shared" si="54"/>
        <v>70560</v>
      </c>
      <c r="U72" s="184">
        <f t="shared" si="55"/>
        <v>73457.279999999999</v>
      </c>
    </row>
    <row r="73" spans="1:21" x14ac:dyDescent="0.2">
      <c r="B73" s="98">
        <v>351.45</v>
      </c>
      <c r="C73" s="30">
        <v>93600</v>
      </c>
      <c r="D73" s="3">
        <v>0.98699999999999999</v>
      </c>
      <c r="E73" s="26">
        <v>97.42307692307692</v>
      </c>
      <c r="F73" s="7">
        <f t="shared" si="52"/>
        <v>91188</v>
      </c>
      <c r="G73" s="184">
        <f t="shared" si="53"/>
        <v>92383.2</v>
      </c>
      <c r="I73" s="64"/>
      <c r="J73" s="202"/>
      <c r="K73" s="202"/>
      <c r="L73" s="65"/>
      <c r="M73" s="248"/>
      <c r="N73" s="248"/>
      <c r="P73" s="155">
        <f>AVERAGE(P65:P72)</f>
        <v>435.74874999999997</v>
      </c>
      <c r="Q73" s="185"/>
      <c r="R73" s="186" t="s">
        <v>1</v>
      </c>
      <c r="S73" s="35">
        <f>T73/U73</f>
        <v>0.94430392302732724</v>
      </c>
      <c r="T73" s="251">
        <f>SUM(T65:T72)</f>
        <v>548352</v>
      </c>
      <c r="U73" s="251">
        <f>SUM(U65:U72)</f>
        <v>580694.4</v>
      </c>
    </row>
    <row r="74" spans="1:21" ht="14.25" customHeight="1" x14ac:dyDescent="0.2">
      <c r="A74" s="18">
        <v>44042</v>
      </c>
      <c r="B74" s="98">
        <v>350.96</v>
      </c>
      <c r="C74" s="30">
        <v>93600</v>
      </c>
      <c r="D74" s="3">
        <v>0.98699999999999999</v>
      </c>
      <c r="E74" s="26">
        <v>97.42307692307692</v>
      </c>
      <c r="F74" s="7">
        <f t="shared" si="52"/>
        <v>91188</v>
      </c>
      <c r="G74" s="184">
        <f t="shared" si="53"/>
        <v>92383.2</v>
      </c>
      <c r="I74" s="248"/>
      <c r="J74" s="49"/>
      <c r="K74" s="248"/>
      <c r="L74" s="65"/>
      <c r="M74" s="248"/>
      <c r="N74" s="138"/>
      <c r="P74" s="253"/>
      <c r="Q74" s="39"/>
      <c r="R74" s="39"/>
      <c r="S74" s="39"/>
      <c r="T74" s="39"/>
      <c r="U74" s="252"/>
    </row>
    <row r="75" spans="1:21" x14ac:dyDescent="0.2">
      <c r="B75" s="98">
        <v>352.66</v>
      </c>
      <c r="C75" s="30">
        <v>93600</v>
      </c>
      <c r="D75" s="3">
        <v>0.98799999999999999</v>
      </c>
      <c r="E75" s="26">
        <v>97.42307692307692</v>
      </c>
      <c r="F75" s="7">
        <f t="shared" si="52"/>
        <v>91188</v>
      </c>
      <c r="G75" s="184">
        <f t="shared" si="53"/>
        <v>92476.800000000003</v>
      </c>
      <c r="I75" s="66"/>
      <c r="J75" s="66"/>
      <c r="K75" s="248"/>
      <c r="L75" s="49"/>
      <c r="M75" s="248"/>
      <c r="N75" s="248"/>
      <c r="O75" s="33"/>
      <c r="P75" s="323" t="s">
        <v>65</v>
      </c>
      <c r="Q75" s="323"/>
      <c r="R75" s="323"/>
      <c r="S75" s="323"/>
      <c r="T75" s="323"/>
      <c r="U75" s="323"/>
    </row>
    <row r="76" spans="1:21" x14ac:dyDescent="0.2">
      <c r="A76" s="18">
        <v>44043</v>
      </c>
      <c r="B76" s="98">
        <v>352.79</v>
      </c>
      <c r="C76" s="30">
        <v>93600</v>
      </c>
      <c r="D76" s="3">
        <v>0.98699999999999999</v>
      </c>
      <c r="E76" s="50">
        <v>97.42307692307692</v>
      </c>
      <c r="F76" s="7">
        <f t="shared" si="52"/>
        <v>91188</v>
      </c>
      <c r="G76" s="184">
        <f t="shared" si="53"/>
        <v>92383.2</v>
      </c>
      <c r="I76" s="248"/>
      <c r="K76" s="248"/>
      <c r="L76" s="248"/>
      <c r="M76" s="248"/>
      <c r="N76" s="248"/>
      <c r="O76" s="18">
        <v>44040</v>
      </c>
      <c r="P76" s="98">
        <v>383.36</v>
      </c>
      <c r="Q76" s="30">
        <v>78480</v>
      </c>
      <c r="R76" s="1">
        <v>0.97199999999999998</v>
      </c>
      <c r="S76" s="26">
        <v>76.422018348623851</v>
      </c>
      <c r="T76" s="7">
        <f t="shared" ref="T76" si="56">Q76*S76/100</f>
        <v>59976</v>
      </c>
      <c r="U76" s="184">
        <f t="shared" ref="U76" si="57">Q76*R76</f>
        <v>76282.559999999998</v>
      </c>
    </row>
    <row r="77" spans="1:21" x14ac:dyDescent="0.2">
      <c r="B77" s="108">
        <v>352.64</v>
      </c>
      <c r="C77" s="77">
        <v>93600</v>
      </c>
      <c r="D77" s="172">
        <v>0.98499999999999999</v>
      </c>
      <c r="E77" s="63">
        <v>95.512820512820511</v>
      </c>
      <c r="F77" s="7">
        <f t="shared" si="52"/>
        <v>89400</v>
      </c>
      <c r="G77" s="184">
        <f t="shared" si="53"/>
        <v>92196</v>
      </c>
      <c r="H77" s="18"/>
      <c r="I77" s="248"/>
      <c r="K77" s="248"/>
      <c r="L77" s="248"/>
      <c r="M77" s="248"/>
      <c r="N77" s="248"/>
      <c r="P77" s="98">
        <v>383.7</v>
      </c>
      <c r="Q77" s="30">
        <v>78480</v>
      </c>
      <c r="R77" s="1">
        <v>0.96</v>
      </c>
      <c r="S77" s="26">
        <v>94.403669724770651</v>
      </c>
      <c r="T77" s="7">
        <f t="shared" ref="T77:T83" si="58">Q77*S77/100</f>
        <v>74088.000000000015</v>
      </c>
      <c r="U77" s="184">
        <f t="shared" ref="U77:U83" si="59">Q77*R77</f>
        <v>75340.800000000003</v>
      </c>
    </row>
    <row r="78" spans="1:21" x14ac:dyDescent="0.2">
      <c r="A78" s="18"/>
      <c r="B78" s="260">
        <f>AVERAGE(B68:B77)</f>
        <v>351.23479999999995</v>
      </c>
      <c r="C78" s="261"/>
      <c r="D78" s="262" t="s">
        <v>1</v>
      </c>
      <c r="E78" s="263">
        <f>F78/G78</f>
        <v>0.9603217821131026</v>
      </c>
      <c r="F78" s="254">
        <f>SUM(F68:F77)</f>
        <v>876120</v>
      </c>
      <c r="G78" s="254">
        <f>SUM(G68:G77)</f>
        <v>912319.2</v>
      </c>
      <c r="H78" s="18"/>
      <c r="I78" s="40"/>
      <c r="K78" s="248"/>
      <c r="L78" s="248"/>
      <c r="M78" s="248"/>
      <c r="N78" s="248"/>
      <c r="O78" s="18">
        <v>44041</v>
      </c>
      <c r="P78" s="98">
        <v>382.47</v>
      </c>
      <c r="Q78" s="30">
        <v>78480</v>
      </c>
      <c r="R78" s="1">
        <v>0.97199999999999998</v>
      </c>
      <c r="S78" s="26">
        <v>94.403669724770651</v>
      </c>
      <c r="T78" s="7">
        <f t="shared" si="58"/>
        <v>74088.000000000015</v>
      </c>
      <c r="U78" s="184">
        <f t="shared" si="59"/>
        <v>76282.559999999998</v>
      </c>
    </row>
    <row r="79" spans="1:21" x14ac:dyDescent="0.2">
      <c r="A79" s="18"/>
      <c r="B79" s="138"/>
      <c r="C79" s="64"/>
      <c r="D79" s="5"/>
      <c r="E79" s="65"/>
      <c r="F79" s="255"/>
      <c r="G79" s="201"/>
      <c r="I79" s="40"/>
      <c r="K79" s="248"/>
      <c r="L79" s="248"/>
      <c r="M79" s="248"/>
      <c r="N79" s="248"/>
      <c r="P79" s="98">
        <v>382.83</v>
      </c>
      <c r="Q79" s="30">
        <v>78480</v>
      </c>
      <c r="R79" s="1">
        <v>0.95799999999999996</v>
      </c>
      <c r="S79" s="26">
        <v>94.403669724770651</v>
      </c>
      <c r="T79" s="7">
        <f t="shared" si="58"/>
        <v>74088.000000000015</v>
      </c>
      <c r="U79" s="184">
        <f t="shared" si="59"/>
        <v>75183.839999999997</v>
      </c>
    </row>
    <row r="80" spans="1:21" x14ac:dyDescent="0.2">
      <c r="A80" s="18"/>
      <c r="B80" s="138"/>
      <c r="C80" s="64"/>
      <c r="D80" s="5"/>
      <c r="E80" s="65"/>
      <c r="F80" s="255"/>
      <c r="G80" s="201"/>
      <c r="H80" s="18"/>
      <c r="I80" s="40"/>
      <c r="K80" s="40"/>
      <c r="L80" s="245"/>
      <c r="M80" s="245"/>
      <c r="N80" s="245"/>
      <c r="O80" s="18">
        <v>44042</v>
      </c>
      <c r="P80" s="98">
        <v>383.1</v>
      </c>
      <c r="Q80" s="30">
        <v>78480</v>
      </c>
      <c r="R80" s="1">
        <v>0.95199999999999996</v>
      </c>
      <c r="S80" s="26">
        <v>92.155963302752298</v>
      </c>
      <c r="T80" s="7">
        <f t="shared" si="58"/>
        <v>72324</v>
      </c>
      <c r="U80" s="184">
        <f t="shared" si="59"/>
        <v>74712.959999999992</v>
      </c>
    </row>
    <row r="81" spans="1:21" x14ac:dyDescent="0.2">
      <c r="B81" s="201"/>
      <c r="C81" s="202"/>
      <c r="D81" s="202"/>
      <c r="E81" s="49"/>
      <c r="F81" s="255"/>
      <c r="G81" s="255"/>
      <c r="I81" s="248"/>
      <c r="K81" s="248"/>
      <c r="L81" s="248"/>
      <c r="M81" s="248"/>
      <c r="N81" s="248"/>
      <c r="P81" s="98">
        <v>383.58</v>
      </c>
      <c r="Q81" s="30">
        <v>78480</v>
      </c>
      <c r="R81" s="1">
        <v>0.98399999999999999</v>
      </c>
      <c r="S81" s="26">
        <v>96.651376146788991</v>
      </c>
      <c r="T81" s="7">
        <f t="shared" si="58"/>
        <v>75852</v>
      </c>
      <c r="U81" s="184">
        <f t="shared" si="59"/>
        <v>77224.319999999992</v>
      </c>
    </row>
    <row r="82" spans="1:21" x14ac:dyDescent="0.2">
      <c r="B82" s="66"/>
      <c r="C82" s="66"/>
      <c r="D82" s="248"/>
      <c r="E82" s="49"/>
      <c r="F82" s="248"/>
      <c r="G82" s="248"/>
      <c r="I82" s="248"/>
      <c r="K82" s="248"/>
      <c r="L82" s="248"/>
      <c r="M82" s="248"/>
      <c r="N82" s="248"/>
      <c r="O82" s="18">
        <v>44043</v>
      </c>
      <c r="P82" s="98">
        <v>382.89</v>
      </c>
      <c r="Q82" s="30">
        <v>78480</v>
      </c>
      <c r="R82" s="1">
        <v>0.98399999999999999</v>
      </c>
      <c r="S82" s="50">
        <v>96.651376146788991</v>
      </c>
      <c r="T82" s="7">
        <f t="shared" si="58"/>
        <v>75852</v>
      </c>
      <c r="U82" s="184">
        <f t="shared" si="59"/>
        <v>77224.319999999992</v>
      </c>
    </row>
    <row r="83" spans="1:21" x14ac:dyDescent="0.2">
      <c r="B83" s="40"/>
      <c r="C83" s="40"/>
      <c r="D83" s="248"/>
      <c r="E83" s="248"/>
      <c r="F83" s="248"/>
      <c r="G83" s="248"/>
      <c r="I83" s="40"/>
      <c r="K83" s="248"/>
      <c r="L83" s="248"/>
      <c r="M83" s="248"/>
      <c r="N83" s="248"/>
      <c r="P83" s="108">
        <v>383.1</v>
      </c>
      <c r="Q83" s="77">
        <v>78480</v>
      </c>
      <c r="R83" s="124">
        <v>0.98399999999999999</v>
      </c>
      <c r="S83" s="63">
        <v>96.651376146788991</v>
      </c>
      <c r="T83" s="7">
        <f t="shared" si="58"/>
        <v>75852</v>
      </c>
      <c r="U83" s="184">
        <f t="shared" si="59"/>
        <v>77224.319999999992</v>
      </c>
    </row>
    <row r="84" spans="1:21" ht="13.5" customHeight="1" x14ac:dyDescent="0.2">
      <c r="B84" s="321"/>
      <c r="C84" s="321"/>
      <c r="D84" s="321"/>
      <c r="E84" s="245"/>
      <c r="F84" s="245"/>
      <c r="G84" s="245"/>
      <c r="I84" s="321"/>
      <c r="J84" s="321"/>
      <c r="K84" s="321"/>
      <c r="L84" s="245"/>
      <c r="M84" s="245"/>
      <c r="N84" s="245"/>
      <c r="P84" s="260">
        <f>AVERAGE(P76:P83)</f>
        <v>383.12874999999997</v>
      </c>
      <c r="Q84" s="261"/>
      <c r="R84" s="262" t="s">
        <v>1</v>
      </c>
      <c r="S84" s="263">
        <f>T84/U84</f>
        <v>0.95511604335057321</v>
      </c>
      <c r="T84" s="254">
        <f>SUM(T76:T83)</f>
        <v>582120</v>
      </c>
      <c r="U84" s="254">
        <f>SUM(U76:U83)</f>
        <v>609475.67999999993</v>
      </c>
    </row>
    <row r="85" spans="1:21" x14ac:dyDescent="0.2">
      <c r="B85" s="248"/>
      <c r="C85" s="5"/>
      <c r="D85" s="248"/>
      <c r="E85" s="248"/>
      <c r="F85" s="248"/>
      <c r="G85" s="248"/>
      <c r="I85" s="248"/>
      <c r="J85" s="5"/>
      <c r="K85" s="248"/>
      <c r="L85" s="248"/>
      <c r="M85" s="248"/>
      <c r="N85" s="248"/>
      <c r="P85" s="138"/>
      <c r="Q85" s="64"/>
      <c r="R85" s="49"/>
      <c r="S85" s="65"/>
      <c r="T85" s="255"/>
      <c r="U85" s="201"/>
    </row>
    <row r="86" spans="1:21" x14ac:dyDescent="0.2">
      <c r="B86" s="248"/>
      <c r="C86" s="5"/>
      <c r="D86" s="248"/>
      <c r="E86" s="248"/>
      <c r="F86" s="248"/>
      <c r="G86" s="248"/>
      <c r="I86" s="248"/>
      <c r="J86" s="5"/>
      <c r="K86" s="248"/>
      <c r="L86" s="248"/>
      <c r="M86" s="248"/>
      <c r="N86" s="248"/>
      <c r="P86" s="138"/>
      <c r="Q86" s="64"/>
      <c r="R86" s="49"/>
      <c r="S86" s="65"/>
      <c r="T86" s="255"/>
      <c r="U86" s="201"/>
    </row>
    <row r="87" spans="1:21" x14ac:dyDescent="0.2">
      <c r="B87" s="248"/>
      <c r="C87" s="5"/>
      <c r="D87" s="248"/>
      <c r="E87" s="248"/>
      <c r="F87" s="248"/>
      <c r="G87" s="248"/>
      <c r="I87" s="248"/>
      <c r="J87" s="5"/>
      <c r="K87" s="248"/>
      <c r="L87" s="248"/>
      <c r="M87" s="248"/>
      <c r="N87" s="248"/>
      <c r="P87" s="138"/>
      <c r="Q87" s="64"/>
      <c r="R87" s="49"/>
      <c r="S87" s="65"/>
      <c r="T87" s="255"/>
      <c r="U87" s="201"/>
    </row>
    <row r="88" spans="1:21" x14ac:dyDescent="0.2">
      <c r="B88" s="248"/>
      <c r="C88" s="5"/>
      <c r="D88" s="248"/>
      <c r="E88" s="248"/>
      <c r="F88" s="248"/>
      <c r="G88" s="248"/>
      <c r="I88" s="248"/>
      <c r="J88" s="5"/>
      <c r="K88" s="248"/>
      <c r="L88" s="248"/>
      <c r="M88" s="248"/>
      <c r="N88" s="248"/>
      <c r="P88" s="201"/>
      <c r="Q88" s="264"/>
      <c r="R88" s="264"/>
      <c r="S88" s="49"/>
      <c r="T88" s="255"/>
      <c r="U88" s="201"/>
    </row>
    <row r="89" spans="1:21" x14ac:dyDescent="0.2">
      <c r="A89" s="18"/>
      <c r="B89" s="248"/>
      <c r="C89" s="5"/>
      <c r="D89" s="248"/>
      <c r="E89" s="248"/>
      <c r="F89" s="248"/>
      <c r="G89" s="248"/>
      <c r="H89" s="18"/>
      <c r="I89" s="248"/>
      <c r="J89" s="5"/>
      <c r="K89" s="248"/>
      <c r="L89" s="248"/>
      <c r="M89" s="248"/>
      <c r="N89" s="248"/>
      <c r="O89" s="18"/>
      <c r="P89" s="248"/>
      <c r="Q89" s="5"/>
      <c r="R89" s="248"/>
    </row>
    <row r="90" spans="1:21" x14ac:dyDescent="0.2">
      <c r="B90" s="248"/>
      <c r="C90" s="5"/>
      <c r="D90" s="248"/>
      <c r="E90" s="248"/>
      <c r="F90" s="248"/>
      <c r="G90" s="248"/>
      <c r="I90" s="248"/>
      <c r="J90" s="5"/>
      <c r="K90" s="248"/>
      <c r="L90" s="248"/>
      <c r="M90" s="248"/>
      <c r="N90" s="248"/>
      <c r="P90" s="248"/>
      <c r="Q90" s="5"/>
      <c r="R90" s="248"/>
    </row>
    <row r="91" spans="1:21" x14ac:dyDescent="0.2">
      <c r="B91" s="321"/>
      <c r="C91" s="321"/>
      <c r="D91" s="248"/>
      <c r="E91" s="248"/>
      <c r="F91" s="248"/>
      <c r="G91" s="248"/>
      <c r="I91" s="321"/>
      <c r="J91" s="321"/>
      <c r="K91" s="248"/>
      <c r="L91" s="248"/>
      <c r="M91" s="248"/>
      <c r="N91" s="248"/>
      <c r="P91" s="321"/>
      <c r="Q91" s="321"/>
      <c r="R91" s="248"/>
    </row>
  </sheetData>
  <mergeCells count="22">
    <mergeCell ref="B58:G58"/>
    <mergeCell ref="P55:U55"/>
    <mergeCell ref="P64:U64"/>
    <mergeCell ref="P75:U75"/>
    <mergeCell ref="B26:G26"/>
    <mergeCell ref="B37:G37"/>
    <mergeCell ref="B67:G67"/>
    <mergeCell ref="I64:N64"/>
    <mergeCell ref="P18:U18"/>
    <mergeCell ref="P23:U23"/>
    <mergeCell ref="P38:U38"/>
    <mergeCell ref="B1:F1"/>
    <mergeCell ref="I1:M1"/>
    <mergeCell ref="P1:T1"/>
    <mergeCell ref="B3:G3"/>
    <mergeCell ref="I3:N3"/>
    <mergeCell ref="P3:U3"/>
    <mergeCell ref="B91:C91"/>
    <mergeCell ref="I91:J91"/>
    <mergeCell ref="P91:Q91"/>
    <mergeCell ref="B84:D84"/>
    <mergeCell ref="I84:K8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1604-04B6-4787-81AD-3567175324E5}">
  <sheetPr>
    <pageSetUpPr fitToPage="1"/>
  </sheetPr>
  <dimension ref="A1:U91"/>
  <sheetViews>
    <sheetView view="pageBreakPreview" topLeftCell="L1" zoomScale="95" zoomScaleSheetLayoutView="95" workbookViewId="0">
      <pane ySplit="2" topLeftCell="A12" activePane="bottomLeft" state="frozen"/>
      <selection pane="bottomLeft" activeCell="B84" sqref="B84:G84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258"/>
      <c r="I1" s="332" t="s">
        <v>8</v>
      </c>
      <c r="J1" s="333"/>
      <c r="K1" s="333"/>
      <c r="L1" s="333"/>
      <c r="M1" s="333"/>
      <c r="N1" s="258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34"/>
      <c r="B3" s="327" t="s">
        <v>66</v>
      </c>
      <c r="C3" s="328"/>
      <c r="D3" s="328"/>
      <c r="E3" s="328"/>
      <c r="F3" s="328"/>
      <c r="G3" s="363"/>
      <c r="H3" s="34"/>
      <c r="I3" s="323" t="s">
        <v>67</v>
      </c>
      <c r="J3" s="323"/>
      <c r="K3" s="323"/>
      <c r="L3" s="323"/>
      <c r="M3" s="323"/>
      <c r="N3" s="323"/>
      <c r="O3" s="34"/>
      <c r="P3" s="323" t="s">
        <v>65</v>
      </c>
      <c r="Q3" s="323"/>
      <c r="R3" s="323"/>
      <c r="S3" s="323"/>
      <c r="T3" s="323"/>
      <c r="U3" s="323"/>
    </row>
    <row r="4" spans="1:21" ht="13.9" customHeight="1" x14ac:dyDescent="0.2">
      <c r="A4" s="18">
        <v>44044</v>
      </c>
      <c r="B4" s="123">
        <v>349.75</v>
      </c>
      <c r="C4" s="61">
        <v>93600</v>
      </c>
      <c r="D4" s="2">
        <v>0.98799999999999999</v>
      </c>
      <c r="E4" s="48">
        <v>95.512820512820511</v>
      </c>
      <c r="F4" s="7">
        <f t="shared" ref="F4" si="0">C4*E4/100</f>
        <v>89400</v>
      </c>
      <c r="G4" s="184">
        <f t="shared" ref="G4" si="1">C4*D4</f>
        <v>92476.800000000003</v>
      </c>
      <c r="H4" s="18">
        <v>44044</v>
      </c>
      <c r="I4" s="180">
        <v>141.52000000000001</v>
      </c>
      <c r="J4" s="181">
        <v>146880</v>
      </c>
      <c r="K4" s="182">
        <v>0.96599999999999997</v>
      </c>
      <c r="L4" s="183">
        <v>90.162037037037038</v>
      </c>
      <c r="M4" s="7">
        <f t="shared" ref="M4" si="2">J4*L4/100</f>
        <v>132430</v>
      </c>
      <c r="N4" s="184">
        <f t="shared" ref="N4" si="3">J4*K4</f>
        <v>141886.07999999999</v>
      </c>
      <c r="O4" s="18">
        <v>44044</v>
      </c>
      <c r="P4" s="180">
        <v>382.54</v>
      </c>
      <c r="Q4" s="181">
        <v>78480</v>
      </c>
      <c r="R4" s="182">
        <v>0.98299999999999998</v>
      </c>
      <c r="S4" s="183">
        <v>96.651376146788991</v>
      </c>
      <c r="T4" s="7">
        <f t="shared" ref="T4" si="4">Q4*S4/100</f>
        <v>75852</v>
      </c>
      <c r="U4" s="184">
        <f t="shared" ref="U4" si="5">Q4*R4</f>
        <v>77145.84</v>
      </c>
    </row>
    <row r="5" spans="1:21" ht="12.75" customHeight="1" x14ac:dyDescent="0.2">
      <c r="B5" s="98">
        <v>351.56</v>
      </c>
      <c r="C5" s="30">
        <v>93600</v>
      </c>
      <c r="D5" s="3">
        <v>0.98799999999999999</v>
      </c>
      <c r="E5" s="26">
        <v>97.42307692307692</v>
      </c>
      <c r="F5" s="7">
        <f t="shared" ref="F5:F15" si="6">C5*E5/100</f>
        <v>91188</v>
      </c>
      <c r="G5" s="184">
        <f t="shared" ref="G5:G15" si="7">C5*D5</f>
        <v>92476.800000000003</v>
      </c>
      <c r="I5" s="97">
        <v>141.41999999999999</v>
      </c>
      <c r="J5" s="148">
        <v>146880</v>
      </c>
      <c r="K5" s="4">
        <v>0.97099999999999997</v>
      </c>
      <c r="L5" s="23">
        <v>90.162037037037038</v>
      </c>
      <c r="M5" s="7">
        <f t="shared" ref="M5:M7" si="8">J5*L5/100</f>
        <v>132430</v>
      </c>
      <c r="N5" s="184">
        <f t="shared" ref="N5:N7" si="9">J5*K5</f>
        <v>142620.48000000001</v>
      </c>
      <c r="P5" s="97">
        <v>382.6</v>
      </c>
      <c r="Q5" s="148">
        <v>78480</v>
      </c>
      <c r="R5" s="4">
        <v>0.98399999999999999</v>
      </c>
      <c r="S5" s="23">
        <v>96.651376146788991</v>
      </c>
      <c r="T5" s="7">
        <f t="shared" ref="T5:T11" si="10">Q5*S5/100</f>
        <v>75852</v>
      </c>
      <c r="U5" s="184">
        <f t="shared" ref="U5:U11" si="11">Q5*R5</f>
        <v>77224.319999999992</v>
      </c>
    </row>
    <row r="6" spans="1:21" x14ac:dyDescent="0.2">
      <c r="A6" s="18">
        <v>44045</v>
      </c>
      <c r="B6" s="98">
        <v>350.68</v>
      </c>
      <c r="C6" s="30">
        <v>93600</v>
      </c>
      <c r="D6" s="3">
        <v>0.98299999999999998</v>
      </c>
      <c r="E6" s="26">
        <v>95.512820512820511</v>
      </c>
      <c r="F6" s="7">
        <f t="shared" si="6"/>
        <v>89400</v>
      </c>
      <c r="G6" s="184">
        <f t="shared" si="7"/>
        <v>92008.8</v>
      </c>
      <c r="H6" s="18">
        <v>44045</v>
      </c>
      <c r="I6" s="98">
        <v>141.81</v>
      </c>
      <c r="J6" s="30">
        <v>146880</v>
      </c>
      <c r="K6" s="1">
        <v>0.97699999999999998</v>
      </c>
      <c r="L6" s="26">
        <v>90.162037037037038</v>
      </c>
      <c r="M6" s="7">
        <f t="shared" si="8"/>
        <v>132430</v>
      </c>
      <c r="N6" s="184">
        <f t="shared" si="9"/>
        <v>143501.76000000001</v>
      </c>
      <c r="O6" s="18">
        <v>44045</v>
      </c>
      <c r="P6" s="98">
        <v>383.13</v>
      </c>
      <c r="Q6" s="30">
        <v>78480</v>
      </c>
      <c r="R6" s="1">
        <v>0.98199999999999998</v>
      </c>
      <c r="S6" s="26">
        <v>96.651376146788991</v>
      </c>
      <c r="T6" s="7">
        <f t="shared" si="10"/>
        <v>75852</v>
      </c>
      <c r="U6" s="184">
        <f t="shared" si="11"/>
        <v>77067.360000000001</v>
      </c>
    </row>
    <row r="7" spans="1:21" x14ac:dyDescent="0.2">
      <c r="B7" s="98">
        <v>351.72</v>
      </c>
      <c r="C7" s="30">
        <v>93600</v>
      </c>
      <c r="D7" s="3">
        <v>0.98799999999999999</v>
      </c>
      <c r="E7" s="26">
        <v>97.42307692307692</v>
      </c>
      <c r="F7" s="7">
        <f t="shared" si="6"/>
        <v>91188</v>
      </c>
      <c r="G7" s="184">
        <f t="shared" si="7"/>
        <v>92476.800000000003</v>
      </c>
      <c r="I7" s="98">
        <v>141.19</v>
      </c>
      <c r="J7" s="30">
        <v>146880</v>
      </c>
      <c r="K7" s="1">
        <v>0.96099999999999997</v>
      </c>
      <c r="L7" s="26">
        <v>85.416666666666657</v>
      </c>
      <c r="M7" s="7">
        <f t="shared" si="8"/>
        <v>125459.99999999999</v>
      </c>
      <c r="N7" s="184">
        <f t="shared" si="9"/>
        <v>141151.67999999999</v>
      </c>
      <c r="P7" s="98">
        <v>382.93</v>
      </c>
      <c r="Q7" s="30">
        <v>78480</v>
      </c>
      <c r="R7" s="1">
        <v>0.98399999999999999</v>
      </c>
      <c r="S7" s="26">
        <v>94.403669724770651</v>
      </c>
      <c r="T7" s="7">
        <f t="shared" si="10"/>
        <v>74088.000000000015</v>
      </c>
      <c r="U7" s="184">
        <f t="shared" si="11"/>
        <v>77224.319999999992</v>
      </c>
    </row>
    <row r="8" spans="1:21" ht="13.9" customHeight="1" x14ac:dyDescent="0.2">
      <c r="A8" s="18">
        <v>44046</v>
      </c>
      <c r="B8" s="98">
        <v>351.39</v>
      </c>
      <c r="C8" s="30">
        <v>93600</v>
      </c>
      <c r="D8" s="3">
        <v>0.98799999999999999</v>
      </c>
      <c r="E8" s="26">
        <v>95.512820512820511</v>
      </c>
      <c r="F8" s="7">
        <f t="shared" si="6"/>
        <v>89400</v>
      </c>
      <c r="G8" s="184">
        <f t="shared" si="7"/>
        <v>92476.800000000003</v>
      </c>
      <c r="I8" s="260">
        <f>AVERAGE(I4:I7)</f>
        <v>141.48500000000001</v>
      </c>
      <c r="J8" s="261"/>
      <c r="K8" s="262" t="s">
        <v>1</v>
      </c>
      <c r="L8" s="263">
        <f>M8/N8</f>
        <v>0.9184587813620072</v>
      </c>
      <c r="M8" s="257">
        <f>SUM(M4:M7)</f>
        <v>522750</v>
      </c>
      <c r="N8" s="257">
        <f>SUM(N4:N7)</f>
        <v>569160</v>
      </c>
      <c r="O8" s="18">
        <v>44046</v>
      </c>
      <c r="P8" s="98">
        <v>382.35</v>
      </c>
      <c r="Q8" s="30">
        <v>78480</v>
      </c>
      <c r="R8" s="1">
        <v>0.97899999999999998</v>
      </c>
      <c r="S8" s="26">
        <v>94.403669724770651</v>
      </c>
      <c r="T8" s="7">
        <f t="shared" si="10"/>
        <v>74088.000000000015</v>
      </c>
      <c r="U8" s="184">
        <f t="shared" si="11"/>
        <v>76831.92</v>
      </c>
    </row>
    <row r="9" spans="1:21" x14ac:dyDescent="0.2">
      <c r="B9" s="98">
        <v>351.17</v>
      </c>
      <c r="C9" s="30">
        <v>93600</v>
      </c>
      <c r="D9" s="3">
        <v>0.98899999999999999</v>
      </c>
      <c r="E9" s="26">
        <v>95.512820512820511</v>
      </c>
      <c r="F9" s="7">
        <f t="shared" si="6"/>
        <v>89400</v>
      </c>
      <c r="G9" s="184">
        <f t="shared" si="7"/>
        <v>92570.4</v>
      </c>
      <c r="I9" s="98"/>
      <c r="J9" s="30"/>
      <c r="K9" s="1"/>
      <c r="L9" s="26"/>
      <c r="M9" s="7"/>
      <c r="N9" s="184"/>
      <c r="P9" s="98">
        <v>382.83</v>
      </c>
      <c r="Q9" s="30">
        <v>78480</v>
      </c>
      <c r="R9" s="1">
        <v>0.98299999999999998</v>
      </c>
      <c r="S9" s="26">
        <v>96.651376146788991</v>
      </c>
      <c r="T9" s="7">
        <f t="shared" si="10"/>
        <v>75852</v>
      </c>
      <c r="U9" s="184">
        <f t="shared" si="11"/>
        <v>77145.84</v>
      </c>
    </row>
    <row r="10" spans="1:21" x14ac:dyDescent="0.2">
      <c r="A10" s="18">
        <v>44047</v>
      </c>
      <c r="B10" s="98">
        <v>351.47</v>
      </c>
      <c r="C10" s="30">
        <v>93600</v>
      </c>
      <c r="D10" s="3">
        <v>0.97899999999999998</v>
      </c>
      <c r="E10" s="26">
        <v>95.512820512820511</v>
      </c>
      <c r="F10" s="7">
        <f t="shared" si="6"/>
        <v>89400</v>
      </c>
      <c r="G10" s="184">
        <f t="shared" si="7"/>
        <v>91634.4</v>
      </c>
      <c r="H10" s="33"/>
      <c r="I10" s="323" t="s">
        <v>71</v>
      </c>
      <c r="J10" s="323"/>
      <c r="K10" s="323"/>
      <c r="L10" s="323"/>
      <c r="M10" s="323"/>
      <c r="N10" s="323"/>
      <c r="O10" s="18">
        <v>44047</v>
      </c>
      <c r="P10" s="98">
        <v>383</v>
      </c>
      <c r="Q10" s="30">
        <v>78480</v>
      </c>
      <c r="R10" s="1">
        <v>0.96899999999999997</v>
      </c>
      <c r="S10" s="26">
        <v>94.403669724770651</v>
      </c>
      <c r="T10" s="7">
        <f t="shared" si="10"/>
        <v>74088.000000000015</v>
      </c>
      <c r="U10" s="184">
        <f t="shared" si="11"/>
        <v>76047.12</v>
      </c>
    </row>
    <row r="11" spans="1:21" ht="14.25" customHeight="1" x14ac:dyDescent="0.2">
      <c r="A11" s="41"/>
      <c r="B11" s="98">
        <v>351.96</v>
      </c>
      <c r="C11" s="30">
        <v>93600</v>
      </c>
      <c r="D11" s="3">
        <v>0.98899999999999999</v>
      </c>
      <c r="E11" s="26">
        <v>97.42307692307692</v>
      </c>
      <c r="F11" s="7">
        <f t="shared" si="6"/>
        <v>91188</v>
      </c>
      <c r="G11" s="184">
        <f t="shared" si="7"/>
        <v>92570.4</v>
      </c>
      <c r="H11" s="18">
        <v>44046</v>
      </c>
      <c r="I11" s="98">
        <v>251.25</v>
      </c>
      <c r="J11" s="30">
        <v>109440</v>
      </c>
      <c r="K11" s="1">
        <v>0.86</v>
      </c>
      <c r="L11" s="26">
        <v>54.578764619883039</v>
      </c>
      <c r="M11" s="7">
        <f t="shared" ref="M11" si="12">J11*L11/100</f>
        <v>59731</v>
      </c>
      <c r="N11" s="184">
        <f t="shared" ref="N11" si="13">J11*K11</f>
        <v>94118.399999999994</v>
      </c>
      <c r="O11" s="41"/>
      <c r="P11" s="98">
        <v>382.13</v>
      </c>
      <c r="Q11" s="30">
        <v>78480</v>
      </c>
      <c r="R11" s="1">
        <v>0.99990000000000001</v>
      </c>
      <c r="S11" s="26">
        <v>98.899082568807344</v>
      </c>
      <c r="T11" s="7">
        <f t="shared" si="10"/>
        <v>77616</v>
      </c>
      <c r="U11" s="184">
        <f t="shared" si="11"/>
        <v>78472.152000000002</v>
      </c>
    </row>
    <row r="12" spans="1:21" ht="12.75" customHeight="1" x14ac:dyDescent="0.2">
      <c r="A12" s="59">
        <v>44048</v>
      </c>
      <c r="B12" s="98">
        <v>350.85</v>
      </c>
      <c r="C12" s="30">
        <v>93600</v>
      </c>
      <c r="D12" s="3">
        <v>0.98099999999999998</v>
      </c>
      <c r="E12" s="26">
        <v>95.512820512820511</v>
      </c>
      <c r="F12" s="7">
        <f t="shared" si="6"/>
        <v>89400</v>
      </c>
      <c r="G12" s="184">
        <f t="shared" si="7"/>
        <v>91821.599999999991</v>
      </c>
      <c r="I12" s="98">
        <v>251.52</v>
      </c>
      <c r="J12" s="30">
        <v>109440</v>
      </c>
      <c r="K12" s="1">
        <v>0.96499999999999997</v>
      </c>
      <c r="L12" s="26">
        <v>92.546600877192986</v>
      </c>
      <c r="M12" s="7">
        <f t="shared" ref="M12:M38" si="14">J12*L12/100</f>
        <v>101283</v>
      </c>
      <c r="N12" s="184">
        <f t="shared" ref="N12:N38" si="15">J12*K12</f>
        <v>105609.59999999999</v>
      </c>
      <c r="P12" s="260">
        <f>AVERAGE(P4:P11)</f>
        <v>382.68875000000003</v>
      </c>
      <c r="Q12" s="261"/>
      <c r="R12" s="262" t="s">
        <v>1</v>
      </c>
      <c r="S12" s="263">
        <f>T12/U12</f>
        <v>0.97752463323576755</v>
      </c>
      <c r="T12" s="257">
        <f>SUM(T4:T11)</f>
        <v>603288</v>
      </c>
      <c r="U12" s="257">
        <f>SUM(U4:U11)</f>
        <v>617158.87199999997</v>
      </c>
    </row>
    <row r="13" spans="1:21" ht="14.25" customHeight="1" x14ac:dyDescent="0.2">
      <c r="B13" s="98">
        <v>351.1</v>
      </c>
      <c r="C13" s="30">
        <v>93600</v>
      </c>
      <c r="D13" s="3">
        <v>0.98299999999999998</v>
      </c>
      <c r="E13" s="26">
        <v>95.512820512820511</v>
      </c>
      <c r="F13" s="7">
        <f t="shared" si="6"/>
        <v>89400</v>
      </c>
      <c r="G13" s="184">
        <f t="shared" si="7"/>
        <v>92008.8</v>
      </c>
      <c r="H13" s="18">
        <v>44047</v>
      </c>
      <c r="I13" s="98">
        <v>251.35</v>
      </c>
      <c r="J13" s="30">
        <v>109440</v>
      </c>
      <c r="K13" s="1">
        <v>0.97499999999999998</v>
      </c>
      <c r="L13" s="26">
        <v>92.546600877192986</v>
      </c>
      <c r="M13" s="7">
        <f t="shared" si="14"/>
        <v>101283</v>
      </c>
      <c r="N13" s="184">
        <f t="shared" si="15"/>
        <v>106704</v>
      </c>
      <c r="P13" s="98"/>
      <c r="Q13" s="30"/>
      <c r="R13" s="1"/>
      <c r="S13" s="26"/>
      <c r="T13" s="7"/>
      <c r="U13" s="184"/>
    </row>
    <row r="14" spans="1:21" ht="13.9" customHeight="1" x14ac:dyDescent="0.2">
      <c r="A14" s="18">
        <v>44049</v>
      </c>
      <c r="B14" s="98">
        <v>350.27</v>
      </c>
      <c r="C14" s="30">
        <v>93600</v>
      </c>
      <c r="D14" s="3">
        <v>0.98399999999999999</v>
      </c>
      <c r="E14" s="26">
        <v>95.512820512820511</v>
      </c>
      <c r="F14" s="7">
        <f t="shared" si="6"/>
        <v>89400</v>
      </c>
      <c r="G14" s="184">
        <f t="shared" si="7"/>
        <v>92102.399999999994</v>
      </c>
      <c r="I14" s="98">
        <v>251.1</v>
      </c>
      <c r="J14" s="30">
        <v>109440</v>
      </c>
      <c r="K14" s="1">
        <v>0.99099999999999999</v>
      </c>
      <c r="L14" s="26">
        <v>97.292580409356717</v>
      </c>
      <c r="M14" s="7">
        <f t="shared" si="14"/>
        <v>106476.99999999999</v>
      </c>
      <c r="N14" s="184">
        <f t="shared" si="15"/>
        <v>108455.03999999999</v>
      </c>
      <c r="O14" s="33"/>
      <c r="P14" s="323" t="s">
        <v>72</v>
      </c>
      <c r="Q14" s="323"/>
      <c r="R14" s="323"/>
      <c r="S14" s="323"/>
      <c r="T14" s="323"/>
      <c r="U14" s="323"/>
    </row>
    <row r="15" spans="1:21" x14ac:dyDescent="0.2">
      <c r="B15" s="98">
        <v>352.6</v>
      </c>
      <c r="C15" s="30">
        <v>93600</v>
      </c>
      <c r="D15" s="3">
        <v>0.99</v>
      </c>
      <c r="E15" s="26">
        <v>95.512820512820511</v>
      </c>
      <c r="F15" s="7">
        <f t="shared" si="6"/>
        <v>89400</v>
      </c>
      <c r="G15" s="184">
        <f t="shared" si="7"/>
        <v>92664</v>
      </c>
      <c r="H15" s="59">
        <v>44048</v>
      </c>
      <c r="I15" s="98">
        <v>251.06</v>
      </c>
      <c r="J15" s="30">
        <v>109440</v>
      </c>
      <c r="K15" s="1">
        <v>0.97899999999999998</v>
      </c>
      <c r="L15" s="26">
        <v>94.919590643274859</v>
      </c>
      <c r="M15" s="7">
        <f t="shared" si="14"/>
        <v>103880</v>
      </c>
      <c r="N15" s="184">
        <f t="shared" si="15"/>
        <v>107141.75999999999</v>
      </c>
      <c r="O15" s="59">
        <v>44048</v>
      </c>
      <c r="P15" s="98">
        <v>599.20000000000005</v>
      </c>
      <c r="Q15" s="30">
        <v>61920</v>
      </c>
      <c r="R15" s="1">
        <v>0.86199999999999999</v>
      </c>
      <c r="S15" s="26">
        <v>56.434108527131791</v>
      </c>
      <c r="T15" s="7">
        <f t="shared" ref="T15" si="16">Q15*S15/100</f>
        <v>34944.000000000007</v>
      </c>
      <c r="U15" s="184">
        <f t="shared" ref="U15" si="17">Q15*R15</f>
        <v>53375.040000000001</v>
      </c>
    </row>
    <row r="16" spans="1:21" x14ac:dyDescent="0.2">
      <c r="B16" s="260">
        <f>AVERAGE(B4:B15)</f>
        <v>351.21</v>
      </c>
      <c r="C16" s="261"/>
      <c r="D16" s="262" t="s">
        <v>1</v>
      </c>
      <c r="E16" s="263">
        <f>F16/G16</f>
        <v>0.97369789973340271</v>
      </c>
      <c r="F16" s="257">
        <f>SUM(F4:F15)</f>
        <v>1078164</v>
      </c>
      <c r="G16" s="257">
        <f>SUM(G4:G15)</f>
        <v>1107288</v>
      </c>
      <c r="I16" s="98">
        <v>251.43</v>
      </c>
      <c r="J16" s="30">
        <v>109440</v>
      </c>
      <c r="K16" s="1">
        <v>0.98399999999999999</v>
      </c>
      <c r="L16" s="26">
        <v>94.919590643274859</v>
      </c>
      <c r="M16" s="7">
        <f t="shared" si="14"/>
        <v>103880</v>
      </c>
      <c r="N16" s="184">
        <f t="shared" si="15"/>
        <v>107688.95999999999</v>
      </c>
      <c r="P16" s="98">
        <v>600</v>
      </c>
      <c r="Q16" s="30">
        <v>61920</v>
      </c>
      <c r="R16" s="1">
        <v>0.97099999999999997</v>
      </c>
      <c r="S16" s="26">
        <v>90.697674418604649</v>
      </c>
      <c r="T16" s="7">
        <f t="shared" ref="T16:T20" si="18">Q16*S16/100</f>
        <v>56160</v>
      </c>
      <c r="U16" s="184">
        <f t="shared" ref="U16:U20" si="19">Q16*R16</f>
        <v>60124.32</v>
      </c>
    </row>
    <row r="17" spans="1:21" x14ac:dyDescent="0.2">
      <c r="B17" s="98"/>
      <c r="C17" s="30"/>
      <c r="D17" s="3"/>
      <c r="E17" s="26"/>
      <c r="F17" s="7"/>
      <c r="G17" s="184"/>
      <c r="H17" s="18">
        <v>44049</v>
      </c>
      <c r="I17" s="98">
        <v>251.72</v>
      </c>
      <c r="J17" s="30">
        <v>109440</v>
      </c>
      <c r="K17" s="1">
        <v>0.97299999999999998</v>
      </c>
      <c r="L17" s="26">
        <v>94.919590643274859</v>
      </c>
      <c r="M17" s="7">
        <f t="shared" si="14"/>
        <v>103880</v>
      </c>
      <c r="N17" s="184">
        <f t="shared" si="15"/>
        <v>106485.12</v>
      </c>
      <c r="O17" s="18">
        <v>44049</v>
      </c>
      <c r="P17" s="98">
        <v>598.6</v>
      </c>
      <c r="Q17" s="30">
        <v>61920</v>
      </c>
      <c r="R17" s="1">
        <v>0.95499999999999996</v>
      </c>
      <c r="S17" s="26">
        <v>90.697674418604649</v>
      </c>
      <c r="T17" s="7">
        <f t="shared" si="18"/>
        <v>56160</v>
      </c>
      <c r="U17" s="184">
        <f t="shared" si="19"/>
        <v>59133.599999999999</v>
      </c>
    </row>
    <row r="18" spans="1:21" ht="14.25" customHeight="1" x14ac:dyDescent="0.2">
      <c r="A18" s="33"/>
      <c r="B18" s="327" t="s">
        <v>68</v>
      </c>
      <c r="C18" s="328"/>
      <c r="D18" s="328"/>
      <c r="E18" s="328"/>
      <c r="F18" s="328"/>
      <c r="G18" s="363"/>
      <c r="I18" s="98">
        <v>251.41</v>
      </c>
      <c r="J18" s="30">
        <v>109440</v>
      </c>
      <c r="K18" s="1">
        <v>0.97799999999999998</v>
      </c>
      <c r="L18" s="26">
        <v>94.919590643274859</v>
      </c>
      <c r="M18" s="7">
        <f t="shared" si="14"/>
        <v>103880</v>
      </c>
      <c r="N18" s="184">
        <f t="shared" si="15"/>
        <v>107032.31999999999</v>
      </c>
      <c r="P18" s="98">
        <v>601.16</v>
      </c>
      <c r="Q18" s="30">
        <v>61920</v>
      </c>
      <c r="R18" s="1">
        <v>0.97</v>
      </c>
      <c r="S18" s="26">
        <v>94.728682170542626</v>
      </c>
      <c r="T18" s="7">
        <f t="shared" si="18"/>
        <v>58655.999999999993</v>
      </c>
      <c r="U18" s="184">
        <f t="shared" si="19"/>
        <v>60062.400000000001</v>
      </c>
    </row>
    <row r="19" spans="1:21" x14ac:dyDescent="0.2">
      <c r="A19" s="18">
        <v>44050</v>
      </c>
      <c r="B19" s="98">
        <v>353.45</v>
      </c>
      <c r="C19" s="30">
        <v>86400</v>
      </c>
      <c r="D19" s="3">
        <v>0.88700000000000001</v>
      </c>
      <c r="E19" s="26">
        <v>44</v>
      </c>
      <c r="F19" s="7">
        <f t="shared" ref="F19" si="20">C19*E19/100</f>
        <v>38016</v>
      </c>
      <c r="G19" s="184">
        <f t="shared" ref="G19" si="21">C19*D19</f>
        <v>76636.800000000003</v>
      </c>
      <c r="H19" s="18">
        <v>44050</v>
      </c>
      <c r="I19" s="98">
        <v>252.4</v>
      </c>
      <c r="J19" s="30">
        <v>109440</v>
      </c>
      <c r="K19" s="1">
        <v>0.97799999999999998</v>
      </c>
      <c r="L19" s="26">
        <v>94.919590643274859</v>
      </c>
      <c r="M19" s="7">
        <f t="shared" si="14"/>
        <v>103880</v>
      </c>
      <c r="N19" s="184">
        <f t="shared" si="15"/>
        <v>107032.31999999999</v>
      </c>
      <c r="O19" s="18">
        <v>44050</v>
      </c>
      <c r="P19" s="98">
        <v>599.45000000000005</v>
      </c>
      <c r="Q19" s="30">
        <v>61920</v>
      </c>
      <c r="R19" s="1">
        <v>0.96599999999999997</v>
      </c>
      <c r="S19" s="26">
        <v>92.713178294573638</v>
      </c>
      <c r="T19" s="7">
        <f t="shared" si="18"/>
        <v>57408</v>
      </c>
      <c r="U19" s="184">
        <f t="shared" si="19"/>
        <v>59814.720000000001</v>
      </c>
    </row>
    <row r="20" spans="1:21" x14ac:dyDescent="0.2">
      <c r="B20" s="98">
        <v>351.58</v>
      </c>
      <c r="C20" s="30">
        <v>86400</v>
      </c>
      <c r="D20" s="3">
        <v>0.999</v>
      </c>
      <c r="E20" s="26">
        <v>97.777777777777771</v>
      </c>
      <c r="F20" s="7">
        <f t="shared" ref="F20:F24" si="22">C20*E20/100</f>
        <v>84480</v>
      </c>
      <c r="G20" s="184">
        <f t="shared" ref="G20:G24" si="23">C20*D20</f>
        <v>86313.600000000006</v>
      </c>
      <c r="I20" s="98">
        <v>251.39</v>
      </c>
      <c r="J20" s="30">
        <v>109440</v>
      </c>
      <c r="K20" s="1">
        <v>0.97599999999999998</v>
      </c>
      <c r="L20" s="26">
        <v>94.919590643274859</v>
      </c>
      <c r="M20" s="7">
        <f t="shared" si="14"/>
        <v>103880</v>
      </c>
      <c r="N20" s="184">
        <f t="shared" si="15"/>
        <v>106813.44</v>
      </c>
      <c r="P20" s="98">
        <v>599.41</v>
      </c>
      <c r="Q20" s="30">
        <v>61920</v>
      </c>
      <c r="R20" s="1">
        <v>0.96799999999999997</v>
      </c>
      <c r="S20" s="26">
        <v>90.697674418604649</v>
      </c>
      <c r="T20" s="7">
        <f t="shared" si="18"/>
        <v>56160</v>
      </c>
      <c r="U20" s="184">
        <f t="shared" si="19"/>
        <v>59938.559999999998</v>
      </c>
    </row>
    <row r="21" spans="1:21" x14ac:dyDescent="0.2">
      <c r="A21" s="18">
        <v>44051</v>
      </c>
      <c r="B21" s="98">
        <v>350.91</v>
      </c>
      <c r="C21" s="30">
        <v>86400</v>
      </c>
      <c r="D21" s="3">
        <v>0.98899999999999999</v>
      </c>
      <c r="E21" s="26">
        <v>97.777777777777771</v>
      </c>
      <c r="F21" s="7">
        <f t="shared" si="22"/>
        <v>84480</v>
      </c>
      <c r="G21" s="184">
        <f t="shared" si="23"/>
        <v>85449.600000000006</v>
      </c>
      <c r="H21" s="18">
        <v>44051</v>
      </c>
      <c r="I21" s="98">
        <v>252.15</v>
      </c>
      <c r="J21" s="30">
        <v>109440</v>
      </c>
      <c r="K21" s="1">
        <v>0.98499999999999999</v>
      </c>
      <c r="L21" s="26">
        <v>94.919590643274859</v>
      </c>
      <c r="M21" s="7">
        <f t="shared" si="14"/>
        <v>103880</v>
      </c>
      <c r="N21" s="184">
        <f t="shared" si="15"/>
        <v>107798.39999999999</v>
      </c>
      <c r="P21" s="260">
        <f>AVERAGE(P15:P20)</f>
        <v>599.63666666666666</v>
      </c>
      <c r="Q21" s="261"/>
      <c r="R21" s="262" t="s">
        <v>1</v>
      </c>
      <c r="S21" s="263">
        <f>T21/U21</f>
        <v>0.90648101238239998</v>
      </c>
      <c r="T21" s="257">
        <f>SUM(T15:T20)</f>
        <v>319488</v>
      </c>
      <c r="U21" s="257">
        <f>SUM(U15:U20)</f>
        <v>352448.63999999996</v>
      </c>
    </row>
    <row r="22" spans="1:21" x14ac:dyDescent="0.2">
      <c r="B22" s="98">
        <v>351.93</v>
      </c>
      <c r="C22" s="30">
        <v>86400</v>
      </c>
      <c r="D22" s="3">
        <v>0.999</v>
      </c>
      <c r="E22" s="26">
        <v>97.777777777777771</v>
      </c>
      <c r="F22" s="7">
        <f t="shared" si="22"/>
        <v>84480</v>
      </c>
      <c r="G22" s="184">
        <f t="shared" si="23"/>
        <v>86313.600000000006</v>
      </c>
      <c r="I22" s="98">
        <v>252.31</v>
      </c>
      <c r="J22" s="30">
        <v>109440</v>
      </c>
      <c r="K22" s="1">
        <v>0.999</v>
      </c>
      <c r="L22" s="26">
        <v>97.292580409356717</v>
      </c>
      <c r="M22" s="7">
        <f t="shared" si="14"/>
        <v>106476.99999999999</v>
      </c>
      <c r="N22" s="184">
        <f t="shared" si="15"/>
        <v>109330.56</v>
      </c>
      <c r="P22" s="98"/>
      <c r="Q22" s="30"/>
      <c r="R22" s="1"/>
      <c r="S22" s="26"/>
      <c r="T22" s="20"/>
      <c r="U22" s="149"/>
    </row>
    <row r="23" spans="1:21" x14ac:dyDescent="0.2">
      <c r="A23" s="18">
        <v>44052</v>
      </c>
      <c r="B23" s="98">
        <v>351.67</v>
      </c>
      <c r="C23" s="30">
        <v>86400</v>
      </c>
      <c r="D23" s="3">
        <v>0.98299999999999998</v>
      </c>
      <c r="E23" s="26">
        <v>97.777777777777771</v>
      </c>
      <c r="F23" s="7">
        <f t="shared" si="22"/>
        <v>84480</v>
      </c>
      <c r="G23" s="184">
        <f t="shared" si="23"/>
        <v>84931.199999999997</v>
      </c>
      <c r="H23" s="18">
        <v>44052</v>
      </c>
      <c r="I23" s="98">
        <v>251.25</v>
      </c>
      <c r="J23" s="30">
        <v>109440</v>
      </c>
      <c r="K23" s="1">
        <v>0.97399999999999998</v>
      </c>
      <c r="L23" s="26">
        <v>94.919590643274859</v>
      </c>
      <c r="M23" s="7">
        <f t="shared" si="14"/>
        <v>103880</v>
      </c>
      <c r="N23" s="184">
        <f t="shared" si="15"/>
        <v>106594.56</v>
      </c>
      <c r="O23" s="33"/>
      <c r="P23" s="323" t="s">
        <v>73</v>
      </c>
      <c r="Q23" s="323"/>
      <c r="R23" s="323"/>
      <c r="S23" s="323"/>
      <c r="T23" s="323"/>
      <c r="U23" s="323"/>
    </row>
    <row r="24" spans="1:21" x14ac:dyDescent="0.2">
      <c r="B24" s="98">
        <v>351.04</v>
      </c>
      <c r="C24" s="30">
        <v>86400</v>
      </c>
      <c r="D24" s="3">
        <v>0.996</v>
      </c>
      <c r="E24" s="26">
        <v>97.777777777777771</v>
      </c>
      <c r="F24" s="7">
        <f t="shared" si="22"/>
        <v>84480</v>
      </c>
      <c r="G24" s="184">
        <f t="shared" si="23"/>
        <v>86054.399999999994</v>
      </c>
      <c r="I24" s="98">
        <v>252.42</v>
      </c>
      <c r="J24" s="30">
        <v>109440</v>
      </c>
      <c r="K24" s="1">
        <v>0.99</v>
      </c>
      <c r="L24" s="26">
        <v>94.919590643274859</v>
      </c>
      <c r="M24" s="7">
        <f t="shared" si="14"/>
        <v>103880</v>
      </c>
      <c r="N24" s="184">
        <f t="shared" si="15"/>
        <v>108345.60000000001</v>
      </c>
      <c r="O24" s="18">
        <v>44051</v>
      </c>
      <c r="P24" s="98">
        <v>371.29</v>
      </c>
      <c r="Q24" s="30">
        <v>86400</v>
      </c>
      <c r="R24" s="1">
        <v>0.92400000000000004</v>
      </c>
      <c r="S24" s="26">
        <v>68.291666666666657</v>
      </c>
      <c r="T24" s="7">
        <f t="shared" ref="T24" si="24">Q24*S24/100</f>
        <v>59003.999999999993</v>
      </c>
      <c r="U24" s="184">
        <f t="shared" ref="U24" si="25">Q24*R24</f>
        <v>79833.600000000006</v>
      </c>
    </row>
    <row r="25" spans="1:21" ht="14.25" customHeight="1" x14ac:dyDescent="0.2">
      <c r="B25" s="260">
        <f>AVERAGE(B19:B24)</f>
        <v>351.76333333333338</v>
      </c>
      <c r="C25" s="261"/>
      <c r="D25" s="262" t="s">
        <v>1</v>
      </c>
      <c r="E25" s="263">
        <f>F25/G25</f>
        <v>0.91045427795812206</v>
      </c>
      <c r="F25" s="257">
        <f>SUM(F19:F24)</f>
        <v>460416</v>
      </c>
      <c r="G25" s="257">
        <f>SUM(G19:G24)</f>
        <v>505699.20000000007</v>
      </c>
      <c r="H25" s="18">
        <v>44053</v>
      </c>
      <c r="I25" s="98">
        <v>251.75</v>
      </c>
      <c r="J25" s="30">
        <v>109440</v>
      </c>
      <c r="K25" s="1">
        <v>0.98299999999999998</v>
      </c>
      <c r="L25" s="26">
        <v>97.292580409356717</v>
      </c>
      <c r="M25" s="7">
        <f t="shared" si="14"/>
        <v>106476.99999999999</v>
      </c>
      <c r="N25" s="184">
        <f t="shared" si="15"/>
        <v>107579.52</v>
      </c>
      <c r="P25" s="98">
        <v>370.87</v>
      </c>
      <c r="Q25" s="30">
        <v>86400</v>
      </c>
      <c r="R25" s="1">
        <v>0.95899999999999996</v>
      </c>
      <c r="S25" s="26">
        <v>93.125</v>
      </c>
      <c r="T25" s="7">
        <f t="shared" ref="T25:T29" si="26">Q25*S25/100</f>
        <v>80460</v>
      </c>
      <c r="U25" s="184">
        <f t="shared" ref="U25:U29" si="27">Q25*R25</f>
        <v>82857.599999999991</v>
      </c>
    </row>
    <row r="26" spans="1:21" x14ac:dyDescent="0.2">
      <c r="B26" s="364"/>
      <c r="C26" s="365"/>
      <c r="D26" s="365"/>
      <c r="E26" s="365"/>
      <c r="F26" s="365"/>
      <c r="G26" s="366"/>
      <c r="I26" s="98">
        <v>252.48</v>
      </c>
      <c r="J26" s="30">
        <v>109440</v>
      </c>
      <c r="K26" s="1">
        <v>0.98799999999999999</v>
      </c>
      <c r="L26" s="26">
        <v>97.292580409356717</v>
      </c>
      <c r="M26" s="7">
        <f t="shared" si="14"/>
        <v>106476.99999999999</v>
      </c>
      <c r="N26" s="184">
        <f t="shared" si="15"/>
        <v>108126.72</v>
      </c>
      <c r="O26" s="18">
        <v>44052</v>
      </c>
      <c r="P26" s="98">
        <v>370.73</v>
      </c>
      <c r="Q26" s="30">
        <v>86400</v>
      </c>
      <c r="R26" s="1">
        <v>0.95899999999999996</v>
      </c>
      <c r="S26" s="26">
        <v>91.055555555555557</v>
      </c>
      <c r="T26" s="7">
        <f t="shared" si="26"/>
        <v>78672</v>
      </c>
      <c r="U26" s="184">
        <f t="shared" si="27"/>
        <v>82857.599999999991</v>
      </c>
    </row>
    <row r="27" spans="1:21" ht="12.75" customHeight="1" x14ac:dyDescent="0.2">
      <c r="A27" s="33"/>
      <c r="B27" s="327" t="s">
        <v>69</v>
      </c>
      <c r="C27" s="328"/>
      <c r="D27" s="328"/>
      <c r="E27" s="328"/>
      <c r="F27" s="328"/>
      <c r="G27" s="363"/>
      <c r="H27" s="18">
        <v>44054</v>
      </c>
      <c r="I27" s="98">
        <v>251.81</v>
      </c>
      <c r="J27" s="30">
        <v>109440</v>
      </c>
      <c r="K27" s="1">
        <v>0.98</v>
      </c>
      <c r="L27" s="26">
        <v>97.292580409356717</v>
      </c>
      <c r="M27" s="7">
        <f t="shared" si="14"/>
        <v>106476.99999999999</v>
      </c>
      <c r="N27" s="184">
        <f t="shared" si="15"/>
        <v>107251.2</v>
      </c>
      <c r="P27" s="98">
        <v>371.19</v>
      </c>
      <c r="Q27" s="30">
        <v>86400</v>
      </c>
      <c r="R27" s="1">
        <v>0.97599999999999998</v>
      </c>
      <c r="S27" s="26">
        <v>91.055555555555557</v>
      </c>
      <c r="T27" s="7">
        <f t="shared" si="26"/>
        <v>78672</v>
      </c>
      <c r="U27" s="184">
        <f t="shared" si="27"/>
        <v>84326.399999999994</v>
      </c>
    </row>
    <row r="28" spans="1:21" ht="12.75" customHeight="1" x14ac:dyDescent="0.2">
      <c r="A28" s="18">
        <v>44053</v>
      </c>
      <c r="B28" s="98">
        <v>264.08999999999997</v>
      </c>
      <c r="C28" s="30">
        <v>104400</v>
      </c>
      <c r="D28" s="3">
        <v>0.91300000000000003</v>
      </c>
      <c r="E28" s="26">
        <v>75.356321839080465</v>
      </c>
      <c r="F28" s="7">
        <f t="shared" ref="F28" si="28">C28*E28/100</f>
        <v>78672.000000000015</v>
      </c>
      <c r="G28" s="184">
        <f t="shared" ref="G28" si="29">C28*D28</f>
        <v>95317.2</v>
      </c>
      <c r="I28" s="98">
        <v>251.36</v>
      </c>
      <c r="J28" s="30">
        <v>109440</v>
      </c>
      <c r="K28" s="1">
        <v>0.98799999999999999</v>
      </c>
      <c r="L28" s="26">
        <v>97.292580409356717</v>
      </c>
      <c r="M28" s="7">
        <f t="shared" si="14"/>
        <v>106476.99999999999</v>
      </c>
      <c r="N28" s="184">
        <f t="shared" si="15"/>
        <v>108126.72</v>
      </c>
      <c r="O28" s="18">
        <v>44053</v>
      </c>
      <c r="P28" s="98">
        <v>371.06</v>
      </c>
      <c r="Q28" s="30">
        <v>86400</v>
      </c>
      <c r="R28" s="1">
        <v>0.97099999999999997</v>
      </c>
      <c r="S28" s="26">
        <v>95.194444444444443</v>
      </c>
      <c r="T28" s="7">
        <f t="shared" si="26"/>
        <v>82248</v>
      </c>
      <c r="U28" s="184">
        <f t="shared" si="27"/>
        <v>83894.399999999994</v>
      </c>
    </row>
    <row r="29" spans="1:21" ht="12.75" customHeight="1" x14ac:dyDescent="0.2">
      <c r="B29" s="98">
        <v>264.39</v>
      </c>
      <c r="C29" s="30">
        <v>104400</v>
      </c>
      <c r="D29" s="3">
        <v>0.98299999999999998</v>
      </c>
      <c r="E29" s="26">
        <v>95.908045977011497</v>
      </c>
      <c r="F29" s="7">
        <f t="shared" ref="F29:F43" si="30">C29*E29/100</f>
        <v>100128</v>
      </c>
      <c r="G29" s="184">
        <f t="shared" ref="G29:G43" si="31">C29*D29</f>
        <v>102625.2</v>
      </c>
      <c r="H29" s="18">
        <v>44055</v>
      </c>
      <c r="I29" s="98">
        <v>253.06</v>
      </c>
      <c r="J29" s="30">
        <v>109440</v>
      </c>
      <c r="K29" s="1">
        <v>0.98099999999999998</v>
      </c>
      <c r="L29" s="26">
        <v>94.919590643274859</v>
      </c>
      <c r="M29" s="7">
        <f t="shared" si="14"/>
        <v>103880</v>
      </c>
      <c r="N29" s="184">
        <f t="shared" si="15"/>
        <v>107360.64</v>
      </c>
      <c r="P29" s="98">
        <v>371.43</v>
      </c>
      <c r="Q29" s="30">
        <v>86400</v>
      </c>
      <c r="R29" s="1">
        <v>0.97</v>
      </c>
      <c r="S29" s="26">
        <v>95.194444444444443</v>
      </c>
      <c r="T29" s="7">
        <f t="shared" si="26"/>
        <v>82248</v>
      </c>
      <c r="U29" s="184">
        <f t="shared" si="27"/>
        <v>83808</v>
      </c>
    </row>
    <row r="30" spans="1:21" ht="12.75" customHeight="1" x14ac:dyDescent="0.2">
      <c r="A30" s="18">
        <v>44054</v>
      </c>
      <c r="B30" s="98">
        <v>264.04000000000002</v>
      </c>
      <c r="C30" s="30">
        <v>104400</v>
      </c>
      <c r="D30" s="3">
        <v>0.98699999999999999</v>
      </c>
      <c r="E30" s="26">
        <v>95.908045977011497</v>
      </c>
      <c r="F30" s="7">
        <f t="shared" si="30"/>
        <v>100128</v>
      </c>
      <c r="G30" s="184">
        <f t="shared" si="31"/>
        <v>103042.8</v>
      </c>
      <c r="I30" s="98">
        <v>251.44</v>
      </c>
      <c r="J30" s="30">
        <v>109440</v>
      </c>
      <c r="K30" s="1">
        <v>0.98599999999999999</v>
      </c>
      <c r="L30" s="26">
        <v>97.292580409356717</v>
      </c>
      <c r="M30" s="7">
        <f t="shared" si="14"/>
        <v>106476.99999999999</v>
      </c>
      <c r="N30" s="184">
        <f t="shared" si="15"/>
        <v>107907.84</v>
      </c>
      <c r="P30" s="260">
        <f>AVERAGE(P24:P29)</f>
        <v>371.09500000000003</v>
      </c>
      <c r="Q30" s="261"/>
      <c r="R30" s="262" t="s">
        <v>1</v>
      </c>
      <c r="S30" s="263">
        <f>T30/U30</f>
        <v>0.92709961220119241</v>
      </c>
      <c r="T30" s="257">
        <f>SUM(T24:T29)</f>
        <v>461304</v>
      </c>
      <c r="U30" s="257">
        <f>SUM(U24:U29)</f>
        <v>497577.6</v>
      </c>
    </row>
    <row r="31" spans="1:21" ht="14.25" customHeight="1" x14ac:dyDescent="0.2">
      <c r="B31" s="98">
        <v>263.58</v>
      </c>
      <c r="C31" s="30">
        <v>104400</v>
      </c>
      <c r="D31" s="3">
        <v>0.99099999999999999</v>
      </c>
      <c r="E31" s="26">
        <v>98.191570881226056</v>
      </c>
      <c r="F31" s="7">
        <f t="shared" si="30"/>
        <v>102512</v>
      </c>
      <c r="G31" s="184">
        <f t="shared" si="31"/>
        <v>103460.4</v>
      </c>
      <c r="H31" s="18">
        <v>44056</v>
      </c>
      <c r="I31" s="98">
        <v>251.33</v>
      </c>
      <c r="J31" s="30">
        <v>109440</v>
      </c>
      <c r="K31" s="1">
        <v>0.97199999999999998</v>
      </c>
      <c r="L31" s="26">
        <v>94.919590643274859</v>
      </c>
      <c r="M31" s="7">
        <f t="shared" si="14"/>
        <v>103880</v>
      </c>
      <c r="N31" s="184">
        <f t="shared" si="15"/>
        <v>106375.67999999999</v>
      </c>
      <c r="P31" s="98"/>
      <c r="Q31" s="30"/>
      <c r="R31" s="1"/>
      <c r="S31" s="26"/>
      <c r="T31" s="7"/>
      <c r="U31" s="184"/>
    </row>
    <row r="32" spans="1:21" ht="14.25" customHeight="1" x14ac:dyDescent="0.2">
      <c r="A32" s="18">
        <v>44055</v>
      </c>
      <c r="B32" s="98">
        <v>263.83</v>
      </c>
      <c r="C32" s="30">
        <v>104400</v>
      </c>
      <c r="D32" s="3">
        <v>0.98699999999999999</v>
      </c>
      <c r="E32" s="26">
        <v>95.908045977011497</v>
      </c>
      <c r="F32" s="7">
        <f t="shared" si="30"/>
        <v>100128</v>
      </c>
      <c r="G32" s="184">
        <f t="shared" si="31"/>
        <v>103042.8</v>
      </c>
      <c r="I32" s="104">
        <v>253.85</v>
      </c>
      <c r="J32" s="30">
        <v>109440</v>
      </c>
      <c r="K32" s="1">
        <v>0.97899999999999998</v>
      </c>
      <c r="L32" s="26">
        <v>94.919590643274859</v>
      </c>
      <c r="M32" s="7">
        <f t="shared" si="14"/>
        <v>103880</v>
      </c>
      <c r="N32" s="184">
        <f t="shared" si="15"/>
        <v>107141.75999999999</v>
      </c>
      <c r="O32" s="33"/>
      <c r="P32" s="323" t="s">
        <v>74</v>
      </c>
      <c r="Q32" s="323"/>
      <c r="R32" s="323"/>
      <c r="S32" s="323"/>
      <c r="T32" s="323"/>
      <c r="U32" s="323"/>
    </row>
    <row r="33" spans="1:21" ht="13.9" customHeight="1" x14ac:dyDescent="0.2">
      <c r="B33" s="98">
        <v>264.69</v>
      </c>
      <c r="C33" s="30">
        <v>104400</v>
      </c>
      <c r="D33" s="3">
        <v>0.999</v>
      </c>
      <c r="E33" s="26">
        <v>98.191570881226056</v>
      </c>
      <c r="F33" s="7">
        <f t="shared" si="30"/>
        <v>102512</v>
      </c>
      <c r="G33" s="184">
        <f t="shared" si="31"/>
        <v>104295.6</v>
      </c>
      <c r="H33" s="18">
        <v>44057</v>
      </c>
      <c r="I33" s="98">
        <v>252.12</v>
      </c>
      <c r="J33" s="30">
        <v>109440</v>
      </c>
      <c r="K33" s="1">
        <v>0.93600000000000005</v>
      </c>
      <c r="L33" s="26">
        <v>87.800621345029242</v>
      </c>
      <c r="M33" s="7">
        <f t="shared" si="14"/>
        <v>96089</v>
      </c>
      <c r="N33" s="184">
        <f t="shared" si="15"/>
        <v>102435.84000000001</v>
      </c>
      <c r="O33" s="18">
        <v>44054</v>
      </c>
      <c r="P33" s="147">
        <v>454.9</v>
      </c>
      <c r="Q33" s="187">
        <v>70560</v>
      </c>
      <c r="R33" s="267">
        <v>0.92400000000000004</v>
      </c>
      <c r="S33" s="132">
        <v>58.367346938775512</v>
      </c>
      <c r="T33" s="7">
        <f t="shared" ref="T33" si="32">Q33*S33/100</f>
        <v>41184</v>
      </c>
      <c r="U33" s="184">
        <f t="shared" ref="U33" si="33">Q33*R33</f>
        <v>65197.440000000002</v>
      </c>
    </row>
    <row r="34" spans="1:21" x14ac:dyDescent="0.2">
      <c r="A34" s="18">
        <v>44056</v>
      </c>
      <c r="B34" s="98">
        <v>265.31</v>
      </c>
      <c r="C34" s="30">
        <v>104400</v>
      </c>
      <c r="D34" s="3">
        <v>0.98399999999999999</v>
      </c>
      <c r="E34" s="26">
        <v>95.908045977011497</v>
      </c>
      <c r="F34" s="7">
        <f t="shared" si="30"/>
        <v>100128</v>
      </c>
      <c r="G34" s="184">
        <f t="shared" si="31"/>
        <v>102729.59999999999</v>
      </c>
      <c r="I34" s="98">
        <v>252.79</v>
      </c>
      <c r="J34" s="30">
        <v>109440</v>
      </c>
      <c r="K34" s="1">
        <v>0.98699999999999999</v>
      </c>
      <c r="L34" s="26">
        <v>94.919590643274859</v>
      </c>
      <c r="M34" s="7">
        <f t="shared" si="14"/>
        <v>103880</v>
      </c>
      <c r="N34" s="184">
        <f t="shared" si="15"/>
        <v>108017.28</v>
      </c>
      <c r="P34" s="98">
        <v>453.71</v>
      </c>
      <c r="Q34" s="30">
        <v>70560</v>
      </c>
      <c r="R34" s="1">
        <v>0.95299999999999996</v>
      </c>
      <c r="S34" s="26">
        <v>89.795918367346943</v>
      </c>
      <c r="T34" s="7">
        <f t="shared" ref="T34:T48" si="34">Q34*S34/100</f>
        <v>63360</v>
      </c>
      <c r="U34" s="184">
        <f t="shared" ref="U34:U48" si="35">Q34*R34</f>
        <v>67243.679999999993</v>
      </c>
    </row>
    <row r="35" spans="1:21" ht="12.75" customHeight="1" x14ac:dyDescent="0.2">
      <c r="B35" s="98">
        <v>265.56</v>
      </c>
      <c r="C35" s="30">
        <v>104400</v>
      </c>
      <c r="D35" s="3">
        <v>0.98199999999999998</v>
      </c>
      <c r="E35" s="26">
        <v>95.908045977011497</v>
      </c>
      <c r="F35" s="7">
        <f t="shared" si="30"/>
        <v>100128</v>
      </c>
      <c r="G35" s="184">
        <f t="shared" si="31"/>
        <v>102520.8</v>
      </c>
      <c r="H35" s="18">
        <v>44058</v>
      </c>
      <c r="I35" s="98">
        <v>253.33</v>
      </c>
      <c r="J35" s="30">
        <v>109440</v>
      </c>
      <c r="K35" s="1">
        <v>0.97499999999999998</v>
      </c>
      <c r="L35" s="26">
        <v>92.546600877192986</v>
      </c>
      <c r="M35" s="7">
        <f t="shared" si="14"/>
        <v>101283</v>
      </c>
      <c r="N35" s="184">
        <f t="shared" si="15"/>
        <v>106704</v>
      </c>
      <c r="O35" s="18">
        <v>44055</v>
      </c>
      <c r="P35" s="98">
        <v>454</v>
      </c>
      <c r="Q35" s="30">
        <v>70560</v>
      </c>
      <c r="R35" s="1">
        <v>0.999</v>
      </c>
      <c r="S35" s="26">
        <v>98.775510204081627</v>
      </c>
      <c r="T35" s="7">
        <f t="shared" si="34"/>
        <v>69696</v>
      </c>
      <c r="U35" s="184">
        <f t="shared" si="35"/>
        <v>70489.440000000002</v>
      </c>
    </row>
    <row r="36" spans="1:21" x14ac:dyDescent="0.2">
      <c r="A36" s="18">
        <v>44057</v>
      </c>
      <c r="B36" s="98">
        <v>265.2</v>
      </c>
      <c r="C36" s="30">
        <v>104400</v>
      </c>
      <c r="D36" s="3">
        <v>0.98699999999999999</v>
      </c>
      <c r="E36" s="26">
        <v>95.908045977011497</v>
      </c>
      <c r="F36" s="7">
        <f t="shared" si="30"/>
        <v>100128</v>
      </c>
      <c r="G36" s="184">
        <f t="shared" si="31"/>
        <v>103042.8</v>
      </c>
      <c r="I36" s="98">
        <v>252.06</v>
      </c>
      <c r="J36" s="30">
        <v>109440</v>
      </c>
      <c r="K36" s="1">
        <v>0.98099999999999998</v>
      </c>
      <c r="L36" s="26">
        <v>94.919590643274859</v>
      </c>
      <c r="M36" s="7">
        <f t="shared" si="14"/>
        <v>103880</v>
      </c>
      <c r="N36" s="184">
        <f t="shared" si="15"/>
        <v>107360.64</v>
      </c>
      <c r="P36" s="98">
        <v>455.54</v>
      </c>
      <c r="Q36" s="30">
        <v>70560</v>
      </c>
      <c r="R36" s="1">
        <v>0.97099999999999997</v>
      </c>
      <c r="S36" s="26">
        <v>94.285714285714278</v>
      </c>
      <c r="T36" s="7">
        <f t="shared" si="34"/>
        <v>66527.999999999985</v>
      </c>
      <c r="U36" s="184">
        <f t="shared" si="35"/>
        <v>68513.759999999995</v>
      </c>
    </row>
    <row r="37" spans="1:21" x14ac:dyDescent="0.2">
      <c r="B37" s="98">
        <v>265.60000000000002</v>
      </c>
      <c r="C37" s="30">
        <v>104400</v>
      </c>
      <c r="D37" s="3">
        <v>0.99</v>
      </c>
      <c r="E37" s="26">
        <v>98.191570881226056</v>
      </c>
      <c r="F37" s="7">
        <f t="shared" si="30"/>
        <v>102512</v>
      </c>
      <c r="G37" s="184">
        <f t="shared" si="31"/>
        <v>103356</v>
      </c>
      <c r="H37" s="18">
        <v>44059</v>
      </c>
      <c r="I37" s="98">
        <v>252.72</v>
      </c>
      <c r="J37" s="30">
        <v>109440</v>
      </c>
      <c r="K37" s="1">
        <v>0.97399999999999998</v>
      </c>
      <c r="L37" s="26">
        <v>94.919590643274859</v>
      </c>
      <c r="M37" s="7">
        <f t="shared" si="14"/>
        <v>103880</v>
      </c>
      <c r="N37" s="184">
        <f t="shared" si="15"/>
        <v>106594.56</v>
      </c>
      <c r="O37" s="18">
        <v>44056</v>
      </c>
      <c r="P37" s="98">
        <v>453.91</v>
      </c>
      <c r="Q37" s="30">
        <v>70560</v>
      </c>
      <c r="R37" s="1">
        <v>0.96</v>
      </c>
      <c r="S37" s="26">
        <v>92.040816326530617</v>
      </c>
      <c r="T37" s="7">
        <f t="shared" si="34"/>
        <v>64944</v>
      </c>
      <c r="U37" s="184">
        <f t="shared" si="35"/>
        <v>67737.599999999991</v>
      </c>
    </row>
    <row r="38" spans="1:21" ht="12.75" customHeight="1" x14ac:dyDescent="0.2">
      <c r="A38" s="18">
        <v>44058</v>
      </c>
      <c r="B38" s="98">
        <v>264.5</v>
      </c>
      <c r="C38" s="30">
        <v>104400</v>
      </c>
      <c r="D38" s="3">
        <v>0.99</v>
      </c>
      <c r="E38" s="26">
        <v>98.191570881226056</v>
      </c>
      <c r="F38" s="7">
        <f t="shared" si="30"/>
        <v>102512</v>
      </c>
      <c r="G38" s="184">
        <f t="shared" si="31"/>
        <v>103356</v>
      </c>
      <c r="I38" s="98">
        <v>251.83</v>
      </c>
      <c r="J38" s="30">
        <v>109440</v>
      </c>
      <c r="K38" s="1">
        <v>0.98</v>
      </c>
      <c r="L38" s="26">
        <v>94.919590643274859</v>
      </c>
      <c r="M38" s="7">
        <f t="shared" si="14"/>
        <v>103880</v>
      </c>
      <c r="N38" s="184">
        <f t="shared" si="15"/>
        <v>107251.2</v>
      </c>
      <c r="P38" s="98">
        <v>455.06</v>
      </c>
      <c r="Q38" s="30">
        <v>70560</v>
      </c>
      <c r="R38" s="1">
        <v>0.95599999999999996</v>
      </c>
      <c r="S38" s="26">
        <v>92.040816326530617</v>
      </c>
      <c r="T38" s="7">
        <f t="shared" si="34"/>
        <v>64944</v>
      </c>
      <c r="U38" s="184">
        <f t="shared" si="35"/>
        <v>67455.360000000001</v>
      </c>
    </row>
    <row r="39" spans="1:21" x14ac:dyDescent="0.2">
      <c r="B39" s="98">
        <v>265.31</v>
      </c>
      <c r="C39" s="30">
        <v>104400</v>
      </c>
      <c r="D39" s="3">
        <v>0.98299999999999998</v>
      </c>
      <c r="E39" s="26">
        <v>95.908045977011497</v>
      </c>
      <c r="F39" s="7">
        <f t="shared" si="30"/>
        <v>100128</v>
      </c>
      <c r="G39" s="184">
        <f t="shared" si="31"/>
        <v>102625.2</v>
      </c>
      <c r="I39" s="260">
        <f>AVERAGE(I11:I38)</f>
        <v>251.9532142857143</v>
      </c>
      <c r="J39" s="261"/>
      <c r="K39" s="262" t="s">
        <v>1</v>
      </c>
      <c r="L39" s="263">
        <f>M39/N39</f>
        <v>0.95973209574472884</v>
      </c>
      <c r="M39" s="257">
        <f>SUM(M11:M38)</f>
        <v>2867088</v>
      </c>
      <c r="N39" s="257">
        <f>SUM(N11:N38)</f>
        <v>2987383.6799999997</v>
      </c>
      <c r="O39" s="18">
        <v>44057</v>
      </c>
      <c r="P39" s="98">
        <v>455.52</v>
      </c>
      <c r="Q39" s="30">
        <v>70560</v>
      </c>
      <c r="R39" s="1">
        <v>0.96599999999999997</v>
      </c>
      <c r="S39" s="26">
        <v>94.285714285714278</v>
      </c>
      <c r="T39" s="7">
        <f t="shared" si="34"/>
        <v>66527.999999999985</v>
      </c>
      <c r="U39" s="184">
        <f t="shared" si="35"/>
        <v>68160.959999999992</v>
      </c>
    </row>
    <row r="40" spans="1:21" x14ac:dyDescent="0.2">
      <c r="A40" s="18">
        <v>44059</v>
      </c>
      <c r="B40" s="98">
        <v>265</v>
      </c>
      <c r="C40" s="30">
        <v>104400</v>
      </c>
      <c r="D40" s="3">
        <v>0.99</v>
      </c>
      <c r="E40" s="26">
        <v>95.908045977011497</v>
      </c>
      <c r="F40" s="7">
        <f t="shared" si="30"/>
        <v>100128</v>
      </c>
      <c r="G40" s="184">
        <f t="shared" si="31"/>
        <v>103356</v>
      </c>
      <c r="I40" s="98"/>
      <c r="J40" s="30"/>
      <c r="K40" s="1"/>
      <c r="L40" s="26"/>
      <c r="M40" s="7"/>
      <c r="N40" s="184"/>
      <c r="P40" s="98">
        <v>455.29</v>
      </c>
      <c r="Q40" s="30">
        <v>70560</v>
      </c>
      <c r="R40" s="1">
        <v>0.96399999999999997</v>
      </c>
      <c r="S40" s="26">
        <v>94.285714285714278</v>
      </c>
      <c r="T40" s="7">
        <f t="shared" si="34"/>
        <v>66527.999999999985</v>
      </c>
      <c r="U40" s="184">
        <f t="shared" si="35"/>
        <v>68019.839999999997</v>
      </c>
    </row>
    <row r="41" spans="1:21" x14ac:dyDescent="0.2">
      <c r="B41" s="98">
        <v>266.37</v>
      </c>
      <c r="C41" s="30">
        <v>104400</v>
      </c>
      <c r="D41" s="3">
        <v>0.98699999999999999</v>
      </c>
      <c r="E41" s="26">
        <v>95.908045977011497</v>
      </c>
      <c r="F41" s="7">
        <f t="shared" si="30"/>
        <v>100128</v>
      </c>
      <c r="G41" s="184">
        <f t="shared" si="31"/>
        <v>103042.8</v>
      </c>
      <c r="H41" s="33"/>
      <c r="I41" s="323" t="s">
        <v>77</v>
      </c>
      <c r="J41" s="323"/>
      <c r="K41" s="323"/>
      <c r="L41" s="323"/>
      <c r="M41" s="323"/>
      <c r="N41" s="323"/>
      <c r="O41" s="18">
        <v>44058</v>
      </c>
      <c r="P41" s="98">
        <v>455.69</v>
      </c>
      <c r="Q41" s="30">
        <v>70560</v>
      </c>
      <c r="R41" s="1">
        <v>0.97099999999999997</v>
      </c>
      <c r="S41" s="26">
        <v>94.285714285714278</v>
      </c>
      <c r="T41" s="7">
        <f t="shared" si="34"/>
        <v>66527.999999999985</v>
      </c>
      <c r="U41" s="184">
        <f t="shared" si="35"/>
        <v>68513.759999999995</v>
      </c>
    </row>
    <row r="42" spans="1:21" ht="13.9" customHeight="1" x14ac:dyDescent="0.2">
      <c r="A42" s="18">
        <v>44060</v>
      </c>
      <c r="B42" s="98">
        <v>264.63</v>
      </c>
      <c r="C42" s="30">
        <v>104400</v>
      </c>
      <c r="D42" s="3">
        <v>0.998</v>
      </c>
      <c r="E42" s="26">
        <v>98.191570881226056</v>
      </c>
      <c r="F42" s="7">
        <f t="shared" si="30"/>
        <v>102512</v>
      </c>
      <c r="G42" s="184">
        <f t="shared" si="31"/>
        <v>104191.2</v>
      </c>
      <c r="H42" s="18">
        <v>44060</v>
      </c>
      <c r="I42" s="147">
        <v>189.75</v>
      </c>
      <c r="J42" s="187">
        <v>110160</v>
      </c>
      <c r="K42" s="38">
        <v>0.89100000000000001</v>
      </c>
      <c r="L42" s="132">
        <v>59.558823529411761</v>
      </c>
      <c r="M42" s="7">
        <f t="shared" ref="M42" si="36">J42*L42/100</f>
        <v>65610</v>
      </c>
      <c r="N42" s="184">
        <f t="shared" ref="N42" si="37">J42*K42</f>
        <v>98152.56</v>
      </c>
      <c r="P42" s="98">
        <v>456.31</v>
      </c>
      <c r="Q42" s="30">
        <v>70560</v>
      </c>
      <c r="R42" s="1">
        <v>0.95799999999999996</v>
      </c>
      <c r="S42" s="26">
        <v>94.285714285714278</v>
      </c>
      <c r="T42" s="7">
        <f t="shared" si="34"/>
        <v>66527.999999999985</v>
      </c>
      <c r="U42" s="184">
        <f t="shared" si="35"/>
        <v>67596.479999999996</v>
      </c>
    </row>
    <row r="43" spans="1:21" ht="14.25" customHeight="1" x14ac:dyDescent="0.2">
      <c r="B43" s="98">
        <v>266.14</v>
      </c>
      <c r="C43" s="30">
        <v>104400</v>
      </c>
      <c r="D43" s="3">
        <v>0.99</v>
      </c>
      <c r="E43" s="26">
        <v>95.908045977011497</v>
      </c>
      <c r="F43" s="7">
        <f t="shared" si="30"/>
        <v>100128</v>
      </c>
      <c r="G43" s="184">
        <f t="shared" si="31"/>
        <v>103356</v>
      </c>
      <c r="I43" s="147">
        <v>191.14</v>
      </c>
      <c r="J43" s="148">
        <v>111600</v>
      </c>
      <c r="K43" s="38">
        <v>0.97599999999999998</v>
      </c>
      <c r="L43" s="23">
        <v>91.451612903225808</v>
      </c>
      <c r="M43" s="7">
        <f t="shared" ref="M43:M71" si="38">J43*L43/100</f>
        <v>102060</v>
      </c>
      <c r="N43" s="184">
        <f t="shared" ref="N43:N71" si="39">J43*K43</f>
        <v>108921.59999999999</v>
      </c>
      <c r="O43" s="18">
        <v>44059</v>
      </c>
      <c r="P43" s="98">
        <v>455.43</v>
      </c>
      <c r="Q43" s="30">
        <v>70560</v>
      </c>
      <c r="R43" s="1">
        <v>0.97199999999999998</v>
      </c>
      <c r="S43" s="26">
        <v>94.285714285714278</v>
      </c>
      <c r="T43" s="7">
        <f t="shared" si="34"/>
        <v>66527.999999999985</v>
      </c>
      <c r="U43" s="184">
        <f t="shared" si="35"/>
        <v>68584.319999999992</v>
      </c>
    </row>
    <row r="44" spans="1:21" x14ac:dyDescent="0.2">
      <c r="B44" s="260">
        <f>AVERAGE(B28:B43)</f>
        <v>264.89</v>
      </c>
      <c r="C44" s="261"/>
      <c r="D44" s="262" t="s">
        <v>1</v>
      </c>
      <c r="E44" s="263">
        <f>F44/G44</f>
        <v>0.96905827839103331</v>
      </c>
      <c r="F44" s="257">
        <f>SUM(F28:F43)</f>
        <v>1592512</v>
      </c>
      <c r="G44" s="257">
        <f>SUM(G28:G43)</f>
        <v>1643360.4000000001</v>
      </c>
      <c r="H44" s="18">
        <v>44061</v>
      </c>
      <c r="I44" s="98">
        <v>190.75</v>
      </c>
      <c r="J44" s="30">
        <v>115200</v>
      </c>
      <c r="K44" s="1">
        <v>0.999</v>
      </c>
      <c r="L44" s="26">
        <v>98.0859375</v>
      </c>
      <c r="M44" s="7">
        <f t="shared" si="38"/>
        <v>112995</v>
      </c>
      <c r="N44" s="184">
        <f t="shared" si="39"/>
        <v>115084.8</v>
      </c>
      <c r="P44" s="98">
        <v>455.16</v>
      </c>
      <c r="Q44" s="30">
        <v>70560</v>
      </c>
      <c r="R44" s="1">
        <v>0.95799999999999996</v>
      </c>
      <c r="S44" s="26">
        <v>94.285714285714278</v>
      </c>
      <c r="T44" s="7">
        <f t="shared" si="34"/>
        <v>66527.999999999985</v>
      </c>
      <c r="U44" s="184">
        <f t="shared" si="35"/>
        <v>67596.479999999996</v>
      </c>
    </row>
    <row r="45" spans="1:21" x14ac:dyDescent="0.2">
      <c r="B45" s="98"/>
      <c r="C45" s="30"/>
      <c r="D45" s="3"/>
      <c r="E45" s="26"/>
      <c r="F45" s="7"/>
      <c r="G45" s="184"/>
      <c r="I45" s="98">
        <v>191.56</v>
      </c>
      <c r="J45" s="30">
        <v>115200</v>
      </c>
      <c r="K45" s="1">
        <v>0.999</v>
      </c>
      <c r="L45" s="26">
        <v>98.0859375</v>
      </c>
      <c r="M45" s="7">
        <f t="shared" si="38"/>
        <v>112995</v>
      </c>
      <c r="N45" s="184">
        <f t="shared" si="39"/>
        <v>115084.8</v>
      </c>
      <c r="O45" s="18">
        <v>44060</v>
      </c>
      <c r="P45" s="98">
        <v>455.54</v>
      </c>
      <c r="Q45" s="30">
        <v>70272</v>
      </c>
      <c r="R45" s="1">
        <v>0.97599999999999998</v>
      </c>
      <c r="S45" s="26">
        <v>94.672131147540981</v>
      </c>
      <c r="T45" s="7">
        <f t="shared" si="34"/>
        <v>66528</v>
      </c>
      <c r="U45" s="184">
        <f t="shared" si="35"/>
        <v>68585.471999999994</v>
      </c>
    </row>
    <row r="46" spans="1:21" ht="12.75" customHeight="1" x14ac:dyDescent="0.2">
      <c r="A46" s="33"/>
      <c r="B46" s="327" t="s">
        <v>70</v>
      </c>
      <c r="C46" s="328"/>
      <c r="D46" s="328"/>
      <c r="E46" s="328"/>
      <c r="F46" s="328"/>
      <c r="G46" s="363"/>
      <c r="H46" s="18">
        <v>44062</v>
      </c>
      <c r="I46" s="98">
        <v>193.58</v>
      </c>
      <c r="J46" s="30">
        <v>118080</v>
      </c>
      <c r="K46" s="1">
        <v>0.95399999999999996</v>
      </c>
      <c r="L46" s="26">
        <v>92.606707317073173</v>
      </c>
      <c r="M46" s="7">
        <f t="shared" si="38"/>
        <v>109350</v>
      </c>
      <c r="N46" s="184">
        <f t="shared" si="39"/>
        <v>112648.31999999999</v>
      </c>
      <c r="P46" s="98">
        <v>456.1</v>
      </c>
      <c r="Q46" s="30">
        <v>70560</v>
      </c>
      <c r="R46" s="1">
        <v>0.96899999999999997</v>
      </c>
      <c r="S46" s="26">
        <v>94.285714285714278</v>
      </c>
      <c r="T46" s="7">
        <f t="shared" si="34"/>
        <v>66527.999999999985</v>
      </c>
      <c r="U46" s="184">
        <f t="shared" si="35"/>
        <v>68372.639999999999</v>
      </c>
    </row>
    <row r="47" spans="1:21" ht="12.75" customHeight="1" x14ac:dyDescent="0.2">
      <c r="A47" s="18">
        <v>44061</v>
      </c>
      <c r="B47" s="98">
        <v>307.89</v>
      </c>
      <c r="C47" s="30">
        <v>97200</v>
      </c>
      <c r="D47" s="3">
        <v>0.96299999999999997</v>
      </c>
      <c r="E47" s="26">
        <v>78.81481481481481</v>
      </c>
      <c r="F47" s="7">
        <f t="shared" ref="F47" si="40">C47*E47/100</f>
        <v>76607.999999999985</v>
      </c>
      <c r="G47" s="184">
        <f t="shared" ref="G47" si="41">C47*D47</f>
        <v>93603.599999999991</v>
      </c>
      <c r="I47" s="98">
        <v>190.83</v>
      </c>
      <c r="J47" s="30">
        <v>118800</v>
      </c>
      <c r="K47" s="1">
        <v>0.97099999999999997</v>
      </c>
      <c r="L47" s="26">
        <v>95.113636363636374</v>
      </c>
      <c r="M47" s="7">
        <f t="shared" si="38"/>
        <v>112995.00000000001</v>
      </c>
      <c r="N47" s="184">
        <f t="shared" si="39"/>
        <v>115354.8</v>
      </c>
      <c r="O47" s="18">
        <v>44061</v>
      </c>
      <c r="P47" s="98">
        <v>454.75</v>
      </c>
      <c r="Q47" s="30">
        <v>70560</v>
      </c>
      <c r="R47" s="1">
        <v>0.97099999999999997</v>
      </c>
      <c r="S47" s="26">
        <v>94.285714285714278</v>
      </c>
      <c r="T47" s="7">
        <f t="shared" si="34"/>
        <v>66527.999999999985</v>
      </c>
      <c r="U47" s="184">
        <f t="shared" si="35"/>
        <v>68513.759999999995</v>
      </c>
    </row>
    <row r="48" spans="1:21" ht="14.25" customHeight="1" x14ac:dyDescent="0.2">
      <c r="B48" s="98">
        <v>310.19</v>
      </c>
      <c r="C48" s="30">
        <v>97200</v>
      </c>
      <c r="D48" s="3">
        <v>0.99099999999999999</v>
      </c>
      <c r="E48" s="26">
        <v>96.055555555555557</v>
      </c>
      <c r="F48" s="7">
        <f t="shared" ref="F48:F54" si="42">C48*E48/100</f>
        <v>93366</v>
      </c>
      <c r="G48" s="184">
        <f t="shared" ref="G48:G54" si="43">C48*D48</f>
        <v>96325.2</v>
      </c>
      <c r="H48" s="18">
        <v>44063</v>
      </c>
      <c r="I48" s="98">
        <v>192.45</v>
      </c>
      <c r="J48" s="30">
        <v>118800</v>
      </c>
      <c r="K48" s="1">
        <v>0.96499999999999997</v>
      </c>
      <c r="L48" s="26">
        <v>92.045454545454547</v>
      </c>
      <c r="M48" s="7">
        <f t="shared" si="38"/>
        <v>109350</v>
      </c>
      <c r="N48" s="184">
        <f t="shared" si="39"/>
        <v>114642</v>
      </c>
      <c r="P48" s="98">
        <v>455.62</v>
      </c>
      <c r="Q48" s="30">
        <v>70560</v>
      </c>
      <c r="R48" s="1">
        <v>0.98399999999999999</v>
      </c>
      <c r="S48" s="26">
        <v>92.040816326530617</v>
      </c>
      <c r="T48" s="7">
        <f t="shared" si="34"/>
        <v>64944</v>
      </c>
      <c r="U48" s="184">
        <f t="shared" si="35"/>
        <v>69431.039999999994</v>
      </c>
    </row>
    <row r="49" spans="1:21" ht="12.75" customHeight="1" x14ac:dyDescent="0.2">
      <c r="A49" s="18">
        <v>44062</v>
      </c>
      <c r="B49" s="98">
        <v>311.66000000000003</v>
      </c>
      <c r="C49" s="30">
        <v>97200</v>
      </c>
      <c r="D49" s="3">
        <v>0.97599999999999998</v>
      </c>
      <c r="E49" s="26">
        <v>93.592592592592595</v>
      </c>
      <c r="F49" s="7">
        <f t="shared" si="42"/>
        <v>90972</v>
      </c>
      <c r="G49" s="184">
        <f t="shared" si="43"/>
        <v>94867.199999999997</v>
      </c>
      <c r="I49" s="98">
        <v>190.92</v>
      </c>
      <c r="J49" s="30">
        <v>118800</v>
      </c>
      <c r="K49" s="1">
        <v>0.97599999999999998</v>
      </c>
      <c r="L49" s="26">
        <v>95.113636363636374</v>
      </c>
      <c r="M49" s="7">
        <f t="shared" si="38"/>
        <v>112995.00000000001</v>
      </c>
      <c r="N49" s="184">
        <f t="shared" si="39"/>
        <v>115948.8</v>
      </c>
      <c r="P49" s="260">
        <f>AVERAGE(P33:P48)</f>
        <v>455.15812500000004</v>
      </c>
      <c r="Q49" s="261"/>
      <c r="R49" s="262" t="s">
        <v>1</v>
      </c>
      <c r="S49" s="263">
        <f>T49/U49</f>
        <v>0.94893631412685187</v>
      </c>
      <c r="T49" s="257">
        <f>SUM(T33:T48)</f>
        <v>1034352</v>
      </c>
      <c r="U49" s="257">
        <f>SUM(U33:U48)</f>
        <v>1090012.0319999999</v>
      </c>
    </row>
    <row r="50" spans="1:21" x14ac:dyDescent="0.2">
      <c r="B50" s="98">
        <v>309.75</v>
      </c>
      <c r="C50" s="30">
        <v>97200</v>
      </c>
      <c r="D50" s="3">
        <v>0.98099999999999998</v>
      </c>
      <c r="E50" s="26">
        <v>96.055555555555557</v>
      </c>
      <c r="F50" s="7">
        <f t="shared" si="42"/>
        <v>93366</v>
      </c>
      <c r="G50" s="184">
        <f t="shared" si="43"/>
        <v>95353.2</v>
      </c>
      <c r="H50" s="18">
        <v>44064</v>
      </c>
      <c r="I50" s="98">
        <v>191.08</v>
      </c>
      <c r="J50" s="30">
        <v>118800</v>
      </c>
      <c r="K50" s="1">
        <v>0.96299999999999997</v>
      </c>
      <c r="L50" s="26">
        <v>92.045454545454547</v>
      </c>
      <c r="M50" s="7">
        <f t="shared" si="38"/>
        <v>109350</v>
      </c>
      <c r="N50" s="184">
        <f t="shared" si="39"/>
        <v>114404.4</v>
      </c>
      <c r="P50" s="98"/>
      <c r="Q50" s="30"/>
      <c r="R50" s="1"/>
      <c r="S50" s="26"/>
      <c r="T50" s="7"/>
      <c r="U50" s="184"/>
    </row>
    <row r="51" spans="1:21" x14ac:dyDescent="0.2">
      <c r="A51" s="18">
        <v>44063</v>
      </c>
      <c r="B51" s="98">
        <v>310.41000000000003</v>
      </c>
      <c r="C51" s="30">
        <v>97200</v>
      </c>
      <c r="D51" s="3">
        <v>0.97799999999999998</v>
      </c>
      <c r="E51" s="26">
        <v>96.055555555555557</v>
      </c>
      <c r="F51" s="7">
        <f t="shared" si="42"/>
        <v>93366</v>
      </c>
      <c r="G51" s="184">
        <f t="shared" si="43"/>
        <v>95061.599999999991</v>
      </c>
      <c r="I51" s="98">
        <v>191.54</v>
      </c>
      <c r="J51" s="30">
        <v>118800</v>
      </c>
      <c r="K51" s="1">
        <v>0.97</v>
      </c>
      <c r="L51" s="26">
        <v>92.045454545454547</v>
      </c>
      <c r="M51" s="7">
        <f t="shared" si="38"/>
        <v>109350</v>
      </c>
      <c r="N51" s="184">
        <f t="shared" si="39"/>
        <v>115236</v>
      </c>
      <c r="O51" s="33"/>
      <c r="P51" s="323" t="s">
        <v>75</v>
      </c>
      <c r="Q51" s="323"/>
      <c r="R51" s="323"/>
      <c r="S51" s="323"/>
      <c r="T51" s="323"/>
      <c r="U51" s="323"/>
    </row>
    <row r="52" spans="1:21" x14ac:dyDescent="0.2">
      <c r="B52" s="98">
        <v>310.27</v>
      </c>
      <c r="C52" s="30">
        <v>97200</v>
      </c>
      <c r="D52" s="3">
        <v>0.98599999999999999</v>
      </c>
      <c r="E52" s="26">
        <v>96.055555555555557</v>
      </c>
      <c r="F52" s="7">
        <f t="shared" si="42"/>
        <v>93366</v>
      </c>
      <c r="G52" s="184">
        <f t="shared" si="43"/>
        <v>95839.2</v>
      </c>
      <c r="H52" s="18">
        <v>44065</v>
      </c>
      <c r="I52" s="98">
        <v>191.12</v>
      </c>
      <c r="J52" s="30">
        <v>118800</v>
      </c>
      <c r="K52" s="1">
        <v>0.98</v>
      </c>
      <c r="L52" s="26">
        <v>95.113636363636374</v>
      </c>
      <c r="M52" s="7">
        <f t="shared" si="38"/>
        <v>112995.00000000001</v>
      </c>
      <c r="N52" s="184">
        <f t="shared" si="39"/>
        <v>116424</v>
      </c>
      <c r="O52" s="18">
        <v>44062</v>
      </c>
      <c r="P52" s="147">
        <v>434.47</v>
      </c>
      <c r="Q52" s="187">
        <v>79200</v>
      </c>
      <c r="R52" s="38">
        <v>0.90800000000000003</v>
      </c>
      <c r="S52" s="132">
        <v>68.840909090909079</v>
      </c>
      <c r="T52" s="7">
        <f t="shared" ref="T52" si="44">Q52*S52/100</f>
        <v>54521.999999999993</v>
      </c>
      <c r="U52" s="184">
        <f t="shared" ref="U52" si="45">Q52*R52</f>
        <v>71913.600000000006</v>
      </c>
    </row>
    <row r="53" spans="1:21" ht="13.9" customHeight="1" x14ac:dyDescent="0.2">
      <c r="A53" s="18">
        <v>44064</v>
      </c>
      <c r="B53" s="98">
        <v>310.79000000000002</v>
      </c>
      <c r="C53" s="30">
        <v>97200</v>
      </c>
      <c r="D53" s="3">
        <v>0.97799999999999998</v>
      </c>
      <c r="E53" s="26">
        <v>96.055555555555557</v>
      </c>
      <c r="F53" s="7">
        <f t="shared" si="42"/>
        <v>93366</v>
      </c>
      <c r="G53" s="184">
        <f t="shared" si="43"/>
        <v>95061.599999999991</v>
      </c>
      <c r="I53" s="98">
        <v>191.12</v>
      </c>
      <c r="J53" s="30">
        <v>118800</v>
      </c>
      <c r="K53" s="1">
        <v>0.98</v>
      </c>
      <c r="L53" s="26">
        <v>95.113636363636374</v>
      </c>
      <c r="M53" s="7">
        <f t="shared" si="38"/>
        <v>112995.00000000001</v>
      </c>
      <c r="N53" s="184">
        <f t="shared" si="39"/>
        <v>116424</v>
      </c>
      <c r="P53" s="147">
        <v>435.39</v>
      </c>
      <c r="Q53" s="148">
        <v>79200</v>
      </c>
      <c r="R53" s="38">
        <v>0.96299999999999997</v>
      </c>
      <c r="S53" s="23">
        <v>93.553030303030312</v>
      </c>
      <c r="T53" s="7">
        <f t="shared" ref="T53:T63" si="46">Q53*S53/100</f>
        <v>74094.000000000015</v>
      </c>
      <c r="U53" s="184">
        <f t="shared" ref="U53:U63" si="47">Q53*R53</f>
        <v>76269.599999999991</v>
      </c>
    </row>
    <row r="54" spans="1:21" x14ac:dyDescent="0.2">
      <c r="B54" s="98">
        <v>310.08</v>
      </c>
      <c r="C54" s="30">
        <v>97200</v>
      </c>
      <c r="D54" s="3">
        <v>0.97799999999999998</v>
      </c>
      <c r="E54" s="26">
        <v>88.666666666666671</v>
      </c>
      <c r="F54" s="7">
        <f t="shared" si="42"/>
        <v>86184</v>
      </c>
      <c r="G54" s="184">
        <f t="shared" si="43"/>
        <v>95061.599999999991</v>
      </c>
      <c r="H54" s="18">
        <v>44066</v>
      </c>
      <c r="I54" s="98">
        <v>191.89</v>
      </c>
      <c r="J54" s="30">
        <v>118800</v>
      </c>
      <c r="K54" s="1">
        <v>0.97899999999999998</v>
      </c>
      <c r="L54" s="26">
        <v>95.113636363636374</v>
      </c>
      <c r="M54" s="7">
        <f t="shared" si="38"/>
        <v>112995.00000000001</v>
      </c>
      <c r="N54" s="184">
        <f t="shared" si="39"/>
        <v>116305.2</v>
      </c>
      <c r="O54" s="18">
        <v>44063</v>
      </c>
      <c r="P54" s="98">
        <v>436.97</v>
      </c>
      <c r="Q54" s="30">
        <v>79200</v>
      </c>
      <c r="R54" s="1">
        <v>0.98799999999999999</v>
      </c>
      <c r="S54" s="26">
        <v>97.083333333333329</v>
      </c>
      <c r="T54" s="7">
        <f t="shared" si="46"/>
        <v>76890</v>
      </c>
      <c r="U54" s="184">
        <f t="shared" si="47"/>
        <v>78249.600000000006</v>
      </c>
    </row>
    <row r="55" spans="1:21" ht="13.9" customHeight="1" x14ac:dyDescent="0.2">
      <c r="B55" s="260">
        <f>AVERAGE(B47:B54)</f>
        <v>310.13</v>
      </c>
      <c r="C55" s="261"/>
      <c r="D55" s="262" t="s">
        <v>1</v>
      </c>
      <c r="E55" s="263">
        <f>F55/G55</f>
        <v>0.94668861173777541</v>
      </c>
      <c r="F55" s="257">
        <f>SUM(F47:F54)</f>
        <v>720594</v>
      </c>
      <c r="G55" s="257">
        <f>SUM(G47:G54)</f>
        <v>761173.2</v>
      </c>
      <c r="I55" s="98">
        <v>190.62</v>
      </c>
      <c r="J55" s="30">
        <v>118800</v>
      </c>
      <c r="K55" s="1">
        <v>0.97</v>
      </c>
      <c r="L55" s="26">
        <v>95.113636363636374</v>
      </c>
      <c r="M55" s="7">
        <f t="shared" si="38"/>
        <v>112995.00000000001</v>
      </c>
      <c r="N55" s="184">
        <f t="shared" si="39"/>
        <v>115236</v>
      </c>
      <c r="P55" s="98">
        <v>434.71</v>
      </c>
      <c r="Q55" s="30">
        <v>79200</v>
      </c>
      <c r="R55" s="1">
        <v>0.96599999999999997</v>
      </c>
      <c r="S55" s="26">
        <v>93.553030303030312</v>
      </c>
      <c r="T55" s="7">
        <f t="shared" si="46"/>
        <v>74094.000000000015</v>
      </c>
      <c r="U55" s="184">
        <f t="shared" si="47"/>
        <v>76507.199999999997</v>
      </c>
    </row>
    <row r="56" spans="1:21" x14ac:dyDescent="0.2">
      <c r="B56" s="241"/>
      <c r="C56" s="265"/>
      <c r="D56" s="266"/>
      <c r="E56" s="32"/>
      <c r="F56" s="55"/>
      <c r="G56" s="55"/>
      <c r="H56" s="18">
        <v>44067</v>
      </c>
      <c r="I56" s="98">
        <v>191.5</v>
      </c>
      <c r="J56" s="30">
        <v>118800</v>
      </c>
      <c r="K56" s="1">
        <v>0.98399999999999999</v>
      </c>
      <c r="L56" s="26">
        <v>95.113636363636374</v>
      </c>
      <c r="M56" s="7">
        <f t="shared" si="38"/>
        <v>112995.00000000001</v>
      </c>
      <c r="N56" s="184">
        <f t="shared" si="39"/>
        <v>116899.2</v>
      </c>
      <c r="O56" s="18">
        <v>44064</v>
      </c>
      <c r="P56" s="98">
        <v>437.12</v>
      </c>
      <c r="Q56" s="30">
        <v>79200</v>
      </c>
      <c r="R56" s="1">
        <v>0.96199999999999997</v>
      </c>
      <c r="S56" s="26">
        <v>91.787878787878782</v>
      </c>
      <c r="T56" s="7">
        <f t="shared" si="46"/>
        <v>72695.999999999985</v>
      </c>
      <c r="U56" s="184">
        <f t="shared" si="47"/>
        <v>76190.399999999994</v>
      </c>
    </row>
    <row r="57" spans="1:21" x14ac:dyDescent="0.2">
      <c r="A57" s="33"/>
      <c r="B57" s="327" t="s">
        <v>79</v>
      </c>
      <c r="C57" s="328"/>
      <c r="D57" s="328"/>
      <c r="E57" s="328"/>
      <c r="F57" s="328"/>
      <c r="G57" s="363"/>
      <c r="I57" s="98">
        <v>191.5</v>
      </c>
      <c r="J57" s="30">
        <v>118800</v>
      </c>
      <c r="K57" s="1">
        <v>0.97199999999999998</v>
      </c>
      <c r="L57" s="26">
        <v>95.113636363636374</v>
      </c>
      <c r="M57" s="7">
        <f t="shared" si="38"/>
        <v>112995.00000000001</v>
      </c>
      <c r="N57" s="184">
        <f t="shared" si="39"/>
        <v>115473.59999999999</v>
      </c>
      <c r="P57" s="98">
        <v>436.14</v>
      </c>
      <c r="Q57" s="30">
        <v>79200</v>
      </c>
      <c r="R57" s="1">
        <v>0.95699999999999996</v>
      </c>
      <c r="S57" s="26">
        <v>93.553030303030312</v>
      </c>
      <c r="T57" s="7">
        <f t="shared" si="46"/>
        <v>74094.000000000015</v>
      </c>
      <c r="U57" s="184">
        <f t="shared" si="47"/>
        <v>75794.399999999994</v>
      </c>
    </row>
    <row r="58" spans="1:21" x14ac:dyDescent="0.2">
      <c r="A58" s="18">
        <v>44065</v>
      </c>
      <c r="B58" s="109">
        <v>570.15</v>
      </c>
      <c r="C58" s="30">
        <v>73440</v>
      </c>
      <c r="D58" s="3">
        <v>0.89800000000000002</v>
      </c>
      <c r="E58" s="26">
        <v>76.33986928104575</v>
      </c>
      <c r="F58" s="7">
        <f t="shared" ref="F58" si="48">C58*E58/100</f>
        <v>56064</v>
      </c>
      <c r="G58" s="184">
        <f t="shared" ref="G58" si="49">C58*D58</f>
        <v>65949.119999999995</v>
      </c>
      <c r="H58" s="18">
        <v>44068</v>
      </c>
      <c r="I58" s="98">
        <v>190.83</v>
      </c>
      <c r="J58" s="30">
        <v>118800</v>
      </c>
      <c r="K58" s="1">
        <v>0.97299999999999998</v>
      </c>
      <c r="L58" s="26">
        <v>95.113636363636374</v>
      </c>
      <c r="M58" s="7">
        <f t="shared" si="38"/>
        <v>112995.00000000001</v>
      </c>
      <c r="N58" s="184">
        <f t="shared" si="39"/>
        <v>115592.4</v>
      </c>
      <c r="O58" s="18">
        <v>44065</v>
      </c>
      <c r="P58" s="109">
        <v>436.43</v>
      </c>
      <c r="Q58" s="30">
        <v>79200</v>
      </c>
      <c r="R58" s="1">
        <v>0.98699999999999999</v>
      </c>
      <c r="S58" s="26">
        <v>97.083333333333329</v>
      </c>
      <c r="T58" s="7">
        <f t="shared" si="46"/>
        <v>76890</v>
      </c>
      <c r="U58" s="184">
        <f t="shared" si="47"/>
        <v>78170.399999999994</v>
      </c>
    </row>
    <row r="59" spans="1:21" ht="14.25" customHeight="1" x14ac:dyDescent="0.2">
      <c r="B59" s="109">
        <v>569.69000000000005</v>
      </c>
      <c r="C59" s="30">
        <v>73440</v>
      </c>
      <c r="D59" s="3">
        <v>0.96299999999999997</v>
      </c>
      <c r="E59" s="26">
        <v>90.980392156862749</v>
      </c>
      <c r="F59" s="7">
        <f t="shared" ref="F59:F67" si="50">C59*E59/100</f>
        <v>66816</v>
      </c>
      <c r="G59" s="184">
        <f t="shared" ref="G59:G67" si="51">C59*D59</f>
        <v>70722.720000000001</v>
      </c>
      <c r="I59" s="98">
        <v>190.65</v>
      </c>
      <c r="J59" s="30">
        <v>118800</v>
      </c>
      <c r="K59" s="1">
        <v>0.97199999999999998</v>
      </c>
      <c r="L59" s="26">
        <v>95.113636363636374</v>
      </c>
      <c r="M59" s="7">
        <f t="shared" si="38"/>
        <v>112995.00000000001</v>
      </c>
      <c r="N59" s="184">
        <f t="shared" si="39"/>
        <v>115473.59999999999</v>
      </c>
      <c r="P59" s="109">
        <v>436.43</v>
      </c>
      <c r="Q59" s="30">
        <v>79200</v>
      </c>
      <c r="R59" s="1">
        <v>0.98699999999999999</v>
      </c>
      <c r="S59" s="26">
        <v>97.083333333333329</v>
      </c>
      <c r="T59" s="7">
        <f t="shared" si="46"/>
        <v>76890</v>
      </c>
      <c r="U59" s="184">
        <f t="shared" si="47"/>
        <v>78170.399999999994</v>
      </c>
    </row>
    <row r="60" spans="1:21" x14ac:dyDescent="0.2">
      <c r="A60" s="18">
        <v>44066</v>
      </c>
      <c r="B60" s="98">
        <v>569.38</v>
      </c>
      <c r="C60" s="30">
        <v>73440</v>
      </c>
      <c r="D60" s="3">
        <v>0.99</v>
      </c>
      <c r="E60" s="26">
        <v>96.209150326797385</v>
      </c>
      <c r="F60" s="7">
        <f t="shared" si="50"/>
        <v>70656</v>
      </c>
      <c r="G60" s="184">
        <f t="shared" si="51"/>
        <v>72705.600000000006</v>
      </c>
      <c r="H60" s="18">
        <v>44069</v>
      </c>
      <c r="I60" s="98">
        <v>191.48</v>
      </c>
      <c r="J60" s="30">
        <v>118800</v>
      </c>
      <c r="K60" s="1">
        <v>0.96299999999999997</v>
      </c>
      <c r="L60" s="26">
        <v>92.045454545454547</v>
      </c>
      <c r="M60" s="7">
        <f t="shared" si="38"/>
        <v>109350</v>
      </c>
      <c r="N60" s="184">
        <f t="shared" si="39"/>
        <v>114404.4</v>
      </c>
      <c r="O60" s="18">
        <v>44066</v>
      </c>
      <c r="P60" s="98">
        <v>435.75</v>
      </c>
      <c r="Q60" s="30">
        <v>79200</v>
      </c>
      <c r="R60" s="1">
        <v>0.98799999999999999</v>
      </c>
      <c r="S60" s="26">
        <v>95.318181818181813</v>
      </c>
      <c r="T60" s="7">
        <f t="shared" si="46"/>
        <v>75492</v>
      </c>
      <c r="U60" s="184">
        <f t="shared" si="47"/>
        <v>78249.600000000006</v>
      </c>
    </row>
    <row r="61" spans="1:21" x14ac:dyDescent="0.2">
      <c r="B61" s="98">
        <v>570.35</v>
      </c>
      <c r="C61" s="30">
        <v>73440</v>
      </c>
      <c r="D61" s="3">
        <v>0.97299999999999998</v>
      </c>
      <c r="E61" s="26">
        <v>95.163398692810446</v>
      </c>
      <c r="F61" s="7">
        <f t="shared" si="50"/>
        <v>69887.999999999985</v>
      </c>
      <c r="G61" s="184">
        <f t="shared" si="51"/>
        <v>71457.119999999995</v>
      </c>
      <c r="I61" s="98">
        <v>191.67</v>
      </c>
      <c r="J61" s="30">
        <v>118800</v>
      </c>
      <c r="K61" s="1">
        <v>0.98499999999999999</v>
      </c>
      <c r="L61" s="26">
        <v>95.113636363636374</v>
      </c>
      <c r="M61" s="7">
        <f t="shared" si="38"/>
        <v>112995.00000000001</v>
      </c>
      <c r="N61" s="184">
        <f t="shared" si="39"/>
        <v>117018</v>
      </c>
      <c r="P61" s="98">
        <v>435.95</v>
      </c>
      <c r="Q61" s="30">
        <v>79200</v>
      </c>
      <c r="R61" s="1">
        <v>0.97199999999999998</v>
      </c>
      <c r="S61" s="26">
        <v>95.318181818181813</v>
      </c>
      <c r="T61" s="7">
        <f t="shared" si="46"/>
        <v>75492</v>
      </c>
      <c r="U61" s="184">
        <f t="shared" si="47"/>
        <v>76982.399999999994</v>
      </c>
    </row>
    <row r="62" spans="1:21" x14ac:dyDescent="0.2">
      <c r="A62" s="18">
        <v>44067</v>
      </c>
      <c r="B62" s="98">
        <v>571.20000000000005</v>
      </c>
      <c r="C62" s="30">
        <v>73440</v>
      </c>
      <c r="D62" s="3">
        <v>0.97399999999999998</v>
      </c>
      <c r="E62" s="26">
        <v>94.117647058823522</v>
      </c>
      <c r="F62" s="7">
        <f t="shared" si="50"/>
        <v>69119.999999999985</v>
      </c>
      <c r="G62" s="184">
        <f t="shared" si="51"/>
        <v>71530.559999999998</v>
      </c>
      <c r="H62" s="18">
        <v>44070</v>
      </c>
      <c r="I62" s="98">
        <v>192.29</v>
      </c>
      <c r="J62" s="30">
        <v>118800</v>
      </c>
      <c r="K62" s="1">
        <v>0.97699999999999998</v>
      </c>
      <c r="L62" s="26">
        <v>95.113636363636374</v>
      </c>
      <c r="M62" s="7">
        <f t="shared" si="38"/>
        <v>112995.00000000001</v>
      </c>
      <c r="N62" s="184">
        <f t="shared" si="39"/>
        <v>116067.59999999999</v>
      </c>
      <c r="O62" s="18">
        <v>44067</v>
      </c>
      <c r="P62" s="98">
        <v>436.54</v>
      </c>
      <c r="Q62" s="30">
        <v>79200</v>
      </c>
      <c r="R62" s="1">
        <v>0.98099999999999998</v>
      </c>
      <c r="S62" s="26">
        <v>93.553030303030312</v>
      </c>
      <c r="T62" s="7">
        <f t="shared" si="46"/>
        <v>74094.000000000015</v>
      </c>
      <c r="U62" s="184">
        <f t="shared" si="47"/>
        <v>77695.199999999997</v>
      </c>
    </row>
    <row r="63" spans="1:21" x14ac:dyDescent="0.2">
      <c r="B63" s="98">
        <v>573.30999999999995</v>
      </c>
      <c r="C63" s="30">
        <v>73440</v>
      </c>
      <c r="D63" s="3">
        <v>0.97699999999999998</v>
      </c>
      <c r="E63" s="26">
        <v>94.117647058823522</v>
      </c>
      <c r="F63" s="7">
        <f t="shared" si="50"/>
        <v>69119.999999999985</v>
      </c>
      <c r="G63" s="184">
        <f t="shared" si="51"/>
        <v>71750.880000000005</v>
      </c>
      <c r="I63" s="98">
        <v>192.52</v>
      </c>
      <c r="J63" s="30">
        <v>118800</v>
      </c>
      <c r="K63" s="1">
        <v>0.96599999999999997</v>
      </c>
      <c r="L63" s="26">
        <v>92.045454545454547</v>
      </c>
      <c r="M63" s="7">
        <f t="shared" si="38"/>
        <v>109350</v>
      </c>
      <c r="N63" s="184">
        <f t="shared" si="39"/>
        <v>114760.8</v>
      </c>
      <c r="P63" s="98">
        <v>435.83</v>
      </c>
      <c r="Q63" s="30">
        <v>79200</v>
      </c>
      <c r="R63" s="1">
        <v>0.97199999999999998</v>
      </c>
      <c r="S63" s="26">
        <v>93.553030303030312</v>
      </c>
      <c r="T63" s="7">
        <f t="shared" si="46"/>
        <v>74094.000000000015</v>
      </c>
      <c r="U63" s="184">
        <f t="shared" si="47"/>
        <v>76982.399999999994</v>
      </c>
    </row>
    <row r="64" spans="1:21" ht="12.75" customHeight="1" x14ac:dyDescent="0.2">
      <c r="A64" s="18">
        <v>44068</v>
      </c>
      <c r="B64" s="98">
        <v>596.08000000000004</v>
      </c>
      <c r="C64" s="30">
        <v>73440</v>
      </c>
      <c r="D64" s="3">
        <v>0.96899999999999997</v>
      </c>
      <c r="E64" s="26">
        <v>93.071895424836597</v>
      </c>
      <c r="F64" s="7">
        <f t="shared" si="50"/>
        <v>68352</v>
      </c>
      <c r="G64" s="184">
        <f t="shared" si="51"/>
        <v>71163.360000000001</v>
      </c>
      <c r="H64" s="18">
        <v>44071</v>
      </c>
      <c r="I64" s="98">
        <v>191.79</v>
      </c>
      <c r="J64" s="30">
        <v>118800</v>
      </c>
      <c r="K64" s="1">
        <v>0.99199999999999999</v>
      </c>
      <c r="L64" s="26">
        <v>98.181818181818187</v>
      </c>
      <c r="M64" s="7">
        <f t="shared" si="38"/>
        <v>116640</v>
      </c>
      <c r="N64" s="184">
        <f t="shared" si="39"/>
        <v>117849.60000000001</v>
      </c>
      <c r="P64" s="260">
        <f>AVERAGE(P52:P63)</f>
        <v>435.97749999999996</v>
      </c>
      <c r="Q64" s="261"/>
      <c r="R64" s="262" t="s">
        <v>1</v>
      </c>
      <c r="S64" s="263">
        <f>T64/U64</f>
        <v>0.954587140426707</v>
      </c>
      <c r="T64" s="257">
        <f>SUM(T52:T63)</f>
        <v>879342</v>
      </c>
      <c r="U64" s="257">
        <f>SUM(U52:U63)</f>
        <v>921175.20000000007</v>
      </c>
    </row>
    <row r="65" spans="1:21" x14ac:dyDescent="0.2">
      <c r="B65" s="98">
        <v>570.48</v>
      </c>
      <c r="C65" s="30">
        <v>73440</v>
      </c>
      <c r="D65" s="3">
        <v>0.97799999999999998</v>
      </c>
      <c r="E65" s="26">
        <v>94.117647058823522</v>
      </c>
      <c r="F65" s="7">
        <f t="shared" si="50"/>
        <v>69119.999999999985</v>
      </c>
      <c r="G65" s="184">
        <f t="shared" si="51"/>
        <v>71824.319999999992</v>
      </c>
      <c r="I65" s="98">
        <v>191.58</v>
      </c>
      <c r="J65" s="30">
        <v>118800</v>
      </c>
      <c r="K65" s="1">
        <v>0.96899999999999997</v>
      </c>
      <c r="L65" s="26">
        <v>95.113636363636374</v>
      </c>
      <c r="M65" s="7">
        <f t="shared" si="38"/>
        <v>112995.00000000001</v>
      </c>
      <c r="N65" s="184">
        <f t="shared" si="39"/>
        <v>115117.2</v>
      </c>
      <c r="P65" s="98"/>
      <c r="Q65" s="30"/>
      <c r="R65" s="1"/>
      <c r="S65" s="26"/>
      <c r="T65" s="7"/>
      <c r="U65" s="184"/>
    </row>
    <row r="66" spans="1:21" ht="13.9" customHeight="1" x14ac:dyDescent="0.2">
      <c r="A66" s="18">
        <v>44069</v>
      </c>
      <c r="B66" s="98">
        <v>571.45000000000005</v>
      </c>
      <c r="C66" s="30">
        <v>73440</v>
      </c>
      <c r="D66" s="3">
        <v>0.96499999999999997</v>
      </c>
      <c r="E66" s="26">
        <v>94.117647058823522</v>
      </c>
      <c r="F66" s="7">
        <f t="shared" si="50"/>
        <v>69119.999999999985</v>
      </c>
      <c r="G66" s="184">
        <f t="shared" si="51"/>
        <v>70869.599999999991</v>
      </c>
      <c r="H66" s="18">
        <v>44072</v>
      </c>
      <c r="I66" s="98">
        <v>191.1</v>
      </c>
      <c r="J66" s="30">
        <v>118800</v>
      </c>
      <c r="K66" s="1">
        <v>0.98</v>
      </c>
      <c r="L66" s="26">
        <v>95.113636363636374</v>
      </c>
      <c r="M66" s="7">
        <f t="shared" si="38"/>
        <v>112995.00000000001</v>
      </c>
      <c r="N66" s="184">
        <f t="shared" si="39"/>
        <v>116424</v>
      </c>
      <c r="O66" s="33"/>
      <c r="P66" s="323" t="s">
        <v>76</v>
      </c>
      <c r="Q66" s="323"/>
      <c r="R66" s="323"/>
      <c r="S66" s="323"/>
      <c r="T66" s="323"/>
      <c r="U66" s="323"/>
    </row>
    <row r="67" spans="1:21" x14ac:dyDescent="0.2">
      <c r="B67" s="98">
        <v>570.37</v>
      </c>
      <c r="C67" s="30">
        <v>74880</v>
      </c>
      <c r="D67" s="3">
        <v>0.97399999999999998</v>
      </c>
      <c r="E67" s="26">
        <v>94.358974358974351</v>
      </c>
      <c r="F67" s="7">
        <f t="shared" si="50"/>
        <v>70655.999999999985</v>
      </c>
      <c r="G67" s="184">
        <f t="shared" si="51"/>
        <v>72933.119999999995</v>
      </c>
      <c r="I67" s="98">
        <v>191.93</v>
      </c>
      <c r="J67" s="30">
        <v>118800</v>
      </c>
      <c r="K67" s="1">
        <v>0.98899999999999999</v>
      </c>
      <c r="L67" s="26">
        <v>98.181818181818187</v>
      </c>
      <c r="M67" s="7">
        <f t="shared" si="38"/>
        <v>116640</v>
      </c>
      <c r="N67" s="184">
        <f t="shared" si="39"/>
        <v>117493.2</v>
      </c>
      <c r="O67" s="18">
        <v>44068</v>
      </c>
      <c r="P67" s="147">
        <v>428.02</v>
      </c>
      <c r="Q67" s="187">
        <v>80640</v>
      </c>
      <c r="R67" s="38">
        <v>0.96599999999999997</v>
      </c>
      <c r="S67" s="132">
        <v>78.506944444444443</v>
      </c>
      <c r="T67" s="7">
        <f t="shared" ref="T67" si="52">Q67*S67/100</f>
        <v>63308</v>
      </c>
      <c r="U67" s="184">
        <f t="shared" ref="U67" si="53">Q67*R67</f>
        <v>77898.239999999991</v>
      </c>
    </row>
    <row r="68" spans="1:21" ht="12.75" customHeight="1" x14ac:dyDescent="0.2">
      <c r="B68" s="260">
        <f>AVERAGE(B58:B67)</f>
        <v>573.24599999999998</v>
      </c>
      <c r="C68" s="261"/>
      <c r="D68" s="262" t="s">
        <v>1</v>
      </c>
      <c r="E68" s="263">
        <f>F68/G68</f>
        <v>0.95499491916235402</v>
      </c>
      <c r="F68" s="268">
        <f>SUM(F58:F67)</f>
        <v>678912</v>
      </c>
      <c r="G68" s="268">
        <f>SUM(G58:G67)</f>
        <v>710906.39999999991</v>
      </c>
      <c r="H68" s="18">
        <v>44073</v>
      </c>
      <c r="I68" s="98">
        <v>191.18</v>
      </c>
      <c r="J68" s="30">
        <v>118800</v>
      </c>
      <c r="K68" s="1">
        <v>0.97499999999999998</v>
      </c>
      <c r="L68" s="26">
        <v>95.113636363636374</v>
      </c>
      <c r="M68" s="7">
        <f t="shared" si="38"/>
        <v>112995.00000000001</v>
      </c>
      <c r="N68" s="184">
        <f t="shared" si="39"/>
        <v>115830</v>
      </c>
      <c r="P68" s="147">
        <v>428.64</v>
      </c>
      <c r="Q68" s="148">
        <v>80640</v>
      </c>
      <c r="R68" s="38">
        <v>0.96499999999999997</v>
      </c>
      <c r="S68" s="23">
        <v>92.361111111111114</v>
      </c>
      <c r="T68" s="7">
        <f t="shared" ref="T68:T80" si="54">Q68*S68/100</f>
        <v>74480</v>
      </c>
      <c r="U68" s="184">
        <f t="shared" ref="U68:U80" si="55">Q68*R68</f>
        <v>77817.599999999991</v>
      </c>
    </row>
    <row r="69" spans="1:21" x14ac:dyDescent="0.2">
      <c r="B69" s="98"/>
      <c r="C69" s="30"/>
      <c r="D69" s="3"/>
      <c r="E69" s="26"/>
      <c r="F69" s="7"/>
      <c r="G69" s="184"/>
      <c r="I69" s="98">
        <v>190.95</v>
      </c>
      <c r="J69" s="30">
        <v>118800</v>
      </c>
      <c r="K69" s="1">
        <v>0.98199999999999998</v>
      </c>
      <c r="L69" s="26">
        <v>95.113636363636374</v>
      </c>
      <c r="M69" s="7">
        <f t="shared" si="38"/>
        <v>112995.00000000001</v>
      </c>
      <c r="N69" s="184">
        <f t="shared" si="39"/>
        <v>116661.59999999999</v>
      </c>
      <c r="O69" s="18">
        <v>44069</v>
      </c>
      <c r="P69" s="98">
        <v>428.56</v>
      </c>
      <c r="Q69" s="30">
        <v>80640</v>
      </c>
      <c r="R69" s="1">
        <v>0.96599999999999997</v>
      </c>
      <c r="S69" s="72">
        <v>94.670138888888886</v>
      </c>
      <c r="T69" s="7">
        <f t="shared" si="54"/>
        <v>76342</v>
      </c>
      <c r="U69" s="184">
        <f t="shared" si="55"/>
        <v>77898.239999999991</v>
      </c>
    </row>
    <row r="70" spans="1:21" ht="13.9" customHeight="1" x14ac:dyDescent="0.2">
      <c r="A70" s="33"/>
      <c r="B70" s="327" t="s">
        <v>78</v>
      </c>
      <c r="C70" s="328"/>
      <c r="D70" s="328"/>
      <c r="E70" s="328"/>
      <c r="F70" s="328"/>
      <c r="G70" s="363"/>
      <c r="H70" s="18">
        <v>44074</v>
      </c>
      <c r="I70" s="98">
        <v>191.25</v>
      </c>
      <c r="J70" s="30">
        <v>118800</v>
      </c>
      <c r="K70" s="1">
        <v>0.97499999999999998</v>
      </c>
      <c r="L70" s="50">
        <v>95.113636363636374</v>
      </c>
      <c r="M70" s="7">
        <f t="shared" si="38"/>
        <v>112995.00000000001</v>
      </c>
      <c r="N70" s="184">
        <f t="shared" si="39"/>
        <v>115830</v>
      </c>
      <c r="P70" s="98">
        <v>428.81</v>
      </c>
      <c r="Q70" s="30">
        <v>80640</v>
      </c>
      <c r="R70" s="1">
        <v>0.98899999999999999</v>
      </c>
      <c r="S70" s="72">
        <v>96.979166666666671</v>
      </c>
      <c r="T70" s="7">
        <f t="shared" si="54"/>
        <v>78204</v>
      </c>
      <c r="U70" s="184">
        <f t="shared" si="55"/>
        <v>79752.960000000006</v>
      </c>
    </row>
    <row r="71" spans="1:21" ht="14.25" customHeight="1" x14ac:dyDescent="0.2">
      <c r="A71" s="18">
        <v>44070</v>
      </c>
      <c r="B71" s="98">
        <v>572.46</v>
      </c>
      <c r="C71" s="30">
        <v>74880</v>
      </c>
      <c r="D71" s="3">
        <v>0.97450000000000003</v>
      </c>
      <c r="E71" s="26">
        <v>90.256410256410263</v>
      </c>
      <c r="F71" s="7">
        <f t="shared" ref="F71" si="56">C71*E71/100</f>
        <v>67584</v>
      </c>
      <c r="G71" s="184">
        <f t="shared" ref="G71" si="57">C71*D71</f>
        <v>72970.559999999998</v>
      </c>
      <c r="I71" s="108">
        <v>191.27</v>
      </c>
      <c r="J71" s="77">
        <v>118800</v>
      </c>
      <c r="K71" s="124">
        <v>0.96799999999999997</v>
      </c>
      <c r="L71" s="63">
        <v>92.045454545454547</v>
      </c>
      <c r="M71" s="7">
        <f t="shared" si="38"/>
        <v>109350</v>
      </c>
      <c r="N71" s="184">
        <f t="shared" si="39"/>
        <v>114998.39999999999</v>
      </c>
      <c r="O71" s="18">
        <v>44070</v>
      </c>
      <c r="P71" s="98">
        <v>430.08</v>
      </c>
      <c r="Q71" s="30">
        <v>80640</v>
      </c>
      <c r="R71" s="1">
        <v>0.97299999999999998</v>
      </c>
      <c r="S71" s="72">
        <v>94.670138888888886</v>
      </c>
      <c r="T71" s="7">
        <f t="shared" si="54"/>
        <v>76342</v>
      </c>
      <c r="U71" s="184">
        <f t="shared" si="55"/>
        <v>78462.720000000001</v>
      </c>
    </row>
    <row r="72" spans="1:21" x14ac:dyDescent="0.2">
      <c r="B72" s="98">
        <v>577.91999999999996</v>
      </c>
      <c r="C72" s="30">
        <v>74880</v>
      </c>
      <c r="D72" s="3">
        <v>0.95599999999999996</v>
      </c>
      <c r="E72" s="26">
        <v>90.256410256410263</v>
      </c>
      <c r="F72" s="7">
        <f t="shared" ref="F72:F78" si="58">C72*E72/100</f>
        <v>67584</v>
      </c>
      <c r="G72" s="184">
        <f t="shared" ref="G72:G78" si="59">C72*D72</f>
        <v>71585.279999999999</v>
      </c>
      <c r="I72" s="271">
        <f>AVERAGE(I42:I71)</f>
        <v>191.39466666666669</v>
      </c>
      <c r="J72" s="272"/>
      <c r="K72" s="273" t="s">
        <v>1</v>
      </c>
      <c r="L72" s="53">
        <f>M72/N72</f>
        <v>0.96155975860983123</v>
      </c>
      <c r="M72" s="268">
        <f>SUM(M42:M71)</f>
        <v>3313305</v>
      </c>
      <c r="N72" s="268">
        <f>SUM(N42:N71)</f>
        <v>3445760.8800000004</v>
      </c>
      <c r="P72" s="98">
        <v>428.93</v>
      </c>
      <c r="Q72" s="30">
        <v>80640</v>
      </c>
      <c r="R72" s="1">
        <v>0.98599999999999999</v>
      </c>
      <c r="S72" s="72">
        <v>96.979166666666671</v>
      </c>
      <c r="T72" s="7">
        <f t="shared" si="54"/>
        <v>78204</v>
      </c>
      <c r="U72" s="184">
        <f t="shared" si="55"/>
        <v>79511.039999999994</v>
      </c>
    </row>
    <row r="73" spans="1:21" x14ac:dyDescent="0.2">
      <c r="A73" s="18">
        <v>44071</v>
      </c>
      <c r="B73" s="98">
        <v>576.54</v>
      </c>
      <c r="C73" s="30">
        <v>74880</v>
      </c>
      <c r="D73" s="3">
        <v>0.96799999999999997</v>
      </c>
      <c r="E73" s="26">
        <v>91.666666666666657</v>
      </c>
      <c r="F73" s="7">
        <f t="shared" si="58"/>
        <v>68639.999999999985</v>
      </c>
      <c r="G73" s="184">
        <f t="shared" si="59"/>
        <v>72483.839999999997</v>
      </c>
      <c r="I73" s="64"/>
      <c r="J73" s="202"/>
      <c r="K73" s="202"/>
      <c r="L73" s="65"/>
      <c r="M73" s="259"/>
      <c r="N73" s="259"/>
      <c r="O73" s="18">
        <v>44071</v>
      </c>
      <c r="P73" s="98">
        <v>428.43</v>
      </c>
      <c r="Q73" s="30">
        <v>80640</v>
      </c>
      <c r="R73" s="1">
        <v>0.98799999999999999</v>
      </c>
      <c r="S73" s="72">
        <v>96.979166666666671</v>
      </c>
      <c r="T73" s="7">
        <f t="shared" si="54"/>
        <v>78204</v>
      </c>
      <c r="U73" s="184">
        <f t="shared" si="55"/>
        <v>79672.319999999992</v>
      </c>
    </row>
    <row r="74" spans="1:21" ht="14.25" customHeight="1" x14ac:dyDescent="0.2">
      <c r="B74" s="98">
        <v>578.62</v>
      </c>
      <c r="C74" s="30">
        <v>74880</v>
      </c>
      <c r="D74" s="3">
        <v>0.97099999999999997</v>
      </c>
      <c r="E74" s="26">
        <v>93.440170940170944</v>
      </c>
      <c r="F74" s="7">
        <f t="shared" si="58"/>
        <v>69968</v>
      </c>
      <c r="G74" s="184">
        <f t="shared" si="59"/>
        <v>72708.479999999996</v>
      </c>
      <c r="I74" s="259"/>
      <c r="J74" s="49"/>
      <c r="K74" s="259"/>
      <c r="L74" s="65"/>
      <c r="M74" s="259"/>
      <c r="N74" s="138"/>
      <c r="P74" s="98">
        <v>429.1</v>
      </c>
      <c r="Q74" s="30">
        <v>80640</v>
      </c>
      <c r="R74" s="1">
        <v>0.999</v>
      </c>
      <c r="S74" s="72">
        <v>99.288194444444443</v>
      </c>
      <c r="T74" s="7">
        <f t="shared" si="54"/>
        <v>80066</v>
      </c>
      <c r="U74" s="184">
        <f t="shared" si="55"/>
        <v>80559.360000000001</v>
      </c>
    </row>
    <row r="75" spans="1:21" x14ac:dyDescent="0.2">
      <c r="A75" s="18">
        <v>44072</v>
      </c>
      <c r="B75" s="98">
        <v>578.14</v>
      </c>
      <c r="C75" s="30">
        <v>74880</v>
      </c>
      <c r="D75" s="3">
        <v>0.96299999999999997</v>
      </c>
      <c r="E75" s="26">
        <v>92.307692307692307</v>
      </c>
      <c r="F75" s="7">
        <f t="shared" si="58"/>
        <v>69120</v>
      </c>
      <c r="G75" s="184">
        <f t="shared" si="59"/>
        <v>72109.440000000002</v>
      </c>
      <c r="I75" s="66"/>
      <c r="J75" s="66"/>
      <c r="K75" s="259"/>
      <c r="L75" s="49"/>
      <c r="M75" s="259"/>
      <c r="N75" s="259"/>
      <c r="O75" s="18">
        <v>44072</v>
      </c>
      <c r="P75" s="98">
        <v>428.25</v>
      </c>
      <c r="Q75" s="30">
        <v>80640</v>
      </c>
      <c r="R75" s="1">
        <v>0.98499999999999999</v>
      </c>
      <c r="S75" s="72">
        <v>96.979166666666671</v>
      </c>
      <c r="T75" s="7">
        <f t="shared" si="54"/>
        <v>78204</v>
      </c>
      <c r="U75" s="184">
        <f t="shared" si="55"/>
        <v>79430.399999999994</v>
      </c>
    </row>
    <row r="76" spans="1:21" x14ac:dyDescent="0.2">
      <c r="B76" s="98">
        <v>579.6</v>
      </c>
      <c r="C76" s="30">
        <v>74880</v>
      </c>
      <c r="D76" s="3">
        <v>0.96899999999999997</v>
      </c>
      <c r="E76" s="26">
        <v>92.307692307692307</v>
      </c>
      <c r="F76" s="7">
        <f t="shared" si="58"/>
        <v>69120</v>
      </c>
      <c r="G76" s="184">
        <f t="shared" si="59"/>
        <v>72558.720000000001</v>
      </c>
      <c r="I76" s="259"/>
      <c r="K76" s="259"/>
      <c r="L76" s="259"/>
      <c r="M76" s="259"/>
      <c r="N76" s="259"/>
      <c r="P76" s="98">
        <v>429.22</v>
      </c>
      <c r="Q76" s="30">
        <v>80640</v>
      </c>
      <c r="R76" s="1">
        <v>0.97899999999999998</v>
      </c>
      <c r="S76" s="72">
        <v>96.979166666666671</v>
      </c>
      <c r="T76" s="7">
        <f t="shared" si="54"/>
        <v>78204</v>
      </c>
      <c r="U76" s="184">
        <f t="shared" si="55"/>
        <v>78946.559999999998</v>
      </c>
    </row>
    <row r="77" spans="1:21" x14ac:dyDescent="0.2">
      <c r="A77" s="18">
        <v>44073</v>
      </c>
      <c r="B77" s="98">
        <v>578.95000000000005</v>
      </c>
      <c r="C77" s="30">
        <v>74880</v>
      </c>
      <c r="D77" s="3">
        <v>0.94899999999999995</v>
      </c>
      <c r="E77" s="26">
        <v>91.282051282051285</v>
      </c>
      <c r="F77" s="7">
        <f t="shared" si="58"/>
        <v>68352</v>
      </c>
      <c r="G77" s="184">
        <f t="shared" si="59"/>
        <v>71061.119999999995</v>
      </c>
      <c r="H77" s="18"/>
      <c r="I77" s="259"/>
      <c r="K77" s="259"/>
      <c r="L77" s="259"/>
      <c r="M77" s="259"/>
      <c r="N77" s="259"/>
      <c r="O77" s="18">
        <v>44073</v>
      </c>
      <c r="P77" s="98">
        <v>429.2</v>
      </c>
      <c r="Q77" s="30">
        <v>80640</v>
      </c>
      <c r="R77" s="1">
        <v>0.98399999999999999</v>
      </c>
      <c r="S77" s="72">
        <v>96.979166666666671</v>
      </c>
      <c r="T77" s="7">
        <f t="shared" si="54"/>
        <v>78204</v>
      </c>
      <c r="U77" s="184">
        <f t="shared" si="55"/>
        <v>79349.759999999995</v>
      </c>
    </row>
    <row r="78" spans="1:21" x14ac:dyDescent="0.2">
      <c r="B78" s="98">
        <v>578.75</v>
      </c>
      <c r="C78" s="30">
        <v>74880</v>
      </c>
      <c r="D78" s="3">
        <v>0.95899999999999996</v>
      </c>
      <c r="E78" s="26">
        <v>86.15384615384616</v>
      </c>
      <c r="F78" s="7">
        <f t="shared" si="58"/>
        <v>64512.000000000007</v>
      </c>
      <c r="G78" s="184">
        <f t="shared" si="59"/>
        <v>71809.919999999998</v>
      </c>
      <c r="H78" s="18"/>
      <c r="I78" s="40"/>
      <c r="K78" s="259"/>
      <c r="L78" s="259"/>
      <c r="M78" s="259"/>
      <c r="N78" s="259"/>
      <c r="P78" s="98">
        <v>429.18</v>
      </c>
      <c r="Q78" s="30">
        <v>80640</v>
      </c>
      <c r="R78" s="1">
        <v>0.96899999999999997</v>
      </c>
      <c r="S78" s="72">
        <v>94.670138888888886</v>
      </c>
      <c r="T78" s="7">
        <f t="shared" si="54"/>
        <v>76342</v>
      </c>
      <c r="U78" s="184">
        <f t="shared" si="55"/>
        <v>78140.160000000003</v>
      </c>
    </row>
    <row r="79" spans="1:21" x14ac:dyDescent="0.2">
      <c r="B79" s="260">
        <f>AVERAGE(B71:B78)</f>
        <v>577.62249999999995</v>
      </c>
      <c r="C79" s="261"/>
      <c r="D79" s="262" t="s">
        <v>1</v>
      </c>
      <c r="E79" s="263">
        <f>F79/G79</f>
        <v>0.94386268911205684</v>
      </c>
      <c r="F79" s="268">
        <f>SUM(F71:F78)</f>
        <v>544880</v>
      </c>
      <c r="G79" s="268">
        <f>SUM(G71:G78)</f>
        <v>577287.36</v>
      </c>
      <c r="I79" s="40"/>
      <c r="K79" s="259"/>
      <c r="L79" s="259"/>
      <c r="M79" s="259"/>
      <c r="N79" s="259"/>
      <c r="O79" s="18">
        <v>44074</v>
      </c>
      <c r="P79" s="98">
        <v>428.58</v>
      </c>
      <c r="Q79" s="30">
        <v>80640</v>
      </c>
      <c r="R79" s="1">
        <v>0.97799999999999998</v>
      </c>
      <c r="S79" s="275">
        <v>94.670138888888886</v>
      </c>
      <c r="T79" s="7">
        <f t="shared" si="54"/>
        <v>76342</v>
      </c>
      <c r="U79" s="184">
        <f t="shared" si="55"/>
        <v>78865.919999999998</v>
      </c>
    </row>
    <row r="80" spans="1:21" x14ac:dyDescent="0.2">
      <c r="A80" s="18"/>
      <c r="B80" s="138"/>
      <c r="C80" s="64"/>
      <c r="D80" s="5"/>
      <c r="E80" s="65"/>
      <c r="F80" s="259"/>
      <c r="G80" s="201"/>
      <c r="H80" s="18"/>
      <c r="I80" s="40"/>
      <c r="K80" s="40"/>
      <c r="L80" s="256"/>
      <c r="M80" s="256"/>
      <c r="N80" s="256"/>
      <c r="P80" s="108">
        <v>429.41</v>
      </c>
      <c r="Q80" s="77">
        <v>80640</v>
      </c>
      <c r="R80" s="124">
        <v>0.98099999999999998</v>
      </c>
      <c r="S80" s="63">
        <v>96.979166666666671</v>
      </c>
      <c r="T80" s="7">
        <f t="shared" si="54"/>
        <v>78204</v>
      </c>
      <c r="U80" s="184">
        <f t="shared" si="55"/>
        <v>79107.839999999997</v>
      </c>
    </row>
    <row r="81" spans="1:21" x14ac:dyDescent="0.2">
      <c r="A81" s="33"/>
      <c r="B81" s="327" t="s">
        <v>80</v>
      </c>
      <c r="C81" s="328"/>
      <c r="D81" s="328"/>
      <c r="E81" s="328"/>
      <c r="F81" s="328"/>
      <c r="G81" s="363"/>
      <c r="I81" s="259"/>
      <c r="K81" s="259"/>
      <c r="L81" s="259"/>
      <c r="M81" s="259"/>
      <c r="N81" s="259"/>
      <c r="P81" s="276">
        <f>AVERAGE(P67:P80)</f>
        <v>428.88642857142855</v>
      </c>
      <c r="Q81" s="185"/>
      <c r="R81" s="186" t="s">
        <v>1</v>
      </c>
      <c r="S81" s="277">
        <f>T81/U81</f>
        <v>0.96855192020879932</v>
      </c>
      <c r="T81" s="269">
        <f>SUM(T67:T80)</f>
        <v>1070650</v>
      </c>
      <c r="U81" s="269">
        <f>SUM(U67:U80)</f>
        <v>1105413.1200000001</v>
      </c>
    </row>
    <row r="82" spans="1:21" x14ac:dyDescent="0.2">
      <c r="A82" s="18">
        <v>44074</v>
      </c>
      <c r="B82" s="226">
        <v>390.56</v>
      </c>
      <c r="C82" s="227">
        <v>82080</v>
      </c>
      <c r="D82" s="270">
        <v>0.84599999999999997</v>
      </c>
      <c r="E82" s="228">
        <v>30.155945419103315</v>
      </c>
      <c r="F82" s="7">
        <f t="shared" ref="F82" si="60">C82*E82/100</f>
        <v>24752</v>
      </c>
      <c r="G82" s="184">
        <f t="shared" ref="G82" si="61">C82*D82</f>
        <v>69439.679999999993</v>
      </c>
      <c r="I82" s="259"/>
      <c r="K82" s="259"/>
      <c r="L82" s="259"/>
      <c r="M82" s="259"/>
      <c r="N82" s="259"/>
      <c r="P82" s="142"/>
      <c r="Q82" s="67"/>
      <c r="R82" s="75"/>
      <c r="S82" s="68"/>
      <c r="T82" s="42"/>
      <c r="U82" s="203"/>
    </row>
    <row r="83" spans="1:21" x14ac:dyDescent="0.2">
      <c r="B83" s="233">
        <v>390.2</v>
      </c>
      <c r="C83" s="234">
        <v>82080</v>
      </c>
      <c r="D83" s="274">
        <v>0.96799999999999997</v>
      </c>
      <c r="E83" s="236">
        <v>92.787524366471729</v>
      </c>
      <c r="F83" s="7">
        <f t="shared" ref="F83" si="62">C83*E83/100</f>
        <v>76159.999999999985</v>
      </c>
      <c r="G83" s="184">
        <f t="shared" ref="G83" si="63">C83*D83</f>
        <v>79453.440000000002</v>
      </c>
      <c r="I83" s="40"/>
      <c r="K83" s="259"/>
      <c r="L83" s="259"/>
      <c r="M83" s="259"/>
      <c r="N83" s="259"/>
      <c r="P83" s="138"/>
      <c r="Q83" s="64"/>
      <c r="R83" s="49"/>
      <c r="S83" s="65"/>
      <c r="T83" s="259"/>
      <c r="U83" s="201"/>
    </row>
    <row r="84" spans="1:21" ht="13.5" customHeight="1" x14ac:dyDescent="0.2">
      <c r="B84" s="271">
        <f>AVERAGE(B82:B83)</f>
        <v>390.38</v>
      </c>
      <c r="C84" s="272"/>
      <c r="D84" s="273" t="s">
        <v>1</v>
      </c>
      <c r="E84" s="53">
        <f>F84/G84</f>
        <v>0.6777479039998624</v>
      </c>
      <c r="F84" s="268">
        <f>SUM(F82:F83)</f>
        <v>100911.99999999999</v>
      </c>
      <c r="G84" s="268">
        <f>SUM(G82:G83)</f>
        <v>148893.12</v>
      </c>
      <c r="I84" s="321"/>
      <c r="J84" s="321"/>
      <c r="K84" s="321"/>
      <c r="L84" s="256"/>
      <c r="M84" s="256"/>
      <c r="N84" s="256"/>
      <c r="P84" s="201"/>
      <c r="Q84" s="202"/>
      <c r="R84" s="202"/>
      <c r="S84" s="49"/>
      <c r="T84" s="259"/>
      <c r="U84" s="259"/>
    </row>
    <row r="85" spans="1:21" x14ac:dyDescent="0.2">
      <c r="B85" s="259"/>
      <c r="C85" s="5"/>
      <c r="D85" s="259"/>
      <c r="E85" s="259"/>
      <c r="F85" s="259"/>
      <c r="G85" s="259"/>
      <c r="I85" s="259"/>
      <c r="J85" s="5"/>
      <c r="K85" s="259"/>
      <c r="L85" s="259"/>
      <c r="M85" s="259"/>
      <c r="N85" s="259"/>
      <c r="P85" s="138"/>
      <c r="Q85" s="64"/>
      <c r="R85" s="49"/>
      <c r="S85" s="65"/>
      <c r="T85" s="259"/>
      <c r="U85" s="201"/>
    </row>
    <row r="86" spans="1:21" x14ac:dyDescent="0.2">
      <c r="B86" s="259"/>
      <c r="C86" s="5"/>
      <c r="D86" s="259"/>
      <c r="E86" s="259"/>
      <c r="F86" s="259"/>
      <c r="G86" s="259"/>
      <c r="I86" s="259"/>
      <c r="J86" s="5"/>
      <c r="K86" s="259"/>
      <c r="L86" s="259"/>
      <c r="M86" s="259"/>
      <c r="N86" s="259"/>
      <c r="P86" s="138"/>
      <c r="Q86" s="64"/>
      <c r="R86" s="49"/>
      <c r="S86" s="65"/>
      <c r="T86" s="259"/>
      <c r="U86" s="201"/>
    </row>
    <row r="87" spans="1:21" x14ac:dyDescent="0.2">
      <c r="B87" s="259"/>
      <c r="C87" s="5"/>
      <c r="D87" s="259"/>
      <c r="E87" s="259"/>
      <c r="F87" s="259"/>
      <c r="G87" s="259"/>
      <c r="I87" s="259"/>
      <c r="J87" s="5"/>
      <c r="K87" s="259"/>
      <c r="L87" s="259"/>
      <c r="M87" s="259"/>
      <c r="N87" s="259"/>
      <c r="P87" s="138"/>
      <c r="Q87" s="64"/>
      <c r="R87" s="49"/>
      <c r="S87" s="65"/>
      <c r="T87" s="259"/>
      <c r="U87" s="201"/>
    </row>
    <row r="88" spans="1:21" x14ac:dyDescent="0.2">
      <c r="B88" s="259"/>
      <c r="C88" s="5"/>
      <c r="D88" s="259"/>
      <c r="E88" s="259"/>
      <c r="F88" s="259"/>
      <c r="G88" s="259"/>
      <c r="I88" s="259"/>
      <c r="J88" s="5"/>
      <c r="K88" s="259"/>
      <c r="L88" s="259"/>
      <c r="M88" s="259"/>
      <c r="N88" s="259"/>
      <c r="P88" s="201"/>
      <c r="Q88" s="264"/>
      <c r="R88" s="264"/>
      <c r="S88" s="49"/>
      <c r="T88" s="259"/>
      <c r="U88" s="201"/>
    </row>
    <row r="89" spans="1:21" x14ac:dyDescent="0.2">
      <c r="A89" s="18"/>
      <c r="B89" s="259"/>
      <c r="C89" s="5"/>
      <c r="D89" s="259"/>
      <c r="E89" s="259"/>
      <c r="F89" s="259"/>
      <c r="G89" s="259"/>
      <c r="H89" s="18"/>
      <c r="I89" s="259"/>
      <c r="J89" s="5"/>
      <c r="K89" s="259"/>
      <c r="L89" s="259"/>
      <c r="M89" s="259"/>
      <c r="N89" s="259"/>
      <c r="O89" s="18"/>
      <c r="P89" s="259"/>
      <c r="Q89" s="5"/>
      <c r="R89" s="259"/>
    </row>
    <row r="90" spans="1:21" x14ac:dyDescent="0.2">
      <c r="B90" s="259"/>
      <c r="C90" s="5"/>
      <c r="D90" s="259"/>
      <c r="E90" s="259"/>
      <c r="F90" s="259"/>
      <c r="G90" s="259"/>
      <c r="I90" s="259"/>
      <c r="J90" s="5"/>
      <c r="K90" s="259"/>
      <c r="L90" s="259"/>
      <c r="M90" s="259"/>
      <c r="N90" s="259"/>
      <c r="P90" s="259"/>
      <c r="Q90" s="5"/>
      <c r="R90" s="259"/>
    </row>
    <row r="91" spans="1:21" x14ac:dyDescent="0.2">
      <c r="B91" s="321"/>
      <c r="C91" s="321"/>
      <c r="D91" s="259"/>
      <c r="E91" s="259"/>
      <c r="F91" s="259"/>
      <c r="G91" s="259"/>
      <c r="I91" s="321"/>
      <c r="J91" s="321"/>
      <c r="K91" s="259"/>
      <c r="L91" s="259"/>
      <c r="M91" s="259"/>
      <c r="N91" s="259"/>
      <c r="P91" s="321"/>
      <c r="Q91" s="321"/>
      <c r="R91" s="259"/>
    </row>
  </sheetData>
  <mergeCells count="24">
    <mergeCell ref="B1:F1"/>
    <mergeCell ref="I1:M1"/>
    <mergeCell ref="P1:T1"/>
    <mergeCell ref="B3:G3"/>
    <mergeCell ref="I3:N3"/>
    <mergeCell ref="P3:U3"/>
    <mergeCell ref="P66:U66"/>
    <mergeCell ref="B91:C91"/>
    <mergeCell ref="I91:J91"/>
    <mergeCell ref="P91:Q91"/>
    <mergeCell ref="B18:G18"/>
    <mergeCell ref="B27:G27"/>
    <mergeCell ref="B46:G46"/>
    <mergeCell ref="B57:G57"/>
    <mergeCell ref="I84:K84"/>
    <mergeCell ref="P23:U23"/>
    <mergeCell ref="B26:G26"/>
    <mergeCell ref="B70:G70"/>
    <mergeCell ref="B81:G81"/>
    <mergeCell ref="I10:N10"/>
    <mergeCell ref="I41:N41"/>
    <mergeCell ref="P14:U14"/>
    <mergeCell ref="P32:U32"/>
    <mergeCell ref="P51:U5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3F14D-24D6-49D6-A5F6-D1D47EE58F8F}">
  <sheetPr>
    <pageSetUpPr fitToPage="1"/>
  </sheetPr>
  <dimension ref="A1:U91"/>
  <sheetViews>
    <sheetView view="pageBreakPreview" topLeftCell="L1" zoomScale="95" zoomScaleSheetLayoutView="95" workbookViewId="0">
      <pane ySplit="2" topLeftCell="A54" activePane="bottomLeft" state="frozen"/>
      <selection pane="bottomLeft" activeCell="B8" sqref="B8:G9"/>
    </sheetView>
  </sheetViews>
  <sheetFormatPr defaultColWidth="8.85546875" defaultRowHeight="14.25" x14ac:dyDescent="0.2"/>
  <cols>
    <col min="1" max="1" width="12.28515625" style="9" bestFit="1" customWidth="1"/>
    <col min="2" max="2" width="12" style="10" customWidth="1"/>
    <col min="3" max="3" width="10.7109375" style="10" customWidth="1"/>
    <col min="4" max="4" width="12.42578125" style="10" customWidth="1"/>
    <col min="5" max="5" width="11.7109375" style="10" customWidth="1"/>
    <col min="6" max="6" width="15.7109375" style="10" customWidth="1"/>
    <col min="7" max="7" width="14.7109375" style="10" customWidth="1"/>
    <col min="8" max="8" width="12.28515625" style="9" bestFit="1" customWidth="1"/>
    <col min="9" max="9" width="12.5703125" style="10" customWidth="1"/>
    <col min="10" max="10" width="10.7109375" style="10" customWidth="1"/>
    <col min="11" max="11" width="12.85546875" style="10" customWidth="1"/>
    <col min="12" max="12" width="11.7109375" style="10" customWidth="1"/>
    <col min="13" max="13" width="15.28515625" style="10" customWidth="1"/>
    <col min="14" max="14" width="15.28515625" style="10" bestFit="1" customWidth="1"/>
    <col min="15" max="15" width="12.28515625" style="9" bestFit="1" customWidth="1"/>
    <col min="16" max="16" width="12.28515625" style="10" customWidth="1"/>
    <col min="17" max="17" width="10.7109375" style="10" customWidth="1"/>
    <col min="18" max="18" width="13.42578125" style="10" customWidth="1"/>
    <col min="19" max="19" width="11.5703125" style="10" customWidth="1"/>
    <col min="20" max="20" width="15.85546875" style="10" customWidth="1"/>
    <col min="21" max="21" width="15.28515625" style="10" bestFit="1" customWidth="1"/>
    <col min="22" max="16384" width="8.85546875" style="10"/>
  </cols>
  <sheetData>
    <row r="1" spans="1:21" ht="15" x14ac:dyDescent="0.25">
      <c r="B1" s="330" t="s">
        <v>6</v>
      </c>
      <c r="C1" s="331"/>
      <c r="D1" s="331"/>
      <c r="E1" s="331"/>
      <c r="F1" s="331"/>
      <c r="G1" s="280"/>
      <c r="I1" s="332" t="s">
        <v>8</v>
      </c>
      <c r="J1" s="333"/>
      <c r="K1" s="333"/>
      <c r="L1" s="333"/>
      <c r="M1" s="333"/>
      <c r="N1" s="280"/>
      <c r="P1" s="332" t="s">
        <v>7</v>
      </c>
      <c r="Q1" s="333"/>
      <c r="R1" s="333"/>
      <c r="S1" s="333"/>
      <c r="T1" s="333"/>
    </row>
    <row r="2" spans="1:21" ht="76.5" x14ac:dyDescent="0.2">
      <c r="B2" s="11" t="s">
        <v>37</v>
      </c>
      <c r="C2" s="89" t="s">
        <v>41</v>
      </c>
      <c r="D2" s="89" t="s">
        <v>38</v>
      </c>
      <c r="E2" s="11" t="s">
        <v>39</v>
      </c>
      <c r="F2" s="90" t="s">
        <v>5</v>
      </c>
      <c r="G2" s="90" t="s">
        <v>40</v>
      </c>
      <c r="I2" s="11" t="s">
        <v>37</v>
      </c>
      <c r="J2" s="89" t="s">
        <v>41</v>
      </c>
      <c r="K2" s="89" t="s">
        <v>38</v>
      </c>
      <c r="L2" s="11" t="s">
        <v>39</v>
      </c>
      <c r="M2" s="90" t="s">
        <v>5</v>
      </c>
      <c r="N2" s="90" t="s">
        <v>40</v>
      </c>
      <c r="P2" s="11" t="s">
        <v>37</v>
      </c>
      <c r="Q2" s="89" t="s">
        <v>41</v>
      </c>
      <c r="R2" s="89" t="s">
        <v>38</v>
      </c>
      <c r="S2" s="11" t="s">
        <v>39</v>
      </c>
      <c r="T2" s="90" t="s">
        <v>5</v>
      </c>
      <c r="U2" s="90" t="s">
        <v>40</v>
      </c>
    </row>
    <row r="3" spans="1:21" ht="13.9" customHeight="1" x14ac:dyDescent="0.2">
      <c r="A3" s="18"/>
      <c r="B3" s="327" t="s">
        <v>80</v>
      </c>
      <c r="C3" s="328"/>
      <c r="D3" s="328"/>
      <c r="E3" s="328"/>
      <c r="F3" s="328"/>
      <c r="G3" s="363"/>
      <c r="H3" s="18"/>
      <c r="I3" s="323" t="s">
        <v>77</v>
      </c>
      <c r="J3" s="323"/>
      <c r="K3" s="323"/>
      <c r="L3" s="323"/>
      <c r="M3" s="323"/>
      <c r="N3" s="323"/>
      <c r="O3" s="18"/>
      <c r="P3" s="323" t="s">
        <v>76</v>
      </c>
      <c r="Q3" s="323"/>
      <c r="R3" s="323"/>
      <c r="S3" s="323"/>
      <c r="T3" s="323"/>
      <c r="U3" s="323"/>
    </row>
    <row r="4" spans="1:21" ht="13.9" customHeight="1" x14ac:dyDescent="0.2">
      <c r="A4" s="18">
        <v>44075</v>
      </c>
      <c r="B4" s="288">
        <v>391.54</v>
      </c>
      <c r="C4" s="181">
        <v>82080</v>
      </c>
      <c r="D4" s="289">
        <v>0.98699999999999999</v>
      </c>
      <c r="E4" s="183">
        <v>95.107212475633531</v>
      </c>
      <c r="F4" s="7">
        <f t="shared" ref="F4" si="0">C4*E4/100</f>
        <v>78064</v>
      </c>
      <c r="G4" s="184">
        <f t="shared" ref="G4" si="1">C4*D4</f>
        <v>81012.959999999992</v>
      </c>
      <c r="H4" s="18">
        <v>44075</v>
      </c>
      <c r="I4" s="180">
        <v>191.69</v>
      </c>
      <c r="J4" s="181">
        <v>118800</v>
      </c>
      <c r="K4" s="182">
        <v>0.98299999999999998</v>
      </c>
      <c r="L4" s="183">
        <v>95.113636363636374</v>
      </c>
      <c r="M4" s="7">
        <f t="shared" ref="M4" si="2">J4*L4/100</f>
        <v>112995.00000000001</v>
      </c>
      <c r="N4" s="184">
        <f t="shared" ref="N4" si="3">J4*K4</f>
        <v>116780.4</v>
      </c>
      <c r="O4" s="18">
        <v>44075</v>
      </c>
      <c r="P4" s="180">
        <v>428.71</v>
      </c>
      <c r="Q4" s="181">
        <v>80640</v>
      </c>
      <c r="R4" s="182">
        <v>0.98799999999999999</v>
      </c>
      <c r="S4" s="183">
        <v>96.979166666666671</v>
      </c>
      <c r="T4" s="7">
        <f t="shared" ref="T4" si="4">Q4*S4/100</f>
        <v>78204</v>
      </c>
      <c r="U4" s="184">
        <f t="shared" ref="U4" si="5">Q4*R4</f>
        <v>79672.319999999992</v>
      </c>
    </row>
    <row r="5" spans="1:21" ht="12.75" customHeight="1" x14ac:dyDescent="0.2">
      <c r="B5" s="97">
        <v>392.91</v>
      </c>
      <c r="C5" s="148">
        <v>82080</v>
      </c>
      <c r="D5" s="287">
        <v>0.97799999999999998</v>
      </c>
      <c r="E5" s="23">
        <v>95.107212475633531</v>
      </c>
      <c r="F5" s="7">
        <f t="shared" ref="F5" si="6">C5*E5/100</f>
        <v>78064</v>
      </c>
      <c r="G5" s="184">
        <f t="shared" ref="G5" si="7">C5*D5</f>
        <v>80274.240000000005</v>
      </c>
      <c r="I5" s="97">
        <v>191.02</v>
      </c>
      <c r="J5" s="148">
        <v>119520</v>
      </c>
      <c r="K5" s="4">
        <v>0.97099999999999997</v>
      </c>
      <c r="L5" s="23">
        <v>94.540662650602414</v>
      </c>
      <c r="M5" s="7">
        <f t="shared" ref="M5:M9" si="8">J5*L5/100</f>
        <v>112995</v>
      </c>
      <c r="N5" s="184">
        <f t="shared" ref="N5:N9" si="9">J5*K5</f>
        <v>116053.92</v>
      </c>
      <c r="P5" s="97">
        <v>428.83</v>
      </c>
      <c r="Q5" s="148">
        <v>80640</v>
      </c>
      <c r="R5" s="4">
        <v>0.98299999999999998</v>
      </c>
      <c r="S5" s="23">
        <v>94.670138888888886</v>
      </c>
      <c r="T5" s="7">
        <f t="shared" ref="T5:T7" si="10">Q5*S5/100</f>
        <v>76342</v>
      </c>
      <c r="U5" s="184">
        <f t="shared" ref="U5:U7" si="11">Q5*R5</f>
        <v>79269.119999999995</v>
      </c>
    </row>
    <row r="6" spans="1:21" x14ac:dyDescent="0.2">
      <c r="B6" s="271">
        <f>AVERAGE(B4:B5)</f>
        <v>392.22500000000002</v>
      </c>
      <c r="C6" s="272"/>
      <c r="D6" s="273" t="s">
        <v>1</v>
      </c>
      <c r="E6" s="53">
        <f>F6/G6</f>
        <v>0.96801234071891629</v>
      </c>
      <c r="F6" s="281">
        <f>SUM(F4:F5)</f>
        <v>156128</v>
      </c>
      <c r="G6" s="281">
        <f>SUM(G4:G5)</f>
        <v>161287.20000000001</v>
      </c>
      <c r="H6" s="18">
        <v>44076</v>
      </c>
      <c r="I6" s="98">
        <v>190.93</v>
      </c>
      <c r="J6" s="30">
        <v>120240</v>
      </c>
      <c r="K6" s="1">
        <v>0.98299999999999998</v>
      </c>
      <c r="L6" s="26">
        <v>93.974550898203589</v>
      </c>
      <c r="M6" s="7">
        <f t="shared" si="8"/>
        <v>112995</v>
      </c>
      <c r="N6" s="184">
        <f t="shared" si="9"/>
        <v>118195.92</v>
      </c>
      <c r="O6" s="18">
        <v>44076</v>
      </c>
      <c r="P6" s="98">
        <v>429.71</v>
      </c>
      <c r="Q6" s="30">
        <v>80640</v>
      </c>
      <c r="R6" s="1">
        <v>0.98099999999999998</v>
      </c>
      <c r="S6" s="26">
        <v>96.979166666666671</v>
      </c>
      <c r="T6" s="7">
        <f t="shared" si="10"/>
        <v>78204</v>
      </c>
      <c r="U6" s="184">
        <f t="shared" si="11"/>
        <v>79107.839999999997</v>
      </c>
    </row>
    <row r="7" spans="1:21" x14ac:dyDescent="0.2">
      <c r="B7" s="98"/>
      <c r="C7" s="30"/>
      <c r="D7" s="3"/>
      <c r="E7" s="26"/>
      <c r="F7" s="7"/>
      <c r="G7" s="184"/>
      <c r="I7" s="98">
        <v>191.46</v>
      </c>
      <c r="J7" s="30">
        <v>120240</v>
      </c>
      <c r="K7" s="1">
        <v>0.98699999999999999</v>
      </c>
      <c r="L7" s="26">
        <v>93.974550898203589</v>
      </c>
      <c r="M7" s="7">
        <f t="shared" si="8"/>
        <v>112995</v>
      </c>
      <c r="N7" s="184">
        <f t="shared" si="9"/>
        <v>118676.88</v>
      </c>
      <c r="P7" s="98">
        <v>430.2</v>
      </c>
      <c r="Q7" s="30">
        <v>80640</v>
      </c>
      <c r="R7" s="1">
        <v>0.99</v>
      </c>
      <c r="S7" s="26">
        <v>94.670138888888886</v>
      </c>
      <c r="T7" s="7">
        <f t="shared" si="10"/>
        <v>76342</v>
      </c>
      <c r="U7" s="184">
        <f t="shared" si="11"/>
        <v>79833.600000000006</v>
      </c>
    </row>
    <row r="8" spans="1:21" ht="13.9" customHeight="1" x14ac:dyDescent="0.2">
      <c r="B8" s="327" t="s">
        <v>85</v>
      </c>
      <c r="C8" s="328"/>
      <c r="D8" s="328"/>
      <c r="E8" s="328"/>
      <c r="F8" s="328"/>
      <c r="G8" s="363"/>
      <c r="H8" s="18">
        <v>44077</v>
      </c>
      <c r="I8" s="147">
        <v>191.41</v>
      </c>
      <c r="J8" s="187">
        <v>120960</v>
      </c>
      <c r="K8" s="38">
        <v>0.98599999999999999</v>
      </c>
      <c r="L8" s="132">
        <v>96.428571428571431</v>
      </c>
      <c r="M8" s="7">
        <f t="shared" si="8"/>
        <v>116640</v>
      </c>
      <c r="N8" s="184">
        <f t="shared" si="9"/>
        <v>119266.56</v>
      </c>
      <c r="P8" s="260">
        <f>AVERAGE(P4:P7)</f>
        <v>429.36250000000001</v>
      </c>
      <c r="Q8" s="261"/>
      <c r="R8" s="262" t="s">
        <v>1</v>
      </c>
      <c r="S8" s="263">
        <f>T8/U8</f>
        <v>0.97234553807993684</v>
      </c>
      <c r="T8" s="281">
        <f>SUM(T4:T7)</f>
        <v>309092</v>
      </c>
      <c r="U8" s="281">
        <f>SUM(U4:U7)</f>
        <v>317882.88</v>
      </c>
    </row>
    <row r="9" spans="1:21" x14ac:dyDescent="0.2">
      <c r="A9" s="18">
        <v>44076</v>
      </c>
      <c r="B9" s="98">
        <v>385</v>
      </c>
      <c r="C9" s="30">
        <v>83520</v>
      </c>
      <c r="D9" s="3">
        <v>0.96599999999999997</v>
      </c>
      <c r="E9" s="26">
        <v>71.767241379310349</v>
      </c>
      <c r="F9" s="7">
        <f t="shared" ref="F9" si="12">C9*E9/100</f>
        <v>59940</v>
      </c>
      <c r="G9" s="184">
        <f t="shared" ref="G9" si="13">C9*D9</f>
        <v>80680.319999999992</v>
      </c>
      <c r="I9" s="147">
        <v>191.44</v>
      </c>
      <c r="J9" s="148">
        <v>120960</v>
      </c>
      <c r="K9" s="38">
        <v>0.999</v>
      </c>
      <c r="L9" s="23">
        <v>99.441964285714292</v>
      </c>
      <c r="M9" s="7">
        <f t="shared" si="8"/>
        <v>120285</v>
      </c>
      <c r="N9" s="184">
        <f t="shared" si="9"/>
        <v>120839.03999999999</v>
      </c>
      <c r="P9" s="98"/>
      <c r="Q9" s="30"/>
      <c r="R9" s="1"/>
      <c r="S9" s="26"/>
      <c r="T9" s="7"/>
      <c r="U9" s="184"/>
    </row>
    <row r="10" spans="1:21" x14ac:dyDescent="0.2">
      <c r="B10" s="98">
        <v>388.83</v>
      </c>
      <c r="C10" s="30">
        <v>83520</v>
      </c>
      <c r="D10" s="3">
        <v>0.98699999999999999</v>
      </c>
      <c r="E10" s="26">
        <v>95.689655172413794</v>
      </c>
      <c r="F10" s="7">
        <f t="shared" ref="F10:F18" si="14">C10*E10/100</f>
        <v>79920</v>
      </c>
      <c r="G10" s="184">
        <f t="shared" ref="G10:G18" si="15">C10*D10</f>
        <v>82434.240000000005</v>
      </c>
      <c r="I10" s="260">
        <f>AVERAGE(I4:I9)</f>
        <v>191.32500000000002</v>
      </c>
      <c r="J10" s="261"/>
      <c r="K10" s="262" t="s">
        <v>1</v>
      </c>
      <c r="L10" s="263">
        <f>M10/N10</f>
        <v>0.97054473749075676</v>
      </c>
      <c r="M10" s="279">
        <f>SUM(M4:M9)</f>
        <v>688905</v>
      </c>
      <c r="N10" s="279">
        <f>SUM(N4:N9)</f>
        <v>709812.72</v>
      </c>
      <c r="P10" s="323" t="s">
        <v>91</v>
      </c>
      <c r="Q10" s="323"/>
      <c r="R10" s="323"/>
      <c r="S10" s="323"/>
      <c r="T10" s="323"/>
      <c r="U10" s="323"/>
    </row>
    <row r="11" spans="1:21" ht="14.25" customHeight="1" x14ac:dyDescent="0.2">
      <c r="A11" s="18">
        <v>44077</v>
      </c>
      <c r="B11" s="98">
        <v>385.25</v>
      </c>
      <c r="C11" s="30">
        <v>83520</v>
      </c>
      <c r="D11" s="3">
        <v>0.98599999999999999</v>
      </c>
      <c r="E11" s="26">
        <v>98.081896551724128</v>
      </c>
      <c r="F11" s="7">
        <f t="shared" si="14"/>
        <v>81917.999999999985</v>
      </c>
      <c r="G11" s="184">
        <f t="shared" si="15"/>
        <v>82350.720000000001</v>
      </c>
      <c r="I11" s="98"/>
      <c r="J11" s="30"/>
      <c r="K11" s="1"/>
      <c r="L11" s="26"/>
      <c r="M11" s="7"/>
      <c r="N11" s="184"/>
      <c r="O11" s="18">
        <v>44077</v>
      </c>
      <c r="P11" s="147">
        <v>417.5</v>
      </c>
      <c r="Q11" s="187">
        <v>80640</v>
      </c>
      <c r="R11" s="38">
        <v>0.92300000000000004</v>
      </c>
      <c r="S11" s="132">
        <v>72.38095238095238</v>
      </c>
      <c r="T11" s="7">
        <f t="shared" ref="T11" si="16">Q11*S11/100</f>
        <v>58368</v>
      </c>
      <c r="U11" s="184">
        <f t="shared" ref="U11" si="17">Q11*R11</f>
        <v>74430.720000000001</v>
      </c>
    </row>
    <row r="12" spans="1:21" ht="12.75" customHeight="1" x14ac:dyDescent="0.2">
      <c r="B12" s="98">
        <v>385.14</v>
      </c>
      <c r="C12" s="30">
        <v>83520</v>
      </c>
      <c r="D12" s="3">
        <v>0.98</v>
      </c>
      <c r="E12" s="26">
        <v>95.689655172413794</v>
      </c>
      <c r="F12" s="7">
        <f t="shared" si="14"/>
        <v>79920</v>
      </c>
      <c r="G12" s="184">
        <f t="shared" si="15"/>
        <v>81849.599999999991</v>
      </c>
      <c r="I12" s="323" t="s">
        <v>81</v>
      </c>
      <c r="J12" s="323"/>
      <c r="K12" s="323"/>
      <c r="L12" s="323"/>
      <c r="M12" s="323"/>
      <c r="N12" s="323"/>
      <c r="P12" s="147">
        <v>416.29</v>
      </c>
      <c r="Q12" s="148">
        <v>80640</v>
      </c>
      <c r="R12" s="38">
        <v>0.97699999999999998</v>
      </c>
      <c r="S12" s="23">
        <v>95</v>
      </c>
      <c r="T12" s="7">
        <f t="shared" ref="T12:T18" si="18">Q12*S12/100</f>
        <v>76608</v>
      </c>
      <c r="U12" s="184">
        <f t="shared" ref="U12:U18" si="19">Q12*R12</f>
        <v>78785.279999999999</v>
      </c>
    </row>
    <row r="13" spans="1:21" ht="14.25" customHeight="1" x14ac:dyDescent="0.2">
      <c r="A13" s="18">
        <v>44078</v>
      </c>
      <c r="B13" s="98">
        <v>385.83</v>
      </c>
      <c r="C13" s="30">
        <v>84960</v>
      </c>
      <c r="D13" s="3">
        <v>0.98399999999999999</v>
      </c>
      <c r="E13" s="26">
        <v>94.067796610169495</v>
      </c>
      <c r="F13" s="7">
        <f t="shared" si="14"/>
        <v>79920</v>
      </c>
      <c r="G13" s="184">
        <f t="shared" si="15"/>
        <v>83600.639999999999</v>
      </c>
      <c r="H13" s="18">
        <v>44078</v>
      </c>
      <c r="I13" s="98">
        <v>190.75</v>
      </c>
      <c r="J13" s="30">
        <v>116640</v>
      </c>
      <c r="K13" s="1">
        <v>0.80500000000000005</v>
      </c>
      <c r="L13" s="26">
        <v>63.374485596707821</v>
      </c>
      <c r="M13" s="7">
        <f t="shared" ref="M13" si="20">J13*L13/100</f>
        <v>73920</v>
      </c>
      <c r="N13" s="184">
        <f t="shared" ref="N13" si="21">J13*K13</f>
        <v>93895.200000000012</v>
      </c>
      <c r="O13" s="18">
        <v>44078</v>
      </c>
      <c r="P13" s="98">
        <v>415.6</v>
      </c>
      <c r="Q13" s="30">
        <v>80640</v>
      </c>
      <c r="R13" s="1">
        <v>0.97699999999999998</v>
      </c>
      <c r="S13" s="26">
        <v>95</v>
      </c>
      <c r="T13" s="7">
        <f t="shared" si="18"/>
        <v>76608</v>
      </c>
      <c r="U13" s="184">
        <f t="shared" si="19"/>
        <v>78785.279999999999</v>
      </c>
    </row>
    <row r="14" spans="1:21" ht="13.9" customHeight="1" x14ac:dyDescent="0.2">
      <c r="A14" s="41"/>
      <c r="B14" s="98">
        <v>386.73</v>
      </c>
      <c r="C14" s="30">
        <v>84960</v>
      </c>
      <c r="D14" s="3">
        <v>0.97299999999999998</v>
      </c>
      <c r="E14" s="26">
        <v>96.419491525423723</v>
      </c>
      <c r="F14" s="7">
        <f t="shared" si="14"/>
        <v>81917.999999999985</v>
      </c>
      <c r="G14" s="184">
        <f t="shared" si="15"/>
        <v>82666.080000000002</v>
      </c>
      <c r="I14" s="98">
        <v>191.04</v>
      </c>
      <c r="J14" s="30">
        <v>116640</v>
      </c>
      <c r="K14" s="1">
        <v>0.94599999999999995</v>
      </c>
      <c r="L14" s="26">
        <v>91.893004115226347</v>
      </c>
      <c r="M14" s="7">
        <f t="shared" ref="M14:M20" si="22">J14*L14/100</f>
        <v>107184.00000000001</v>
      </c>
      <c r="N14" s="184">
        <f t="shared" ref="N14:N20" si="23">J14*K14</f>
        <v>110341.43999999999</v>
      </c>
      <c r="P14" s="98">
        <v>415.44</v>
      </c>
      <c r="Q14" s="30">
        <v>80640</v>
      </c>
      <c r="R14" s="1">
        <v>0.97099999999999997</v>
      </c>
      <c r="S14" s="26">
        <v>95</v>
      </c>
      <c r="T14" s="7">
        <f t="shared" si="18"/>
        <v>76608</v>
      </c>
      <c r="U14" s="184">
        <f t="shared" si="19"/>
        <v>78301.440000000002</v>
      </c>
    </row>
    <row r="15" spans="1:21" x14ac:dyDescent="0.2">
      <c r="A15" s="59">
        <v>44079</v>
      </c>
      <c r="B15" s="98">
        <v>386.2</v>
      </c>
      <c r="C15" s="30">
        <v>84960</v>
      </c>
      <c r="D15" s="3">
        <v>0.97</v>
      </c>
      <c r="E15" s="26">
        <v>91.716101694915253</v>
      </c>
      <c r="F15" s="7">
        <f t="shared" si="14"/>
        <v>77922</v>
      </c>
      <c r="G15" s="184">
        <f t="shared" si="15"/>
        <v>82411.199999999997</v>
      </c>
      <c r="H15" s="59">
        <v>44079</v>
      </c>
      <c r="I15" s="98">
        <v>190.89</v>
      </c>
      <c r="J15" s="30">
        <v>116640</v>
      </c>
      <c r="K15" s="1">
        <v>0.96699999999999997</v>
      </c>
      <c r="L15" s="26">
        <v>95.061728395061735</v>
      </c>
      <c r="M15" s="7">
        <f t="shared" si="22"/>
        <v>110880</v>
      </c>
      <c r="N15" s="184">
        <f t="shared" si="23"/>
        <v>112790.87999999999</v>
      </c>
      <c r="O15" s="59">
        <v>44079</v>
      </c>
      <c r="P15" s="98">
        <v>416.47</v>
      </c>
      <c r="Q15" s="30">
        <v>80640</v>
      </c>
      <c r="R15" s="1">
        <v>0.96899999999999997</v>
      </c>
      <c r="S15" s="26">
        <v>92.738095238095241</v>
      </c>
      <c r="T15" s="7">
        <f t="shared" si="18"/>
        <v>74784</v>
      </c>
      <c r="U15" s="184">
        <f t="shared" si="19"/>
        <v>78140.160000000003</v>
      </c>
    </row>
    <row r="16" spans="1:21" x14ac:dyDescent="0.2">
      <c r="B16" s="98">
        <v>386.33</v>
      </c>
      <c r="C16" s="30">
        <v>84960</v>
      </c>
      <c r="D16" s="3">
        <v>0.97899999999999998</v>
      </c>
      <c r="E16" s="26">
        <v>96.419491525423723</v>
      </c>
      <c r="F16" s="7">
        <f t="shared" si="14"/>
        <v>81917.999999999985</v>
      </c>
      <c r="G16" s="184">
        <f t="shared" si="15"/>
        <v>83175.839999999997</v>
      </c>
      <c r="I16" s="98">
        <v>191.06</v>
      </c>
      <c r="J16" s="30">
        <v>116640</v>
      </c>
      <c r="K16" s="1">
        <v>0.97799999999999998</v>
      </c>
      <c r="L16" s="26">
        <v>95.061728395061735</v>
      </c>
      <c r="M16" s="7">
        <f t="shared" si="22"/>
        <v>110880</v>
      </c>
      <c r="N16" s="184">
        <f t="shared" si="23"/>
        <v>114073.92</v>
      </c>
      <c r="P16" s="98">
        <v>415.63</v>
      </c>
      <c r="Q16" s="30">
        <v>80640</v>
      </c>
      <c r="R16" s="1">
        <v>0.96699999999999997</v>
      </c>
      <c r="S16" s="26">
        <v>95</v>
      </c>
      <c r="T16" s="7">
        <f t="shared" si="18"/>
        <v>76608</v>
      </c>
      <c r="U16" s="184">
        <f t="shared" si="19"/>
        <v>77978.880000000005</v>
      </c>
    </row>
    <row r="17" spans="1:21" x14ac:dyDescent="0.2">
      <c r="A17" s="18">
        <v>44080</v>
      </c>
      <c r="B17" s="98">
        <v>385.89</v>
      </c>
      <c r="C17" s="30">
        <v>84960</v>
      </c>
      <c r="D17" s="3">
        <v>0.97699999999999998</v>
      </c>
      <c r="E17" s="26">
        <v>94.067796610169495</v>
      </c>
      <c r="F17" s="7">
        <f t="shared" si="14"/>
        <v>79920</v>
      </c>
      <c r="G17" s="184">
        <f t="shared" si="15"/>
        <v>83005.919999999998</v>
      </c>
      <c r="H17" s="18">
        <v>44080</v>
      </c>
      <c r="I17" s="98">
        <v>191.12</v>
      </c>
      <c r="J17" s="30">
        <v>116640</v>
      </c>
      <c r="K17" s="1">
        <v>0.97099999999999997</v>
      </c>
      <c r="L17" s="26">
        <v>95.061728395061735</v>
      </c>
      <c r="M17" s="7">
        <f t="shared" si="22"/>
        <v>110880</v>
      </c>
      <c r="N17" s="184">
        <f t="shared" si="23"/>
        <v>113257.44</v>
      </c>
      <c r="O17" s="18">
        <v>44080</v>
      </c>
      <c r="P17" s="98">
        <v>416.83</v>
      </c>
      <c r="Q17" s="30">
        <v>80640</v>
      </c>
      <c r="R17" s="1">
        <v>0.98499999999999999</v>
      </c>
      <c r="S17" s="26">
        <v>97.261904761904759</v>
      </c>
      <c r="T17" s="7">
        <f t="shared" si="18"/>
        <v>78432</v>
      </c>
      <c r="U17" s="184">
        <f t="shared" si="19"/>
        <v>79430.399999999994</v>
      </c>
    </row>
    <row r="18" spans="1:21" ht="14.25" customHeight="1" x14ac:dyDescent="0.2">
      <c r="B18" s="98">
        <v>385.89</v>
      </c>
      <c r="C18" s="30">
        <v>84960</v>
      </c>
      <c r="D18" s="3">
        <v>0.999</v>
      </c>
      <c r="E18" s="26">
        <v>98.771186440677965</v>
      </c>
      <c r="F18" s="7">
        <f t="shared" si="14"/>
        <v>83916</v>
      </c>
      <c r="G18" s="184">
        <f t="shared" si="15"/>
        <v>84875.04</v>
      </c>
      <c r="I18" s="98">
        <v>191.83</v>
      </c>
      <c r="J18" s="30">
        <v>116640</v>
      </c>
      <c r="K18" s="1">
        <v>0.96599999999999997</v>
      </c>
      <c r="L18" s="26">
        <v>95.061728395061735</v>
      </c>
      <c r="M18" s="7">
        <f t="shared" si="22"/>
        <v>110880</v>
      </c>
      <c r="N18" s="184">
        <f t="shared" si="23"/>
        <v>112674.23999999999</v>
      </c>
      <c r="P18" s="98">
        <v>415.37</v>
      </c>
      <c r="Q18" s="30">
        <v>80640</v>
      </c>
      <c r="R18" s="1">
        <v>0.96599999999999997</v>
      </c>
      <c r="S18" s="26">
        <v>90.476190476190482</v>
      </c>
      <c r="T18" s="7">
        <f t="shared" si="18"/>
        <v>72960</v>
      </c>
      <c r="U18" s="184">
        <f t="shared" si="19"/>
        <v>77898.239999999991</v>
      </c>
    </row>
    <row r="19" spans="1:21" x14ac:dyDescent="0.2">
      <c r="B19" s="271">
        <f>AVERAGE(B9:B18)</f>
        <v>386.10899999999992</v>
      </c>
      <c r="C19" s="272"/>
      <c r="D19" s="273" t="s">
        <v>1</v>
      </c>
      <c r="E19" s="53">
        <f>F19/G19</f>
        <v>0.95183166765330629</v>
      </c>
      <c r="F19" s="281">
        <f>SUM(F9:F18)</f>
        <v>787212</v>
      </c>
      <c r="G19" s="281">
        <f>SUM(G9:G18)</f>
        <v>827049.60000000009</v>
      </c>
      <c r="H19" s="18">
        <v>44081</v>
      </c>
      <c r="I19" s="147">
        <v>191.77</v>
      </c>
      <c r="J19" s="187">
        <v>116640</v>
      </c>
      <c r="K19" s="38">
        <v>0.95699999999999996</v>
      </c>
      <c r="L19" s="132">
        <v>95.061728395061735</v>
      </c>
      <c r="M19" s="7">
        <f t="shared" si="22"/>
        <v>110880</v>
      </c>
      <c r="N19" s="184">
        <f t="shared" si="23"/>
        <v>111624.48</v>
      </c>
      <c r="P19" s="260">
        <f>AVERAGE(P11:P18)</f>
        <v>416.14125000000001</v>
      </c>
      <c r="Q19" s="261"/>
      <c r="R19" s="262" t="s">
        <v>1</v>
      </c>
      <c r="S19" s="263">
        <f>T19/U19</f>
        <v>0.94745590543909863</v>
      </c>
      <c r="T19" s="281">
        <f>SUM(T11:T18)</f>
        <v>590976</v>
      </c>
      <c r="U19" s="281">
        <f>SUM(U11:U18)</f>
        <v>623750.40000000002</v>
      </c>
    </row>
    <row r="20" spans="1:21" x14ac:dyDescent="0.2">
      <c r="B20" s="98"/>
      <c r="C20" s="30"/>
      <c r="D20" s="3"/>
      <c r="E20" s="26"/>
      <c r="F20" s="7"/>
      <c r="G20" s="184"/>
      <c r="I20" s="147">
        <v>192.27</v>
      </c>
      <c r="J20" s="148">
        <v>116640</v>
      </c>
      <c r="K20" s="38">
        <v>0.98199999999999998</v>
      </c>
      <c r="L20" s="23">
        <v>91.893004115226347</v>
      </c>
      <c r="M20" s="7">
        <f t="shared" si="22"/>
        <v>107184.00000000001</v>
      </c>
      <c r="N20" s="184">
        <f t="shared" si="23"/>
        <v>114540.48</v>
      </c>
      <c r="P20" s="98"/>
      <c r="Q20" s="30"/>
      <c r="R20" s="1"/>
      <c r="S20" s="26"/>
      <c r="T20" s="7"/>
      <c r="U20" s="184"/>
    </row>
    <row r="21" spans="1:21" x14ac:dyDescent="0.2">
      <c r="B21" s="327" t="s">
        <v>86</v>
      </c>
      <c r="C21" s="328"/>
      <c r="D21" s="328"/>
      <c r="E21" s="328"/>
      <c r="F21" s="328"/>
      <c r="G21" s="363"/>
      <c r="I21" s="260">
        <f>AVERAGE(I13:I20)</f>
        <v>191.34125</v>
      </c>
      <c r="J21" s="261"/>
      <c r="K21" s="262" t="s">
        <v>1</v>
      </c>
      <c r="L21" s="263">
        <f>M21/N21</f>
        <v>0.95413250898371527</v>
      </c>
      <c r="M21" s="279">
        <f>SUM(M13:M20)</f>
        <v>842688</v>
      </c>
      <c r="N21" s="279">
        <f>SUM(N13:N20)</f>
        <v>883198.08</v>
      </c>
      <c r="P21" s="323" t="s">
        <v>92</v>
      </c>
      <c r="Q21" s="323"/>
      <c r="R21" s="323"/>
      <c r="S21" s="323"/>
      <c r="T21" s="323"/>
      <c r="U21" s="323"/>
    </row>
    <row r="22" spans="1:21" x14ac:dyDescent="0.2">
      <c r="A22" s="18">
        <v>44081</v>
      </c>
      <c r="B22" s="98">
        <v>387.93</v>
      </c>
      <c r="C22" s="30">
        <v>87120</v>
      </c>
      <c r="D22" s="3">
        <v>0.97599999999999998</v>
      </c>
      <c r="E22" s="26">
        <v>78.785583103764921</v>
      </c>
      <c r="F22" s="7">
        <f t="shared" ref="F22" si="24">C22*E22/100</f>
        <v>68638</v>
      </c>
      <c r="G22" s="184">
        <f t="shared" ref="G22" si="25">C22*D22</f>
        <v>85029.119999999995</v>
      </c>
      <c r="I22" s="98"/>
      <c r="J22" s="30"/>
      <c r="K22" s="1"/>
      <c r="L22" s="26"/>
      <c r="M22" s="7"/>
      <c r="N22" s="184"/>
      <c r="O22" s="18">
        <v>44081</v>
      </c>
      <c r="P22" s="98">
        <v>416.41</v>
      </c>
      <c r="Q22" s="30">
        <v>80640</v>
      </c>
      <c r="R22" s="1">
        <v>0.98499999999999999</v>
      </c>
      <c r="S22" s="26">
        <v>92.738095238095241</v>
      </c>
      <c r="T22" s="7">
        <f t="shared" ref="T22" si="26">Q22*S22/100</f>
        <v>74784</v>
      </c>
      <c r="U22" s="184">
        <f t="shared" ref="U22" si="27">Q22*R22</f>
        <v>79430.399999999994</v>
      </c>
    </row>
    <row r="23" spans="1:21" x14ac:dyDescent="0.2">
      <c r="B23" s="98">
        <v>392.72</v>
      </c>
      <c r="C23" s="30">
        <v>89280</v>
      </c>
      <c r="D23" s="3">
        <v>0.97799999999999998</v>
      </c>
      <c r="E23" s="26">
        <v>93.835125448028677</v>
      </c>
      <c r="F23" s="7">
        <f t="shared" ref="F23:F37" si="28">C23*E23/100</f>
        <v>83776</v>
      </c>
      <c r="G23" s="184">
        <f t="shared" ref="G23:G37" si="29">C23*D23</f>
        <v>87315.839999999997</v>
      </c>
      <c r="I23" s="323" t="s">
        <v>82</v>
      </c>
      <c r="J23" s="323"/>
      <c r="K23" s="323"/>
      <c r="L23" s="323"/>
      <c r="M23" s="323"/>
      <c r="N23" s="323"/>
      <c r="P23" s="98">
        <v>410.68</v>
      </c>
      <c r="Q23" s="30">
        <v>80640</v>
      </c>
      <c r="R23" s="1">
        <v>0.96899999999999997</v>
      </c>
      <c r="S23" s="26">
        <v>95</v>
      </c>
      <c r="T23" s="7">
        <f t="shared" ref="T23:T25" si="30">Q23*S23/100</f>
        <v>76608</v>
      </c>
      <c r="U23" s="184">
        <f t="shared" ref="U23:U25" si="31">Q23*R23</f>
        <v>78140.160000000003</v>
      </c>
    </row>
    <row r="24" spans="1:21" x14ac:dyDescent="0.2">
      <c r="A24" s="18">
        <v>44082</v>
      </c>
      <c r="B24" s="98">
        <v>391.62</v>
      </c>
      <c r="C24" s="30">
        <v>89280</v>
      </c>
      <c r="D24" s="3">
        <v>0.98299999999999998</v>
      </c>
      <c r="E24" s="26">
        <v>95.967741935483872</v>
      </c>
      <c r="F24" s="7">
        <f t="shared" si="28"/>
        <v>85680</v>
      </c>
      <c r="G24" s="184">
        <f t="shared" si="29"/>
        <v>87762.240000000005</v>
      </c>
      <c r="H24" s="18">
        <v>44082</v>
      </c>
      <c r="I24" s="98">
        <v>191.46</v>
      </c>
      <c r="J24" s="30">
        <v>116640</v>
      </c>
      <c r="K24" s="1">
        <v>0.95399999999999996</v>
      </c>
      <c r="L24" s="26">
        <v>85.262345679012341</v>
      </c>
      <c r="M24" s="7">
        <f t="shared" ref="M24" si="32">J24*L24/100</f>
        <v>99450</v>
      </c>
      <c r="N24" s="184">
        <f t="shared" ref="N24" si="33">J24*K24</f>
        <v>111274.56</v>
      </c>
      <c r="O24" s="18">
        <v>44082</v>
      </c>
      <c r="P24" s="98">
        <v>411.66</v>
      </c>
      <c r="Q24" s="30">
        <v>80640</v>
      </c>
      <c r="R24" s="1">
        <v>0.98</v>
      </c>
      <c r="S24" s="26">
        <v>95</v>
      </c>
      <c r="T24" s="7">
        <f t="shared" si="30"/>
        <v>76608</v>
      </c>
      <c r="U24" s="184">
        <f t="shared" si="31"/>
        <v>79027.199999999997</v>
      </c>
    </row>
    <row r="25" spans="1:21" ht="14.25" customHeight="1" x14ac:dyDescent="0.2">
      <c r="B25" s="98">
        <v>391.22</v>
      </c>
      <c r="C25" s="30">
        <v>89280</v>
      </c>
      <c r="D25" s="3">
        <v>0.97299999999999998</v>
      </c>
      <c r="E25" s="26">
        <v>95.967741935483872</v>
      </c>
      <c r="F25" s="7">
        <f t="shared" si="28"/>
        <v>85680</v>
      </c>
      <c r="G25" s="184">
        <f t="shared" si="29"/>
        <v>86869.440000000002</v>
      </c>
      <c r="I25" s="98">
        <v>191.12</v>
      </c>
      <c r="J25" s="30">
        <v>116640</v>
      </c>
      <c r="K25" s="1">
        <v>0.98499999999999999</v>
      </c>
      <c r="L25" s="26">
        <v>95.100308641975303</v>
      </c>
      <c r="M25" s="7">
        <f t="shared" ref="M25:M27" si="34">J25*L25/100</f>
        <v>110925</v>
      </c>
      <c r="N25" s="184">
        <f t="shared" ref="N25:N27" si="35">J25*K25</f>
        <v>114890.4</v>
      </c>
      <c r="P25" s="98">
        <v>411.89</v>
      </c>
      <c r="Q25" s="30">
        <v>80640</v>
      </c>
      <c r="R25" s="1">
        <v>0.999</v>
      </c>
      <c r="S25" s="26">
        <v>99.523809523809518</v>
      </c>
      <c r="T25" s="7">
        <f t="shared" si="30"/>
        <v>80256</v>
      </c>
      <c r="U25" s="184">
        <f t="shared" si="31"/>
        <v>80559.360000000001</v>
      </c>
    </row>
    <row r="26" spans="1:21" x14ac:dyDescent="0.2">
      <c r="A26" s="18">
        <v>44083</v>
      </c>
      <c r="B26" s="98">
        <v>391.08</v>
      </c>
      <c r="C26" s="30">
        <v>89280</v>
      </c>
      <c r="D26" s="3">
        <v>0.98399999999999999</v>
      </c>
      <c r="E26" s="26">
        <v>95.967741935483872</v>
      </c>
      <c r="F26" s="7">
        <f t="shared" si="28"/>
        <v>85680</v>
      </c>
      <c r="G26" s="184">
        <f t="shared" si="29"/>
        <v>87851.520000000004</v>
      </c>
      <c r="H26" s="18">
        <v>44083</v>
      </c>
      <c r="I26" s="147">
        <v>191.2</v>
      </c>
      <c r="J26" s="148">
        <v>116640</v>
      </c>
      <c r="K26" s="38">
        <v>0.97</v>
      </c>
      <c r="L26" s="23">
        <v>95.100308641975303</v>
      </c>
      <c r="M26" s="7">
        <f t="shared" si="34"/>
        <v>110925</v>
      </c>
      <c r="N26" s="184">
        <f t="shared" si="35"/>
        <v>113140.8</v>
      </c>
      <c r="P26" s="260">
        <f>AVERAGE(P22:P25)</f>
        <v>412.65999999999997</v>
      </c>
      <c r="Q26" s="261"/>
      <c r="R26" s="262" t="s">
        <v>1</v>
      </c>
      <c r="S26" s="263">
        <f>T26/U26</f>
        <v>0.97193466758684155</v>
      </c>
      <c r="T26" s="281">
        <f>SUM(T22:T25)</f>
        <v>308256</v>
      </c>
      <c r="U26" s="281">
        <f>SUM(U22:U25)</f>
        <v>317157.12</v>
      </c>
    </row>
    <row r="27" spans="1:21" ht="12.75" customHeight="1" x14ac:dyDescent="0.2">
      <c r="B27" s="98">
        <v>392.85</v>
      </c>
      <c r="C27" s="30">
        <v>89280</v>
      </c>
      <c r="D27" s="3">
        <v>0.98399999999999999</v>
      </c>
      <c r="E27" s="26">
        <v>95.967741935483872</v>
      </c>
      <c r="F27" s="7">
        <f t="shared" si="28"/>
        <v>85680</v>
      </c>
      <c r="G27" s="184">
        <f t="shared" si="29"/>
        <v>87851.520000000004</v>
      </c>
      <c r="I27" s="147">
        <v>191.29</v>
      </c>
      <c r="J27" s="148">
        <v>116640</v>
      </c>
      <c r="K27" s="38">
        <v>0.98499999999999999</v>
      </c>
      <c r="L27" s="23">
        <v>91.820987654320987</v>
      </c>
      <c r="M27" s="7">
        <f t="shared" si="34"/>
        <v>107100</v>
      </c>
      <c r="N27" s="184">
        <f t="shared" si="35"/>
        <v>114890.4</v>
      </c>
      <c r="P27" s="98"/>
      <c r="Q27" s="30"/>
      <c r="R27" s="1"/>
      <c r="S27" s="26"/>
      <c r="T27" s="7"/>
      <c r="U27" s="184"/>
    </row>
    <row r="28" spans="1:21" ht="12.75" customHeight="1" x14ac:dyDescent="0.2">
      <c r="A28" s="18">
        <v>44084</v>
      </c>
      <c r="B28" s="98">
        <v>391.33</v>
      </c>
      <c r="C28" s="30">
        <v>89280</v>
      </c>
      <c r="D28" s="3">
        <v>0.98099999999999998</v>
      </c>
      <c r="E28" s="26">
        <v>95.967741935483872</v>
      </c>
      <c r="F28" s="7">
        <f t="shared" si="28"/>
        <v>85680</v>
      </c>
      <c r="G28" s="184">
        <f t="shared" si="29"/>
        <v>87583.679999999993</v>
      </c>
      <c r="I28" s="260">
        <f>AVERAGE(I24:I27)</f>
        <v>191.26749999999998</v>
      </c>
      <c r="J28" s="261"/>
      <c r="K28" s="262" t="s">
        <v>1</v>
      </c>
      <c r="L28" s="263">
        <f>M28/N28</f>
        <v>0.94320480384510508</v>
      </c>
      <c r="M28" s="279">
        <f>SUM(M24:M27)</f>
        <v>428400</v>
      </c>
      <c r="N28" s="279">
        <f>SUM(N24:N27)</f>
        <v>454196.16000000003</v>
      </c>
      <c r="P28" s="323" t="s">
        <v>93</v>
      </c>
      <c r="Q28" s="323"/>
      <c r="R28" s="323"/>
      <c r="S28" s="323"/>
      <c r="T28" s="323"/>
      <c r="U28" s="323"/>
    </row>
    <row r="29" spans="1:21" ht="12.75" customHeight="1" x14ac:dyDescent="0.2">
      <c r="B29" s="98">
        <v>392.02</v>
      </c>
      <c r="C29" s="30">
        <v>89280</v>
      </c>
      <c r="D29" s="3">
        <v>0.98399999999999999</v>
      </c>
      <c r="E29" s="26">
        <v>95.967741935483872</v>
      </c>
      <c r="F29" s="7">
        <f t="shared" si="28"/>
        <v>85680</v>
      </c>
      <c r="G29" s="184">
        <f t="shared" si="29"/>
        <v>87851.520000000004</v>
      </c>
      <c r="I29" s="98"/>
      <c r="J29" s="30"/>
      <c r="K29" s="1"/>
      <c r="L29" s="26"/>
      <c r="M29" s="7"/>
      <c r="N29" s="184"/>
      <c r="O29" s="18">
        <v>44083</v>
      </c>
      <c r="P29" s="147">
        <v>360.93</v>
      </c>
      <c r="Q29" s="187">
        <v>82800</v>
      </c>
      <c r="R29" s="38">
        <v>0.93899999999999995</v>
      </c>
      <c r="S29" s="23">
        <v>28.260869565217391</v>
      </c>
      <c r="T29" s="7">
        <f t="shared" ref="T29" si="36">Q29*S29/100</f>
        <v>23400</v>
      </c>
      <c r="U29" s="184">
        <f t="shared" ref="U29" si="37">Q29*R29</f>
        <v>77749.2</v>
      </c>
    </row>
    <row r="30" spans="1:21" ht="12.75" customHeight="1" x14ac:dyDescent="0.2">
      <c r="A30" s="18">
        <v>44085</v>
      </c>
      <c r="B30" s="98">
        <v>389.83</v>
      </c>
      <c r="C30" s="30">
        <v>89280</v>
      </c>
      <c r="D30" s="3">
        <v>0.96599999999999997</v>
      </c>
      <c r="E30" s="26">
        <v>95.967741935483872</v>
      </c>
      <c r="F30" s="7">
        <f t="shared" si="28"/>
        <v>85680</v>
      </c>
      <c r="G30" s="184">
        <f t="shared" si="29"/>
        <v>86244.479999999996</v>
      </c>
      <c r="I30" s="323" t="s">
        <v>83</v>
      </c>
      <c r="J30" s="323"/>
      <c r="K30" s="323"/>
      <c r="L30" s="323"/>
      <c r="M30" s="323"/>
      <c r="N30" s="323"/>
      <c r="P30" s="147">
        <v>361.52</v>
      </c>
      <c r="Q30" s="148">
        <v>82800</v>
      </c>
      <c r="R30" s="38">
        <v>0.999</v>
      </c>
      <c r="S30" s="23">
        <v>99.85507246376811</v>
      </c>
      <c r="T30" s="7">
        <f t="shared" ref="T30:T32" si="38">Q30*S30/100</f>
        <v>82679.999999999985</v>
      </c>
      <c r="U30" s="184">
        <f t="shared" ref="U30:U32" si="39">Q30*R30</f>
        <v>82717.2</v>
      </c>
    </row>
    <row r="31" spans="1:21" ht="14.25" customHeight="1" x14ac:dyDescent="0.2">
      <c r="B31" s="98">
        <v>393.21</v>
      </c>
      <c r="C31" s="30">
        <v>89280</v>
      </c>
      <c r="D31" s="3">
        <v>0.98599999999999999</v>
      </c>
      <c r="E31" s="26">
        <v>93.835125448028677</v>
      </c>
      <c r="F31" s="7">
        <f t="shared" si="28"/>
        <v>83776</v>
      </c>
      <c r="G31" s="184">
        <f t="shared" si="29"/>
        <v>88030.080000000002</v>
      </c>
      <c r="H31" s="18">
        <v>44084</v>
      </c>
      <c r="I31" s="98">
        <v>141.16</v>
      </c>
      <c r="J31" s="30">
        <v>129600</v>
      </c>
      <c r="K31" s="1">
        <v>0.97599999999999998</v>
      </c>
      <c r="L31" s="26">
        <v>82.638888888888886</v>
      </c>
      <c r="M31" s="7">
        <f t="shared" ref="M31" si="40">J31*L31/100</f>
        <v>107100</v>
      </c>
      <c r="N31" s="184">
        <f t="shared" ref="N31" si="41">J31*K31</f>
        <v>126489.59999999999</v>
      </c>
      <c r="O31" s="18">
        <v>44084</v>
      </c>
      <c r="P31" s="98">
        <v>361.69</v>
      </c>
      <c r="Q31" s="30">
        <v>82800</v>
      </c>
      <c r="R31" s="1">
        <v>0.999</v>
      </c>
      <c r="S31" s="26">
        <v>99.85507246376811</v>
      </c>
      <c r="T31" s="7">
        <f t="shared" si="38"/>
        <v>82679.999999999985</v>
      </c>
      <c r="U31" s="184">
        <f t="shared" si="39"/>
        <v>82717.2</v>
      </c>
    </row>
    <row r="32" spans="1:21" ht="14.25" customHeight="1" x14ac:dyDescent="0.2">
      <c r="A32" s="18">
        <v>44086</v>
      </c>
      <c r="B32" s="98">
        <v>391.64</v>
      </c>
      <c r="C32" s="30">
        <v>90720</v>
      </c>
      <c r="D32" s="3">
        <v>0.97099999999999997</v>
      </c>
      <c r="E32" s="26">
        <v>86.049382716049379</v>
      </c>
      <c r="F32" s="7">
        <f t="shared" si="28"/>
        <v>78064</v>
      </c>
      <c r="G32" s="184">
        <f t="shared" si="29"/>
        <v>88089.12</v>
      </c>
      <c r="I32" s="98">
        <v>140.81</v>
      </c>
      <c r="J32" s="30">
        <v>129600</v>
      </c>
      <c r="K32" s="1">
        <v>0.99399999999999999</v>
      </c>
      <c r="L32" s="26">
        <v>95.034722222222229</v>
      </c>
      <c r="M32" s="7">
        <f t="shared" ref="M32:M34" si="42">J32*L32/100</f>
        <v>123165</v>
      </c>
      <c r="N32" s="184">
        <f t="shared" ref="N32:N34" si="43">J32*K32</f>
        <v>128822.39999999999</v>
      </c>
      <c r="P32" s="98">
        <v>361.75</v>
      </c>
      <c r="Q32" s="30">
        <v>82800</v>
      </c>
      <c r="R32" s="1">
        <v>0.999</v>
      </c>
      <c r="S32" s="26">
        <v>99.85507246376811</v>
      </c>
      <c r="T32" s="7">
        <f t="shared" si="38"/>
        <v>82679.999999999985</v>
      </c>
      <c r="U32" s="184">
        <f t="shared" si="39"/>
        <v>82717.2</v>
      </c>
    </row>
    <row r="33" spans="1:21" ht="13.9" customHeight="1" x14ac:dyDescent="0.2">
      <c r="B33" s="98">
        <v>393.81</v>
      </c>
      <c r="C33" s="30">
        <v>90720</v>
      </c>
      <c r="D33" s="3">
        <v>0.97699999999999998</v>
      </c>
      <c r="E33" s="26">
        <v>94.444444444444443</v>
      </c>
      <c r="F33" s="7">
        <f t="shared" si="28"/>
        <v>85680</v>
      </c>
      <c r="G33" s="184">
        <f t="shared" si="29"/>
        <v>88633.44</v>
      </c>
      <c r="H33" s="18">
        <v>44085</v>
      </c>
      <c r="I33" s="98">
        <v>140.75</v>
      </c>
      <c r="J33" s="30">
        <v>129600</v>
      </c>
      <c r="K33" s="1">
        <v>0.99990000000000001</v>
      </c>
      <c r="L33" s="26">
        <v>99.166666666666671</v>
      </c>
      <c r="M33" s="7">
        <f t="shared" si="42"/>
        <v>128520</v>
      </c>
      <c r="N33" s="184">
        <f t="shared" si="43"/>
        <v>129587.04000000001</v>
      </c>
      <c r="P33" s="260">
        <f>AVERAGE(P29:P32)</f>
        <v>361.47250000000003</v>
      </c>
      <c r="Q33" s="261"/>
      <c r="R33" s="262" t="s">
        <v>1</v>
      </c>
      <c r="S33" s="263">
        <f>T33/U33</f>
        <v>0.8328914810887238</v>
      </c>
      <c r="T33" s="281">
        <f>SUM(T29:T32)</f>
        <v>271439.99999999994</v>
      </c>
      <c r="U33" s="281">
        <f>SUM(U29:U32)</f>
        <v>325900.79999999999</v>
      </c>
    </row>
    <row r="34" spans="1:21" x14ac:dyDescent="0.2">
      <c r="A34" s="18">
        <v>44087</v>
      </c>
      <c r="B34" s="98">
        <v>390.18</v>
      </c>
      <c r="C34" s="30">
        <v>90720</v>
      </c>
      <c r="D34" s="3">
        <v>0.91800000000000004</v>
      </c>
      <c r="E34" s="26">
        <v>83.950617283950606</v>
      </c>
      <c r="F34" s="7">
        <f t="shared" si="28"/>
        <v>76159.999999999985</v>
      </c>
      <c r="G34" s="184">
        <f t="shared" si="29"/>
        <v>83280.960000000006</v>
      </c>
      <c r="I34" s="98">
        <v>141.13999999999999</v>
      </c>
      <c r="J34" s="30">
        <v>129600</v>
      </c>
      <c r="K34" s="1">
        <v>0.999</v>
      </c>
      <c r="L34" s="26">
        <v>99.166666666666671</v>
      </c>
      <c r="M34" s="7">
        <f t="shared" si="42"/>
        <v>128520</v>
      </c>
      <c r="N34" s="184">
        <f t="shared" si="43"/>
        <v>129470.39999999999</v>
      </c>
      <c r="P34" s="367"/>
      <c r="Q34" s="367"/>
      <c r="R34" s="367"/>
      <c r="S34" s="367"/>
      <c r="T34" s="367"/>
      <c r="U34" s="367"/>
    </row>
    <row r="35" spans="1:21" ht="12.75" customHeight="1" x14ac:dyDescent="0.2">
      <c r="B35" s="98">
        <v>392.27</v>
      </c>
      <c r="C35" s="30">
        <v>90720</v>
      </c>
      <c r="D35" s="3">
        <v>0.98299999999999998</v>
      </c>
      <c r="E35" s="26">
        <v>96.543209876543216</v>
      </c>
      <c r="F35" s="7">
        <f t="shared" si="28"/>
        <v>87584</v>
      </c>
      <c r="G35" s="184">
        <f t="shared" si="29"/>
        <v>89177.76</v>
      </c>
      <c r="I35" s="260">
        <f>AVERAGE(I31:I34)</f>
        <v>140.965</v>
      </c>
      <c r="J35" s="261"/>
      <c r="K35" s="262" t="s">
        <v>1</v>
      </c>
      <c r="L35" s="263">
        <f>M35/N35</f>
        <v>0.94738326600429434</v>
      </c>
      <c r="M35" s="279">
        <f>SUM(M31:M34)</f>
        <v>487305</v>
      </c>
      <c r="N35" s="279">
        <f>SUM(N31:N34)</f>
        <v>514369.44000000006</v>
      </c>
      <c r="P35" s="323" t="s">
        <v>94</v>
      </c>
      <c r="Q35" s="323"/>
      <c r="R35" s="323"/>
      <c r="S35" s="323"/>
      <c r="T35" s="323"/>
      <c r="U35" s="323"/>
    </row>
    <row r="36" spans="1:21" x14ac:dyDescent="0.2">
      <c r="A36" s="18">
        <v>44088</v>
      </c>
      <c r="B36" s="98">
        <v>389.87</v>
      </c>
      <c r="C36" s="30">
        <v>90720</v>
      </c>
      <c r="D36" s="3">
        <v>0.97599999999999998</v>
      </c>
      <c r="E36" s="26">
        <v>95.04409171075838</v>
      </c>
      <c r="F36" s="7">
        <f t="shared" si="28"/>
        <v>86224</v>
      </c>
      <c r="G36" s="184">
        <f t="shared" si="29"/>
        <v>88542.720000000001</v>
      </c>
      <c r="I36" s="98"/>
      <c r="J36" s="30"/>
      <c r="K36" s="1"/>
      <c r="L36" s="26"/>
      <c r="M36" s="7"/>
      <c r="N36" s="184"/>
      <c r="O36" s="18">
        <v>44085</v>
      </c>
      <c r="P36" s="147">
        <v>382</v>
      </c>
      <c r="Q36" s="187">
        <v>80640</v>
      </c>
      <c r="R36" s="38">
        <v>0.98099999999999998</v>
      </c>
      <c r="S36" s="132">
        <v>68.432539682539684</v>
      </c>
      <c r="T36" s="7">
        <f t="shared" ref="T36" si="44">Q36*S36/100</f>
        <v>55184</v>
      </c>
      <c r="U36" s="184">
        <f t="shared" ref="U36" si="45">Q36*R36</f>
        <v>79107.839999999997</v>
      </c>
    </row>
    <row r="37" spans="1:21" x14ac:dyDescent="0.2">
      <c r="B37" s="98">
        <v>391.47</v>
      </c>
      <c r="C37" s="30">
        <v>90720</v>
      </c>
      <c r="D37" s="3">
        <v>0.98899999999999999</v>
      </c>
      <c r="E37" s="26">
        <v>92.345679012345684</v>
      </c>
      <c r="F37" s="7">
        <f t="shared" si="28"/>
        <v>83776</v>
      </c>
      <c r="G37" s="184">
        <f t="shared" si="29"/>
        <v>89722.08</v>
      </c>
      <c r="I37" s="323" t="s">
        <v>90</v>
      </c>
      <c r="J37" s="323"/>
      <c r="K37" s="323"/>
      <c r="L37" s="323"/>
      <c r="M37" s="323"/>
      <c r="N37" s="323"/>
      <c r="P37" s="147">
        <v>383.42</v>
      </c>
      <c r="Q37" s="187">
        <v>78480</v>
      </c>
      <c r="R37" s="38">
        <v>0.95899999999999996</v>
      </c>
      <c r="S37" s="23">
        <v>94.403669724770651</v>
      </c>
      <c r="T37" s="7">
        <f t="shared" ref="T37:T57" si="46">Q37*S37/100</f>
        <v>74088.000000000015</v>
      </c>
      <c r="U37" s="184">
        <f t="shared" ref="U37:U57" si="47">Q37*R37</f>
        <v>75262.319999999992</v>
      </c>
    </row>
    <row r="38" spans="1:21" ht="12.75" customHeight="1" x14ac:dyDescent="0.2">
      <c r="B38" s="271">
        <f>AVERAGE(B22:B37)</f>
        <v>391.44062500000007</v>
      </c>
      <c r="C38" s="272"/>
      <c r="D38" s="273" t="s">
        <v>1</v>
      </c>
      <c r="E38" s="53">
        <f>F38/G38</f>
        <v>0.95256762737382172</v>
      </c>
      <c r="F38" s="281">
        <f>SUM(F22:F37)</f>
        <v>1333438</v>
      </c>
      <c r="G38" s="281">
        <f>SUM(G22:G37)</f>
        <v>1399835.52</v>
      </c>
      <c r="H38" s="18">
        <v>44086</v>
      </c>
      <c r="I38" s="98">
        <v>140.84</v>
      </c>
      <c r="J38" s="30">
        <v>146880</v>
      </c>
      <c r="K38" s="1">
        <v>0.90900000000000003</v>
      </c>
      <c r="L38" s="26">
        <v>52.199074074074069</v>
      </c>
      <c r="M38" s="7">
        <f t="shared" ref="M38" si="48">J38*L38/100</f>
        <v>76669.999999999985</v>
      </c>
      <c r="N38" s="184">
        <f t="shared" ref="N38" si="49">J38*K38</f>
        <v>133513.92000000001</v>
      </c>
      <c r="O38" s="18">
        <v>44086</v>
      </c>
      <c r="P38" s="98">
        <v>384.25</v>
      </c>
      <c r="Q38" s="30">
        <v>78480</v>
      </c>
      <c r="R38" s="1">
        <v>0.96799999999999997</v>
      </c>
      <c r="S38" s="26">
        <v>92.155963302752298</v>
      </c>
      <c r="T38" s="7">
        <f t="shared" si="46"/>
        <v>72324</v>
      </c>
      <c r="U38" s="184">
        <f t="shared" si="47"/>
        <v>75968.639999999999</v>
      </c>
    </row>
    <row r="39" spans="1:21" x14ac:dyDescent="0.2">
      <c r="B39" s="98"/>
      <c r="C39" s="30"/>
      <c r="D39" s="3"/>
      <c r="E39" s="26"/>
      <c r="F39" s="7"/>
      <c r="G39" s="184"/>
      <c r="I39" s="98">
        <v>141.83000000000001</v>
      </c>
      <c r="J39" s="30">
        <v>146880</v>
      </c>
      <c r="K39" s="1">
        <v>0.98299999999999998</v>
      </c>
      <c r="L39" s="26">
        <v>94.907407407407405</v>
      </c>
      <c r="M39" s="7">
        <f t="shared" ref="M39:M47" si="50">J39*L39/100</f>
        <v>139400</v>
      </c>
      <c r="N39" s="184">
        <f t="shared" ref="N39:N47" si="51">J39*K39</f>
        <v>144383.04000000001</v>
      </c>
      <c r="P39" s="98">
        <v>383.4</v>
      </c>
      <c r="Q39" s="30">
        <v>78480</v>
      </c>
      <c r="R39" s="1">
        <v>0.98099999999999998</v>
      </c>
      <c r="S39" s="26">
        <v>96.651376146788991</v>
      </c>
      <c r="T39" s="7">
        <f t="shared" si="46"/>
        <v>75852</v>
      </c>
      <c r="U39" s="184">
        <f t="shared" si="47"/>
        <v>76988.88</v>
      </c>
    </row>
    <row r="40" spans="1:21" x14ac:dyDescent="0.2">
      <c r="B40" s="327" t="s">
        <v>87</v>
      </c>
      <c r="C40" s="328"/>
      <c r="D40" s="328"/>
      <c r="E40" s="328"/>
      <c r="F40" s="328"/>
      <c r="G40" s="363"/>
      <c r="H40" s="18">
        <v>44087</v>
      </c>
      <c r="I40" s="98">
        <v>142.41</v>
      </c>
      <c r="J40" s="30">
        <v>146880</v>
      </c>
      <c r="K40" s="1">
        <v>0.96</v>
      </c>
      <c r="L40" s="26">
        <v>94.907407407407405</v>
      </c>
      <c r="M40" s="7">
        <f t="shared" si="50"/>
        <v>139400</v>
      </c>
      <c r="N40" s="184">
        <f t="shared" si="51"/>
        <v>141004.79999999999</v>
      </c>
      <c r="O40" s="18">
        <v>44087</v>
      </c>
      <c r="P40" s="98">
        <v>383.4</v>
      </c>
      <c r="Q40" s="30">
        <v>78480</v>
      </c>
      <c r="R40" s="1">
        <v>0.97199999999999998</v>
      </c>
      <c r="S40" s="26">
        <v>89.908256880733944</v>
      </c>
      <c r="T40" s="7">
        <f t="shared" si="46"/>
        <v>70560</v>
      </c>
      <c r="U40" s="184">
        <f t="shared" si="47"/>
        <v>76282.559999999998</v>
      </c>
    </row>
    <row r="41" spans="1:21" x14ac:dyDescent="0.2">
      <c r="A41" s="18">
        <v>44089</v>
      </c>
      <c r="B41" s="98">
        <v>371.65</v>
      </c>
      <c r="C41" s="30">
        <v>86400</v>
      </c>
      <c r="D41" s="3">
        <v>0.96799999999999997</v>
      </c>
      <c r="E41" s="26">
        <v>78.625</v>
      </c>
      <c r="F41" s="7">
        <f t="shared" ref="F41" si="52">C41*E41/100</f>
        <v>67932</v>
      </c>
      <c r="G41" s="184">
        <f t="shared" ref="G41" si="53">C41*D41</f>
        <v>83635.199999999997</v>
      </c>
      <c r="I41" s="104">
        <v>141.4</v>
      </c>
      <c r="J41" s="30">
        <v>146880</v>
      </c>
      <c r="K41" s="1">
        <v>0.97599999999999998</v>
      </c>
      <c r="L41" s="26">
        <v>94.907407407407405</v>
      </c>
      <c r="M41" s="7">
        <f t="shared" si="50"/>
        <v>139400</v>
      </c>
      <c r="N41" s="184">
        <f t="shared" si="51"/>
        <v>143354.88</v>
      </c>
      <c r="P41" s="98">
        <v>384.3</v>
      </c>
      <c r="Q41" s="30">
        <v>78480</v>
      </c>
      <c r="R41" s="1">
        <v>0.98099999999999998</v>
      </c>
      <c r="S41" s="26">
        <v>96.651376146788991</v>
      </c>
      <c r="T41" s="7">
        <f t="shared" si="46"/>
        <v>75852</v>
      </c>
      <c r="U41" s="184">
        <f t="shared" si="47"/>
        <v>76988.88</v>
      </c>
    </row>
    <row r="42" spans="1:21" ht="13.9" customHeight="1" x14ac:dyDescent="0.2">
      <c r="B42" s="98">
        <v>372.2</v>
      </c>
      <c r="C42" s="30">
        <v>86400</v>
      </c>
      <c r="D42" s="3">
        <v>0.98299999999999998</v>
      </c>
      <c r="E42" s="26">
        <v>94.8125</v>
      </c>
      <c r="F42" s="7">
        <f t="shared" ref="F42:F52" si="54">C42*E42/100</f>
        <v>81918</v>
      </c>
      <c r="G42" s="184">
        <f t="shared" ref="G42:G52" si="55">C42*D42</f>
        <v>84931.199999999997</v>
      </c>
      <c r="H42" s="18">
        <v>44088</v>
      </c>
      <c r="I42" s="98">
        <v>142.22</v>
      </c>
      <c r="J42" s="30">
        <v>146880</v>
      </c>
      <c r="K42" s="1">
        <v>0.96899999999999997</v>
      </c>
      <c r="L42" s="26">
        <v>90.162037037037038</v>
      </c>
      <c r="M42" s="7">
        <f t="shared" si="50"/>
        <v>132430</v>
      </c>
      <c r="N42" s="184">
        <f t="shared" si="51"/>
        <v>142326.72</v>
      </c>
      <c r="O42" s="18">
        <v>44088</v>
      </c>
      <c r="P42" s="98">
        <v>384.18</v>
      </c>
      <c r="Q42" s="30">
        <v>78480</v>
      </c>
      <c r="R42" s="1">
        <v>0.98199999999999998</v>
      </c>
      <c r="S42" s="26">
        <v>96.651376146788991</v>
      </c>
      <c r="T42" s="7">
        <f t="shared" si="46"/>
        <v>75852</v>
      </c>
      <c r="U42" s="184">
        <f t="shared" si="47"/>
        <v>77067.360000000001</v>
      </c>
    </row>
    <row r="43" spans="1:21" ht="14.25" customHeight="1" x14ac:dyDescent="0.2">
      <c r="A43" s="18">
        <v>44090</v>
      </c>
      <c r="B43" s="98">
        <v>371.77</v>
      </c>
      <c r="C43" s="30">
        <v>86400</v>
      </c>
      <c r="D43" s="3">
        <v>0.98899999999999999</v>
      </c>
      <c r="E43" s="26">
        <v>94.8125</v>
      </c>
      <c r="F43" s="7">
        <f t="shared" si="54"/>
        <v>81918</v>
      </c>
      <c r="G43" s="184">
        <f t="shared" si="55"/>
        <v>85449.600000000006</v>
      </c>
      <c r="I43" s="98">
        <v>141.18</v>
      </c>
      <c r="J43" s="30">
        <v>146880</v>
      </c>
      <c r="K43" s="1">
        <v>0.99990000000000001</v>
      </c>
      <c r="L43" s="26">
        <v>99.652777777777786</v>
      </c>
      <c r="M43" s="7">
        <f t="shared" si="50"/>
        <v>146370.00000000003</v>
      </c>
      <c r="N43" s="184">
        <f t="shared" si="51"/>
        <v>146865.31200000001</v>
      </c>
      <c r="P43" s="98">
        <v>383.91</v>
      </c>
      <c r="Q43" s="30">
        <v>78480</v>
      </c>
      <c r="R43" s="1">
        <v>0.97499999999999998</v>
      </c>
      <c r="S43" s="26">
        <v>94.403669724770651</v>
      </c>
      <c r="T43" s="7">
        <f t="shared" si="46"/>
        <v>74088.000000000015</v>
      </c>
      <c r="U43" s="184">
        <f t="shared" si="47"/>
        <v>76518</v>
      </c>
    </row>
    <row r="44" spans="1:21" x14ac:dyDescent="0.2">
      <c r="B44" s="98">
        <v>372.66</v>
      </c>
      <c r="C44" s="30">
        <v>86400</v>
      </c>
      <c r="D44" s="3">
        <v>0.98699999999999999</v>
      </c>
      <c r="E44" s="26">
        <v>94.8125</v>
      </c>
      <c r="F44" s="7">
        <f t="shared" si="54"/>
        <v>81918</v>
      </c>
      <c r="G44" s="184">
        <f t="shared" si="55"/>
        <v>85276.800000000003</v>
      </c>
      <c r="H44" s="18">
        <v>44089</v>
      </c>
      <c r="I44" s="98">
        <v>141.79</v>
      </c>
      <c r="J44" s="30">
        <v>146880</v>
      </c>
      <c r="K44" s="1">
        <v>0.97499999999999998</v>
      </c>
      <c r="L44" s="26">
        <v>94.907407407407405</v>
      </c>
      <c r="M44" s="7">
        <f t="shared" si="50"/>
        <v>139400</v>
      </c>
      <c r="N44" s="184">
        <f t="shared" si="51"/>
        <v>143208</v>
      </c>
      <c r="O44" s="18">
        <v>44089</v>
      </c>
      <c r="P44" s="98">
        <v>383.2</v>
      </c>
      <c r="Q44" s="30">
        <v>78480</v>
      </c>
      <c r="R44" s="1">
        <v>0.98299999999999998</v>
      </c>
      <c r="S44" s="26">
        <v>94.403669724770651</v>
      </c>
      <c r="T44" s="7">
        <f t="shared" si="46"/>
        <v>74088.000000000015</v>
      </c>
      <c r="U44" s="184">
        <f t="shared" si="47"/>
        <v>77145.84</v>
      </c>
    </row>
    <row r="45" spans="1:21" x14ac:dyDescent="0.2">
      <c r="A45" s="18">
        <v>44091</v>
      </c>
      <c r="B45" s="98">
        <v>371.79</v>
      </c>
      <c r="C45" s="30">
        <v>86400</v>
      </c>
      <c r="D45" s="3">
        <v>0.98599999999999999</v>
      </c>
      <c r="E45" s="26">
        <v>94.8125</v>
      </c>
      <c r="F45" s="7">
        <f t="shared" si="54"/>
        <v>81918</v>
      </c>
      <c r="G45" s="184">
        <f t="shared" si="55"/>
        <v>85190.399999999994</v>
      </c>
      <c r="I45" s="98">
        <v>142.13999999999999</v>
      </c>
      <c r="J45" s="30">
        <v>146880</v>
      </c>
      <c r="K45" s="1">
        <v>0.98399999999999999</v>
      </c>
      <c r="L45" s="26">
        <v>94.907407407407405</v>
      </c>
      <c r="M45" s="7">
        <f t="shared" si="50"/>
        <v>139400</v>
      </c>
      <c r="N45" s="184">
        <f t="shared" si="51"/>
        <v>144529.91999999998</v>
      </c>
      <c r="P45" s="98">
        <v>383.68</v>
      </c>
      <c r="Q45" s="30">
        <v>78480</v>
      </c>
      <c r="R45" s="1">
        <v>0.96099999999999997</v>
      </c>
      <c r="S45" s="26">
        <v>94.403669724770651</v>
      </c>
      <c r="T45" s="7">
        <f t="shared" si="46"/>
        <v>74088.000000000015</v>
      </c>
      <c r="U45" s="184">
        <f t="shared" si="47"/>
        <v>75419.28</v>
      </c>
    </row>
    <row r="46" spans="1:21" ht="12.75" customHeight="1" x14ac:dyDescent="0.2">
      <c r="B46" s="98">
        <v>371.91</v>
      </c>
      <c r="C46" s="30">
        <v>86400</v>
      </c>
      <c r="D46" s="3">
        <v>0.98399999999999999</v>
      </c>
      <c r="E46" s="26">
        <v>97.125</v>
      </c>
      <c r="F46" s="7">
        <f t="shared" si="54"/>
        <v>83916</v>
      </c>
      <c r="G46" s="184">
        <f t="shared" si="55"/>
        <v>85017.600000000006</v>
      </c>
      <c r="H46" s="18">
        <v>44090</v>
      </c>
      <c r="I46" s="98">
        <v>141.94999999999999</v>
      </c>
      <c r="J46" s="30">
        <v>146880</v>
      </c>
      <c r="K46" s="1">
        <v>0.98199999999999998</v>
      </c>
      <c r="L46" s="26">
        <v>94.907407407407405</v>
      </c>
      <c r="M46" s="7">
        <f t="shared" si="50"/>
        <v>139400</v>
      </c>
      <c r="N46" s="184">
        <f t="shared" si="51"/>
        <v>144236.16</v>
      </c>
      <c r="O46" s="18">
        <v>44090</v>
      </c>
      <c r="P46" s="98">
        <v>383.54</v>
      </c>
      <c r="Q46" s="30">
        <v>78480</v>
      </c>
      <c r="R46" s="1">
        <v>0.97799999999999998</v>
      </c>
      <c r="S46" s="26">
        <v>92.155963302752298</v>
      </c>
      <c r="T46" s="7">
        <f t="shared" si="46"/>
        <v>72324</v>
      </c>
      <c r="U46" s="184">
        <f t="shared" si="47"/>
        <v>76753.440000000002</v>
      </c>
    </row>
    <row r="47" spans="1:21" ht="12.75" customHeight="1" x14ac:dyDescent="0.2">
      <c r="A47" s="18">
        <v>44092</v>
      </c>
      <c r="B47" s="98">
        <v>372.23</v>
      </c>
      <c r="C47" s="30">
        <v>86400</v>
      </c>
      <c r="D47" s="3">
        <v>0.98799999999999999</v>
      </c>
      <c r="E47" s="26">
        <v>97.125</v>
      </c>
      <c r="F47" s="7">
        <f t="shared" si="54"/>
        <v>83916</v>
      </c>
      <c r="G47" s="184">
        <f t="shared" si="55"/>
        <v>85363.199999999997</v>
      </c>
      <c r="I47" s="98">
        <v>142.52000000000001</v>
      </c>
      <c r="J47" s="30">
        <v>146880</v>
      </c>
      <c r="K47" s="1">
        <v>0.98299999999999998</v>
      </c>
      <c r="L47" s="26">
        <v>90.162037037037038</v>
      </c>
      <c r="M47" s="7">
        <f t="shared" si="50"/>
        <v>132430</v>
      </c>
      <c r="N47" s="184">
        <f t="shared" si="51"/>
        <v>144383.04000000001</v>
      </c>
      <c r="P47" s="98">
        <v>384.31</v>
      </c>
      <c r="Q47" s="30">
        <v>78480</v>
      </c>
      <c r="R47" s="1">
        <v>0.96199999999999997</v>
      </c>
      <c r="S47" s="26">
        <v>92.155963302752298</v>
      </c>
      <c r="T47" s="7">
        <f t="shared" si="46"/>
        <v>72324</v>
      </c>
      <c r="U47" s="184">
        <f t="shared" si="47"/>
        <v>75497.759999999995</v>
      </c>
    </row>
    <row r="48" spans="1:21" ht="14.25" customHeight="1" x14ac:dyDescent="0.2">
      <c r="B48" s="98">
        <v>371.75</v>
      </c>
      <c r="C48" s="30">
        <v>86400</v>
      </c>
      <c r="D48" s="3">
        <v>0.98899999999999999</v>
      </c>
      <c r="E48" s="26">
        <v>97.125</v>
      </c>
      <c r="F48" s="7">
        <f t="shared" si="54"/>
        <v>83916</v>
      </c>
      <c r="G48" s="184">
        <f t="shared" si="55"/>
        <v>85449.600000000006</v>
      </c>
      <c r="I48" s="260">
        <f>AVERAGE(I38:I47)</f>
        <v>141.828</v>
      </c>
      <c r="J48" s="261"/>
      <c r="K48" s="262" t="s">
        <v>1</v>
      </c>
      <c r="L48" s="263">
        <f>M48/N48</f>
        <v>0.9275070933456474</v>
      </c>
      <c r="M48" s="281">
        <f>SUM(M38:M47)</f>
        <v>1324300</v>
      </c>
      <c r="N48" s="281">
        <f>SUM(N38:N47)</f>
        <v>1427805.7919999999</v>
      </c>
      <c r="O48" s="18">
        <v>44091</v>
      </c>
      <c r="P48" s="98">
        <v>383.93</v>
      </c>
      <c r="Q48" s="30">
        <v>78480</v>
      </c>
      <c r="R48" s="1">
        <v>0.97599999999999998</v>
      </c>
      <c r="S48" s="26">
        <v>92.155963302752298</v>
      </c>
      <c r="T48" s="7">
        <f t="shared" si="46"/>
        <v>72324</v>
      </c>
      <c r="U48" s="184">
        <f t="shared" si="47"/>
        <v>76596.479999999996</v>
      </c>
    </row>
    <row r="49" spans="1:21" ht="12.75" customHeight="1" x14ac:dyDescent="0.2">
      <c r="A49" s="18">
        <v>44093</v>
      </c>
      <c r="B49" s="98">
        <v>371.06</v>
      </c>
      <c r="C49" s="30">
        <v>86400</v>
      </c>
      <c r="D49" s="3">
        <v>0.98299999999999998</v>
      </c>
      <c r="E49" s="26">
        <v>97.125</v>
      </c>
      <c r="F49" s="7">
        <f t="shared" si="54"/>
        <v>83916</v>
      </c>
      <c r="G49" s="184">
        <f t="shared" si="55"/>
        <v>84931.199999999997</v>
      </c>
      <c r="I49" s="98"/>
      <c r="J49" s="30"/>
      <c r="K49" s="1"/>
      <c r="L49" s="26"/>
      <c r="M49" s="7"/>
      <c r="N49" s="184"/>
      <c r="P49" s="98">
        <v>383.47</v>
      </c>
      <c r="Q49" s="30">
        <v>78480</v>
      </c>
      <c r="R49" s="1">
        <v>0.97499999999999998</v>
      </c>
      <c r="S49" s="26">
        <v>92.155963302752298</v>
      </c>
      <c r="T49" s="7">
        <f t="shared" si="46"/>
        <v>72324</v>
      </c>
      <c r="U49" s="184">
        <f t="shared" si="47"/>
        <v>76518</v>
      </c>
    </row>
    <row r="50" spans="1:21" x14ac:dyDescent="0.2">
      <c r="B50" s="98">
        <v>373.37</v>
      </c>
      <c r="C50" s="30">
        <v>86400</v>
      </c>
      <c r="D50" s="3">
        <v>0.98899999999999999</v>
      </c>
      <c r="E50" s="26">
        <v>97.125</v>
      </c>
      <c r="F50" s="7">
        <f t="shared" si="54"/>
        <v>83916</v>
      </c>
      <c r="G50" s="184">
        <f t="shared" si="55"/>
        <v>85449.600000000006</v>
      </c>
      <c r="I50" s="323" t="s">
        <v>77</v>
      </c>
      <c r="J50" s="323"/>
      <c r="K50" s="323"/>
      <c r="L50" s="323"/>
      <c r="M50" s="323"/>
      <c r="N50" s="323"/>
      <c r="O50" s="18">
        <v>44092</v>
      </c>
      <c r="P50" s="98">
        <v>384.85</v>
      </c>
      <c r="Q50" s="30">
        <v>78480</v>
      </c>
      <c r="R50" s="1">
        <v>0.96299999999999997</v>
      </c>
      <c r="S50" s="26">
        <v>92.155963302752298</v>
      </c>
      <c r="T50" s="7">
        <f t="shared" si="46"/>
        <v>72324</v>
      </c>
      <c r="U50" s="184">
        <f t="shared" si="47"/>
        <v>75576.239999999991</v>
      </c>
    </row>
    <row r="51" spans="1:21" x14ac:dyDescent="0.2">
      <c r="A51" s="18">
        <v>44094</v>
      </c>
      <c r="B51" s="98">
        <v>371.14</v>
      </c>
      <c r="C51" s="30">
        <v>86400</v>
      </c>
      <c r="D51" s="3">
        <v>0.98599999999999999</v>
      </c>
      <c r="E51" s="26">
        <v>97.125</v>
      </c>
      <c r="F51" s="7">
        <f t="shared" si="54"/>
        <v>83916</v>
      </c>
      <c r="G51" s="184">
        <f t="shared" si="55"/>
        <v>85190.399999999994</v>
      </c>
      <c r="H51" s="18">
        <v>44091</v>
      </c>
      <c r="I51" s="147">
        <v>191.17</v>
      </c>
      <c r="J51" s="187">
        <v>120960</v>
      </c>
      <c r="K51" s="38">
        <v>0.90700000000000003</v>
      </c>
      <c r="L51" s="132">
        <v>60.267857142857139</v>
      </c>
      <c r="M51" s="7">
        <f t="shared" ref="M51" si="56">J51*L51/100</f>
        <v>72899.999999999985</v>
      </c>
      <c r="N51" s="184">
        <f t="shared" ref="N51" si="57">J51*K51</f>
        <v>109710.72</v>
      </c>
      <c r="P51" s="98">
        <v>383.95</v>
      </c>
      <c r="Q51" s="30">
        <v>78480</v>
      </c>
      <c r="R51" s="1">
        <v>0.97499999999999998</v>
      </c>
      <c r="S51" s="26">
        <v>92.155963302752298</v>
      </c>
      <c r="T51" s="7">
        <f t="shared" si="46"/>
        <v>72324</v>
      </c>
      <c r="U51" s="184">
        <f t="shared" si="47"/>
        <v>76518</v>
      </c>
    </row>
    <row r="52" spans="1:21" x14ac:dyDescent="0.2">
      <c r="B52" s="98">
        <v>372.08</v>
      </c>
      <c r="C52" s="30">
        <v>86400</v>
      </c>
      <c r="D52" s="3">
        <v>0.98299999999999998</v>
      </c>
      <c r="E52" s="26">
        <v>97.125</v>
      </c>
      <c r="F52" s="7">
        <f t="shared" si="54"/>
        <v>83916</v>
      </c>
      <c r="G52" s="184">
        <f t="shared" si="55"/>
        <v>84931.199999999997</v>
      </c>
      <c r="I52" s="147">
        <v>191.04</v>
      </c>
      <c r="J52" s="148">
        <v>120960</v>
      </c>
      <c r="K52" s="38">
        <v>0.998</v>
      </c>
      <c r="L52" s="23">
        <v>99.441964285714292</v>
      </c>
      <c r="M52" s="7">
        <f t="shared" ref="M52:M78" si="58">J52*L52/100</f>
        <v>120285</v>
      </c>
      <c r="N52" s="184">
        <f t="shared" ref="N52:N78" si="59">J52*K52</f>
        <v>120718.08</v>
      </c>
      <c r="O52" s="18">
        <v>44093</v>
      </c>
      <c r="P52" s="98">
        <v>384.48</v>
      </c>
      <c r="Q52" s="30">
        <v>78480</v>
      </c>
      <c r="R52" s="1">
        <v>0.98599999999999999</v>
      </c>
      <c r="S52" s="26">
        <v>94.403669724770651</v>
      </c>
      <c r="T52" s="7">
        <f t="shared" si="46"/>
        <v>74088.000000000015</v>
      </c>
      <c r="U52" s="184">
        <f t="shared" si="47"/>
        <v>77381.279999999999</v>
      </c>
    </row>
    <row r="53" spans="1:21" ht="13.9" customHeight="1" x14ac:dyDescent="0.2">
      <c r="B53" s="271">
        <f>AVERAGE(B41:B52)</f>
        <v>371.96749999999997</v>
      </c>
      <c r="C53" s="272"/>
      <c r="D53" s="273" t="s">
        <v>1</v>
      </c>
      <c r="E53" s="53">
        <f>F53/G53</f>
        <v>0.96297079983072387</v>
      </c>
      <c r="F53" s="281">
        <f>SUM(F41:F52)</f>
        <v>983016</v>
      </c>
      <c r="G53" s="281">
        <f>SUM(G41:G52)</f>
        <v>1020815.9999999998</v>
      </c>
      <c r="H53" s="18">
        <v>44092</v>
      </c>
      <c r="I53" s="98">
        <v>191.16</v>
      </c>
      <c r="J53" s="30">
        <v>120960</v>
      </c>
      <c r="K53" s="1">
        <v>0.98599999999999999</v>
      </c>
      <c r="L53" s="26">
        <v>96.428571428571431</v>
      </c>
      <c r="M53" s="7">
        <f t="shared" si="58"/>
        <v>116640</v>
      </c>
      <c r="N53" s="184">
        <f t="shared" si="59"/>
        <v>119266.56</v>
      </c>
      <c r="P53" s="98">
        <v>384.52</v>
      </c>
      <c r="Q53" s="30">
        <v>78480</v>
      </c>
      <c r="R53" s="1">
        <v>0.98499999999999999</v>
      </c>
      <c r="S53" s="26">
        <v>96.651376146788991</v>
      </c>
      <c r="T53" s="7">
        <f t="shared" si="46"/>
        <v>75852</v>
      </c>
      <c r="U53" s="184">
        <f t="shared" si="47"/>
        <v>77302.8</v>
      </c>
    </row>
    <row r="54" spans="1:21" x14ac:dyDescent="0.2">
      <c r="B54" s="98"/>
      <c r="C54" s="30"/>
      <c r="D54" s="3"/>
      <c r="E54" s="26"/>
      <c r="F54" s="7"/>
      <c r="G54" s="184"/>
      <c r="I54" s="98">
        <v>192.04</v>
      </c>
      <c r="J54" s="30">
        <v>120960</v>
      </c>
      <c r="K54" s="1">
        <v>0.97599999999999998</v>
      </c>
      <c r="L54" s="26">
        <v>93.415178571428569</v>
      </c>
      <c r="M54" s="7">
        <f t="shared" si="58"/>
        <v>112995</v>
      </c>
      <c r="N54" s="184">
        <f t="shared" si="59"/>
        <v>118056.95999999999</v>
      </c>
      <c r="O54" s="18">
        <v>44094</v>
      </c>
      <c r="P54" s="98">
        <v>384.18</v>
      </c>
      <c r="Q54" s="30">
        <v>78480</v>
      </c>
      <c r="R54" s="1">
        <v>0.96499999999999997</v>
      </c>
      <c r="S54" s="26">
        <v>92.155963302752298</v>
      </c>
      <c r="T54" s="7">
        <f t="shared" si="46"/>
        <v>72324</v>
      </c>
      <c r="U54" s="184">
        <f t="shared" si="47"/>
        <v>75733.2</v>
      </c>
    </row>
    <row r="55" spans="1:21" ht="13.9" customHeight="1" x14ac:dyDescent="0.2">
      <c r="B55" s="327" t="s">
        <v>88</v>
      </c>
      <c r="C55" s="328"/>
      <c r="D55" s="328"/>
      <c r="E55" s="328"/>
      <c r="F55" s="328"/>
      <c r="G55" s="363"/>
      <c r="H55" s="18">
        <v>44093</v>
      </c>
      <c r="I55" s="98">
        <v>191.04</v>
      </c>
      <c r="J55" s="30">
        <v>120960</v>
      </c>
      <c r="K55" s="1">
        <v>0.97899999999999998</v>
      </c>
      <c r="L55" s="26">
        <v>96.428571428571431</v>
      </c>
      <c r="M55" s="7">
        <f t="shared" si="58"/>
        <v>116640</v>
      </c>
      <c r="N55" s="184">
        <f t="shared" si="59"/>
        <v>118419.84</v>
      </c>
      <c r="P55" s="98">
        <v>383.77</v>
      </c>
      <c r="Q55" s="30">
        <v>78480</v>
      </c>
      <c r="R55" s="1">
        <v>0.97799999999999998</v>
      </c>
      <c r="S55" s="26">
        <v>94.403669724770651</v>
      </c>
      <c r="T55" s="7">
        <f t="shared" si="46"/>
        <v>74088.000000000015</v>
      </c>
      <c r="U55" s="184">
        <f t="shared" si="47"/>
        <v>76753.440000000002</v>
      </c>
    </row>
    <row r="56" spans="1:21" x14ac:dyDescent="0.2">
      <c r="A56" s="18">
        <v>44095</v>
      </c>
      <c r="B56" s="98">
        <v>435.75</v>
      </c>
      <c r="C56" s="30">
        <v>80640</v>
      </c>
      <c r="D56" s="3">
        <v>0.96499999999999997</v>
      </c>
      <c r="E56" s="26">
        <v>71.078869047619037</v>
      </c>
      <c r="F56" s="7">
        <f t="shared" ref="F56" si="60">C56*E56/100</f>
        <v>57317.999999999993</v>
      </c>
      <c r="G56" s="184">
        <f t="shared" ref="G56" si="61">C56*D56</f>
        <v>77817.599999999991</v>
      </c>
      <c r="I56" s="98">
        <v>191.43</v>
      </c>
      <c r="J56" s="30">
        <v>120960</v>
      </c>
      <c r="K56" s="1">
        <v>0.98699999999999999</v>
      </c>
      <c r="L56" s="26">
        <v>96.428571428571431</v>
      </c>
      <c r="M56" s="7">
        <f t="shared" si="58"/>
        <v>116640</v>
      </c>
      <c r="N56" s="184">
        <f t="shared" si="59"/>
        <v>119387.52</v>
      </c>
      <c r="O56" s="18">
        <v>44095</v>
      </c>
      <c r="P56" s="98">
        <v>384.37</v>
      </c>
      <c r="Q56" s="30">
        <v>78480</v>
      </c>
      <c r="R56" s="1">
        <v>0.97399999999999998</v>
      </c>
      <c r="S56" s="26">
        <v>94.403669724770651</v>
      </c>
      <c r="T56" s="7">
        <f t="shared" si="46"/>
        <v>74088.000000000015</v>
      </c>
      <c r="U56" s="184">
        <f t="shared" si="47"/>
        <v>76439.520000000004</v>
      </c>
    </row>
    <row r="57" spans="1:21" x14ac:dyDescent="0.2">
      <c r="B57" s="98">
        <v>437</v>
      </c>
      <c r="C57" s="30">
        <v>80640</v>
      </c>
      <c r="D57" s="3">
        <v>0.98299999999999998</v>
      </c>
      <c r="E57" s="26">
        <v>95.34970238095238</v>
      </c>
      <c r="F57" s="7">
        <f t="shared" ref="F57:F69" si="62">C57*E57/100</f>
        <v>76890</v>
      </c>
      <c r="G57" s="184">
        <f t="shared" ref="G57:G69" si="63">C57*D57</f>
        <v>79269.119999999995</v>
      </c>
      <c r="H57" s="18">
        <v>44094</v>
      </c>
      <c r="I57" s="98">
        <v>191.29</v>
      </c>
      <c r="J57" s="30">
        <v>120960</v>
      </c>
      <c r="K57" s="1">
        <v>0.97599999999999998</v>
      </c>
      <c r="L57" s="26">
        <v>93.415178571428569</v>
      </c>
      <c r="M57" s="7">
        <f t="shared" si="58"/>
        <v>112995</v>
      </c>
      <c r="N57" s="184">
        <f t="shared" si="59"/>
        <v>118056.95999999999</v>
      </c>
      <c r="P57" s="98">
        <v>384.06</v>
      </c>
      <c r="Q57" s="30">
        <v>78480</v>
      </c>
      <c r="R57" s="1">
        <v>0.98099999999999998</v>
      </c>
      <c r="S57" s="26">
        <v>92.155963302752298</v>
      </c>
      <c r="T57" s="7">
        <f t="shared" si="46"/>
        <v>72324</v>
      </c>
      <c r="U57" s="184">
        <f t="shared" si="47"/>
        <v>76988.88</v>
      </c>
    </row>
    <row r="58" spans="1:21" x14ac:dyDescent="0.2">
      <c r="A58" s="18">
        <v>44096</v>
      </c>
      <c r="B58" s="109">
        <v>437.64</v>
      </c>
      <c r="C58" s="30">
        <v>80640</v>
      </c>
      <c r="D58" s="3">
        <v>0.98199999999999998</v>
      </c>
      <c r="E58" s="26">
        <v>93.616071428571416</v>
      </c>
      <c r="F58" s="7">
        <f t="shared" si="62"/>
        <v>75491.999999999985</v>
      </c>
      <c r="G58" s="184">
        <f t="shared" si="63"/>
        <v>79188.479999999996</v>
      </c>
      <c r="I58" s="98">
        <v>190.94</v>
      </c>
      <c r="J58" s="30">
        <v>120960</v>
      </c>
      <c r="K58" s="1">
        <v>0.98799999999999999</v>
      </c>
      <c r="L58" s="26">
        <v>96.428571428571431</v>
      </c>
      <c r="M58" s="7">
        <f t="shared" si="58"/>
        <v>116640</v>
      </c>
      <c r="N58" s="184">
        <f t="shared" si="59"/>
        <v>119508.48</v>
      </c>
      <c r="P58" s="260">
        <f>AVERAGE(P36:P57)</f>
        <v>383.8713636363637</v>
      </c>
      <c r="Q58" s="261"/>
      <c r="R58" s="262" t="s">
        <v>1</v>
      </c>
      <c r="S58" s="263">
        <f>T58/U58</f>
        <v>0.94888164866011127</v>
      </c>
      <c r="T58" s="281">
        <f>SUM(T36:T57)</f>
        <v>1598684</v>
      </c>
      <c r="U58" s="281">
        <f>SUM(U36:U57)</f>
        <v>1684808.6400000001</v>
      </c>
    </row>
    <row r="59" spans="1:21" ht="14.25" customHeight="1" x14ac:dyDescent="0.2">
      <c r="B59" s="109">
        <v>439.93</v>
      </c>
      <c r="C59" s="30">
        <v>80640</v>
      </c>
      <c r="D59" s="3">
        <v>0.999</v>
      </c>
      <c r="E59" s="26">
        <v>98.816964285714278</v>
      </c>
      <c r="F59" s="7">
        <f t="shared" si="62"/>
        <v>79685.999999999985</v>
      </c>
      <c r="G59" s="184">
        <f t="shared" si="63"/>
        <v>80559.360000000001</v>
      </c>
      <c r="H59" s="18">
        <v>44095</v>
      </c>
      <c r="I59" s="98">
        <v>191.14</v>
      </c>
      <c r="J59" s="30">
        <v>120960</v>
      </c>
      <c r="K59" s="1">
        <v>0.98099999999999998</v>
      </c>
      <c r="L59" s="26">
        <v>93.415178571428569</v>
      </c>
      <c r="M59" s="7">
        <f t="shared" si="58"/>
        <v>112995</v>
      </c>
      <c r="N59" s="184">
        <f t="shared" si="59"/>
        <v>118661.75999999999</v>
      </c>
      <c r="P59" s="109"/>
      <c r="Q59" s="30"/>
      <c r="R59" s="1"/>
      <c r="S59" s="26"/>
      <c r="T59" s="7"/>
      <c r="U59" s="184"/>
    </row>
    <row r="60" spans="1:21" x14ac:dyDescent="0.2">
      <c r="A60" s="18">
        <v>44097</v>
      </c>
      <c r="B60" s="98">
        <v>436.81</v>
      </c>
      <c r="C60" s="30">
        <v>80640</v>
      </c>
      <c r="D60" s="3">
        <v>0.97899999999999998</v>
      </c>
      <c r="E60" s="26">
        <v>95.34970238095238</v>
      </c>
      <c r="F60" s="7">
        <f t="shared" si="62"/>
        <v>76890</v>
      </c>
      <c r="G60" s="184">
        <f t="shared" si="63"/>
        <v>78946.559999999998</v>
      </c>
      <c r="I60" s="98">
        <v>191.38</v>
      </c>
      <c r="J60" s="30">
        <v>120960</v>
      </c>
      <c r="K60" s="1">
        <v>0.98599999999999999</v>
      </c>
      <c r="L60" s="26">
        <v>96.428571428571431</v>
      </c>
      <c r="M60" s="7">
        <f t="shared" si="58"/>
        <v>116640</v>
      </c>
      <c r="N60" s="184">
        <f t="shared" si="59"/>
        <v>119266.56</v>
      </c>
      <c r="P60" s="323" t="s">
        <v>95</v>
      </c>
      <c r="Q60" s="323"/>
      <c r="R60" s="323"/>
      <c r="S60" s="323"/>
      <c r="T60" s="323"/>
      <c r="U60" s="323"/>
    </row>
    <row r="61" spans="1:21" x14ac:dyDescent="0.2">
      <c r="B61" s="98">
        <v>437.79</v>
      </c>
      <c r="C61" s="30">
        <v>80640</v>
      </c>
      <c r="D61" s="3">
        <v>0.97499999999999998</v>
      </c>
      <c r="E61" s="26">
        <v>95.34970238095238</v>
      </c>
      <c r="F61" s="7">
        <f t="shared" si="62"/>
        <v>76890</v>
      </c>
      <c r="G61" s="184">
        <f t="shared" si="63"/>
        <v>78624</v>
      </c>
      <c r="H61" s="18">
        <v>44096</v>
      </c>
      <c r="I61" s="98">
        <v>191.16</v>
      </c>
      <c r="J61" s="30">
        <v>120960</v>
      </c>
      <c r="K61" s="1">
        <v>0.97299999999999998</v>
      </c>
      <c r="L61" s="26">
        <v>96.428571428571431</v>
      </c>
      <c r="M61" s="7">
        <f t="shared" si="58"/>
        <v>116640</v>
      </c>
      <c r="N61" s="184">
        <f t="shared" si="59"/>
        <v>117694.08</v>
      </c>
      <c r="O61" s="18">
        <v>44096</v>
      </c>
      <c r="P61" s="109">
        <v>456.47</v>
      </c>
      <c r="Q61" s="30">
        <v>70560</v>
      </c>
      <c r="R61" s="1">
        <v>0.93799999999999994</v>
      </c>
      <c r="S61" s="26">
        <v>67.346938775510196</v>
      </c>
      <c r="T61" s="7">
        <f t="shared" ref="T61" si="64">Q61*S61/100</f>
        <v>47519.999999999993</v>
      </c>
      <c r="U61" s="184">
        <f t="shared" ref="U61" si="65">Q61*R61</f>
        <v>66185.279999999999</v>
      </c>
    </row>
    <row r="62" spans="1:21" x14ac:dyDescent="0.2">
      <c r="A62" s="18">
        <v>44098</v>
      </c>
      <c r="B62" s="98">
        <v>438.81</v>
      </c>
      <c r="C62" s="30">
        <v>80640</v>
      </c>
      <c r="D62" s="3">
        <v>0.98499999999999999</v>
      </c>
      <c r="E62" s="26">
        <v>95.34970238095238</v>
      </c>
      <c r="F62" s="7">
        <f t="shared" si="62"/>
        <v>76890</v>
      </c>
      <c r="G62" s="184">
        <f t="shared" si="63"/>
        <v>79430.399999999994</v>
      </c>
      <c r="I62" s="98">
        <v>191.62</v>
      </c>
      <c r="J62" s="30">
        <v>120960</v>
      </c>
      <c r="K62" s="1">
        <v>0.98499999999999999</v>
      </c>
      <c r="L62" s="26">
        <v>96.428571428571431</v>
      </c>
      <c r="M62" s="7">
        <f t="shared" si="58"/>
        <v>116640</v>
      </c>
      <c r="N62" s="184">
        <f t="shared" si="59"/>
        <v>119145.59999999999</v>
      </c>
      <c r="P62" s="109">
        <v>456.45</v>
      </c>
      <c r="Q62" s="30">
        <v>70560</v>
      </c>
      <c r="R62" s="1">
        <v>0.97099999999999997</v>
      </c>
      <c r="S62" s="26">
        <v>92.040816326530617</v>
      </c>
      <c r="T62" s="7">
        <f t="shared" ref="T62:T76" si="66">Q62*S62/100</f>
        <v>64944</v>
      </c>
      <c r="U62" s="184">
        <f t="shared" ref="U62:U76" si="67">Q62*R62</f>
        <v>68513.759999999995</v>
      </c>
    </row>
    <row r="63" spans="1:21" x14ac:dyDescent="0.2">
      <c r="B63" s="98">
        <v>442.17</v>
      </c>
      <c r="C63" s="30">
        <v>80640</v>
      </c>
      <c r="D63" s="3">
        <v>0.98399999999999999</v>
      </c>
      <c r="E63" s="26">
        <v>95.34970238095238</v>
      </c>
      <c r="F63" s="7">
        <f t="shared" si="62"/>
        <v>76890</v>
      </c>
      <c r="G63" s="184">
        <f t="shared" si="63"/>
        <v>79349.759999999995</v>
      </c>
      <c r="H63" s="18">
        <v>44097</v>
      </c>
      <c r="I63" s="98">
        <v>191.08</v>
      </c>
      <c r="J63" s="30">
        <v>120960</v>
      </c>
      <c r="K63" s="1">
        <v>0.98399999999999999</v>
      </c>
      <c r="L63" s="26">
        <v>96.428571428571431</v>
      </c>
      <c r="M63" s="7">
        <f t="shared" si="58"/>
        <v>116640</v>
      </c>
      <c r="N63" s="184">
        <f t="shared" si="59"/>
        <v>119024.64</v>
      </c>
      <c r="O63" s="18">
        <v>44097</v>
      </c>
      <c r="P63" s="98">
        <v>455.37</v>
      </c>
      <c r="Q63" s="30">
        <v>70560</v>
      </c>
      <c r="R63" s="1">
        <v>0.96899999999999997</v>
      </c>
      <c r="S63" s="26">
        <v>94.285714285714278</v>
      </c>
      <c r="T63" s="7">
        <f t="shared" si="66"/>
        <v>66527.999999999985</v>
      </c>
      <c r="U63" s="184">
        <f t="shared" si="67"/>
        <v>68372.639999999999</v>
      </c>
    </row>
    <row r="64" spans="1:21" ht="12.75" customHeight="1" x14ac:dyDescent="0.2">
      <c r="A64" s="18">
        <v>44099</v>
      </c>
      <c r="B64" s="98">
        <v>441.31</v>
      </c>
      <c r="C64" s="30">
        <v>80640</v>
      </c>
      <c r="D64" s="3">
        <v>0.98399999999999999</v>
      </c>
      <c r="E64" s="26">
        <v>95.34970238095238</v>
      </c>
      <c r="F64" s="7">
        <f t="shared" si="62"/>
        <v>76890</v>
      </c>
      <c r="G64" s="184">
        <f t="shared" si="63"/>
        <v>79349.759999999995</v>
      </c>
      <c r="I64" s="98">
        <v>191.47</v>
      </c>
      <c r="J64" s="30">
        <v>120960</v>
      </c>
      <c r="K64" s="1">
        <v>0.97899999999999998</v>
      </c>
      <c r="L64" s="26">
        <v>93.415178571428569</v>
      </c>
      <c r="M64" s="7">
        <f t="shared" si="58"/>
        <v>112995</v>
      </c>
      <c r="N64" s="184">
        <f t="shared" si="59"/>
        <v>118419.84</v>
      </c>
      <c r="P64" s="98">
        <v>457.14</v>
      </c>
      <c r="Q64" s="30">
        <v>70560</v>
      </c>
      <c r="R64" s="1">
        <v>0.96499999999999997</v>
      </c>
      <c r="S64" s="26">
        <v>94.285714285714278</v>
      </c>
      <c r="T64" s="7">
        <f t="shared" si="66"/>
        <v>66527.999999999985</v>
      </c>
      <c r="U64" s="184">
        <f t="shared" si="67"/>
        <v>68090.399999999994</v>
      </c>
    </row>
    <row r="65" spans="1:21" x14ac:dyDescent="0.2">
      <c r="B65" s="98">
        <v>442.52</v>
      </c>
      <c r="C65" s="30">
        <v>80640</v>
      </c>
      <c r="D65" s="3">
        <v>0.98499999999999999</v>
      </c>
      <c r="E65" s="26">
        <v>97.083333333333329</v>
      </c>
      <c r="F65" s="7">
        <f t="shared" si="62"/>
        <v>78288</v>
      </c>
      <c r="G65" s="184">
        <f t="shared" si="63"/>
        <v>79430.399999999994</v>
      </c>
      <c r="H65" s="18">
        <v>44098</v>
      </c>
      <c r="I65" s="98">
        <v>191.23</v>
      </c>
      <c r="J65" s="30">
        <v>120960</v>
      </c>
      <c r="K65" s="1">
        <v>0.98199999999999998</v>
      </c>
      <c r="L65" s="26">
        <v>93.415178571428569</v>
      </c>
      <c r="M65" s="7">
        <f t="shared" si="58"/>
        <v>112995</v>
      </c>
      <c r="N65" s="184">
        <f t="shared" si="59"/>
        <v>118782.72</v>
      </c>
      <c r="O65" s="18">
        <v>44098</v>
      </c>
      <c r="P65" s="98">
        <v>455.46</v>
      </c>
      <c r="Q65" s="30">
        <v>70560</v>
      </c>
      <c r="R65" s="1">
        <v>0.98699999999999999</v>
      </c>
      <c r="S65" s="26">
        <v>94.285714285714278</v>
      </c>
      <c r="T65" s="7">
        <f t="shared" si="66"/>
        <v>66527.999999999985</v>
      </c>
      <c r="U65" s="184">
        <f t="shared" si="67"/>
        <v>69642.720000000001</v>
      </c>
    </row>
    <row r="66" spans="1:21" ht="13.9" customHeight="1" x14ac:dyDescent="0.2">
      <c r="A66" s="18">
        <v>44100</v>
      </c>
      <c r="B66" s="98">
        <v>439.23</v>
      </c>
      <c r="C66" s="30">
        <v>80640</v>
      </c>
      <c r="D66" s="3">
        <v>0.98599999999999999</v>
      </c>
      <c r="E66" s="26">
        <v>95.34970238095238</v>
      </c>
      <c r="F66" s="7">
        <f t="shared" si="62"/>
        <v>76890</v>
      </c>
      <c r="G66" s="184">
        <f t="shared" si="63"/>
        <v>79511.039999999994</v>
      </c>
      <c r="I66" s="98">
        <v>190.75</v>
      </c>
      <c r="J66" s="30">
        <v>120960</v>
      </c>
      <c r="K66" s="1">
        <v>0.97799999999999998</v>
      </c>
      <c r="L66" s="26">
        <v>96.428571428571431</v>
      </c>
      <c r="M66" s="7">
        <f t="shared" si="58"/>
        <v>116640</v>
      </c>
      <c r="N66" s="184">
        <f t="shared" si="59"/>
        <v>118298.88</v>
      </c>
      <c r="P66" s="98">
        <v>455.79</v>
      </c>
      <c r="Q66" s="30">
        <v>70560</v>
      </c>
      <c r="R66" s="1">
        <v>0.96599999999999997</v>
      </c>
      <c r="S66" s="26">
        <v>94.285714285714278</v>
      </c>
      <c r="T66" s="7">
        <f t="shared" si="66"/>
        <v>66527.999999999985</v>
      </c>
      <c r="U66" s="184">
        <f t="shared" si="67"/>
        <v>68160.959999999992</v>
      </c>
    </row>
    <row r="67" spans="1:21" x14ac:dyDescent="0.2">
      <c r="B67" s="98">
        <v>441.72</v>
      </c>
      <c r="C67" s="30">
        <v>80640</v>
      </c>
      <c r="D67" s="3">
        <v>0.98599999999999999</v>
      </c>
      <c r="E67" s="26">
        <v>97.083333333333329</v>
      </c>
      <c r="F67" s="7">
        <f t="shared" si="62"/>
        <v>78288</v>
      </c>
      <c r="G67" s="184">
        <f t="shared" si="63"/>
        <v>79511.039999999994</v>
      </c>
      <c r="H67" s="18">
        <v>44099</v>
      </c>
      <c r="I67" s="98">
        <v>191.75</v>
      </c>
      <c r="J67" s="30">
        <v>120960</v>
      </c>
      <c r="K67" s="1">
        <v>0.97799999999999998</v>
      </c>
      <c r="L67" s="26">
        <v>96.428571428571431</v>
      </c>
      <c r="M67" s="7">
        <f t="shared" si="58"/>
        <v>116640</v>
      </c>
      <c r="N67" s="184">
        <f t="shared" si="59"/>
        <v>118298.88</v>
      </c>
      <c r="O67" s="18">
        <v>44099</v>
      </c>
      <c r="P67" s="98">
        <v>455.27</v>
      </c>
      <c r="Q67" s="30">
        <v>70560</v>
      </c>
      <c r="R67" s="1">
        <v>0.97499999999999998</v>
      </c>
      <c r="S67" s="26">
        <v>94.285714285714278</v>
      </c>
      <c r="T67" s="7">
        <f t="shared" si="66"/>
        <v>66527.999999999985</v>
      </c>
      <c r="U67" s="184">
        <f t="shared" si="67"/>
        <v>68796</v>
      </c>
    </row>
    <row r="68" spans="1:21" ht="12.75" customHeight="1" x14ac:dyDescent="0.2">
      <c r="A68" s="18">
        <v>44101</v>
      </c>
      <c r="B68" s="98">
        <v>440.72</v>
      </c>
      <c r="C68" s="30">
        <v>80640</v>
      </c>
      <c r="D68" s="3">
        <v>0.98599999999999999</v>
      </c>
      <c r="E68" s="26">
        <v>97.083333333333329</v>
      </c>
      <c r="F68" s="7">
        <f t="shared" si="62"/>
        <v>78288</v>
      </c>
      <c r="G68" s="184">
        <f t="shared" si="63"/>
        <v>79511.039999999994</v>
      </c>
      <c r="I68" s="98">
        <v>191.47</v>
      </c>
      <c r="J68" s="30">
        <v>120960</v>
      </c>
      <c r="K68" s="1">
        <v>0.98</v>
      </c>
      <c r="L68" s="26">
        <v>96.428571428571431</v>
      </c>
      <c r="M68" s="7">
        <f t="shared" si="58"/>
        <v>116640</v>
      </c>
      <c r="N68" s="184">
        <f t="shared" si="59"/>
        <v>118540.8</v>
      </c>
      <c r="P68" s="98">
        <v>456.01</v>
      </c>
      <c r="Q68" s="30">
        <v>70560</v>
      </c>
      <c r="R68" s="1">
        <v>0.96499999999999997</v>
      </c>
      <c r="S68" s="26">
        <v>94.285714285714278</v>
      </c>
      <c r="T68" s="7">
        <f t="shared" si="66"/>
        <v>66527.999999999985</v>
      </c>
      <c r="U68" s="184">
        <f t="shared" si="67"/>
        <v>68090.399999999994</v>
      </c>
    </row>
    <row r="69" spans="1:21" x14ac:dyDescent="0.2">
      <c r="B69" s="98">
        <v>440.27</v>
      </c>
      <c r="C69" s="30">
        <v>80640</v>
      </c>
      <c r="D69" s="3">
        <v>0.98399999999999999</v>
      </c>
      <c r="E69" s="26">
        <v>97.083333333333329</v>
      </c>
      <c r="F69" s="7">
        <f t="shared" si="62"/>
        <v>78288</v>
      </c>
      <c r="G69" s="184">
        <f t="shared" si="63"/>
        <v>79349.759999999995</v>
      </c>
      <c r="H69" s="18">
        <v>44100</v>
      </c>
      <c r="I69" s="98">
        <v>190.94</v>
      </c>
      <c r="J69" s="30">
        <v>120960</v>
      </c>
      <c r="K69" s="1">
        <v>0.97799999999999998</v>
      </c>
      <c r="L69" s="26">
        <v>96.428571428571431</v>
      </c>
      <c r="M69" s="7">
        <f t="shared" si="58"/>
        <v>116640</v>
      </c>
      <c r="N69" s="184">
        <f t="shared" si="59"/>
        <v>118298.88</v>
      </c>
      <c r="O69" s="18">
        <v>44100</v>
      </c>
      <c r="P69" s="98">
        <v>456.65</v>
      </c>
      <c r="Q69" s="30">
        <v>70560</v>
      </c>
      <c r="R69" s="1">
        <v>0.97899999999999998</v>
      </c>
      <c r="S69" s="26">
        <v>94.285714285714278</v>
      </c>
      <c r="T69" s="7">
        <f t="shared" si="66"/>
        <v>66527.999999999985</v>
      </c>
      <c r="U69" s="184">
        <f t="shared" si="67"/>
        <v>69078.240000000005</v>
      </c>
    </row>
    <row r="70" spans="1:21" ht="13.9" customHeight="1" x14ac:dyDescent="0.2">
      <c r="B70" s="271">
        <f>AVERAGE(B56:B69)</f>
        <v>439.40500000000003</v>
      </c>
      <c r="C70" s="272"/>
      <c r="D70" s="273" t="s">
        <v>1</v>
      </c>
      <c r="E70" s="53">
        <f>F70/G70</f>
        <v>0.95857963726070239</v>
      </c>
      <c r="F70" s="281">
        <f>SUM(F56:F69)</f>
        <v>1063878</v>
      </c>
      <c r="G70" s="281">
        <f>SUM(G56:G69)</f>
        <v>1109848.32</v>
      </c>
      <c r="I70" s="98">
        <v>191.93</v>
      </c>
      <c r="J70" s="30">
        <v>120960</v>
      </c>
      <c r="K70" s="1">
        <v>0.98699999999999999</v>
      </c>
      <c r="L70" s="26">
        <v>96.428571428571431</v>
      </c>
      <c r="M70" s="7">
        <f t="shared" si="58"/>
        <v>116640</v>
      </c>
      <c r="N70" s="184">
        <f t="shared" si="59"/>
        <v>119387.52</v>
      </c>
      <c r="P70" s="98">
        <v>456.06</v>
      </c>
      <c r="Q70" s="30">
        <v>70560</v>
      </c>
      <c r="R70" s="1">
        <v>0.97799999999999998</v>
      </c>
      <c r="S70" s="26">
        <v>94.285714285714278</v>
      </c>
      <c r="T70" s="7">
        <f t="shared" si="66"/>
        <v>66527.999999999985</v>
      </c>
      <c r="U70" s="184">
        <f t="shared" si="67"/>
        <v>69007.679999999993</v>
      </c>
    </row>
    <row r="71" spans="1:21" ht="14.25" customHeight="1" x14ac:dyDescent="0.2">
      <c r="B71" s="98"/>
      <c r="C71" s="30"/>
      <c r="D71" s="3"/>
      <c r="E71" s="26"/>
      <c r="F71" s="7"/>
      <c r="G71" s="184"/>
      <c r="H71" s="18">
        <v>44101</v>
      </c>
      <c r="I71" s="98">
        <v>191.52</v>
      </c>
      <c r="J71" s="30">
        <v>120960</v>
      </c>
      <c r="K71" s="1">
        <v>0.97599999999999998</v>
      </c>
      <c r="L71" s="26">
        <v>96.428571428571431</v>
      </c>
      <c r="M71" s="7">
        <f t="shared" si="58"/>
        <v>116640</v>
      </c>
      <c r="N71" s="184">
        <f t="shared" si="59"/>
        <v>118056.95999999999</v>
      </c>
      <c r="O71" s="18">
        <v>44101</v>
      </c>
      <c r="P71" s="98">
        <v>455.8</v>
      </c>
      <c r="Q71" s="30">
        <v>70560</v>
      </c>
      <c r="R71" s="1">
        <v>0.97299999999999998</v>
      </c>
      <c r="S71" s="26">
        <v>94.285714285714278</v>
      </c>
      <c r="T71" s="7">
        <f t="shared" si="66"/>
        <v>66527.999999999985</v>
      </c>
      <c r="U71" s="184">
        <f t="shared" si="67"/>
        <v>68654.880000000005</v>
      </c>
    </row>
    <row r="72" spans="1:21" x14ac:dyDescent="0.2">
      <c r="B72" s="327" t="s">
        <v>89</v>
      </c>
      <c r="C72" s="328"/>
      <c r="D72" s="328"/>
      <c r="E72" s="328"/>
      <c r="F72" s="328"/>
      <c r="G72" s="363"/>
      <c r="I72" s="98">
        <v>192.14</v>
      </c>
      <c r="J72" s="30">
        <v>120960</v>
      </c>
      <c r="K72" s="1">
        <v>0.98799999999999999</v>
      </c>
      <c r="L72" s="26">
        <v>96.428571428571431</v>
      </c>
      <c r="M72" s="7">
        <f t="shared" si="58"/>
        <v>116640</v>
      </c>
      <c r="N72" s="184">
        <f t="shared" si="59"/>
        <v>119508.48</v>
      </c>
      <c r="P72" s="98">
        <v>455.29</v>
      </c>
      <c r="Q72" s="30">
        <v>70560</v>
      </c>
      <c r="R72" s="1">
        <v>0.98699999999999999</v>
      </c>
      <c r="S72" s="26">
        <v>96.530612244897966</v>
      </c>
      <c r="T72" s="7">
        <f t="shared" si="66"/>
        <v>68112.000000000015</v>
      </c>
      <c r="U72" s="184">
        <f t="shared" si="67"/>
        <v>69642.720000000001</v>
      </c>
    </row>
    <row r="73" spans="1:21" x14ac:dyDescent="0.2">
      <c r="A73" s="18">
        <v>44102</v>
      </c>
      <c r="B73" s="98">
        <v>352.15</v>
      </c>
      <c r="C73" s="30">
        <v>93600</v>
      </c>
      <c r="D73" s="3">
        <v>0.95399999999999996</v>
      </c>
      <c r="E73" s="26">
        <v>76.410256410256409</v>
      </c>
      <c r="F73" s="7">
        <f t="shared" ref="F73" si="68">C73*E73/100</f>
        <v>71520</v>
      </c>
      <c r="G73" s="184">
        <f t="shared" ref="G73" si="69">C73*D73</f>
        <v>89294.399999999994</v>
      </c>
      <c r="H73" s="18">
        <v>44102</v>
      </c>
      <c r="I73" s="98">
        <v>191.41</v>
      </c>
      <c r="J73" s="30">
        <v>120960</v>
      </c>
      <c r="K73" s="1">
        <v>0.97599999999999998</v>
      </c>
      <c r="L73" s="26">
        <v>93.415178571428569</v>
      </c>
      <c r="M73" s="7">
        <f t="shared" si="58"/>
        <v>112995</v>
      </c>
      <c r="N73" s="184">
        <f t="shared" si="59"/>
        <v>118056.95999999999</v>
      </c>
      <c r="O73" s="18">
        <v>44102</v>
      </c>
      <c r="P73" s="98">
        <v>457.54</v>
      </c>
      <c r="Q73" s="30">
        <v>70560</v>
      </c>
      <c r="R73" s="1">
        <v>0.97299999999999998</v>
      </c>
      <c r="S73" s="26">
        <v>94.285714285714278</v>
      </c>
      <c r="T73" s="7">
        <f t="shared" si="66"/>
        <v>66527.999999999985</v>
      </c>
      <c r="U73" s="184">
        <f t="shared" si="67"/>
        <v>68654.880000000005</v>
      </c>
    </row>
    <row r="74" spans="1:21" ht="14.25" customHeight="1" x14ac:dyDescent="0.2">
      <c r="B74" s="98">
        <v>352.15</v>
      </c>
      <c r="C74" s="30">
        <v>93600</v>
      </c>
      <c r="D74" s="3">
        <v>0.98299999999999998</v>
      </c>
      <c r="E74" s="26">
        <v>95.512820512820511</v>
      </c>
      <c r="F74" s="7">
        <f t="shared" ref="F74:F78" si="70">C74*E74/100</f>
        <v>89400</v>
      </c>
      <c r="G74" s="184">
        <f t="shared" ref="G74:G78" si="71">C74*D74</f>
        <v>92008.8</v>
      </c>
      <c r="I74" s="98">
        <v>190.73</v>
      </c>
      <c r="J74" s="30">
        <v>120960</v>
      </c>
      <c r="K74" s="1">
        <v>0.98799999999999999</v>
      </c>
      <c r="L74" s="26">
        <v>96.428571428571431</v>
      </c>
      <c r="M74" s="7">
        <f t="shared" si="58"/>
        <v>116640</v>
      </c>
      <c r="N74" s="184">
        <f t="shared" si="59"/>
        <v>119508.48</v>
      </c>
      <c r="P74" s="98">
        <v>456.16</v>
      </c>
      <c r="Q74" s="30">
        <v>70560</v>
      </c>
      <c r="R74" s="1">
        <v>0.97599999999999998</v>
      </c>
      <c r="S74" s="26">
        <v>96.530612244897966</v>
      </c>
      <c r="T74" s="7">
        <f t="shared" si="66"/>
        <v>68112.000000000015</v>
      </c>
      <c r="U74" s="184">
        <f t="shared" si="67"/>
        <v>68866.559999999998</v>
      </c>
    </row>
    <row r="75" spans="1:21" x14ac:dyDescent="0.2">
      <c r="A75" s="18">
        <v>44103</v>
      </c>
      <c r="B75" s="98">
        <v>353.16</v>
      </c>
      <c r="C75" s="30">
        <v>93600</v>
      </c>
      <c r="D75" s="3">
        <v>0.98799999999999999</v>
      </c>
      <c r="E75" s="26">
        <v>95.512820512820511</v>
      </c>
      <c r="F75" s="7">
        <f t="shared" si="70"/>
        <v>89400</v>
      </c>
      <c r="G75" s="184">
        <f t="shared" si="71"/>
        <v>92476.800000000003</v>
      </c>
      <c r="H75" s="18">
        <v>44103</v>
      </c>
      <c r="I75" s="98">
        <v>191.45</v>
      </c>
      <c r="J75" s="30">
        <v>120960</v>
      </c>
      <c r="K75" s="1">
        <v>0.97799999999999998</v>
      </c>
      <c r="L75" s="26">
        <v>96.428571428571431</v>
      </c>
      <c r="M75" s="7">
        <f t="shared" si="58"/>
        <v>116640</v>
      </c>
      <c r="N75" s="184">
        <f t="shared" si="59"/>
        <v>118298.88</v>
      </c>
      <c r="O75" s="18">
        <v>44103</v>
      </c>
      <c r="P75" s="98">
        <v>456.7</v>
      </c>
      <c r="Q75" s="30">
        <v>70560</v>
      </c>
      <c r="R75" s="1">
        <v>0.97299999999999998</v>
      </c>
      <c r="S75" s="26">
        <v>92.040816326530617</v>
      </c>
      <c r="T75" s="7">
        <f t="shared" si="66"/>
        <v>64944</v>
      </c>
      <c r="U75" s="184">
        <f t="shared" si="67"/>
        <v>68654.880000000005</v>
      </c>
    </row>
    <row r="76" spans="1:21" x14ac:dyDescent="0.2">
      <c r="B76" s="98">
        <v>351.5</v>
      </c>
      <c r="C76" s="30">
        <v>93600</v>
      </c>
      <c r="D76" s="3">
        <v>0.98599999999999999</v>
      </c>
      <c r="E76" s="26">
        <v>97.42307692307692</v>
      </c>
      <c r="F76" s="7">
        <f t="shared" si="70"/>
        <v>91188</v>
      </c>
      <c r="G76" s="184">
        <f t="shared" si="71"/>
        <v>92289.600000000006</v>
      </c>
      <c r="I76" s="98">
        <v>191.56</v>
      </c>
      <c r="J76" s="30">
        <v>120960</v>
      </c>
      <c r="K76" s="1">
        <v>0.98299999999999998</v>
      </c>
      <c r="L76" s="26">
        <v>93.415178571428569</v>
      </c>
      <c r="M76" s="7">
        <f t="shared" si="58"/>
        <v>112995</v>
      </c>
      <c r="N76" s="184">
        <f t="shared" si="59"/>
        <v>118903.67999999999</v>
      </c>
      <c r="P76" s="98">
        <v>455.39</v>
      </c>
      <c r="Q76" s="30">
        <v>70560</v>
      </c>
      <c r="R76" s="1">
        <v>0.98099999999999998</v>
      </c>
      <c r="S76" s="26">
        <v>92.040816326530617</v>
      </c>
      <c r="T76" s="7">
        <f t="shared" si="66"/>
        <v>64944</v>
      </c>
      <c r="U76" s="184">
        <f t="shared" si="67"/>
        <v>69219.360000000001</v>
      </c>
    </row>
    <row r="77" spans="1:21" x14ac:dyDescent="0.2">
      <c r="A77" s="18">
        <v>44104</v>
      </c>
      <c r="B77" s="98">
        <v>351.41</v>
      </c>
      <c r="C77" s="30">
        <v>93600</v>
      </c>
      <c r="D77" s="3">
        <v>0.97599999999999998</v>
      </c>
      <c r="E77" s="26">
        <v>95.512820512820511</v>
      </c>
      <c r="F77" s="7">
        <f t="shared" si="70"/>
        <v>89400</v>
      </c>
      <c r="G77" s="184">
        <f t="shared" si="71"/>
        <v>91353.599999999991</v>
      </c>
      <c r="H77" s="18">
        <v>44104</v>
      </c>
      <c r="I77" s="98">
        <v>191.25</v>
      </c>
      <c r="J77" s="30">
        <v>120960</v>
      </c>
      <c r="K77" s="1">
        <v>0.97599999999999998</v>
      </c>
      <c r="L77" s="26">
        <v>96.428571428571431</v>
      </c>
      <c r="M77" s="7">
        <f t="shared" si="58"/>
        <v>116640</v>
      </c>
      <c r="N77" s="184">
        <f t="shared" si="59"/>
        <v>118056.95999999999</v>
      </c>
      <c r="P77" s="260">
        <f>AVERAGE(P61:P76)</f>
        <v>456.09687500000001</v>
      </c>
      <c r="Q77" s="261"/>
      <c r="R77" s="262" t="s">
        <v>1</v>
      </c>
      <c r="S77" s="263">
        <f>T77/U77</f>
        <v>0.95100781377091859</v>
      </c>
      <c r="T77" s="281">
        <f>SUM(T61:T76)</f>
        <v>1043856</v>
      </c>
      <c r="U77" s="281">
        <f>SUM(U61:U76)</f>
        <v>1097631.3599999999</v>
      </c>
    </row>
    <row r="78" spans="1:21" x14ac:dyDescent="0.2">
      <c r="B78" s="98">
        <v>352.87</v>
      </c>
      <c r="C78" s="30">
        <v>93600</v>
      </c>
      <c r="D78" s="3">
        <v>0.95299999999999996</v>
      </c>
      <c r="E78" s="26">
        <v>89.782051282051285</v>
      </c>
      <c r="F78" s="7">
        <f t="shared" si="70"/>
        <v>84036</v>
      </c>
      <c r="G78" s="184">
        <f t="shared" si="71"/>
        <v>89200.8</v>
      </c>
      <c r="H78" s="18"/>
      <c r="I78" s="98">
        <v>191.06</v>
      </c>
      <c r="J78" s="30">
        <v>120960</v>
      </c>
      <c r="K78" s="1">
        <v>0.97699999999999998</v>
      </c>
      <c r="L78" s="26">
        <v>96.428571428571431</v>
      </c>
      <c r="M78" s="7">
        <f t="shared" si="58"/>
        <v>116640</v>
      </c>
      <c r="N78" s="184">
        <f t="shared" si="59"/>
        <v>118177.92</v>
      </c>
      <c r="P78" s="98"/>
      <c r="Q78" s="30"/>
      <c r="R78" s="1"/>
      <c r="S78" s="72"/>
      <c r="T78" s="7"/>
      <c r="U78" s="184"/>
    </row>
    <row r="79" spans="1:21" x14ac:dyDescent="0.2">
      <c r="B79" s="276">
        <f>AVERAGE(B73:B78)</f>
        <v>352.20666666666671</v>
      </c>
      <c r="C79" s="185"/>
      <c r="D79" s="186" t="s">
        <v>1</v>
      </c>
      <c r="E79" s="277">
        <f>F79/G79</f>
        <v>0.94204425711275031</v>
      </c>
      <c r="F79" s="282">
        <f>SUM(F73:F78)</f>
        <v>514944</v>
      </c>
      <c r="G79" s="282">
        <f>SUM(G73:G78)</f>
        <v>546624</v>
      </c>
      <c r="I79" s="260">
        <f>AVERAGE(I51:I78)</f>
        <v>191.32678571428571</v>
      </c>
      <c r="J79" s="261"/>
      <c r="K79" s="262" t="s">
        <v>1</v>
      </c>
      <c r="L79" s="263">
        <f>M79/N79</f>
        <v>0.96525316620628565</v>
      </c>
      <c r="M79" s="281">
        <f>SUM(M51:M78)</f>
        <v>3200310</v>
      </c>
      <c r="N79" s="281">
        <f>SUM(N51:N78)</f>
        <v>3315513.5999999996</v>
      </c>
      <c r="O79" s="18" t="s">
        <v>84</v>
      </c>
      <c r="P79" s="323" t="s">
        <v>71</v>
      </c>
      <c r="Q79" s="323"/>
      <c r="R79" s="323"/>
      <c r="S79" s="323"/>
      <c r="T79" s="323"/>
      <c r="U79" s="323"/>
    </row>
    <row r="80" spans="1:21" x14ac:dyDescent="0.2">
      <c r="A80" s="18"/>
      <c r="B80" s="142"/>
      <c r="C80" s="67"/>
      <c r="D80" s="43"/>
      <c r="E80" s="68"/>
      <c r="F80" s="42"/>
      <c r="G80" s="203"/>
      <c r="H80" s="18"/>
      <c r="I80" s="40"/>
      <c r="K80" s="40"/>
      <c r="L80" s="278"/>
      <c r="M80" s="278"/>
      <c r="N80" s="278"/>
      <c r="O80" s="18">
        <v>44104</v>
      </c>
      <c r="P80" s="98">
        <v>247.75</v>
      </c>
      <c r="Q80" s="30">
        <v>109440</v>
      </c>
      <c r="R80" s="1">
        <v>0.88500000000000001</v>
      </c>
      <c r="S80" s="26">
        <v>56.273757309941516</v>
      </c>
      <c r="T80" s="7">
        <f t="shared" ref="T80" si="72">Q80*S80/100</f>
        <v>61585.999999999993</v>
      </c>
      <c r="U80" s="184">
        <f t="shared" ref="U80" si="73">Q80*R80</f>
        <v>96854.399999999994</v>
      </c>
    </row>
    <row r="81" spans="1:21" x14ac:dyDescent="0.2">
      <c r="B81" s="40"/>
      <c r="C81" s="40"/>
      <c r="D81" s="40"/>
      <c r="E81" s="40"/>
      <c r="F81" s="40"/>
      <c r="G81" s="40"/>
      <c r="I81" s="259"/>
      <c r="K81" s="259"/>
      <c r="L81" s="259"/>
      <c r="M81" s="259"/>
      <c r="N81" s="259"/>
      <c r="P81" s="98">
        <v>247.75</v>
      </c>
      <c r="Q81" s="30">
        <v>109440</v>
      </c>
      <c r="R81" s="1">
        <v>0.99990000000000001</v>
      </c>
      <c r="S81" s="26">
        <v>99.665570175438603</v>
      </c>
      <c r="T81" s="7">
        <f t="shared" ref="T81" si="74">Q81*S81/100</f>
        <v>109074</v>
      </c>
      <c r="U81" s="184">
        <f t="shared" ref="U81" si="75">Q81*R81</f>
        <v>109429.056</v>
      </c>
    </row>
    <row r="82" spans="1:21" x14ac:dyDescent="0.2">
      <c r="A82" s="18"/>
      <c r="B82" s="138"/>
      <c r="C82" s="64"/>
      <c r="D82" s="5"/>
      <c r="E82" s="65"/>
      <c r="F82" s="259"/>
      <c r="G82" s="201"/>
      <c r="I82" s="259"/>
      <c r="K82" s="259"/>
      <c r="L82" s="259"/>
      <c r="M82" s="259"/>
      <c r="N82" s="259"/>
      <c r="P82" s="260">
        <f>AVERAGE(P80:P81)</f>
        <v>247.75</v>
      </c>
      <c r="Q82" s="261"/>
      <c r="R82" s="262" t="s">
        <v>1</v>
      </c>
      <c r="S82" s="263">
        <f>T82/U82</f>
        <v>0.82730822582301511</v>
      </c>
      <c r="T82" s="281">
        <f>SUM(T80:T81)</f>
        <v>170660</v>
      </c>
      <c r="U82" s="281">
        <f>SUM(U80:U81)</f>
        <v>206283.45600000001</v>
      </c>
    </row>
    <row r="83" spans="1:21" x14ac:dyDescent="0.2">
      <c r="B83" s="138"/>
      <c r="C83" s="64"/>
      <c r="D83" s="5"/>
      <c r="E83" s="65"/>
      <c r="F83" s="259"/>
      <c r="G83" s="201"/>
      <c r="I83" s="40"/>
      <c r="K83" s="259"/>
      <c r="L83" s="259"/>
      <c r="M83" s="259"/>
      <c r="N83" s="259"/>
      <c r="P83" s="138"/>
      <c r="Q83" s="64"/>
      <c r="R83" s="49"/>
      <c r="S83" s="65"/>
      <c r="T83" s="259"/>
      <c r="U83" s="201"/>
    </row>
    <row r="84" spans="1:21" ht="13.5" customHeight="1" x14ac:dyDescent="0.2">
      <c r="B84" s="201"/>
      <c r="C84" s="202"/>
      <c r="D84" s="202"/>
      <c r="E84" s="49"/>
      <c r="F84" s="259"/>
      <c r="G84" s="259"/>
      <c r="I84" s="321"/>
      <c r="J84" s="321"/>
      <c r="K84" s="321"/>
      <c r="L84" s="278"/>
      <c r="M84" s="278"/>
      <c r="N84" s="278"/>
      <c r="P84" s="201"/>
      <c r="Q84" s="202"/>
      <c r="R84" s="202"/>
      <c r="S84" s="49"/>
      <c r="T84" s="259"/>
      <c r="U84" s="259"/>
    </row>
    <row r="85" spans="1:21" x14ac:dyDescent="0.2">
      <c r="B85" s="259"/>
      <c r="C85" s="5"/>
      <c r="D85" s="259"/>
      <c r="E85" s="259"/>
      <c r="F85" s="259"/>
      <c r="G85" s="259"/>
      <c r="I85" s="259"/>
      <c r="J85" s="5"/>
      <c r="K85" s="259"/>
      <c r="L85" s="259"/>
      <c r="M85" s="259"/>
      <c r="N85" s="259"/>
      <c r="P85" s="138"/>
      <c r="Q85" s="64"/>
      <c r="R85" s="49"/>
      <c r="S85" s="65"/>
      <c r="T85" s="259"/>
      <c r="U85" s="201"/>
    </row>
    <row r="86" spans="1:21" x14ac:dyDescent="0.2">
      <c r="B86" s="259"/>
      <c r="C86" s="5"/>
      <c r="D86" s="259"/>
      <c r="E86" s="259"/>
      <c r="F86" s="259"/>
      <c r="G86" s="259"/>
      <c r="I86" s="259"/>
      <c r="J86" s="5"/>
      <c r="K86" s="259"/>
      <c r="L86" s="259"/>
      <c r="M86" s="259"/>
      <c r="N86" s="259"/>
      <c r="P86" s="138"/>
      <c r="Q86" s="64"/>
      <c r="R86" s="49"/>
      <c r="S86" s="65"/>
      <c r="T86" s="259"/>
      <c r="U86" s="201"/>
    </row>
    <row r="87" spans="1:21" x14ac:dyDescent="0.2">
      <c r="B87" s="259"/>
      <c r="C87" s="5"/>
      <c r="D87" s="259"/>
      <c r="E87" s="259"/>
      <c r="F87" s="259"/>
      <c r="G87" s="259"/>
      <c r="I87" s="259"/>
      <c r="J87" s="5"/>
      <c r="K87" s="259"/>
      <c r="L87" s="259"/>
      <c r="M87" s="259"/>
      <c r="N87" s="259"/>
      <c r="P87" s="138"/>
      <c r="Q87" s="64"/>
      <c r="R87" s="49"/>
      <c r="S87" s="65"/>
      <c r="T87" s="259"/>
      <c r="U87" s="201"/>
    </row>
    <row r="88" spans="1:21" x14ac:dyDescent="0.2">
      <c r="B88" s="259"/>
      <c r="C88" s="5"/>
      <c r="D88" s="259"/>
      <c r="E88" s="259"/>
      <c r="F88" s="259"/>
      <c r="G88" s="259"/>
      <c r="I88" s="259"/>
      <c r="J88" s="5"/>
      <c r="K88" s="259"/>
      <c r="L88" s="259"/>
      <c r="M88" s="259"/>
      <c r="N88" s="259"/>
      <c r="P88" s="201"/>
      <c r="Q88" s="264"/>
      <c r="R88" s="264"/>
      <c r="S88" s="49"/>
      <c r="T88" s="259"/>
      <c r="U88" s="201"/>
    </row>
    <row r="89" spans="1:21" x14ac:dyDescent="0.2">
      <c r="A89" s="18"/>
      <c r="B89" s="259"/>
      <c r="C89" s="5"/>
      <c r="D89" s="259"/>
      <c r="E89" s="259"/>
      <c r="F89" s="259"/>
      <c r="G89" s="259"/>
      <c r="H89" s="18"/>
      <c r="I89" s="259"/>
      <c r="J89" s="5"/>
      <c r="K89" s="259"/>
      <c r="L89" s="259"/>
      <c r="M89" s="259"/>
      <c r="N89" s="259"/>
      <c r="O89" s="18"/>
      <c r="P89" s="259"/>
      <c r="Q89" s="5"/>
      <c r="R89" s="259"/>
    </row>
    <row r="90" spans="1:21" x14ac:dyDescent="0.2">
      <c r="B90" s="259"/>
      <c r="C90" s="5"/>
      <c r="D90" s="259"/>
      <c r="E90" s="259"/>
      <c r="F90" s="259"/>
      <c r="G90" s="259"/>
      <c r="I90" s="259"/>
      <c r="J90" s="5"/>
      <c r="K90" s="259"/>
      <c r="L90" s="259"/>
      <c r="M90" s="259"/>
      <c r="N90" s="259"/>
      <c r="P90" s="259"/>
      <c r="Q90" s="5"/>
      <c r="R90" s="259"/>
    </row>
    <row r="91" spans="1:21" x14ac:dyDescent="0.2">
      <c r="B91" s="321"/>
      <c r="C91" s="321"/>
      <c r="D91" s="259"/>
      <c r="E91" s="259"/>
      <c r="F91" s="259"/>
      <c r="G91" s="259"/>
      <c r="I91" s="321"/>
      <c r="J91" s="321"/>
      <c r="K91" s="259"/>
      <c r="L91" s="259"/>
      <c r="M91" s="259"/>
      <c r="N91" s="259"/>
      <c r="P91" s="321"/>
      <c r="Q91" s="321"/>
      <c r="R91" s="259"/>
    </row>
  </sheetData>
  <mergeCells count="27">
    <mergeCell ref="P34:U34"/>
    <mergeCell ref="P35:U35"/>
    <mergeCell ref="P60:U60"/>
    <mergeCell ref="I12:N12"/>
    <mergeCell ref="I23:N23"/>
    <mergeCell ref="B1:F1"/>
    <mergeCell ref="I1:M1"/>
    <mergeCell ref="P1:T1"/>
    <mergeCell ref="B3:G3"/>
    <mergeCell ref="I3:N3"/>
    <mergeCell ref="P3:U3"/>
    <mergeCell ref="B8:G8"/>
    <mergeCell ref="B21:G21"/>
    <mergeCell ref="P10:U10"/>
    <mergeCell ref="P21:U21"/>
    <mergeCell ref="P91:Q91"/>
    <mergeCell ref="I37:N37"/>
    <mergeCell ref="I50:N50"/>
    <mergeCell ref="P79:U79"/>
    <mergeCell ref="I30:N30"/>
    <mergeCell ref="I84:K84"/>
    <mergeCell ref="B91:C91"/>
    <mergeCell ref="I91:J91"/>
    <mergeCell ref="B40:G40"/>
    <mergeCell ref="B55:G55"/>
    <mergeCell ref="B72:G72"/>
    <mergeCell ref="P28:U2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12</vt:i4>
      </vt:variant>
    </vt:vector>
  </HeadingPairs>
  <TitlesOfParts>
    <vt:vector size="2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Апрель!Область_печати</vt:lpstr>
      <vt:lpstr>Декабрь!Область_печати</vt:lpstr>
      <vt:lpstr>Июль!Область_печати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2021-01-04T08:42:53Z</cp:lastPrinted>
  <dcterms:created xsi:type="dcterms:W3CDTF">1996-10-08T23:32:33Z</dcterms:created>
  <dcterms:modified xsi:type="dcterms:W3CDTF">2021-01-04T11:36:57Z</dcterms:modified>
</cp:coreProperties>
</file>