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Расчет капель по машинам\"/>
    </mc:Choice>
  </mc:AlternateContent>
  <xr:revisionPtr revIDLastSave="0" documentId="13_ncr:1_{68CA9AD1-085A-4811-8D39-600BFBD3BC1E}" xr6:coauthVersionLast="43" xr6:coauthVersionMax="43" xr10:uidLastSave="{00000000-0000-0000-0000-000000000000}"/>
  <bookViews>
    <workbookView minimized="1" xWindow="1215" yWindow="675" windowWidth="6945" windowHeight="1020" activeTab="4" xr2:uid="{00000000-000D-0000-FFFF-FFFF00000000}"/>
  </bookViews>
  <sheets>
    <sheet name="Январь" sheetId="68" r:id="rId1"/>
    <sheet name="Февраль" sheetId="69" r:id="rId2"/>
    <sheet name="Март" sheetId="70" r:id="rId3"/>
    <sheet name="Апрель" sheetId="71" r:id="rId4"/>
    <sheet name="Май" sheetId="72" r:id="rId5"/>
  </sheets>
  <definedNames>
    <definedName name="_xlnm.Print_Area" localSheetId="3">Апрель!$A$1:$U$79</definedName>
    <definedName name="_xlnm.Print_Area" localSheetId="4">Май!$A$1:$U$84</definedName>
    <definedName name="_xlnm.Print_Area" localSheetId="2">Март!$A$1:$U$81</definedName>
    <definedName name="_xlnm.Print_Area" localSheetId="1">Февраль!$A$1:$U$75</definedName>
    <definedName name="_xlnm.Print_Area" localSheetId="0">Январь!$A$1:$U$81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9" i="72" l="1"/>
  <c r="T44" i="72"/>
  <c r="U44" i="72"/>
  <c r="G32" i="72"/>
  <c r="F32" i="72"/>
  <c r="B32" i="72"/>
  <c r="P82" i="72"/>
  <c r="T79" i="72"/>
  <c r="U79" i="72"/>
  <c r="T80" i="72"/>
  <c r="U80" i="72"/>
  <c r="T81" i="72"/>
  <c r="U81" i="72"/>
  <c r="T75" i="72" l="1"/>
  <c r="U75" i="72"/>
  <c r="T76" i="72"/>
  <c r="U76" i="72"/>
  <c r="T77" i="72"/>
  <c r="U77" i="72"/>
  <c r="T78" i="72"/>
  <c r="U78" i="72"/>
  <c r="U74" i="72"/>
  <c r="T74" i="72"/>
  <c r="T82" i="72" s="1"/>
  <c r="P71" i="72"/>
  <c r="T66" i="72"/>
  <c r="U66" i="72"/>
  <c r="T67" i="72"/>
  <c r="U67" i="72"/>
  <c r="T68" i="72"/>
  <c r="U68" i="72"/>
  <c r="T69" i="72"/>
  <c r="U69" i="72"/>
  <c r="T70" i="72"/>
  <c r="U70" i="72"/>
  <c r="U65" i="72"/>
  <c r="U71" i="72" s="1"/>
  <c r="T65" i="72"/>
  <c r="T71" i="72" s="1"/>
  <c r="P62" i="72"/>
  <c r="T56" i="72"/>
  <c r="U56" i="72"/>
  <c r="T57" i="72"/>
  <c r="U57" i="72"/>
  <c r="T58" i="72"/>
  <c r="U58" i="72"/>
  <c r="T59" i="72"/>
  <c r="U59" i="72"/>
  <c r="T60" i="72"/>
  <c r="U60" i="72"/>
  <c r="T61" i="72"/>
  <c r="U61" i="72"/>
  <c r="U55" i="72"/>
  <c r="U62" i="72" s="1"/>
  <c r="T55" i="72"/>
  <c r="T62" i="72" s="1"/>
  <c r="S62" i="72" s="1"/>
  <c r="P52" i="72"/>
  <c r="T50" i="72"/>
  <c r="U50" i="72"/>
  <c r="T51" i="72"/>
  <c r="U51" i="72"/>
  <c r="U49" i="72"/>
  <c r="U52" i="72" s="1"/>
  <c r="T49" i="72"/>
  <c r="T52" i="72" s="1"/>
  <c r="S52" i="72" s="1"/>
  <c r="P45" i="72"/>
  <c r="T12" i="72"/>
  <c r="U12" i="72"/>
  <c r="T13" i="72"/>
  <c r="U13" i="72"/>
  <c r="T14" i="72"/>
  <c r="U14" i="72"/>
  <c r="T15" i="72"/>
  <c r="U15" i="72"/>
  <c r="T16" i="72"/>
  <c r="U16" i="72"/>
  <c r="T17" i="72"/>
  <c r="U17" i="72"/>
  <c r="T18" i="72"/>
  <c r="U18" i="72"/>
  <c r="T19" i="72"/>
  <c r="U19" i="72"/>
  <c r="T20" i="72"/>
  <c r="U20" i="72"/>
  <c r="T21" i="72"/>
  <c r="U21" i="72"/>
  <c r="T22" i="72"/>
  <c r="U22" i="72"/>
  <c r="T23" i="72"/>
  <c r="U23" i="72"/>
  <c r="T24" i="72"/>
  <c r="U24" i="72"/>
  <c r="T25" i="72"/>
  <c r="U25" i="72"/>
  <c r="T26" i="72"/>
  <c r="U26" i="72"/>
  <c r="T27" i="72"/>
  <c r="U27" i="72"/>
  <c r="T28" i="72"/>
  <c r="U28" i="72"/>
  <c r="T29" i="72"/>
  <c r="U29" i="72"/>
  <c r="T30" i="72"/>
  <c r="U30" i="72"/>
  <c r="T31" i="72"/>
  <c r="U31" i="72"/>
  <c r="T32" i="72"/>
  <c r="U32" i="72"/>
  <c r="T33" i="72"/>
  <c r="U33" i="72"/>
  <c r="T34" i="72"/>
  <c r="U34" i="72"/>
  <c r="T35" i="72"/>
  <c r="U35" i="72"/>
  <c r="T36" i="72"/>
  <c r="U36" i="72"/>
  <c r="T37" i="72"/>
  <c r="U37" i="72"/>
  <c r="T38" i="72"/>
  <c r="U38" i="72"/>
  <c r="T39" i="72"/>
  <c r="U39" i="72"/>
  <c r="T40" i="72"/>
  <c r="U40" i="72"/>
  <c r="T41" i="72"/>
  <c r="U41" i="72"/>
  <c r="T42" i="72"/>
  <c r="U42" i="72"/>
  <c r="T43" i="72"/>
  <c r="U43" i="72"/>
  <c r="U11" i="72"/>
  <c r="U45" i="72" s="1"/>
  <c r="T11" i="72"/>
  <c r="P8" i="72"/>
  <c r="U8" i="72"/>
  <c r="T8" i="72"/>
  <c r="S8" i="72" s="1"/>
  <c r="T5" i="72"/>
  <c r="U5" i="72"/>
  <c r="T6" i="72"/>
  <c r="U6" i="72"/>
  <c r="T7" i="72"/>
  <c r="U7" i="72"/>
  <c r="N69" i="72"/>
  <c r="M69" i="72"/>
  <c r="I69" i="72"/>
  <c r="L69" i="72"/>
  <c r="M32" i="72"/>
  <c r="N32" i="72"/>
  <c r="M33" i="72"/>
  <c r="N33" i="72"/>
  <c r="M34" i="72"/>
  <c r="N34" i="72"/>
  <c r="M35" i="72"/>
  <c r="N35" i="72"/>
  <c r="M36" i="72"/>
  <c r="N36" i="72"/>
  <c r="M37" i="72"/>
  <c r="N37" i="72"/>
  <c r="M38" i="72"/>
  <c r="N38" i="72"/>
  <c r="M39" i="72"/>
  <c r="N39" i="72"/>
  <c r="M40" i="72"/>
  <c r="N40" i="72"/>
  <c r="M41" i="72"/>
  <c r="N41" i="72"/>
  <c r="M42" i="72"/>
  <c r="N42" i="72"/>
  <c r="M43" i="72"/>
  <c r="N43" i="72"/>
  <c r="M44" i="72"/>
  <c r="N44" i="72"/>
  <c r="M45" i="72"/>
  <c r="N45" i="72"/>
  <c r="M46" i="72"/>
  <c r="N46" i="72"/>
  <c r="M47" i="72"/>
  <c r="N47" i="72"/>
  <c r="M48" i="72"/>
  <c r="N48" i="72"/>
  <c r="M49" i="72"/>
  <c r="N49" i="72"/>
  <c r="M50" i="72"/>
  <c r="N50" i="72"/>
  <c r="M51" i="72"/>
  <c r="N51" i="72"/>
  <c r="M52" i="72"/>
  <c r="N52" i="72"/>
  <c r="M53" i="72"/>
  <c r="N53" i="72"/>
  <c r="M54" i="72"/>
  <c r="N54" i="72"/>
  <c r="M55" i="72"/>
  <c r="N55" i="72"/>
  <c r="M56" i="72"/>
  <c r="N56" i="72"/>
  <c r="M57" i="72"/>
  <c r="N57" i="72"/>
  <c r="M58" i="72"/>
  <c r="N58" i="72"/>
  <c r="M59" i="72"/>
  <c r="N59" i="72"/>
  <c r="M60" i="72"/>
  <c r="N60" i="72"/>
  <c r="M61" i="72"/>
  <c r="N61" i="72"/>
  <c r="M62" i="72"/>
  <c r="N62" i="72"/>
  <c r="M63" i="72"/>
  <c r="N63" i="72"/>
  <c r="M64" i="72"/>
  <c r="N64" i="72"/>
  <c r="M65" i="72"/>
  <c r="N65" i="72"/>
  <c r="M66" i="72"/>
  <c r="N66" i="72"/>
  <c r="M67" i="72"/>
  <c r="N67" i="72"/>
  <c r="M68" i="72"/>
  <c r="N68" i="72"/>
  <c r="N31" i="72"/>
  <c r="M31" i="72"/>
  <c r="N28" i="72"/>
  <c r="M28" i="72"/>
  <c r="I28" i="72"/>
  <c r="M5" i="72"/>
  <c r="N5" i="72"/>
  <c r="M6" i="72"/>
  <c r="N6" i="72"/>
  <c r="M7" i="72"/>
  <c r="N7" i="72"/>
  <c r="M8" i="72"/>
  <c r="N8" i="72"/>
  <c r="M9" i="72"/>
  <c r="N9" i="72"/>
  <c r="M10" i="72"/>
  <c r="N10" i="72"/>
  <c r="M11" i="72"/>
  <c r="N11" i="72"/>
  <c r="M12" i="72"/>
  <c r="N12" i="72"/>
  <c r="M13" i="72"/>
  <c r="N13" i="72"/>
  <c r="M14" i="72"/>
  <c r="N14" i="72"/>
  <c r="M15" i="72"/>
  <c r="N15" i="72"/>
  <c r="M16" i="72"/>
  <c r="N16" i="72"/>
  <c r="M17" i="72"/>
  <c r="N17" i="72"/>
  <c r="M18" i="72"/>
  <c r="N18" i="72"/>
  <c r="M19" i="72"/>
  <c r="N19" i="72"/>
  <c r="M20" i="72"/>
  <c r="N20" i="72"/>
  <c r="M21" i="72"/>
  <c r="N21" i="72"/>
  <c r="M22" i="72"/>
  <c r="N22" i="72"/>
  <c r="M23" i="72"/>
  <c r="N23" i="72"/>
  <c r="M24" i="72"/>
  <c r="N24" i="72"/>
  <c r="M25" i="72"/>
  <c r="N25" i="72"/>
  <c r="M26" i="72"/>
  <c r="N26" i="72"/>
  <c r="M27" i="72"/>
  <c r="N27" i="72"/>
  <c r="N4" i="72"/>
  <c r="M4" i="72"/>
  <c r="T45" i="72" l="1"/>
  <c r="S45" i="72" s="1"/>
  <c r="S71" i="72"/>
  <c r="U82" i="72"/>
  <c r="S82" i="72" s="1"/>
  <c r="L28" i="72"/>
  <c r="G84" i="72"/>
  <c r="F84" i="72"/>
  <c r="B84" i="72"/>
  <c r="E84" i="72"/>
  <c r="F63" i="72"/>
  <c r="G63" i="72"/>
  <c r="F64" i="72"/>
  <c r="G64" i="72"/>
  <c r="F65" i="72"/>
  <c r="G65" i="72"/>
  <c r="F66" i="72"/>
  <c r="G66" i="72"/>
  <c r="F67" i="72"/>
  <c r="G67" i="72"/>
  <c r="F68" i="72"/>
  <c r="G68" i="72"/>
  <c r="F69" i="72"/>
  <c r="G69" i="72"/>
  <c r="F70" i="72"/>
  <c r="G70" i="72"/>
  <c r="F71" i="72"/>
  <c r="G71" i="72"/>
  <c r="F72" i="72"/>
  <c r="G72" i="72"/>
  <c r="F73" i="72"/>
  <c r="G73" i="72"/>
  <c r="F74" i="72"/>
  <c r="G74" i="72"/>
  <c r="F75" i="72"/>
  <c r="G75" i="72"/>
  <c r="F76" i="72"/>
  <c r="G76" i="72"/>
  <c r="F77" i="72"/>
  <c r="G77" i="72"/>
  <c r="F78" i="72"/>
  <c r="G78" i="72"/>
  <c r="F79" i="72"/>
  <c r="G79" i="72"/>
  <c r="F80" i="72"/>
  <c r="G80" i="72"/>
  <c r="F81" i="72"/>
  <c r="G81" i="72"/>
  <c r="F82" i="72"/>
  <c r="G82" i="72"/>
  <c r="F83" i="72"/>
  <c r="G83" i="72"/>
  <c r="G62" i="72"/>
  <c r="F62" i="72"/>
  <c r="G59" i="72"/>
  <c r="F59" i="72"/>
  <c r="B59" i="72"/>
  <c r="E59" i="72"/>
  <c r="F52" i="72"/>
  <c r="G52" i="72"/>
  <c r="F53" i="72"/>
  <c r="G53" i="72"/>
  <c r="F54" i="72"/>
  <c r="G54" i="72"/>
  <c r="F55" i="72"/>
  <c r="G55" i="72"/>
  <c r="F56" i="72"/>
  <c r="G56" i="72"/>
  <c r="F57" i="72"/>
  <c r="G57" i="72"/>
  <c r="F58" i="72"/>
  <c r="G58" i="72"/>
  <c r="G51" i="72"/>
  <c r="F51" i="72"/>
  <c r="G48" i="72"/>
  <c r="F48" i="72"/>
  <c r="B48" i="72"/>
  <c r="E48" i="72"/>
  <c r="F43" i="72"/>
  <c r="G43" i="72"/>
  <c r="F44" i="72"/>
  <c r="G44" i="72"/>
  <c r="F45" i="72"/>
  <c r="G45" i="72"/>
  <c r="F46" i="72"/>
  <c r="G46" i="72"/>
  <c r="F47" i="72"/>
  <c r="G47" i="72"/>
  <c r="G42" i="72"/>
  <c r="F42" i="72"/>
  <c r="G39" i="72"/>
  <c r="F39" i="72"/>
  <c r="E39" i="72" s="1"/>
  <c r="B39" i="72"/>
  <c r="F36" i="72"/>
  <c r="G36" i="72"/>
  <c r="F37" i="72"/>
  <c r="G37" i="72"/>
  <c r="F38" i="72"/>
  <c r="G38" i="72"/>
  <c r="G35" i="72"/>
  <c r="F35" i="72"/>
  <c r="E32" i="72"/>
  <c r="F23" i="72"/>
  <c r="G23" i="72"/>
  <c r="F24" i="72"/>
  <c r="G24" i="72"/>
  <c r="F25" i="72"/>
  <c r="G25" i="72"/>
  <c r="F26" i="72"/>
  <c r="G26" i="72"/>
  <c r="F27" i="72"/>
  <c r="G27" i="72"/>
  <c r="F28" i="72"/>
  <c r="G28" i="72"/>
  <c r="F29" i="72"/>
  <c r="G29" i="72"/>
  <c r="F30" i="72"/>
  <c r="G30" i="72"/>
  <c r="F31" i="72"/>
  <c r="G31" i="72"/>
  <c r="G22" i="72"/>
  <c r="F22" i="72"/>
  <c r="G19" i="72"/>
  <c r="B19" i="72"/>
  <c r="E19" i="72"/>
  <c r="F16" i="72"/>
  <c r="G16" i="72"/>
  <c r="F17" i="72"/>
  <c r="G17" i="72"/>
  <c r="F18" i="72"/>
  <c r="G18" i="72"/>
  <c r="G15" i="72"/>
  <c r="F15" i="72"/>
  <c r="B12" i="72"/>
  <c r="G11" i="72"/>
  <c r="F11" i="72"/>
  <c r="G10" i="72"/>
  <c r="F10" i="72"/>
  <c r="G9" i="72"/>
  <c r="F9" i="72"/>
  <c r="G8" i="72"/>
  <c r="F8" i="72"/>
  <c r="G7" i="72"/>
  <c r="F7" i="72"/>
  <c r="G6" i="72"/>
  <c r="F6" i="72"/>
  <c r="G5" i="72"/>
  <c r="F5" i="72"/>
  <c r="U4" i="72"/>
  <c r="T4" i="72"/>
  <c r="G4" i="72"/>
  <c r="F4" i="72"/>
  <c r="F12" i="72" l="1"/>
  <c r="E12" i="72" s="1"/>
  <c r="G12" i="72"/>
  <c r="P76" i="71"/>
  <c r="T76" i="71"/>
  <c r="U75" i="71"/>
  <c r="U76" i="71" s="1"/>
  <c r="T75" i="71"/>
  <c r="U74" i="71"/>
  <c r="T74" i="71"/>
  <c r="F79" i="71"/>
  <c r="B79" i="71"/>
  <c r="G77" i="71"/>
  <c r="G79" i="71" s="1"/>
  <c r="F77" i="71"/>
  <c r="G74" i="71"/>
  <c r="F74" i="71"/>
  <c r="B74" i="71"/>
  <c r="S76" i="71" l="1"/>
  <c r="E74" i="71"/>
  <c r="T69" i="71" l="1"/>
  <c r="U69" i="71"/>
  <c r="T70" i="71"/>
  <c r="U70" i="71"/>
  <c r="T71" i="71"/>
  <c r="U71" i="71"/>
  <c r="T72" i="71"/>
  <c r="U72" i="71"/>
  <c r="T73" i="71"/>
  <c r="U73" i="71"/>
  <c r="U68" i="71"/>
  <c r="T68" i="71"/>
  <c r="U65" i="71"/>
  <c r="T65" i="71"/>
  <c r="P65" i="71"/>
  <c r="T58" i="71"/>
  <c r="U58" i="71"/>
  <c r="T59" i="71"/>
  <c r="U59" i="71"/>
  <c r="T60" i="71"/>
  <c r="U60" i="71"/>
  <c r="T61" i="71"/>
  <c r="U61" i="71"/>
  <c r="T62" i="71"/>
  <c r="U62" i="71"/>
  <c r="T63" i="71"/>
  <c r="U63" i="71"/>
  <c r="T64" i="71"/>
  <c r="U64" i="71"/>
  <c r="U57" i="71"/>
  <c r="T57" i="71"/>
  <c r="U54" i="71"/>
  <c r="T54" i="71"/>
  <c r="P54" i="71"/>
  <c r="T49" i="71"/>
  <c r="U49" i="71"/>
  <c r="T50" i="71"/>
  <c r="U50" i="71"/>
  <c r="T51" i="71"/>
  <c r="U51" i="71"/>
  <c r="T52" i="71"/>
  <c r="U52" i="71"/>
  <c r="T53" i="71"/>
  <c r="U53" i="71"/>
  <c r="U48" i="71"/>
  <c r="T48" i="71"/>
  <c r="U45" i="71"/>
  <c r="T45" i="71"/>
  <c r="P45" i="71"/>
  <c r="S45" i="71"/>
  <c r="T12" i="71"/>
  <c r="U12" i="71"/>
  <c r="T13" i="71"/>
  <c r="U13" i="71"/>
  <c r="T14" i="71"/>
  <c r="U14" i="71"/>
  <c r="T15" i="71"/>
  <c r="U15" i="71"/>
  <c r="T16" i="71"/>
  <c r="U16" i="71"/>
  <c r="T17" i="71"/>
  <c r="U17" i="71"/>
  <c r="T18" i="71"/>
  <c r="U18" i="71"/>
  <c r="T19" i="71"/>
  <c r="U19" i="71"/>
  <c r="T20" i="71"/>
  <c r="U20" i="71"/>
  <c r="T21" i="71"/>
  <c r="U21" i="71"/>
  <c r="T22" i="71"/>
  <c r="U22" i="71"/>
  <c r="T23" i="71"/>
  <c r="U23" i="71"/>
  <c r="T24" i="71"/>
  <c r="U24" i="71"/>
  <c r="T25" i="71"/>
  <c r="U25" i="71"/>
  <c r="T26" i="71"/>
  <c r="U26" i="71"/>
  <c r="T27" i="71"/>
  <c r="U27" i="71"/>
  <c r="T28" i="71"/>
  <c r="U28" i="71"/>
  <c r="T29" i="71"/>
  <c r="U29" i="71"/>
  <c r="T30" i="71"/>
  <c r="U30" i="71"/>
  <c r="T31" i="71"/>
  <c r="U31" i="71"/>
  <c r="T32" i="71"/>
  <c r="U32" i="71"/>
  <c r="T33" i="71"/>
  <c r="U33" i="71"/>
  <c r="T34" i="71"/>
  <c r="U34" i="71"/>
  <c r="T35" i="71"/>
  <c r="U35" i="71"/>
  <c r="T36" i="71"/>
  <c r="U36" i="71"/>
  <c r="T37" i="71"/>
  <c r="U37" i="71"/>
  <c r="T38" i="71"/>
  <c r="U38" i="71"/>
  <c r="T39" i="71"/>
  <c r="U39" i="71"/>
  <c r="T40" i="71"/>
  <c r="U40" i="71"/>
  <c r="T41" i="71"/>
  <c r="U41" i="71"/>
  <c r="T42" i="71"/>
  <c r="U42" i="71"/>
  <c r="T43" i="71"/>
  <c r="U43" i="71"/>
  <c r="T44" i="71"/>
  <c r="U44" i="71"/>
  <c r="U11" i="71"/>
  <c r="T11" i="71"/>
  <c r="U8" i="71"/>
  <c r="T8" i="71"/>
  <c r="P8" i="71"/>
  <c r="S8" i="71"/>
  <c r="T5" i="71"/>
  <c r="U5" i="71"/>
  <c r="T6" i="71"/>
  <c r="U6" i="71"/>
  <c r="T7" i="71"/>
  <c r="U7" i="71"/>
  <c r="N73" i="71"/>
  <c r="M73" i="71"/>
  <c r="I73" i="71"/>
  <c r="L73" i="71"/>
  <c r="M36" i="71"/>
  <c r="N36" i="71"/>
  <c r="M37" i="71"/>
  <c r="N37" i="71"/>
  <c r="M38" i="71"/>
  <c r="N38" i="71"/>
  <c r="M39" i="71"/>
  <c r="N39" i="71"/>
  <c r="M40" i="71"/>
  <c r="N40" i="71"/>
  <c r="M41" i="71"/>
  <c r="N41" i="71"/>
  <c r="M42" i="71"/>
  <c r="N42" i="71"/>
  <c r="M43" i="71"/>
  <c r="N43" i="71"/>
  <c r="M44" i="71"/>
  <c r="N44" i="71"/>
  <c r="M45" i="71"/>
  <c r="N45" i="71"/>
  <c r="M46" i="71"/>
  <c r="N46" i="71"/>
  <c r="M47" i="71"/>
  <c r="N47" i="71"/>
  <c r="M48" i="71"/>
  <c r="N48" i="71"/>
  <c r="M49" i="71"/>
  <c r="N49" i="71"/>
  <c r="M50" i="71"/>
  <c r="N50" i="71"/>
  <c r="M51" i="71"/>
  <c r="N51" i="71"/>
  <c r="M52" i="71"/>
  <c r="N52" i="71"/>
  <c r="M53" i="71"/>
  <c r="N53" i="71"/>
  <c r="M54" i="71"/>
  <c r="N54" i="71"/>
  <c r="M55" i="71"/>
  <c r="N55" i="71"/>
  <c r="M56" i="71"/>
  <c r="N56" i="71"/>
  <c r="M57" i="71"/>
  <c r="N57" i="71"/>
  <c r="M58" i="71"/>
  <c r="N58" i="71"/>
  <c r="M59" i="71"/>
  <c r="N59" i="71"/>
  <c r="M60" i="71"/>
  <c r="N60" i="71"/>
  <c r="M61" i="71"/>
  <c r="N61" i="71"/>
  <c r="M62" i="71"/>
  <c r="N62" i="71"/>
  <c r="M63" i="71"/>
  <c r="N63" i="71"/>
  <c r="M64" i="71"/>
  <c r="N64" i="71"/>
  <c r="M65" i="71"/>
  <c r="N65" i="71"/>
  <c r="M66" i="71"/>
  <c r="N66" i="71"/>
  <c r="M67" i="71"/>
  <c r="N67" i="71"/>
  <c r="M68" i="71"/>
  <c r="N68" i="71"/>
  <c r="M69" i="71"/>
  <c r="N69" i="71"/>
  <c r="M70" i="71"/>
  <c r="N70" i="71"/>
  <c r="M71" i="71"/>
  <c r="N71" i="71"/>
  <c r="M72" i="71"/>
  <c r="N72" i="71"/>
  <c r="N35" i="71"/>
  <c r="M35" i="71"/>
  <c r="N32" i="71"/>
  <c r="M32" i="71"/>
  <c r="I32" i="71"/>
  <c r="L32" i="71"/>
  <c r="M21" i="71"/>
  <c r="N21" i="71"/>
  <c r="M22" i="71"/>
  <c r="N22" i="71"/>
  <c r="M23" i="71"/>
  <c r="N23" i="71"/>
  <c r="M24" i="71"/>
  <c r="N24" i="71"/>
  <c r="M25" i="71"/>
  <c r="N25" i="71"/>
  <c r="M26" i="71"/>
  <c r="N26" i="71"/>
  <c r="M27" i="71"/>
  <c r="N27" i="71"/>
  <c r="M28" i="71"/>
  <c r="N28" i="71"/>
  <c r="M29" i="71"/>
  <c r="N29" i="71"/>
  <c r="M30" i="71"/>
  <c r="N30" i="71"/>
  <c r="M31" i="71"/>
  <c r="N31" i="71"/>
  <c r="N20" i="71"/>
  <c r="M20" i="71"/>
  <c r="N17" i="71"/>
  <c r="M17" i="71"/>
  <c r="I17" i="71"/>
  <c r="L17" i="71"/>
  <c r="M10" i="71"/>
  <c r="N10" i="71"/>
  <c r="M11" i="71"/>
  <c r="N11" i="71"/>
  <c r="M12" i="71"/>
  <c r="N12" i="71"/>
  <c r="M13" i="71"/>
  <c r="N13" i="71"/>
  <c r="M14" i="71"/>
  <c r="N14" i="71"/>
  <c r="M15" i="71"/>
  <c r="N15" i="71"/>
  <c r="M16" i="71"/>
  <c r="N16" i="71"/>
  <c r="N9" i="71"/>
  <c r="M9" i="71"/>
  <c r="M6" i="71"/>
  <c r="L6" i="71" s="1"/>
  <c r="I6" i="71"/>
  <c r="N6" i="71"/>
  <c r="M5" i="71"/>
  <c r="N5" i="71"/>
  <c r="F67" i="71"/>
  <c r="G67" i="71"/>
  <c r="F68" i="71"/>
  <c r="G68" i="71"/>
  <c r="F69" i="71"/>
  <c r="G69" i="71"/>
  <c r="F70" i="71"/>
  <c r="G70" i="71"/>
  <c r="F71" i="71"/>
  <c r="G71" i="71"/>
  <c r="F72" i="71"/>
  <c r="G72" i="71"/>
  <c r="F73" i="71"/>
  <c r="G73" i="71"/>
  <c r="F78" i="71"/>
  <c r="G78" i="71"/>
  <c r="G66" i="71"/>
  <c r="F66" i="71"/>
  <c r="G63" i="71"/>
  <c r="F63" i="71"/>
  <c r="B63" i="71"/>
  <c r="E63" i="71"/>
  <c r="F38" i="71"/>
  <c r="G38" i="71"/>
  <c r="F39" i="71"/>
  <c r="G39" i="71"/>
  <c r="F40" i="71"/>
  <c r="G40" i="71"/>
  <c r="F41" i="71"/>
  <c r="G41" i="71"/>
  <c r="F42" i="71"/>
  <c r="G42" i="71"/>
  <c r="F43" i="71"/>
  <c r="G43" i="71"/>
  <c r="F44" i="71"/>
  <c r="G44" i="71"/>
  <c r="F45" i="71"/>
  <c r="G45" i="71"/>
  <c r="F46" i="71"/>
  <c r="G46" i="71"/>
  <c r="F47" i="71"/>
  <c r="G47" i="71"/>
  <c r="F48" i="71"/>
  <c r="G48" i="71"/>
  <c r="F49" i="71"/>
  <c r="G49" i="71"/>
  <c r="F50" i="71"/>
  <c r="G50" i="71"/>
  <c r="F51" i="71"/>
  <c r="G51" i="71"/>
  <c r="F52" i="71"/>
  <c r="G52" i="71"/>
  <c r="F53" i="71"/>
  <c r="G53" i="71"/>
  <c r="F54" i="71"/>
  <c r="G54" i="71"/>
  <c r="F55" i="71"/>
  <c r="G55" i="71"/>
  <c r="F56" i="71"/>
  <c r="G56" i="71"/>
  <c r="F57" i="71"/>
  <c r="G57" i="71"/>
  <c r="F58" i="71"/>
  <c r="G58" i="71"/>
  <c r="F59" i="71"/>
  <c r="G59" i="71"/>
  <c r="F60" i="71"/>
  <c r="G60" i="71"/>
  <c r="F61" i="71"/>
  <c r="G61" i="71"/>
  <c r="F62" i="71"/>
  <c r="G62" i="71"/>
  <c r="G37" i="71"/>
  <c r="F37" i="71"/>
  <c r="G34" i="71"/>
  <c r="F34" i="71"/>
  <c r="B34" i="71"/>
  <c r="F25" i="71"/>
  <c r="G25" i="71"/>
  <c r="F26" i="71"/>
  <c r="G26" i="71"/>
  <c r="F27" i="71"/>
  <c r="G27" i="71"/>
  <c r="F28" i="71"/>
  <c r="G28" i="71"/>
  <c r="F29" i="71"/>
  <c r="G29" i="71"/>
  <c r="F30" i="71"/>
  <c r="G30" i="71"/>
  <c r="F31" i="71"/>
  <c r="G31" i="71"/>
  <c r="F32" i="71"/>
  <c r="G32" i="71"/>
  <c r="F33" i="71"/>
  <c r="G33" i="71"/>
  <c r="G24" i="71"/>
  <c r="F24" i="71"/>
  <c r="G21" i="71"/>
  <c r="F21" i="71"/>
  <c r="B21" i="71"/>
  <c r="F16" i="71"/>
  <c r="G16" i="71"/>
  <c r="F17" i="71"/>
  <c r="G17" i="71"/>
  <c r="F18" i="71"/>
  <c r="G18" i="71"/>
  <c r="F19" i="71"/>
  <c r="G19" i="71"/>
  <c r="F20" i="71"/>
  <c r="G20" i="71"/>
  <c r="G15" i="71"/>
  <c r="F15" i="71"/>
  <c r="B12" i="71"/>
  <c r="G12" i="71"/>
  <c r="F12" i="71"/>
  <c r="F5" i="71"/>
  <c r="G5" i="71"/>
  <c r="F6" i="71"/>
  <c r="G6" i="71"/>
  <c r="F7" i="71"/>
  <c r="G7" i="71"/>
  <c r="F8" i="71"/>
  <c r="G8" i="71"/>
  <c r="F9" i="71"/>
  <c r="G9" i="71"/>
  <c r="F10" i="71"/>
  <c r="G10" i="71"/>
  <c r="F11" i="71"/>
  <c r="G11" i="71"/>
  <c r="U4" i="71"/>
  <c r="T4" i="71"/>
  <c r="N4" i="71"/>
  <c r="M4" i="71"/>
  <c r="G4" i="71"/>
  <c r="F4" i="71"/>
  <c r="E79" i="71" l="1"/>
  <c r="S65" i="71"/>
  <c r="S54" i="71"/>
  <c r="E34" i="71"/>
  <c r="E21" i="71"/>
  <c r="E12" i="71"/>
  <c r="U81" i="70"/>
  <c r="T81" i="70"/>
  <c r="P81" i="70"/>
  <c r="T58" i="70"/>
  <c r="U58" i="70"/>
  <c r="T59" i="70"/>
  <c r="U59" i="70"/>
  <c r="T60" i="70"/>
  <c r="U60" i="70"/>
  <c r="T61" i="70"/>
  <c r="U61" i="70"/>
  <c r="T62" i="70"/>
  <c r="U62" i="70"/>
  <c r="T63" i="70"/>
  <c r="U63" i="70"/>
  <c r="T64" i="70"/>
  <c r="U64" i="70"/>
  <c r="T65" i="70"/>
  <c r="U65" i="70"/>
  <c r="T66" i="70"/>
  <c r="U66" i="70"/>
  <c r="T67" i="70"/>
  <c r="U67" i="70"/>
  <c r="T68" i="70"/>
  <c r="U68" i="70"/>
  <c r="T69" i="70"/>
  <c r="U69" i="70"/>
  <c r="T70" i="70"/>
  <c r="U70" i="70"/>
  <c r="T71" i="70"/>
  <c r="U71" i="70"/>
  <c r="T72" i="70"/>
  <c r="U72" i="70"/>
  <c r="T73" i="70"/>
  <c r="U73" i="70"/>
  <c r="T74" i="70"/>
  <c r="U74" i="70"/>
  <c r="T75" i="70"/>
  <c r="U75" i="70"/>
  <c r="T76" i="70"/>
  <c r="U76" i="70"/>
  <c r="T77" i="70"/>
  <c r="U77" i="70"/>
  <c r="T78" i="70"/>
  <c r="U78" i="70"/>
  <c r="T79" i="70"/>
  <c r="U79" i="70"/>
  <c r="T80" i="70"/>
  <c r="U80" i="70"/>
  <c r="U57" i="70"/>
  <c r="T57" i="70"/>
  <c r="U54" i="70"/>
  <c r="T54" i="70"/>
  <c r="P54" i="70"/>
  <c r="T51" i="70"/>
  <c r="U51" i="70"/>
  <c r="T52" i="70"/>
  <c r="U52" i="70"/>
  <c r="T53" i="70"/>
  <c r="U53" i="70"/>
  <c r="U50" i="70"/>
  <c r="T50" i="70"/>
  <c r="U47" i="70"/>
  <c r="T47" i="70"/>
  <c r="S47" i="70" s="1"/>
  <c r="P47" i="70"/>
  <c r="T42" i="70"/>
  <c r="U42" i="70"/>
  <c r="T43" i="70"/>
  <c r="U43" i="70"/>
  <c r="T44" i="70"/>
  <c r="U44" i="70"/>
  <c r="T45" i="70"/>
  <c r="U45" i="70"/>
  <c r="T46" i="70"/>
  <c r="U46" i="70"/>
  <c r="U41" i="70"/>
  <c r="T41" i="70"/>
  <c r="U38" i="70"/>
  <c r="T38" i="70"/>
  <c r="P38" i="70"/>
  <c r="T33" i="70"/>
  <c r="U33" i="70"/>
  <c r="T34" i="70"/>
  <c r="U34" i="70"/>
  <c r="T35" i="70"/>
  <c r="U35" i="70"/>
  <c r="T36" i="70"/>
  <c r="U36" i="70"/>
  <c r="T37" i="70"/>
  <c r="U37" i="70"/>
  <c r="U32" i="70"/>
  <c r="T32" i="70"/>
  <c r="U29" i="70"/>
  <c r="T29" i="70"/>
  <c r="P29" i="70"/>
  <c r="T16" i="70"/>
  <c r="U16" i="70"/>
  <c r="T17" i="70"/>
  <c r="U17" i="70"/>
  <c r="T18" i="70"/>
  <c r="U18" i="70"/>
  <c r="T19" i="70"/>
  <c r="U19" i="70"/>
  <c r="T20" i="70"/>
  <c r="U20" i="70"/>
  <c r="T21" i="70"/>
  <c r="U21" i="70"/>
  <c r="T22" i="70"/>
  <c r="U22" i="70"/>
  <c r="T23" i="70"/>
  <c r="U23" i="70"/>
  <c r="T24" i="70"/>
  <c r="U24" i="70"/>
  <c r="T25" i="70"/>
  <c r="U25" i="70"/>
  <c r="T26" i="70"/>
  <c r="U26" i="70"/>
  <c r="T27" i="70"/>
  <c r="U27" i="70"/>
  <c r="T28" i="70"/>
  <c r="U28" i="70"/>
  <c r="U15" i="70"/>
  <c r="T15" i="70"/>
  <c r="P12" i="70"/>
  <c r="U11" i="70"/>
  <c r="T11" i="70"/>
  <c r="U10" i="70"/>
  <c r="T10" i="70"/>
  <c r="U9" i="70"/>
  <c r="T9" i="70"/>
  <c r="U8" i="70"/>
  <c r="T8" i="70"/>
  <c r="U7" i="70"/>
  <c r="T7" i="70"/>
  <c r="U6" i="70"/>
  <c r="T6" i="70"/>
  <c r="U5" i="70"/>
  <c r="T5" i="70"/>
  <c r="U4" i="70"/>
  <c r="U12" i="70" s="1"/>
  <c r="T4" i="70"/>
  <c r="T12" i="70" s="1"/>
  <c r="N69" i="70"/>
  <c r="M64" i="70"/>
  <c r="N64" i="70"/>
  <c r="M65" i="70"/>
  <c r="N65" i="70"/>
  <c r="M66" i="70"/>
  <c r="N66" i="70"/>
  <c r="M67" i="70"/>
  <c r="N67" i="70"/>
  <c r="M68" i="70"/>
  <c r="N68" i="70"/>
  <c r="M69" i="70"/>
  <c r="I69" i="70"/>
  <c r="N63" i="70"/>
  <c r="M63" i="70"/>
  <c r="N60" i="70"/>
  <c r="M60" i="70"/>
  <c r="I60" i="70"/>
  <c r="L60" i="70"/>
  <c r="M5" i="70"/>
  <c r="N5" i="70"/>
  <c r="M6" i="70"/>
  <c r="N6" i="70"/>
  <c r="M7" i="70"/>
  <c r="N7" i="70"/>
  <c r="M8" i="70"/>
  <c r="N8" i="70"/>
  <c r="M9" i="70"/>
  <c r="N9" i="70"/>
  <c r="M10" i="70"/>
  <c r="N10" i="70"/>
  <c r="M11" i="70"/>
  <c r="N11" i="70"/>
  <c r="M12" i="70"/>
  <c r="N12" i="70"/>
  <c r="M13" i="70"/>
  <c r="N13" i="70"/>
  <c r="M14" i="70"/>
  <c r="N14" i="70"/>
  <c r="M15" i="70"/>
  <c r="N15" i="70"/>
  <c r="M16" i="70"/>
  <c r="N16" i="70"/>
  <c r="M17" i="70"/>
  <c r="N17" i="70"/>
  <c r="M18" i="70"/>
  <c r="N18" i="70"/>
  <c r="M19" i="70"/>
  <c r="N19" i="70"/>
  <c r="M20" i="70"/>
  <c r="N20" i="70"/>
  <c r="M21" i="70"/>
  <c r="N21" i="70"/>
  <c r="M22" i="70"/>
  <c r="N22" i="70"/>
  <c r="M23" i="70"/>
  <c r="N23" i="70"/>
  <c r="M24" i="70"/>
  <c r="N24" i="70"/>
  <c r="M25" i="70"/>
  <c r="N25" i="70"/>
  <c r="M26" i="70"/>
  <c r="N26" i="70"/>
  <c r="M27" i="70"/>
  <c r="N27" i="70"/>
  <c r="M28" i="70"/>
  <c r="N28" i="70"/>
  <c r="M29" i="70"/>
  <c r="N29" i="70"/>
  <c r="M30" i="70"/>
  <c r="N30" i="70"/>
  <c r="M31" i="70"/>
  <c r="N31" i="70"/>
  <c r="M32" i="70"/>
  <c r="N32" i="70"/>
  <c r="M33" i="70"/>
  <c r="N33" i="70"/>
  <c r="M34" i="70"/>
  <c r="N34" i="70"/>
  <c r="M35" i="70"/>
  <c r="N35" i="70"/>
  <c r="M36" i="70"/>
  <c r="N36" i="70"/>
  <c r="M37" i="70"/>
  <c r="N37" i="70"/>
  <c r="M38" i="70"/>
  <c r="N38" i="70"/>
  <c r="M39" i="70"/>
  <c r="N39" i="70"/>
  <c r="M40" i="70"/>
  <c r="N40" i="70"/>
  <c r="M41" i="70"/>
  <c r="N41" i="70"/>
  <c r="M42" i="70"/>
  <c r="N42" i="70"/>
  <c r="M43" i="70"/>
  <c r="N43" i="70"/>
  <c r="M44" i="70"/>
  <c r="N44" i="70"/>
  <c r="M45" i="70"/>
  <c r="N45" i="70"/>
  <c r="M46" i="70"/>
  <c r="N46" i="70"/>
  <c r="M47" i="70"/>
  <c r="N47" i="70"/>
  <c r="M48" i="70"/>
  <c r="N48" i="70"/>
  <c r="M49" i="70"/>
  <c r="N49" i="70"/>
  <c r="M50" i="70"/>
  <c r="N50" i="70"/>
  <c r="M51" i="70"/>
  <c r="N51" i="70"/>
  <c r="M52" i="70"/>
  <c r="N52" i="70"/>
  <c r="M53" i="70"/>
  <c r="N53" i="70"/>
  <c r="M54" i="70"/>
  <c r="N54" i="70"/>
  <c r="M55" i="70"/>
  <c r="N55" i="70"/>
  <c r="M56" i="70"/>
  <c r="N56" i="70"/>
  <c r="M57" i="70"/>
  <c r="N57" i="70"/>
  <c r="M58" i="70"/>
  <c r="N58" i="70"/>
  <c r="M59" i="70"/>
  <c r="N59" i="70"/>
  <c r="G81" i="70"/>
  <c r="F81" i="70"/>
  <c r="B81" i="70"/>
  <c r="F68" i="70"/>
  <c r="G68" i="70"/>
  <c r="F69" i="70"/>
  <c r="G69" i="70"/>
  <c r="F70" i="70"/>
  <c r="G70" i="70"/>
  <c r="F71" i="70"/>
  <c r="G71" i="70"/>
  <c r="F72" i="70"/>
  <c r="G72" i="70"/>
  <c r="F73" i="70"/>
  <c r="G73" i="70"/>
  <c r="F74" i="70"/>
  <c r="G74" i="70"/>
  <c r="F75" i="70"/>
  <c r="G75" i="70"/>
  <c r="F76" i="70"/>
  <c r="G76" i="70"/>
  <c r="F77" i="70"/>
  <c r="G77" i="70"/>
  <c r="F78" i="70"/>
  <c r="G78" i="70"/>
  <c r="F79" i="70"/>
  <c r="G79" i="70"/>
  <c r="F80" i="70"/>
  <c r="G80" i="70"/>
  <c r="G67" i="70"/>
  <c r="F67" i="70"/>
  <c r="G64" i="70"/>
  <c r="F64" i="70"/>
  <c r="B64" i="70"/>
  <c r="F61" i="70"/>
  <c r="G61" i="70"/>
  <c r="F62" i="70"/>
  <c r="G62" i="70"/>
  <c r="F63" i="70"/>
  <c r="G63" i="70"/>
  <c r="G60" i="70"/>
  <c r="F60" i="70"/>
  <c r="G57" i="70"/>
  <c r="F57" i="70"/>
  <c r="B57" i="70"/>
  <c r="F44" i="70"/>
  <c r="G44" i="70"/>
  <c r="F45" i="70"/>
  <c r="G45" i="70"/>
  <c r="F46" i="70"/>
  <c r="G46" i="70"/>
  <c r="F47" i="70"/>
  <c r="G47" i="70"/>
  <c r="F48" i="70"/>
  <c r="G48" i="70"/>
  <c r="F49" i="70"/>
  <c r="G49" i="70"/>
  <c r="F50" i="70"/>
  <c r="G50" i="70"/>
  <c r="F51" i="70"/>
  <c r="G51" i="70"/>
  <c r="F52" i="70"/>
  <c r="G52" i="70"/>
  <c r="F53" i="70"/>
  <c r="G53" i="70"/>
  <c r="F54" i="70"/>
  <c r="G54" i="70"/>
  <c r="F55" i="70"/>
  <c r="G55" i="70"/>
  <c r="F56" i="70"/>
  <c r="G56" i="70"/>
  <c r="G43" i="70"/>
  <c r="F43" i="70"/>
  <c r="G40" i="70"/>
  <c r="F40" i="70"/>
  <c r="B40" i="70"/>
  <c r="F35" i="70"/>
  <c r="G35" i="70"/>
  <c r="F36" i="70"/>
  <c r="G36" i="70"/>
  <c r="F37" i="70"/>
  <c r="G37" i="70"/>
  <c r="F38" i="70"/>
  <c r="G38" i="70"/>
  <c r="F39" i="70"/>
  <c r="G39" i="70"/>
  <c r="G34" i="70"/>
  <c r="F34" i="70"/>
  <c r="G31" i="70"/>
  <c r="F31" i="70"/>
  <c r="B31" i="70"/>
  <c r="F30" i="70"/>
  <c r="G30" i="70"/>
  <c r="F10" i="70"/>
  <c r="G10" i="70"/>
  <c r="F11" i="70"/>
  <c r="G11" i="70"/>
  <c r="F12" i="70"/>
  <c r="G12" i="70"/>
  <c r="F13" i="70"/>
  <c r="G13" i="70"/>
  <c r="F14" i="70"/>
  <c r="G14" i="70"/>
  <c r="F15" i="70"/>
  <c r="G15" i="70"/>
  <c r="F16" i="70"/>
  <c r="G16" i="70"/>
  <c r="F17" i="70"/>
  <c r="G17" i="70"/>
  <c r="F18" i="70"/>
  <c r="G18" i="70"/>
  <c r="F19" i="70"/>
  <c r="G19" i="70"/>
  <c r="F20" i="70"/>
  <c r="G20" i="70"/>
  <c r="F21" i="70"/>
  <c r="G21" i="70"/>
  <c r="F22" i="70"/>
  <c r="G22" i="70"/>
  <c r="F23" i="70"/>
  <c r="G23" i="70"/>
  <c r="F24" i="70"/>
  <c r="G24" i="70"/>
  <c r="F25" i="70"/>
  <c r="G25" i="70"/>
  <c r="F26" i="70"/>
  <c r="G26" i="70"/>
  <c r="F27" i="70"/>
  <c r="G27" i="70"/>
  <c r="F28" i="70"/>
  <c r="G28" i="70"/>
  <c r="F29" i="70"/>
  <c r="G29" i="70"/>
  <c r="G9" i="70"/>
  <c r="F9" i="70"/>
  <c r="G6" i="70"/>
  <c r="F6" i="70"/>
  <c r="E6" i="70" s="1"/>
  <c r="B6" i="70"/>
  <c r="G5" i="70"/>
  <c r="F5" i="70"/>
  <c r="N4" i="70"/>
  <c r="M4" i="70"/>
  <c r="G4" i="70"/>
  <c r="F4" i="70"/>
  <c r="S81" i="70" l="1"/>
  <c r="S54" i="70"/>
  <c r="S38" i="70"/>
  <c r="S29" i="70"/>
  <c r="S12" i="70"/>
  <c r="L69" i="70"/>
  <c r="E81" i="70"/>
  <c r="E64" i="70"/>
  <c r="E57" i="70"/>
  <c r="E40" i="70"/>
  <c r="E31" i="70"/>
  <c r="U72" i="69"/>
  <c r="T72" i="69"/>
  <c r="P72" i="69"/>
  <c r="S72" i="69"/>
  <c r="T53" i="69"/>
  <c r="U53" i="69"/>
  <c r="T54" i="69"/>
  <c r="U54" i="69"/>
  <c r="T55" i="69"/>
  <c r="U55" i="69"/>
  <c r="T56" i="69"/>
  <c r="U56" i="69"/>
  <c r="T57" i="69"/>
  <c r="U57" i="69"/>
  <c r="T58" i="69"/>
  <c r="U58" i="69"/>
  <c r="T59" i="69"/>
  <c r="U59" i="69"/>
  <c r="T60" i="69"/>
  <c r="U60" i="69"/>
  <c r="T61" i="69"/>
  <c r="U61" i="69"/>
  <c r="T62" i="69"/>
  <c r="U62" i="69"/>
  <c r="T63" i="69"/>
  <c r="U63" i="69"/>
  <c r="T64" i="69"/>
  <c r="U64" i="69"/>
  <c r="T65" i="69"/>
  <c r="U65" i="69"/>
  <c r="T66" i="69"/>
  <c r="U66" i="69"/>
  <c r="T67" i="69"/>
  <c r="U67" i="69"/>
  <c r="T68" i="69"/>
  <c r="U68" i="69"/>
  <c r="T69" i="69"/>
  <c r="U69" i="69"/>
  <c r="T70" i="69"/>
  <c r="U70" i="69"/>
  <c r="T71" i="69"/>
  <c r="U71" i="69"/>
  <c r="U52" i="69"/>
  <c r="T52" i="69"/>
  <c r="U49" i="69"/>
  <c r="T49" i="69"/>
  <c r="P49" i="69"/>
  <c r="S49" i="69"/>
  <c r="T32" i="69"/>
  <c r="U32" i="69"/>
  <c r="T33" i="69"/>
  <c r="U33" i="69"/>
  <c r="T34" i="69"/>
  <c r="U34" i="69"/>
  <c r="T35" i="69"/>
  <c r="U35" i="69"/>
  <c r="T36" i="69"/>
  <c r="U36" i="69"/>
  <c r="T37" i="69"/>
  <c r="U37" i="69"/>
  <c r="T38" i="69"/>
  <c r="U38" i="69"/>
  <c r="T39" i="69"/>
  <c r="U39" i="69"/>
  <c r="T40" i="69"/>
  <c r="U40" i="69"/>
  <c r="T41" i="69"/>
  <c r="U41" i="69"/>
  <c r="T42" i="69"/>
  <c r="U42" i="69"/>
  <c r="T43" i="69"/>
  <c r="U43" i="69"/>
  <c r="T44" i="69"/>
  <c r="U44" i="69"/>
  <c r="T45" i="69"/>
  <c r="U45" i="69"/>
  <c r="T46" i="69"/>
  <c r="U46" i="69"/>
  <c r="T47" i="69"/>
  <c r="U47" i="69"/>
  <c r="T48" i="69"/>
  <c r="U48" i="69"/>
  <c r="U31" i="69"/>
  <c r="T31" i="69"/>
  <c r="U28" i="69"/>
  <c r="T28" i="69"/>
  <c r="P28" i="69"/>
  <c r="S28" i="69"/>
  <c r="T19" i="69"/>
  <c r="U19" i="69"/>
  <c r="T20" i="69"/>
  <c r="U20" i="69"/>
  <c r="T21" i="69"/>
  <c r="U21" i="69"/>
  <c r="T22" i="69"/>
  <c r="U22" i="69"/>
  <c r="T23" i="69"/>
  <c r="U23" i="69"/>
  <c r="T24" i="69"/>
  <c r="U24" i="69"/>
  <c r="T25" i="69"/>
  <c r="U25" i="69"/>
  <c r="T26" i="69"/>
  <c r="U26" i="69"/>
  <c r="T27" i="69"/>
  <c r="U27" i="69"/>
  <c r="U18" i="69"/>
  <c r="T18" i="69"/>
  <c r="U15" i="69"/>
  <c r="T15" i="69"/>
  <c r="S15" i="69" s="1"/>
  <c r="P15" i="69"/>
  <c r="T12" i="69"/>
  <c r="U12" i="69"/>
  <c r="T13" i="69"/>
  <c r="U13" i="69"/>
  <c r="T14" i="69"/>
  <c r="U14" i="69"/>
  <c r="U11" i="69"/>
  <c r="T11" i="69"/>
  <c r="U8" i="69"/>
  <c r="T8" i="69"/>
  <c r="S8" i="69"/>
  <c r="P8" i="69"/>
  <c r="T5" i="69"/>
  <c r="U5" i="69"/>
  <c r="T6" i="69"/>
  <c r="U6" i="69"/>
  <c r="T7" i="69"/>
  <c r="U7" i="69"/>
  <c r="N63" i="69"/>
  <c r="M63" i="69"/>
  <c r="I63" i="69"/>
  <c r="M14" i="69"/>
  <c r="N14" i="69"/>
  <c r="M15" i="69"/>
  <c r="N15" i="69"/>
  <c r="M16" i="69"/>
  <c r="N16" i="69"/>
  <c r="M17" i="69"/>
  <c r="N17" i="69"/>
  <c r="M18" i="69"/>
  <c r="N18" i="69"/>
  <c r="M19" i="69"/>
  <c r="N19" i="69"/>
  <c r="M20" i="69"/>
  <c r="N20" i="69"/>
  <c r="M21" i="69"/>
  <c r="N21" i="69"/>
  <c r="M22" i="69"/>
  <c r="N22" i="69"/>
  <c r="M23" i="69"/>
  <c r="N23" i="69"/>
  <c r="M24" i="69"/>
  <c r="N24" i="69"/>
  <c r="M25" i="69"/>
  <c r="N25" i="69"/>
  <c r="M26" i="69"/>
  <c r="N26" i="69"/>
  <c r="M27" i="69"/>
  <c r="N27" i="69"/>
  <c r="M28" i="69"/>
  <c r="N28" i="69"/>
  <c r="M29" i="69"/>
  <c r="N29" i="69"/>
  <c r="M30" i="69"/>
  <c r="N30" i="69"/>
  <c r="M31" i="69"/>
  <c r="N31" i="69"/>
  <c r="M32" i="69"/>
  <c r="N32" i="69"/>
  <c r="M33" i="69"/>
  <c r="N33" i="69"/>
  <c r="M34" i="69"/>
  <c r="N34" i="69"/>
  <c r="M35" i="69"/>
  <c r="N35" i="69"/>
  <c r="M36" i="69"/>
  <c r="N36" i="69"/>
  <c r="M37" i="69"/>
  <c r="N37" i="69"/>
  <c r="M38" i="69"/>
  <c r="N38" i="69"/>
  <c r="M39" i="69"/>
  <c r="N39" i="69"/>
  <c r="M40" i="69"/>
  <c r="N40" i="69"/>
  <c r="M41" i="69"/>
  <c r="N41" i="69"/>
  <c r="M42" i="69"/>
  <c r="N42" i="69"/>
  <c r="M43" i="69"/>
  <c r="N43" i="69"/>
  <c r="M44" i="69"/>
  <c r="N44" i="69"/>
  <c r="M45" i="69"/>
  <c r="N45" i="69"/>
  <c r="M46" i="69"/>
  <c r="N46" i="69"/>
  <c r="M47" i="69"/>
  <c r="N47" i="69"/>
  <c r="M48" i="69"/>
  <c r="N48" i="69"/>
  <c r="M49" i="69"/>
  <c r="N49" i="69"/>
  <c r="M50" i="69"/>
  <c r="N50" i="69"/>
  <c r="M51" i="69"/>
  <c r="N51" i="69"/>
  <c r="M52" i="69"/>
  <c r="N52" i="69"/>
  <c r="M53" i="69"/>
  <c r="N53" i="69"/>
  <c r="M54" i="69"/>
  <c r="N54" i="69"/>
  <c r="M55" i="69"/>
  <c r="N55" i="69"/>
  <c r="M56" i="69"/>
  <c r="N56" i="69"/>
  <c r="M57" i="69"/>
  <c r="N57" i="69"/>
  <c r="M58" i="69"/>
  <c r="N58" i="69"/>
  <c r="M59" i="69"/>
  <c r="N59" i="69"/>
  <c r="M60" i="69"/>
  <c r="N60" i="69"/>
  <c r="M61" i="69"/>
  <c r="N61" i="69"/>
  <c r="M62" i="69"/>
  <c r="N62" i="69"/>
  <c r="N13" i="69"/>
  <c r="M13" i="69"/>
  <c r="N10" i="69"/>
  <c r="M10" i="69"/>
  <c r="I10" i="69"/>
  <c r="G75" i="69"/>
  <c r="F75" i="69"/>
  <c r="B75" i="69"/>
  <c r="F70" i="69"/>
  <c r="G70" i="69"/>
  <c r="F71" i="69"/>
  <c r="G71" i="69"/>
  <c r="F72" i="69"/>
  <c r="G72" i="69"/>
  <c r="F73" i="69"/>
  <c r="G73" i="69"/>
  <c r="F74" i="69"/>
  <c r="G74" i="69"/>
  <c r="G69" i="69"/>
  <c r="F69" i="69"/>
  <c r="G66" i="69"/>
  <c r="E66" i="69" s="1"/>
  <c r="F66" i="69"/>
  <c r="B66" i="69"/>
  <c r="F59" i="69"/>
  <c r="G59" i="69"/>
  <c r="F60" i="69"/>
  <c r="G60" i="69"/>
  <c r="F61" i="69"/>
  <c r="G61" i="69"/>
  <c r="F62" i="69"/>
  <c r="G62" i="69"/>
  <c r="F63" i="69"/>
  <c r="G63" i="69"/>
  <c r="F64" i="69"/>
  <c r="G64" i="69"/>
  <c r="F65" i="69"/>
  <c r="G65" i="69"/>
  <c r="G58" i="69"/>
  <c r="F58" i="69"/>
  <c r="G55" i="69"/>
  <c r="F55" i="69"/>
  <c r="B55" i="69"/>
  <c r="F46" i="69"/>
  <c r="G46" i="69"/>
  <c r="F47" i="69"/>
  <c r="G47" i="69"/>
  <c r="F48" i="69"/>
  <c r="G48" i="69"/>
  <c r="F49" i="69"/>
  <c r="G49" i="69"/>
  <c r="F50" i="69"/>
  <c r="G50" i="69"/>
  <c r="F51" i="69"/>
  <c r="G51" i="69"/>
  <c r="F52" i="69"/>
  <c r="G52" i="69"/>
  <c r="F53" i="69"/>
  <c r="G53" i="69"/>
  <c r="F54" i="69"/>
  <c r="G54" i="69"/>
  <c r="G45" i="69"/>
  <c r="F45" i="69"/>
  <c r="G42" i="69"/>
  <c r="F42" i="69"/>
  <c r="B42" i="69"/>
  <c r="F39" i="69"/>
  <c r="G39" i="69"/>
  <c r="F40" i="69"/>
  <c r="G40" i="69"/>
  <c r="F41" i="69"/>
  <c r="G41" i="69"/>
  <c r="G38" i="69"/>
  <c r="F38" i="69"/>
  <c r="B18" i="69"/>
  <c r="G35" i="69"/>
  <c r="F35" i="69"/>
  <c r="B35" i="69"/>
  <c r="F22" i="69"/>
  <c r="G22" i="69"/>
  <c r="F23" i="69"/>
  <c r="G23" i="69"/>
  <c r="F24" i="69"/>
  <c r="G24" i="69"/>
  <c r="F25" i="69"/>
  <c r="G25" i="69"/>
  <c r="F26" i="69"/>
  <c r="G26" i="69"/>
  <c r="F27" i="69"/>
  <c r="G27" i="69"/>
  <c r="F28" i="69"/>
  <c r="G28" i="69"/>
  <c r="F29" i="69"/>
  <c r="G29" i="69"/>
  <c r="F30" i="69"/>
  <c r="G30" i="69"/>
  <c r="F31" i="69"/>
  <c r="G31" i="69"/>
  <c r="F32" i="69"/>
  <c r="G32" i="69"/>
  <c r="F33" i="69"/>
  <c r="G33" i="69"/>
  <c r="F34" i="69"/>
  <c r="G34" i="69"/>
  <c r="G21" i="69"/>
  <c r="F21" i="69"/>
  <c r="G18" i="69"/>
  <c r="F18" i="69"/>
  <c r="L63" i="69" l="1"/>
  <c r="L10" i="69"/>
  <c r="E75" i="69"/>
  <c r="E55" i="69"/>
  <c r="E42" i="69"/>
  <c r="E35" i="69"/>
  <c r="E18" i="69"/>
  <c r="G17" i="69"/>
  <c r="F17" i="69"/>
  <c r="G16" i="69"/>
  <c r="F16" i="69"/>
  <c r="G15" i="69"/>
  <c r="F15" i="69"/>
  <c r="G14" i="69"/>
  <c r="F14" i="69"/>
  <c r="G13" i="69"/>
  <c r="F13" i="69"/>
  <c r="G12" i="69"/>
  <c r="F12" i="69"/>
  <c r="G11" i="69"/>
  <c r="F11" i="69"/>
  <c r="G10" i="69"/>
  <c r="F10" i="69"/>
  <c r="N9" i="69"/>
  <c r="M9" i="69"/>
  <c r="G9" i="69"/>
  <c r="F9" i="69"/>
  <c r="N8" i="69"/>
  <c r="M8" i="69"/>
  <c r="G8" i="69"/>
  <c r="F8" i="69"/>
  <c r="N7" i="69"/>
  <c r="M7" i="69"/>
  <c r="G7" i="69"/>
  <c r="F7" i="69"/>
  <c r="N6" i="69"/>
  <c r="M6" i="69"/>
  <c r="G6" i="69"/>
  <c r="F6" i="69"/>
  <c r="N5" i="69"/>
  <c r="M5" i="69"/>
  <c r="G5" i="69"/>
  <c r="F5" i="69"/>
  <c r="U4" i="69"/>
  <c r="T4" i="69"/>
  <c r="N4" i="69"/>
  <c r="M4" i="69"/>
  <c r="G4" i="69"/>
  <c r="F4" i="69"/>
  <c r="U81" i="68" l="1"/>
  <c r="T81" i="68" l="1"/>
  <c r="P81" i="68"/>
  <c r="T74" i="68"/>
  <c r="U74" i="68"/>
  <c r="T75" i="68"/>
  <c r="U75" i="68"/>
  <c r="T76" i="68"/>
  <c r="U76" i="68"/>
  <c r="T77" i="68"/>
  <c r="U77" i="68"/>
  <c r="T78" i="68"/>
  <c r="U78" i="68"/>
  <c r="T79" i="68"/>
  <c r="U79" i="68"/>
  <c r="T80" i="68"/>
  <c r="U80" i="68"/>
  <c r="U73" i="68"/>
  <c r="T73" i="68"/>
  <c r="U70" i="68"/>
  <c r="T70" i="68"/>
  <c r="P70" i="68"/>
  <c r="T53" i="68"/>
  <c r="U53" i="68"/>
  <c r="T54" i="68"/>
  <c r="U54" i="68"/>
  <c r="T55" i="68"/>
  <c r="U55" i="68"/>
  <c r="T56" i="68"/>
  <c r="U56" i="68"/>
  <c r="T57" i="68"/>
  <c r="U57" i="68"/>
  <c r="T58" i="68"/>
  <c r="U58" i="68"/>
  <c r="T59" i="68"/>
  <c r="U59" i="68"/>
  <c r="T60" i="68"/>
  <c r="U60" i="68"/>
  <c r="T61" i="68"/>
  <c r="U61" i="68"/>
  <c r="T62" i="68"/>
  <c r="U62" i="68"/>
  <c r="T63" i="68"/>
  <c r="U63" i="68"/>
  <c r="T64" i="68"/>
  <c r="U64" i="68"/>
  <c r="T65" i="68"/>
  <c r="U65" i="68"/>
  <c r="T66" i="68"/>
  <c r="U66" i="68"/>
  <c r="T67" i="68"/>
  <c r="U67" i="68"/>
  <c r="T68" i="68"/>
  <c r="U68" i="68"/>
  <c r="T69" i="68"/>
  <c r="U69" i="68"/>
  <c r="U52" i="68"/>
  <c r="T52" i="68"/>
  <c r="U49" i="68"/>
  <c r="T49" i="68"/>
  <c r="P49" i="68"/>
  <c r="T42" i="68"/>
  <c r="U42" i="68"/>
  <c r="T43" i="68"/>
  <c r="U43" i="68"/>
  <c r="T44" i="68"/>
  <c r="U44" i="68"/>
  <c r="T45" i="68"/>
  <c r="U45" i="68"/>
  <c r="T46" i="68"/>
  <c r="U46" i="68"/>
  <c r="T47" i="68"/>
  <c r="U47" i="68"/>
  <c r="T48" i="68"/>
  <c r="U48" i="68"/>
  <c r="U41" i="68"/>
  <c r="T41" i="68"/>
  <c r="U38" i="68"/>
  <c r="T38" i="68"/>
  <c r="P38" i="68"/>
  <c r="T21" i="68"/>
  <c r="U21" i="68"/>
  <c r="T22" i="68"/>
  <c r="U22" i="68"/>
  <c r="T23" i="68"/>
  <c r="U23" i="68"/>
  <c r="T24" i="68"/>
  <c r="U24" i="68"/>
  <c r="T25" i="68"/>
  <c r="U25" i="68"/>
  <c r="T26" i="68"/>
  <c r="U26" i="68"/>
  <c r="T27" i="68"/>
  <c r="U27" i="68"/>
  <c r="T28" i="68"/>
  <c r="U28" i="68"/>
  <c r="T29" i="68"/>
  <c r="U29" i="68"/>
  <c r="T30" i="68"/>
  <c r="U30" i="68"/>
  <c r="T31" i="68"/>
  <c r="U31" i="68"/>
  <c r="T32" i="68"/>
  <c r="U32" i="68"/>
  <c r="T33" i="68"/>
  <c r="U33" i="68"/>
  <c r="T34" i="68"/>
  <c r="U34" i="68"/>
  <c r="T35" i="68"/>
  <c r="U35" i="68"/>
  <c r="T36" i="68"/>
  <c r="U36" i="68"/>
  <c r="T37" i="68"/>
  <c r="U37" i="68"/>
  <c r="U20" i="68"/>
  <c r="T20" i="68"/>
  <c r="U17" i="68"/>
  <c r="T17" i="68"/>
  <c r="P17" i="68"/>
  <c r="T16" i="68"/>
  <c r="U16" i="68"/>
  <c r="U15" i="68"/>
  <c r="T15" i="68"/>
  <c r="U12" i="68"/>
  <c r="T12" i="68"/>
  <c r="P12" i="68"/>
  <c r="T5" i="68"/>
  <c r="U5" i="68"/>
  <c r="T6" i="68"/>
  <c r="U6" i="68"/>
  <c r="T7" i="68"/>
  <c r="U7" i="68"/>
  <c r="T8" i="68"/>
  <c r="U8" i="68"/>
  <c r="T9" i="68"/>
  <c r="U9" i="68"/>
  <c r="T10" i="68"/>
  <c r="U10" i="68"/>
  <c r="T11" i="68"/>
  <c r="U11" i="68"/>
  <c r="N69" i="68"/>
  <c r="M69" i="68"/>
  <c r="I69" i="68"/>
  <c r="M66" i="68"/>
  <c r="N66" i="68"/>
  <c r="M67" i="68"/>
  <c r="N67" i="68"/>
  <c r="M68" i="68"/>
  <c r="N68" i="68"/>
  <c r="N55" i="68"/>
  <c r="M55" i="68"/>
  <c r="N52" i="68"/>
  <c r="M52" i="68"/>
  <c r="I52" i="68"/>
  <c r="L52" i="68"/>
  <c r="G78" i="68"/>
  <c r="E78" i="68" s="1"/>
  <c r="F78" i="68"/>
  <c r="B78" i="68"/>
  <c r="F75" i="68"/>
  <c r="G75" i="68"/>
  <c r="F76" i="68"/>
  <c r="G76" i="68"/>
  <c r="F77" i="68"/>
  <c r="G77" i="68"/>
  <c r="G74" i="68"/>
  <c r="F74" i="68"/>
  <c r="G71" i="68"/>
  <c r="F71" i="68"/>
  <c r="B71" i="68"/>
  <c r="F64" i="68"/>
  <c r="G64" i="68"/>
  <c r="F65" i="68"/>
  <c r="G65" i="68"/>
  <c r="F66" i="68"/>
  <c r="G66" i="68"/>
  <c r="F67" i="68"/>
  <c r="G67" i="68"/>
  <c r="F68" i="68"/>
  <c r="G68" i="68"/>
  <c r="F69" i="68"/>
  <c r="G69" i="68"/>
  <c r="F70" i="68"/>
  <c r="G70" i="68"/>
  <c r="G63" i="68"/>
  <c r="F63" i="68"/>
  <c r="G60" i="68"/>
  <c r="F60" i="68"/>
  <c r="B60" i="68"/>
  <c r="F51" i="68"/>
  <c r="G51" i="68"/>
  <c r="F52" i="68"/>
  <c r="G52" i="68"/>
  <c r="F53" i="68"/>
  <c r="G53" i="68"/>
  <c r="F54" i="68"/>
  <c r="G54" i="68"/>
  <c r="F55" i="68"/>
  <c r="G55" i="68"/>
  <c r="F56" i="68"/>
  <c r="G56" i="68"/>
  <c r="F57" i="68"/>
  <c r="G57" i="68"/>
  <c r="F58" i="68"/>
  <c r="G58" i="68"/>
  <c r="F59" i="68"/>
  <c r="G59" i="68"/>
  <c r="G50" i="68"/>
  <c r="F50" i="68"/>
  <c r="G47" i="68"/>
  <c r="F47" i="68"/>
  <c r="B47" i="68"/>
  <c r="F46" i="68"/>
  <c r="G46" i="68"/>
  <c r="F24" i="68"/>
  <c r="G24" i="68"/>
  <c r="F25" i="68"/>
  <c r="G25" i="68"/>
  <c r="F26" i="68"/>
  <c r="G26" i="68"/>
  <c r="F27" i="68"/>
  <c r="G27" i="68"/>
  <c r="F28" i="68"/>
  <c r="G28" i="68"/>
  <c r="F29" i="68"/>
  <c r="G29" i="68"/>
  <c r="F30" i="68"/>
  <c r="G30" i="68"/>
  <c r="F31" i="68"/>
  <c r="G31" i="68"/>
  <c r="F32" i="68"/>
  <c r="G32" i="68"/>
  <c r="F33" i="68"/>
  <c r="G33" i="68"/>
  <c r="F34" i="68"/>
  <c r="G34" i="68"/>
  <c r="F35" i="68"/>
  <c r="G35" i="68"/>
  <c r="F36" i="68"/>
  <c r="G36" i="68"/>
  <c r="F37" i="68"/>
  <c r="G37" i="68"/>
  <c r="F38" i="68"/>
  <c r="G38" i="68"/>
  <c r="F39" i="68"/>
  <c r="G39" i="68"/>
  <c r="F40" i="68"/>
  <c r="G40" i="68"/>
  <c r="F41" i="68"/>
  <c r="G41" i="68"/>
  <c r="F42" i="68"/>
  <c r="G42" i="68"/>
  <c r="F43" i="68"/>
  <c r="G43" i="68"/>
  <c r="F44" i="68"/>
  <c r="G44" i="68"/>
  <c r="F45" i="68"/>
  <c r="G45" i="68"/>
  <c r="G23" i="68"/>
  <c r="F23" i="68"/>
  <c r="G20" i="68"/>
  <c r="F20" i="68"/>
  <c r="B20" i="68"/>
  <c r="F5" i="68"/>
  <c r="G5" i="68"/>
  <c r="F6" i="68"/>
  <c r="G6" i="68"/>
  <c r="F7" i="68"/>
  <c r="G7" i="68"/>
  <c r="F8" i="68"/>
  <c r="G8" i="68"/>
  <c r="F9" i="68"/>
  <c r="G9" i="68"/>
  <c r="F10" i="68"/>
  <c r="G10" i="68"/>
  <c r="F11" i="68"/>
  <c r="G11" i="68"/>
  <c r="F12" i="68"/>
  <c r="G12" i="68"/>
  <c r="F13" i="68"/>
  <c r="G13" i="68"/>
  <c r="F14" i="68"/>
  <c r="G14" i="68"/>
  <c r="F15" i="68"/>
  <c r="G15" i="68"/>
  <c r="F16" i="68"/>
  <c r="G16" i="68"/>
  <c r="F17" i="68"/>
  <c r="G17" i="68"/>
  <c r="F18" i="68"/>
  <c r="G18" i="68"/>
  <c r="F19" i="68"/>
  <c r="G19" i="68"/>
  <c r="G4" i="68"/>
  <c r="F4" i="68"/>
  <c r="S81" i="68" l="1"/>
  <c r="S70" i="68"/>
  <c r="S49" i="68"/>
  <c r="S38" i="68"/>
  <c r="S17" i="68"/>
  <c r="S12" i="68"/>
  <c r="L69" i="68"/>
  <c r="E71" i="68"/>
  <c r="E60" i="68"/>
  <c r="E47" i="68"/>
  <c r="E20" i="68"/>
  <c r="M5" i="68"/>
  <c r="N5" i="68"/>
  <c r="M6" i="68"/>
  <c r="N6" i="68"/>
  <c r="M7" i="68"/>
  <c r="N7" i="68"/>
  <c r="M8" i="68"/>
  <c r="N8" i="68"/>
  <c r="M9" i="68"/>
  <c r="N9" i="68"/>
  <c r="M10" i="68"/>
  <c r="N10" i="68"/>
  <c r="M11" i="68"/>
  <c r="N11" i="68"/>
  <c r="M12" i="68"/>
  <c r="N12" i="68"/>
  <c r="M13" i="68"/>
  <c r="N13" i="68"/>
  <c r="M14" i="68"/>
  <c r="N14" i="68"/>
  <c r="M15" i="68"/>
  <c r="N15" i="68"/>
  <c r="M16" i="68"/>
  <c r="N16" i="68"/>
  <c r="M17" i="68"/>
  <c r="N17" i="68"/>
  <c r="M18" i="68"/>
  <c r="N18" i="68"/>
  <c r="M19" i="68"/>
  <c r="N19" i="68"/>
  <c r="M20" i="68"/>
  <c r="N20" i="68"/>
  <c r="M21" i="68"/>
  <c r="N21" i="68"/>
  <c r="M22" i="68"/>
  <c r="N22" i="68"/>
  <c r="M23" i="68"/>
  <c r="N23" i="68"/>
  <c r="M24" i="68"/>
  <c r="N24" i="68"/>
  <c r="M25" i="68"/>
  <c r="N25" i="68"/>
  <c r="M26" i="68"/>
  <c r="N26" i="68"/>
  <c r="M27" i="68"/>
  <c r="N27" i="68"/>
  <c r="M28" i="68"/>
  <c r="N28" i="68"/>
  <c r="M29" i="68"/>
  <c r="N29" i="68"/>
  <c r="M30" i="68"/>
  <c r="N30" i="68"/>
  <c r="M31" i="68"/>
  <c r="N31" i="68"/>
  <c r="M32" i="68"/>
  <c r="N32" i="68"/>
  <c r="M33" i="68"/>
  <c r="N33" i="68"/>
  <c r="M34" i="68"/>
  <c r="N34" i="68"/>
  <c r="M35" i="68"/>
  <c r="N35" i="68"/>
  <c r="M36" i="68"/>
  <c r="N36" i="68"/>
  <c r="M37" i="68"/>
  <c r="N37" i="68"/>
  <c r="M38" i="68"/>
  <c r="N38" i="68"/>
  <c r="M39" i="68"/>
  <c r="N39" i="68"/>
  <c r="M40" i="68"/>
  <c r="N40" i="68"/>
  <c r="M41" i="68"/>
  <c r="N41" i="68"/>
  <c r="M42" i="68"/>
  <c r="N42" i="68"/>
  <c r="M43" i="68"/>
  <c r="N43" i="68"/>
  <c r="M44" i="68"/>
  <c r="N44" i="68"/>
  <c r="M45" i="68"/>
  <c r="N45" i="68"/>
  <c r="M46" i="68"/>
  <c r="N46" i="68"/>
  <c r="M47" i="68"/>
  <c r="N47" i="68"/>
  <c r="M48" i="68"/>
  <c r="N48" i="68"/>
  <c r="M49" i="68"/>
  <c r="N49" i="68"/>
  <c r="M50" i="68"/>
  <c r="N50" i="68"/>
  <c r="M51" i="68"/>
  <c r="N51" i="68"/>
  <c r="M53" i="68"/>
  <c r="N53" i="68"/>
  <c r="M56" i="68"/>
  <c r="N56" i="68"/>
  <c r="M57" i="68"/>
  <c r="N57" i="68"/>
  <c r="M58" i="68"/>
  <c r="N58" i="68"/>
  <c r="M59" i="68"/>
  <c r="N59" i="68"/>
  <c r="M60" i="68"/>
  <c r="N60" i="68"/>
  <c r="M61" i="68"/>
  <c r="N61" i="68"/>
  <c r="M62" i="68"/>
  <c r="N62" i="68"/>
  <c r="M63" i="68"/>
  <c r="N63" i="68"/>
  <c r="M64" i="68"/>
  <c r="N64" i="68"/>
  <c r="M65" i="68"/>
  <c r="N65" i="68"/>
  <c r="U4" i="68"/>
  <c r="T4" i="68"/>
  <c r="N4" i="68"/>
  <c r="M4" i="68"/>
</calcChain>
</file>

<file path=xl/sharedStrings.xml><?xml version="1.0" encoding="utf-8"?>
<sst xmlns="http://schemas.openxmlformats.org/spreadsheetml/2006/main" count="246" uniqueCount="66">
  <si>
    <t>ИТОГО</t>
  </si>
  <si>
    <t>количество произведенной продукции, шт.</t>
  </si>
  <si>
    <t>1-я машинолиния</t>
  </si>
  <si>
    <t>3-я машинолиния</t>
  </si>
  <si>
    <t>2-я машинолиния</t>
  </si>
  <si>
    <t>Средний вес за смену, г.</t>
  </si>
  <si>
    <t>Работа машины, %</t>
  </si>
  <si>
    <t>КИС по машине, %</t>
  </si>
  <si>
    <t>Количество капель, прошедших через формокомплект, шт.</t>
  </si>
  <si>
    <t>Капель в смену, шт.</t>
  </si>
  <si>
    <t>III-2-82-450-1 (Банка 0,45 л.)</t>
  </si>
  <si>
    <t>Фляга 0,2 л.</t>
  </si>
  <si>
    <t>Бульбаш 0,5 л.</t>
  </si>
  <si>
    <t>Сябры 0,5 л.</t>
  </si>
  <si>
    <t>Калина 0,35л</t>
  </si>
  <si>
    <t>Фирменная 2-0,7</t>
  </si>
  <si>
    <t>Аквадив 0,35л</t>
  </si>
  <si>
    <t>I-82-500 ГОСТ</t>
  </si>
  <si>
    <t>Фирменная-3 0,7 л.</t>
  </si>
  <si>
    <t>АВС 160</t>
  </si>
  <si>
    <t>Батькова 0,5 л.</t>
  </si>
  <si>
    <t>Иван Купала 0,5 л.</t>
  </si>
  <si>
    <t xml:space="preserve"> </t>
  </si>
  <si>
    <t>Калина 0,5л</t>
  </si>
  <si>
    <t>Залихватская 0,5л</t>
  </si>
  <si>
    <t>Дрозды 0,5л</t>
  </si>
  <si>
    <t>Банка 1,5 л twist</t>
  </si>
  <si>
    <t>Банка 1,5 л СКО</t>
  </si>
  <si>
    <t>III-3-53-160-2 (Банка АВС)</t>
  </si>
  <si>
    <t>Штофф Колоски 0,5 л.</t>
  </si>
  <si>
    <t>Бульбаш 1 л.</t>
  </si>
  <si>
    <t>Кепил 0,5 л.</t>
  </si>
  <si>
    <t>Фляга 0,5 л.</t>
  </si>
  <si>
    <t>Калина 0,35 л.</t>
  </si>
  <si>
    <t>Банка 1,5л СКО</t>
  </si>
  <si>
    <t xml:space="preserve">Банка 0,45л </t>
  </si>
  <si>
    <t xml:space="preserve">Калина  0,45л </t>
  </si>
  <si>
    <t xml:space="preserve"> Брест Колоски 0,5л</t>
  </si>
  <si>
    <t>Бульбашь 0,7л</t>
  </si>
  <si>
    <t xml:space="preserve"> Калина 0,35л</t>
  </si>
  <si>
    <t>XXI-В 28-1-200-5 Круглая 0,2л</t>
  </si>
  <si>
    <t>Франкония МСА 0,5л</t>
  </si>
  <si>
    <t>Байрон 0,7л</t>
  </si>
  <si>
    <t xml:space="preserve"> Байрон 0,5л</t>
  </si>
  <si>
    <t xml:space="preserve">XXI-B-28-1-500-10  Ice cube  </t>
  </si>
  <si>
    <t>Сябры 0,5л</t>
  </si>
  <si>
    <t>ОВАЛ 0,5л</t>
  </si>
  <si>
    <t>Евроторг 0,5л</t>
  </si>
  <si>
    <t xml:space="preserve"> Аквадив 0,35л</t>
  </si>
  <si>
    <t>Банка 0,16 л  АВС</t>
  </si>
  <si>
    <t>Фляжка 0,2л</t>
  </si>
  <si>
    <t>Банка 0,3л</t>
  </si>
  <si>
    <t>ФЛЯГА 0,5л</t>
  </si>
  <si>
    <t>Ведьма 0,5л</t>
  </si>
  <si>
    <t>Штоф Земляк 0,5л</t>
  </si>
  <si>
    <t>Банка 1,5л (ТВИСТ)</t>
  </si>
  <si>
    <t>Банка 1,5л(СКО)</t>
  </si>
  <si>
    <t>Фирменная 3-0,7л</t>
  </si>
  <si>
    <t xml:space="preserve"> Чистая формула 0,5л</t>
  </si>
  <si>
    <t xml:space="preserve"> XXI-КПМ-25-500-11(Овал)</t>
  </si>
  <si>
    <t xml:space="preserve">Батькова 0,5л </t>
  </si>
  <si>
    <t>III-2-82-450-1(Банка 0,45л)</t>
  </si>
  <si>
    <t>Бульбашь 0,5л</t>
  </si>
  <si>
    <t xml:space="preserve"> XXI-КПМ-25-700-12(ОВАЛ 0,7л)</t>
  </si>
  <si>
    <t xml:space="preserve"> Каласы 0,5л (Лесенка)</t>
  </si>
  <si>
    <t>Брест Колоски 0,5л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</si>
</sst>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р_.;[Red]\-#,##0_р_.;[White]#,##0_р_."/>
    <numFmt numFmtId="165" formatCode="#,##0.000"/>
  </numFmts>
  <fonts count="9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name val="Arial Cyr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u/>
      <sz val="11"/>
      <name val="Arial Cyr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4"/>
      </bottom>
      <diagonal/>
    </border>
    <border>
      <left style="thin">
        <color indexed="63"/>
      </left>
      <right style="thin">
        <color indexed="64"/>
      </right>
      <top style="thin">
        <color indexed="63"/>
      </top>
      <bottom style="thin">
        <color indexed="64"/>
      </bottom>
      <diagonal/>
    </border>
    <border>
      <left style="thin">
        <color indexed="64"/>
      </left>
      <right style="thin">
        <color indexed="63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32">
    <xf numFmtId="0" fontId="0" fillId="0" borderId="0" xfId="0"/>
    <xf numFmtId="10" fontId="4" fillId="0" borderId="8" xfId="0" applyNumberFormat="1" applyFont="1" applyFill="1" applyBorder="1" applyAlignment="1" applyProtection="1">
      <alignment horizontal="center" vertical="center" wrapText="1"/>
    </xf>
    <xf numFmtId="10" fontId="4" fillId="0" borderId="8" xfId="1" applyNumberFormat="1" applyFont="1" applyFill="1" applyBorder="1" applyAlignment="1" applyProtection="1">
      <alignment horizontal="center" vertical="center" wrapText="1"/>
    </xf>
    <xf numFmtId="10" fontId="4" fillId="0" borderId="0" xfId="1" applyNumberFormat="1" applyFont="1" applyFill="1" applyBorder="1" applyAlignment="1" applyProtection="1">
      <alignment horizontal="center" vertical="center" wrapText="1"/>
    </xf>
    <xf numFmtId="3" fontId="6" fillId="0" borderId="2" xfId="0" applyNumberFormat="1" applyFont="1" applyFill="1" applyBorder="1" applyAlignment="1">
      <alignment horizontal="center" vertical="center" wrapText="1"/>
    </xf>
    <xf numFmtId="0" fontId="6" fillId="0" borderId="0" xfId="0" applyFont="1" applyFill="1"/>
    <xf numFmtId="0" fontId="6" fillId="0" borderId="0" xfId="0" applyFont="1"/>
    <xf numFmtId="0" fontId="6" fillId="3" borderId="1" xfId="0" applyFont="1" applyFill="1" applyBorder="1" applyAlignment="1">
      <alignment horizontal="center" vertical="center" wrapText="1"/>
    </xf>
    <xf numFmtId="14" fontId="6" fillId="0" borderId="0" xfId="0" applyNumberFormat="1" applyFont="1" applyFill="1"/>
    <xf numFmtId="2" fontId="4" fillId="4" borderId="8" xfId="0" applyNumberFormat="1" applyFont="1" applyFill="1" applyBorder="1" applyAlignment="1" applyProtection="1">
      <alignment horizontal="center" vertical="center" wrapText="1"/>
    </xf>
    <xf numFmtId="2" fontId="4" fillId="0" borderId="8" xfId="0" applyNumberFormat="1" applyFont="1" applyFill="1" applyBorder="1" applyAlignment="1" applyProtection="1">
      <alignment horizontal="center" vertical="center" wrapText="1"/>
    </xf>
    <xf numFmtId="10" fontId="4" fillId="5" borderId="8" xfId="1" applyNumberFormat="1" applyFont="1" applyFill="1" applyBorder="1" applyAlignment="1" applyProtection="1">
      <alignment horizontal="center" vertical="center" wrapText="1"/>
    </xf>
    <xf numFmtId="164" fontId="4" fillId="0" borderId="8" xfId="0" applyNumberFormat="1" applyFont="1" applyFill="1" applyBorder="1" applyAlignment="1" applyProtection="1">
      <alignment horizontal="center" vertical="center" wrapText="1"/>
    </xf>
    <xf numFmtId="10" fontId="4" fillId="5" borderId="8" xfId="0" applyNumberFormat="1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/>
    <xf numFmtId="3" fontId="6" fillId="0" borderId="5" xfId="0" applyNumberFormat="1" applyFont="1" applyFill="1" applyBorder="1" applyAlignment="1">
      <alignment horizontal="center" vertical="center" wrapText="1"/>
    </xf>
    <xf numFmtId="10" fontId="4" fillId="0" borderId="0" xfId="0" applyNumberFormat="1" applyFont="1" applyFill="1" applyBorder="1" applyAlignment="1" applyProtection="1">
      <alignment horizontal="center" vertical="center" wrapText="1"/>
    </xf>
    <xf numFmtId="2" fontId="4" fillId="0" borderId="7" xfId="0" applyNumberFormat="1" applyFont="1" applyFill="1" applyBorder="1" applyAlignment="1" applyProtection="1">
      <alignment horizontal="center" vertical="center" wrapText="1"/>
    </xf>
    <xf numFmtId="2" fontId="4" fillId="0" borderId="17" xfId="0" applyNumberFormat="1" applyFont="1" applyFill="1" applyBorder="1" applyAlignment="1" applyProtection="1">
      <alignment horizontal="center" vertical="center" wrapText="1"/>
    </xf>
    <xf numFmtId="10" fontId="4" fillId="0" borderId="17" xfId="1" applyNumberFormat="1" applyFont="1" applyFill="1" applyBorder="1" applyAlignment="1" applyProtection="1">
      <alignment horizontal="center" vertical="center" wrapText="1"/>
    </xf>
    <xf numFmtId="10" fontId="4" fillId="2" borderId="18" xfId="0" applyNumberFormat="1" applyFont="1" applyFill="1" applyBorder="1" applyAlignment="1" applyProtection="1">
      <alignment horizontal="center" vertical="center" wrapText="1"/>
    </xf>
    <xf numFmtId="164" fontId="4" fillId="0" borderId="17" xfId="0" applyNumberFormat="1" applyFont="1" applyFill="1" applyBorder="1" applyAlignment="1" applyProtection="1">
      <alignment horizontal="center" vertical="center" wrapText="1"/>
    </xf>
    <xf numFmtId="14" fontId="6" fillId="0" borderId="0" xfId="0" applyNumberFormat="1" applyFont="1" applyFill="1" applyBorder="1"/>
    <xf numFmtId="164" fontId="4" fillId="0" borderId="0" xfId="0" applyNumberFormat="1" applyFont="1" applyFill="1" applyBorder="1" applyAlignment="1" applyProtection="1">
      <alignment horizontal="center" vertical="center" wrapText="1"/>
    </xf>
    <xf numFmtId="2" fontId="4" fillId="0" borderId="0" xfId="0" applyNumberFormat="1" applyFont="1" applyFill="1" applyBorder="1" applyAlignment="1" applyProtection="1">
      <alignment horizontal="center" vertical="center" wrapText="1"/>
    </xf>
    <xf numFmtId="10" fontId="4" fillId="0" borderId="5" xfId="0" applyNumberFormat="1" applyFont="1" applyFill="1" applyBorder="1" applyAlignment="1" applyProtection="1">
      <alignment horizontal="center" vertical="center" wrapText="1"/>
    </xf>
    <xf numFmtId="10" fontId="6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" fontId="4" fillId="0" borderId="8" xfId="0" applyNumberFormat="1" applyFont="1" applyFill="1" applyBorder="1" applyAlignment="1">
      <alignment horizontal="center" vertical="center"/>
    </xf>
    <xf numFmtId="2" fontId="4" fillId="5" borderId="8" xfId="0" applyNumberFormat="1" applyFont="1" applyFill="1" applyBorder="1" applyAlignment="1" applyProtection="1">
      <alignment horizontal="center" vertical="center" wrapText="1"/>
    </xf>
    <xf numFmtId="4" fontId="4" fillId="0" borderId="0" xfId="0" applyNumberFormat="1" applyFont="1" applyFill="1" applyBorder="1" applyAlignment="1">
      <alignment horizontal="center" vertical="center"/>
    </xf>
    <xf numFmtId="4" fontId="4" fillId="5" borderId="8" xfId="0" applyNumberFormat="1" applyFont="1" applyFill="1" applyBorder="1" applyAlignment="1">
      <alignment horizontal="center" vertical="center"/>
    </xf>
    <xf numFmtId="164" fontId="4" fillId="4" borderId="8" xfId="0" applyNumberFormat="1" applyFont="1" applyFill="1" applyBorder="1" applyAlignment="1" applyProtection="1">
      <alignment horizontal="center" vertical="center" wrapText="1"/>
    </xf>
    <xf numFmtId="4" fontId="4" fillId="5" borderId="7" xfId="0" applyNumberFormat="1" applyFont="1" applyFill="1" applyBorder="1" applyAlignment="1">
      <alignment horizontal="center" vertical="center"/>
    </xf>
    <xf numFmtId="164" fontId="4" fillId="5" borderId="7" xfId="0" applyNumberFormat="1" applyFont="1" applyFill="1" applyBorder="1" applyAlignment="1" applyProtection="1">
      <alignment horizontal="center" vertical="center" wrapText="1"/>
    </xf>
    <xf numFmtId="10" fontId="4" fillId="5" borderId="7" xfId="0" applyNumberFormat="1" applyFont="1" applyFill="1" applyBorder="1" applyAlignment="1" applyProtection="1">
      <alignment horizontal="center" vertical="center" wrapText="1"/>
    </xf>
    <xf numFmtId="2" fontId="4" fillId="5" borderId="16" xfId="0" applyNumberFormat="1" applyFont="1" applyFill="1" applyBorder="1" applyAlignment="1" applyProtection="1">
      <alignment horizontal="center" vertical="center" wrapText="1"/>
    </xf>
    <xf numFmtId="3" fontId="4" fillId="0" borderId="20" xfId="0" applyNumberFormat="1" applyFont="1" applyFill="1" applyBorder="1" applyAlignment="1">
      <alignment horizontal="center" vertical="center"/>
    </xf>
    <xf numFmtId="10" fontId="4" fillId="2" borderId="13" xfId="1" applyNumberFormat="1" applyFont="1" applyFill="1" applyBorder="1" applyAlignment="1" applyProtection="1">
      <alignment vertical="center" wrapText="1"/>
    </xf>
    <xf numFmtId="10" fontId="4" fillId="2" borderId="10" xfId="1" applyNumberFormat="1" applyFont="1" applyFill="1" applyBorder="1" applyAlignment="1" applyProtection="1">
      <alignment vertical="center" wrapText="1"/>
    </xf>
    <xf numFmtId="164" fontId="4" fillId="5" borderId="8" xfId="0" applyNumberFormat="1" applyFont="1" applyFill="1" applyBorder="1" applyAlignment="1" applyProtection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/>
    </xf>
    <xf numFmtId="10" fontId="4" fillId="0" borderId="0" xfId="1" applyNumberFormat="1" applyFont="1" applyFill="1" applyBorder="1" applyAlignment="1" applyProtection="1">
      <alignment vertical="center" wrapText="1"/>
    </xf>
    <xf numFmtId="3" fontId="4" fillId="0" borderId="5" xfId="0" applyNumberFormat="1" applyFont="1" applyFill="1" applyBorder="1" applyAlignment="1">
      <alignment horizontal="center" vertical="center"/>
    </xf>
    <xf numFmtId="4" fontId="4" fillId="6" borderId="8" xfId="0" applyNumberFormat="1" applyFont="1" applyFill="1" applyBorder="1" applyAlignment="1">
      <alignment horizontal="center" vertical="center"/>
    </xf>
    <xf numFmtId="164" fontId="4" fillId="6" borderId="8" xfId="0" applyNumberFormat="1" applyFont="1" applyFill="1" applyBorder="1" applyAlignment="1" applyProtection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/>
    </xf>
    <xf numFmtId="10" fontId="4" fillId="6" borderId="8" xfId="0" applyNumberFormat="1" applyFont="1" applyFill="1" applyBorder="1" applyAlignment="1" applyProtection="1">
      <alignment horizontal="center" vertical="center" wrapText="1"/>
    </xf>
    <xf numFmtId="3" fontId="6" fillId="0" borderId="0" xfId="0" applyNumberFormat="1" applyFont="1" applyFill="1" applyBorder="1" applyAlignment="1">
      <alignment horizontal="center" vertical="center" wrapText="1"/>
    </xf>
    <xf numFmtId="164" fontId="4" fillId="0" borderId="0" xfId="0" applyNumberFormat="1" applyFont="1" applyFill="1" applyBorder="1" applyAlignment="1" applyProtection="1">
      <alignment vertical="center" wrapText="1"/>
    </xf>
    <xf numFmtId="10" fontId="4" fillId="7" borderId="8" xfId="0" applyNumberFormat="1" applyFont="1" applyFill="1" applyBorder="1" applyAlignment="1" applyProtection="1">
      <alignment horizontal="center" vertical="center" wrapText="1"/>
    </xf>
    <xf numFmtId="3" fontId="4" fillId="2" borderId="18" xfId="0" applyNumberFormat="1" applyFont="1" applyFill="1" applyBorder="1" applyAlignment="1">
      <alignment horizontal="center" vertical="center"/>
    </xf>
    <xf numFmtId="10" fontId="4" fillId="2" borderId="11" xfId="1" applyNumberFormat="1" applyFont="1" applyFill="1" applyBorder="1" applyAlignment="1" applyProtection="1">
      <alignment vertical="center" wrapText="1"/>
    </xf>
    <xf numFmtId="10" fontId="4" fillId="2" borderId="14" xfId="1" applyNumberFormat="1" applyFont="1" applyFill="1" applyBorder="1" applyAlignment="1" applyProtection="1">
      <alignment vertical="center" wrapText="1"/>
    </xf>
    <xf numFmtId="3" fontId="4" fillId="2" borderId="16" xfId="0" applyNumberFormat="1" applyFont="1" applyFill="1" applyBorder="1" applyAlignment="1">
      <alignment horizontal="center" vertical="center"/>
    </xf>
    <xf numFmtId="10" fontId="4" fillId="2" borderId="16" xfId="0" applyNumberFormat="1" applyFont="1" applyFill="1" applyBorder="1" applyAlignment="1" applyProtection="1">
      <alignment horizontal="center" vertical="center" wrapText="1"/>
    </xf>
    <xf numFmtId="4" fontId="4" fillId="0" borderId="0" xfId="0" applyNumberFormat="1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3" fontId="6" fillId="2" borderId="9" xfId="0" applyNumberFormat="1" applyFont="1" applyFill="1" applyBorder="1" applyAlignment="1">
      <alignment horizontal="center" vertical="center" wrapText="1"/>
    </xf>
    <xf numFmtId="10" fontId="4" fillId="5" borderId="7" xfId="1" applyNumberFormat="1" applyFont="1" applyFill="1" applyBorder="1" applyAlignment="1" applyProtection="1">
      <alignment horizontal="center" vertical="center" wrapText="1"/>
    </xf>
    <xf numFmtId="10" fontId="4" fillId="0" borderId="5" xfId="1" applyNumberFormat="1" applyFont="1" applyFill="1" applyBorder="1" applyAlignment="1" applyProtection="1">
      <alignment vertical="center" wrapText="1"/>
    </xf>
    <xf numFmtId="3" fontId="4" fillId="0" borderId="2" xfId="0" applyNumberFormat="1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4" fontId="4" fillId="7" borderId="8" xfId="0" applyNumberFormat="1" applyFont="1" applyFill="1" applyBorder="1" applyAlignment="1">
      <alignment horizontal="center" vertical="center"/>
    </xf>
    <xf numFmtId="10" fontId="4" fillId="7" borderId="8" xfId="1" applyNumberFormat="1" applyFont="1" applyFill="1" applyBorder="1" applyAlignment="1" applyProtection="1">
      <alignment horizontal="center" vertical="center" wrapText="1"/>
    </xf>
    <xf numFmtId="4" fontId="4" fillId="7" borderId="8" xfId="0" applyNumberFormat="1" applyFont="1" applyFill="1" applyBorder="1" applyAlignment="1" applyProtection="1">
      <alignment horizontal="center" vertical="center" wrapText="1"/>
    </xf>
    <xf numFmtId="4" fontId="4" fillId="5" borderId="15" xfId="0" applyNumberFormat="1" applyFont="1" applyFill="1" applyBorder="1" applyAlignment="1">
      <alignment horizontal="center" vertical="center"/>
    </xf>
    <xf numFmtId="164" fontId="4" fillId="5" borderId="15" xfId="0" applyNumberFormat="1" applyFont="1" applyFill="1" applyBorder="1" applyAlignment="1" applyProtection="1">
      <alignment horizontal="center" vertical="center" wrapText="1"/>
    </xf>
    <xf numFmtId="10" fontId="4" fillId="5" borderId="15" xfId="1" applyNumberFormat="1" applyFont="1" applyFill="1" applyBorder="1" applyAlignment="1" applyProtection="1">
      <alignment horizontal="center" vertical="center" wrapText="1"/>
    </xf>
    <xf numFmtId="2" fontId="4" fillId="5" borderId="19" xfId="0" applyNumberFormat="1" applyFont="1" applyFill="1" applyBorder="1" applyAlignment="1" applyProtection="1">
      <alignment horizontal="center" vertical="center" wrapText="1"/>
    </xf>
    <xf numFmtId="165" fontId="4" fillId="5" borderId="8" xfId="0" applyNumberFormat="1" applyFont="1" applyFill="1" applyBorder="1" applyAlignment="1">
      <alignment horizontal="center" vertical="center"/>
    </xf>
    <xf numFmtId="10" fontId="4" fillId="5" borderId="15" xfId="0" applyNumberFormat="1" applyFont="1" applyFill="1" applyBorder="1" applyAlignment="1" applyProtection="1">
      <alignment horizontal="center" vertical="center" wrapText="1"/>
    </xf>
    <xf numFmtId="3" fontId="6" fillId="6" borderId="2" xfId="0" applyNumberFormat="1" applyFont="1" applyFill="1" applyBorder="1" applyAlignment="1">
      <alignment horizontal="center" vertical="center" wrapText="1"/>
    </xf>
    <xf numFmtId="3" fontId="4" fillId="6" borderId="2" xfId="0" applyNumberFormat="1" applyFont="1" applyFill="1" applyBorder="1" applyAlignment="1">
      <alignment horizontal="center" vertical="center"/>
    </xf>
    <xf numFmtId="2" fontId="4" fillId="6" borderId="8" xfId="0" applyNumberFormat="1" applyFont="1" applyFill="1" applyBorder="1" applyAlignment="1" applyProtection="1">
      <alignment horizontal="center" vertical="center" wrapText="1"/>
    </xf>
    <xf numFmtId="0" fontId="6" fillId="6" borderId="4" xfId="0" applyFont="1" applyFill="1" applyBorder="1" applyAlignment="1">
      <alignment vertical="center" wrapText="1"/>
    </xf>
    <xf numFmtId="0" fontId="6" fillId="6" borderId="6" xfId="0" applyFont="1" applyFill="1" applyBorder="1" applyAlignment="1">
      <alignment vertical="center" wrapText="1"/>
    </xf>
    <xf numFmtId="0" fontId="6" fillId="6" borderId="3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4" fontId="4" fillId="0" borderId="7" xfId="0" applyNumberFormat="1" applyFont="1" applyFill="1" applyBorder="1" applyAlignment="1">
      <alignment horizontal="center" vertical="center"/>
    </xf>
    <xf numFmtId="164" fontId="4" fillId="0" borderId="7" xfId="0" applyNumberFormat="1" applyFont="1" applyFill="1" applyBorder="1" applyAlignment="1" applyProtection="1">
      <alignment horizontal="center" vertical="center" wrapText="1"/>
    </xf>
    <xf numFmtId="10" fontId="4" fillId="0" borderId="7" xfId="1" applyNumberFormat="1" applyFont="1" applyFill="1" applyBorder="1" applyAlignment="1" applyProtection="1">
      <alignment horizontal="center" vertical="center" wrapText="1"/>
    </xf>
    <xf numFmtId="2" fontId="4" fillId="0" borderId="16" xfId="0" applyNumberFormat="1" applyFont="1" applyFill="1" applyBorder="1" applyAlignment="1" applyProtection="1">
      <alignment horizontal="center" vertical="center" wrapText="1"/>
    </xf>
    <xf numFmtId="4" fontId="4" fillId="0" borderId="8" xfId="0" applyNumberFormat="1" applyFont="1" applyFill="1" applyBorder="1" applyAlignment="1" applyProtection="1">
      <alignment horizontal="center" vertical="center" wrapText="1"/>
    </xf>
    <xf numFmtId="10" fontId="4" fillId="0" borderId="7" xfId="0" applyNumberFormat="1" applyFont="1" applyFill="1" applyBorder="1" applyAlignment="1" applyProtection="1">
      <alignment horizontal="center" vertical="center" wrapText="1"/>
    </xf>
    <xf numFmtId="165" fontId="4" fillId="0" borderId="8" xfId="0" applyNumberFormat="1" applyFont="1" applyFill="1" applyBorder="1" applyAlignment="1">
      <alignment horizontal="center" vertical="center"/>
    </xf>
    <xf numFmtId="4" fontId="4" fillId="0" borderId="5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 applyProtection="1">
      <alignment horizontal="center" vertical="center" wrapText="1"/>
    </xf>
    <xf numFmtId="2" fontId="4" fillId="0" borderId="5" xfId="0" applyNumberFormat="1" applyFont="1" applyFill="1" applyBorder="1" applyAlignment="1" applyProtection="1">
      <alignment horizontal="center" vertical="center" wrapText="1"/>
    </xf>
    <xf numFmtId="10" fontId="4" fillId="0" borderId="5" xfId="1" applyNumberFormat="1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4" fontId="4" fillId="4" borderId="8" xfId="0" applyNumberFormat="1" applyFont="1" applyFill="1" applyBorder="1" applyAlignment="1">
      <alignment horizontal="center" vertical="center"/>
    </xf>
    <xf numFmtId="10" fontId="4" fillId="4" borderId="8" xfId="1" applyNumberFormat="1" applyFont="1" applyFill="1" applyBorder="1" applyAlignment="1" applyProtection="1">
      <alignment horizontal="center" vertical="center" wrapText="1"/>
    </xf>
    <xf numFmtId="10" fontId="4" fillId="0" borderId="17" xfId="0" applyNumberFormat="1" applyFont="1" applyFill="1" applyBorder="1" applyAlignment="1" applyProtection="1">
      <alignment horizontal="center" vertical="center" wrapText="1"/>
    </xf>
    <xf numFmtId="4" fontId="4" fillId="0" borderId="15" xfId="0" applyNumberFormat="1" applyFont="1" applyFill="1" applyBorder="1" applyAlignment="1">
      <alignment horizontal="center" vertical="center"/>
    </xf>
    <xf numFmtId="164" fontId="4" fillId="0" borderId="15" xfId="0" applyNumberFormat="1" applyFont="1" applyFill="1" applyBorder="1" applyAlignment="1" applyProtection="1">
      <alignment horizontal="center" vertical="center" wrapText="1"/>
    </xf>
    <xf numFmtId="10" fontId="4" fillId="0" borderId="15" xfId="0" applyNumberFormat="1" applyFont="1" applyFill="1" applyBorder="1" applyAlignment="1" applyProtection="1">
      <alignment horizontal="center" vertical="center" wrapText="1"/>
    </xf>
    <xf numFmtId="2" fontId="4" fillId="0" borderId="19" xfId="0" applyNumberFormat="1" applyFont="1" applyFill="1" applyBorder="1" applyAlignment="1" applyProtection="1">
      <alignment horizontal="center" vertical="center" wrapText="1"/>
    </xf>
    <xf numFmtId="3" fontId="4" fillId="0" borderId="18" xfId="0" applyNumberFormat="1" applyFont="1" applyFill="1" applyBorder="1" applyAlignment="1">
      <alignment horizontal="center" vertical="center"/>
    </xf>
    <xf numFmtId="10" fontId="4" fillId="0" borderId="11" xfId="1" applyNumberFormat="1" applyFont="1" applyFill="1" applyBorder="1" applyAlignment="1" applyProtection="1">
      <alignment vertical="center" wrapText="1"/>
    </xf>
    <xf numFmtId="10" fontId="4" fillId="0" borderId="14" xfId="1" applyNumberFormat="1" applyFont="1" applyFill="1" applyBorder="1" applyAlignment="1" applyProtection="1">
      <alignment vertical="center" wrapText="1"/>
    </xf>
    <xf numFmtId="10" fontId="4" fillId="0" borderId="18" xfId="0" applyNumberFormat="1" applyFont="1" applyFill="1" applyBorder="1" applyAlignment="1" applyProtection="1">
      <alignment horizontal="center" vertical="center" wrapText="1"/>
    </xf>
    <xf numFmtId="3" fontId="6" fillId="0" borderId="1" xfId="0" applyNumberFormat="1" applyFont="1" applyFill="1" applyBorder="1" applyAlignment="1">
      <alignment horizontal="center" vertical="center" wrapText="1"/>
    </xf>
    <xf numFmtId="10" fontId="4" fillId="4" borderId="8" xfId="0" applyNumberFormat="1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3" fontId="4" fillId="2" borderId="22" xfId="0" applyNumberFormat="1" applyFont="1" applyFill="1" applyBorder="1" applyAlignment="1">
      <alignment horizontal="center" vertical="center"/>
    </xf>
    <xf numFmtId="3" fontId="4" fillId="2" borderId="12" xfId="0" applyNumberFormat="1" applyFont="1" applyFill="1" applyBorder="1" applyAlignment="1">
      <alignment horizontal="center" vertical="center"/>
    </xf>
    <xf numFmtId="3" fontId="4" fillId="2" borderId="14" xfId="0" applyNumberFormat="1" applyFont="1" applyFill="1" applyBorder="1" applyAlignment="1">
      <alignment horizontal="center" vertical="center"/>
    </xf>
    <xf numFmtId="4" fontId="4" fillId="8" borderId="22" xfId="0" applyNumberFormat="1" applyFont="1" applyFill="1" applyBorder="1" applyAlignment="1">
      <alignment horizontal="center" vertical="center"/>
    </xf>
    <xf numFmtId="4" fontId="4" fillId="8" borderId="12" xfId="0" applyNumberFormat="1" applyFont="1" applyFill="1" applyBorder="1" applyAlignment="1">
      <alignment horizontal="center" vertical="center"/>
    </xf>
    <xf numFmtId="4" fontId="4" fillId="8" borderId="23" xfId="0" applyNumberFormat="1" applyFont="1" applyFill="1" applyBorder="1" applyAlignment="1">
      <alignment horizontal="center" vertical="center"/>
    </xf>
    <xf numFmtId="10" fontId="4" fillId="0" borderId="15" xfId="1" applyNumberFormat="1" applyFont="1" applyFill="1" applyBorder="1" applyAlignment="1" applyProtection="1">
      <alignment horizontal="center" vertical="center" wrapText="1"/>
    </xf>
    <xf numFmtId="2" fontId="8" fillId="0" borderId="19" xfId="0" applyNumberFormat="1" applyFont="1" applyFill="1" applyBorder="1" applyAlignment="1" applyProtection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8A7B7-42A9-4923-966C-D0823E84D4E4}">
  <sheetPr>
    <pageSetUpPr fitToPage="1"/>
  </sheetPr>
  <dimension ref="A1:U126"/>
  <sheetViews>
    <sheetView view="pageBreakPreview" topLeftCell="G1" zoomScale="95" zoomScaleSheetLayoutView="95" workbookViewId="0">
      <pane ySplit="2" topLeftCell="A3" activePane="bottomLeft" state="frozen"/>
      <selection pane="bottomLeft" activeCell="I3" sqref="I3:N4"/>
    </sheetView>
  </sheetViews>
  <sheetFormatPr defaultColWidth="8.85546875" defaultRowHeight="14.25" x14ac:dyDescent="0.2"/>
  <cols>
    <col min="1" max="1" width="12.28515625" style="5" bestFit="1" customWidth="1"/>
    <col min="2" max="2" width="12" style="6" customWidth="1"/>
    <col min="3" max="3" width="10.7109375" style="6" customWidth="1"/>
    <col min="4" max="4" width="12.42578125" style="6" customWidth="1"/>
    <col min="5" max="5" width="11.7109375" style="6" customWidth="1"/>
    <col min="6" max="6" width="15.7109375" style="6" customWidth="1"/>
    <col min="7" max="7" width="14.7109375" style="6" customWidth="1"/>
    <col min="8" max="8" width="12.28515625" style="5" bestFit="1" customWidth="1"/>
    <col min="9" max="9" width="12.5703125" style="6" customWidth="1"/>
    <col min="10" max="10" width="10.7109375" style="6" customWidth="1"/>
    <col min="11" max="11" width="12.85546875" style="6" customWidth="1"/>
    <col min="12" max="12" width="11.7109375" style="6" customWidth="1"/>
    <col min="13" max="13" width="15.28515625" style="6" customWidth="1"/>
    <col min="14" max="14" width="15.28515625" style="6" bestFit="1" customWidth="1"/>
    <col min="15" max="15" width="12.28515625" style="5" bestFit="1" customWidth="1"/>
    <col min="16" max="16" width="12.28515625" style="6" customWidth="1"/>
    <col min="17" max="17" width="10.7109375" style="6" customWidth="1"/>
    <col min="18" max="18" width="13.42578125" style="6" customWidth="1"/>
    <col min="19" max="19" width="11.5703125" style="6" customWidth="1"/>
    <col min="20" max="20" width="15.85546875" style="6" customWidth="1"/>
    <col min="21" max="21" width="15.28515625" style="6" bestFit="1" customWidth="1"/>
    <col min="22" max="16384" width="8.85546875" style="6"/>
  </cols>
  <sheetData>
    <row r="1" spans="1:21" ht="15" x14ac:dyDescent="0.25">
      <c r="B1" s="117" t="s">
        <v>2</v>
      </c>
      <c r="C1" s="118"/>
      <c r="D1" s="118"/>
      <c r="E1" s="118"/>
      <c r="F1" s="118"/>
      <c r="G1" s="58"/>
      <c r="I1" s="119" t="s">
        <v>4</v>
      </c>
      <c r="J1" s="120"/>
      <c r="K1" s="120"/>
      <c r="L1" s="120"/>
      <c r="M1" s="120"/>
      <c r="N1" s="58"/>
      <c r="P1" s="119" t="s">
        <v>3</v>
      </c>
      <c r="Q1" s="120"/>
      <c r="R1" s="120"/>
      <c r="S1" s="120"/>
      <c r="T1" s="120"/>
    </row>
    <row r="2" spans="1:21" ht="76.5" x14ac:dyDescent="0.2">
      <c r="B2" s="7" t="s">
        <v>5</v>
      </c>
      <c r="C2" s="27" t="s">
        <v>9</v>
      </c>
      <c r="D2" s="27" t="s">
        <v>6</v>
      </c>
      <c r="E2" s="7" t="s">
        <v>7</v>
      </c>
      <c r="F2" s="28" t="s">
        <v>1</v>
      </c>
      <c r="G2" s="28" t="s">
        <v>8</v>
      </c>
      <c r="I2" s="7" t="s">
        <v>5</v>
      </c>
      <c r="J2" s="27" t="s">
        <v>9</v>
      </c>
      <c r="K2" s="27" t="s">
        <v>6</v>
      </c>
      <c r="L2" s="7" t="s">
        <v>7</v>
      </c>
      <c r="M2" s="28" t="s">
        <v>1</v>
      </c>
      <c r="N2" s="28" t="s">
        <v>8</v>
      </c>
      <c r="P2" s="7" t="s">
        <v>5</v>
      </c>
      <c r="Q2" s="27" t="s">
        <v>9</v>
      </c>
      <c r="R2" s="27" t="s">
        <v>6</v>
      </c>
      <c r="S2" s="7" t="s">
        <v>7</v>
      </c>
      <c r="T2" s="28" t="s">
        <v>1</v>
      </c>
      <c r="U2" s="28" t="s">
        <v>8</v>
      </c>
    </row>
    <row r="3" spans="1:21" ht="13.9" customHeight="1" x14ac:dyDescent="0.2">
      <c r="A3" s="8"/>
      <c r="B3" s="121" t="s">
        <v>14</v>
      </c>
      <c r="C3" s="114"/>
      <c r="D3" s="114"/>
      <c r="E3" s="114"/>
      <c r="F3" s="114"/>
      <c r="G3" s="115"/>
      <c r="H3" s="8"/>
      <c r="I3" s="116" t="s">
        <v>11</v>
      </c>
      <c r="J3" s="116"/>
      <c r="K3" s="116"/>
      <c r="L3" s="116"/>
      <c r="M3" s="116"/>
      <c r="N3" s="116"/>
      <c r="O3" s="8"/>
      <c r="P3" s="121" t="s">
        <v>15</v>
      </c>
      <c r="Q3" s="114"/>
      <c r="R3" s="114"/>
      <c r="S3" s="114"/>
      <c r="T3" s="114"/>
      <c r="U3" s="122"/>
    </row>
    <row r="4" spans="1:21" ht="13.9" customHeight="1" x14ac:dyDescent="0.2">
      <c r="A4" s="8">
        <v>44197</v>
      </c>
      <c r="B4" s="34">
        <v>251.06</v>
      </c>
      <c r="C4" s="35">
        <v>110880</v>
      </c>
      <c r="D4" s="61">
        <v>0.99099999999999999</v>
      </c>
      <c r="E4" s="37">
        <v>98.371212121212125</v>
      </c>
      <c r="F4" s="4">
        <f t="shared" ref="F4" si="0">C4*E4/100</f>
        <v>109074</v>
      </c>
      <c r="G4" s="38">
        <f t="shared" ref="G4" si="1">C4*D4</f>
        <v>109882.08</v>
      </c>
      <c r="H4" s="8">
        <v>44197</v>
      </c>
      <c r="I4" s="34">
        <v>191.42</v>
      </c>
      <c r="J4" s="35">
        <v>122400</v>
      </c>
      <c r="K4" s="36">
        <v>0.97599999999999998</v>
      </c>
      <c r="L4" s="37">
        <v>95.294117647058812</v>
      </c>
      <c r="M4" s="4">
        <f t="shared" ref="M4" si="2">J4*L4/100</f>
        <v>116639.99999999999</v>
      </c>
      <c r="N4" s="38">
        <f t="shared" ref="N4" si="3">J4*K4</f>
        <v>119462.39999999999</v>
      </c>
      <c r="O4" s="8">
        <v>44197</v>
      </c>
      <c r="P4" s="34">
        <v>442.02</v>
      </c>
      <c r="Q4" s="35">
        <v>80640</v>
      </c>
      <c r="R4" s="36">
        <v>0.999</v>
      </c>
      <c r="S4" s="37">
        <v>98.816964285714278</v>
      </c>
      <c r="T4" s="4">
        <f>Q4*S4/100</f>
        <v>79685.999999999985</v>
      </c>
      <c r="U4" s="63">
        <f>Q4*R4</f>
        <v>80559.360000000001</v>
      </c>
    </row>
    <row r="5" spans="1:21" ht="12.75" customHeight="1" x14ac:dyDescent="0.2">
      <c r="B5" s="32">
        <v>252.43</v>
      </c>
      <c r="C5" s="41">
        <v>110880</v>
      </c>
      <c r="D5" s="11">
        <v>0.99099999999999999</v>
      </c>
      <c r="E5" s="30">
        <v>98.371212121212125</v>
      </c>
      <c r="F5" s="4">
        <f t="shared" ref="F5:F19" si="4">C5*E5/100</f>
        <v>109074</v>
      </c>
      <c r="G5" s="38">
        <f t="shared" ref="G5:G19" si="5">C5*D5</f>
        <v>109882.08</v>
      </c>
      <c r="I5" s="32">
        <v>192.35</v>
      </c>
      <c r="J5" s="41">
        <v>122400</v>
      </c>
      <c r="K5" s="13">
        <v>0.99</v>
      </c>
      <c r="L5" s="30">
        <v>98.272058823529406</v>
      </c>
      <c r="M5" s="4">
        <f t="shared" ref="M5:M65" si="6">J5*L5/100</f>
        <v>120285</v>
      </c>
      <c r="N5" s="38">
        <f t="shared" ref="N5:N65" si="7">J5*K5</f>
        <v>121176</v>
      </c>
      <c r="P5" s="32">
        <v>441.23</v>
      </c>
      <c r="Q5" s="41">
        <v>80640</v>
      </c>
      <c r="R5" s="13">
        <v>0.97899999999999998</v>
      </c>
      <c r="S5" s="30">
        <v>91.882440476190482</v>
      </c>
      <c r="T5" s="4">
        <f t="shared" ref="T5:T11" si="8">Q5*S5/100</f>
        <v>74094</v>
      </c>
      <c r="U5" s="63">
        <f t="shared" ref="U5:U11" si="9">Q5*R5</f>
        <v>78946.559999999998</v>
      </c>
    </row>
    <row r="6" spans="1:21" x14ac:dyDescent="0.2">
      <c r="A6" s="8">
        <v>44198</v>
      </c>
      <c r="B6" s="67">
        <v>252.08</v>
      </c>
      <c r="C6" s="41">
        <v>110880</v>
      </c>
      <c r="D6" s="68">
        <v>0.99</v>
      </c>
      <c r="E6" s="30">
        <v>96.029040404040401</v>
      </c>
      <c r="F6" s="4">
        <f t="shared" si="4"/>
        <v>106477</v>
      </c>
      <c r="G6" s="38">
        <f t="shared" si="5"/>
        <v>109771.2</v>
      </c>
      <c r="H6" s="8">
        <v>44198</v>
      </c>
      <c r="I6" s="67">
        <v>192.83</v>
      </c>
      <c r="J6" s="41">
        <v>122400</v>
      </c>
      <c r="K6" s="13">
        <v>0.97499999999999998</v>
      </c>
      <c r="L6" s="30">
        <v>95.294117647058812</v>
      </c>
      <c r="M6" s="4">
        <f t="shared" si="6"/>
        <v>116639.99999999999</v>
      </c>
      <c r="N6" s="38">
        <f t="shared" si="7"/>
        <v>119340</v>
      </c>
      <c r="O6" s="8">
        <v>44198</v>
      </c>
      <c r="P6" s="67">
        <v>440.48</v>
      </c>
      <c r="Q6" s="41">
        <v>80640</v>
      </c>
      <c r="R6" s="51">
        <v>0.98</v>
      </c>
      <c r="S6" s="30">
        <v>97.083333333333329</v>
      </c>
      <c r="T6" s="4">
        <f t="shared" si="8"/>
        <v>78288</v>
      </c>
      <c r="U6" s="63">
        <f t="shared" si="9"/>
        <v>79027.199999999997</v>
      </c>
    </row>
    <row r="7" spans="1:21" x14ac:dyDescent="0.2">
      <c r="B7" s="67">
        <v>252.81</v>
      </c>
      <c r="C7" s="41">
        <v>110880</v>
      </c>
      <c r="D7" s="68">
        <v>0.99299999999999999</v>
      </c>
      <c r="E7" s="30">
        <v>98.371212121212125</v>
      </c>
      <c r="F7" s="4">
        <f t="shared" si="4"/>
        <v>109074</v>
      </c>
      <c r="G7" s="38">
        <f t="shared" si="5"/>
        <v>110103.84</v>
      </c>
      <c r="I7" s="67">
        <v>192.48</v>
      </c>
      <c r="J7" s="41">
        <v>122400</v>
      </c>
      <c r="K7" s="51">
        <v>0.99099999999999999</v>
      </c>
      <c r="L7" s="30">
        <v>98.272058823529406</v>
      </c>
      <c r="M7" s="4">
        <f t="shared" si="6"/>
        <v>120285</v>
      </c>
      <c r="N7" s="38">
        <f t="shared" si="7"/>
        <v>121298.4</v>
      </c>
      <c r="P7" s="67">
        <v>442.17</v>
      </c>
      <c r="Q7" s="41">
        <v>80640</v>
      </c>
      <c r="R7" s="51">
        <v>0.97099999999999997</v>
      </c>
      <c r="S7" s="30">
        <v>95.34970238095238</v>
      </c>
      <c r="T7" s="4">
        <f t="shared" si="8"/>
        <v>76890</v>
      </c>
      <c r="U7" s="63">
        <f t="shared" si="9"/>
        <v>78301.440000000002</v>
      </c>
    </row>
    <row r="8" spans="1:21" ht="13.9" customHeight="1" x14ac:dyDescent="0.2">
      <c r="A8" s="8">
        <v>44199</v>
      </c>
      <c r="B8" s="32">
        <v>252.35</v>
      </c>
      <c r="C8" s="41">
        <v>110880</v>
      </c>
      <c r="D8" s="11">
        <v>0.98699999999999999</v>
      </c>
      <c r="E8" s="30">
        <v>96.029040404040401</v>
      </c>
      <c r="F8" s="4">
        <f t="shared" si="4"/>
        <v>106477</v>
      </c>
      <c r="G8" s="38">
        <f t="shared" si="5"/>
        <v>109438.56</v>
      </c>
      <c r="H8" s="8">
        <v>44199</v>
      </c>
      <c r="I8" s="32">
        <v>192.85</v>
      </c>
      <c r="J8" s="41">
        <v>122400</v>
      </c>
      <c r="K8" s="13">
        <v>0.98</v>
      </c>
      <c r="L8" s="30">
        <v>95.294117647058812</v>
      </c>
      <c r="M8" s="4">
        <f t="shared" si="6"/>
        <v>116639.99999999999</v>
      </c>
      <c r="N8" s="38">
        <f t="shared" si="7"/>
        <v>119952</v>
      </c>
      <c r="O8" s="8">
        <v>44199</v>
      </c>
      <c r="P8" s="32">
        <v>442.52</v>
      </c>
      <c r="Q8" s="41">
        <v>80640</v>
      </c>
      <c r="R8" s="13">
        <v>0.97199999999999998</v>
      </c>
      <c r="S8" s="30">
        <v>90.148809523809518</v>
      </c>
      <c r="T8" s="4">
        <f t="shared" si="8"/>
        <v>72696</v>
      </c>
      <c r="U8" s="63">
        <f t="shared" si="9"/>
        <v>78382.080000000002</v>
      </c>
    </row>
    <row r="9" spans="1:21" x14ac:dyDescent="0.2">
      <c r="B9" s="32">
        <v>251.83</v>
      </c>
      <c r="C9" s="41">
        <v>110880</v>
      </c>
      <c r="D9" s="11">
        <v>0.99299999999999999</v>
      </c>
      <c r="E9" s="30">
        <v>98.371212121212125</v>
      </c>
      <c r="F9" s="4">
        <f t="shared" si="4"/>
        <v>109074</v>
      </c>
      <c r="G9" s="38">
        <f t="shared" si="5"/>
        <v>110103.84</v>
      </c>
      <c r="I9" s="32">
        <v>192.21</v>
      </c>
      <c r="J9" s="41">
        <v>122400</v>
      </c>
      <c r="K9" s="13">
        <v>0.99099999999999999</v>
      </c>
      <c r="L9" s="30">
        <v>98.272058823529406</v>
      </c>
      <c r="M9" s="4">
        <f t="shared" si="6"/>
        <v>120285</v>
      </c>
      <c r="N9" s="38">
        <f t="shared" si="7"/>
        <v>121298.4</v>
      </c>
      <c r="P9" s="32">
        <v>441.15</v>
      </c>
      <c r="Q9" s="41">
        <v>80640</v>
      </c>
      <c r="R9" s="13">
        <v>0.98299999999999998</v>
      </c>
      <c r="S9" s="30">
        <v>95.34970238095238</v>
      </c>
      <c r="T9" s="4">
        <f t="shared" si="8"/>
        <v>76890</v>
      </c>
      <c r="U9" s="63">
        <f t="shared" si="9"/>
        <v>79269.119999999995</v>
      </c>
    </row>
    <row r="10" spans="1:21" x14ac:dyDescent="0.2">
      <c r="A10" s="8">
        <v>44200</v>
      </c>
      <c r="B10" s="67">
        <v>251.33</v>
      </c>
      <c r="C10" s="41">
        <v>110880</v>
      </c>
      <c r="D10" s="68">
        <v>0.98599999999999999</v>
      </c>
      <c r="E10" s="30">
        <v>98.371212121212125</v>
      </c>
      <c r="F10" s="4">
        <f t="shared" si="4"/>
        <v>109074</v>
      </c>
      <c r="G10" s="38">
        <f t="shared" si="5"/>
        <v>109327.67999999999</v>
      </c>
      <c r="H10" s="8">
        <v>44200</v>
      </c>
      <c r="I10" s="67">
        <v>192.93</v>
      </c>
      <c r="J10" s="41">
        <v>122400</v>
      </c>
      <c r="K10" s="51">
        <v>0.96799999999999997</v>
      </c>
      <c r="L10" s="30">
        <v>95.294117647058812</v>
      </c>
      <c r="M10" s="4">
        <f t="shared" si="6"/>
        <v>116639.99999999999</v>
      </c>
      <c r="N10" s="38">
        <f t="shared" si="7"/>
        <v>118483.2</v>
      </c>
      <c r="O10" s="8">
        <v>44200</v>
      </c>
      <c r="P10" s="67">
        <v>442.68</v>
      </c>
      <c r="Q10" s="41">
        <v>80640</v>
      </c>
      <c r="R10" s="51">
        <v>0.97</v>
      </c>
      <c r="S10" s="30">
        <v>91.882440476190482</v>
      </c>
      <c r="T10" s="4">
        <f t="shared" si="8"/>
        <v>74094</v>
      </c>
      <c r="U10" s="63">
        <f t="shared" si="9"/>
        <v>78220.800000000003</v>
      </c>
    </row>
    <row r="11" spans="1:21" ht="14.25" customHeight="1" x14ac:dyDescent="0.2">
      <c r="A11" s="15"/>
      <c r="B11" s="67">
        <v>252.25</v>
      </c>
      <c r="C11" s="41">
        <v>110880</v>
      </c>
      <c r="D11" s="68">
        <v>0.99</v>
      </c>
      <c r="E11" s="30">
        <v>98.371212121212125</v>
      </c>
      <c r="F11" s="4">
        <f t="shared" si="4"/>
        <v>109074</v>
      </c>
      <c r="G11" s="38">
        <f t="shared" si="5"/>
        <v>109771.2</v>
      </c>
      <c r="H11" s="15"/>
      <c r="I11" s="67">
        <v>192.12</v>
      </c>
      <c r="J11" s="41">
        <v>122400</v>
      </c>
      <c r="K11" s="51">
        <v>0.98299999999999998</v>
      </c>
      <c r="L11" s="30">
        <v>95.294117647058812</v>
      </c>
      <c r="M11" s="4">
        <f t="shared" si="6"/>
        <v>116639.99999999999</v>
      </c>
      <c r="N11" s="38">
        <f t="shared" si="7"/>
        <v>120319.2</v>
      </c>
      <c r="P11" s="67">
        <v>441.33</v>
      </c>
      <c r="Q11" s="41">
        <v>80640</v>
      </c>
      <c r="R11" s="51">
        <v>0.97099999999999997</v>
      </c>
      <c r="S11" s="30">
        <v>95.34970238095238</v>
      </c>
      <c r="T11" s="4">
        <f t="shared" si="8"/>
        <v>76890</v>
      </c>
      <c r="U11" s="63">
        <f t="shared" si="9"/>
        <v>78301.440000000002</v>
      </c>
    </row>
    <row r="12" spans="1:21" ht="14.25" customHeight="1" x14ac:dyDescent="0.2">
      <c r="A12" s="23">
        <v>44201</v>
      </c>
      <c r="B12" s="32">
        <v>252.68</v>
      </c>
      <c r="C12" s="41">
        <v>110880</v>
      </c>
      <c r="D12" s="11">
        <v>0.98799999999999999</v>
      </c>
      <c r="E12" s="30">
        <v>98.371212121212125</v>
      </c>
      <c r="F12" s="4">
        <f t="shared" si="4"/>
        <v>109074</v>
      </c>
      <c r="G12" s="38">
        <f t="shared" si="5"/>
        <v>109549.44</v>
      </c>
      <c r="H12" s="23">
        <v>44201</v>
      </c>
      <c r="I12" s="32">
        <v>192.47</v>
      </c>
      <c r="J12" s="41">
        <v>122400</v>
      </c>
      <c r="K12" s="13">
        <v>0.97599999999999998</v>
      </c>
      <c r="L12" s="30">
        <v>95.294117647058812</v>
      </c>
      <c r="M12" s="4">
        <f t="shared" si="6"/>
        <v>116639.99999999999</v>
      </c>
      <c r="N12" s="38">
        <f t="shared" si="7"/>
        <v>119462.39999999999</v>
      </c>
      <c r="P12" s="52">
        <f>AVERAGE(P4:P11)</f>
        <v>441.69749999999999</v>
      </c>
      <c r="Q12" s="53"/>
      <c r="R12" s="54" t="s">
        <v>0</v>
      </c>
      <c r="S12" s="21">
        <f>T12/U12</f>
        <v>0.96595922714133575</v>
      </c>
      <c r="T12" s="64">
        <f>SUM(T4:T11)</f>
        <v>609528</v>
      </c>
      <c r="U12" s="64">
        <f>SUM(U4:U11)</f>
        <v>631008</v>
      </c>
    </row>
    <row r="13" spans="1:21" ht="14.25" customHeight="1" x14ac:dyDescent="0.2">
      <c r="B13" s="32">
        <v>251.89</v>
      </c>
      <c r="C13" s="41">
        <v>110880</v>
      </c>
      <c r="D13" s="11">
        <v>0.98899999999999999</v>
      </c>
      <c r="E13" s="30">
        <v>98.371212121212125</v>
      </c>
      <c r="F13" s="4">
        <f t="shared" si="4"/>
        <v>109074</v>
      </c>
      <c r="G13" s="38">
        <f t="shared" si="5"/>
        <v>109660.31999999999</v>
      </c>
      <c r="I13" s="32">
        <v>192.83</v>
      </c>
      <c r="J13" s="41">
        <v>122400</v>
      </c>
      <c r="K13" s="13">
        <v>0.99099999999999999</v>
      </c>
      <c r="L13" s="30">
        <v>98.272058823529406</v>
      </c>
      <c r="M13" s="4">
        <f t="shared" si="6"/>
        <v>120285</v>
      </c>
      <c r="N13" s="38">
        <f t="shared" si="7"/>
        <v>121298.4</v>
      </c>
      <c r="P13" s="45"/>
      <c r="Q13" s="46"/>
      <c r="R13" s="48"/>
      <c r="S13" s="78"/>
      <c r="T13" s="76"/>
      <c r="U13" s="77"/>
    </row>
    <row r="14" spans="1:21" ht="14.25" customHeight="1" x14ac:dyDescent="0.2">
      <c r="A14" s="8">
        <v>44202</v>
      </c>
      <c r="B14" s="67">
        <v>252.79</v>
      </c>
      <c r="C14" s="41">
        <v>110880</v>
      </c>
      <c r="D14" s="68">
        <v>0.99199999999999999</v>
      </c>
      <c r="E14" s="30">
        <v>98.371212121212125</v>
      </c>
      <c r="F14" s="4">
        <f t="shared" si="4"/>
        <v>109074</v>
      </c>
      <c r="G14" s="38">
        <f t="shared" si="5"/>
        <v>109992.96000000001</v>
      </c>
      <c r="H14" s="8">
        <v>44202</v>
      </c>
      <c r="I14" s="67">
        <v>192.45</v>
      </c>
      <c r="J14" s="41">
        <v>122400</v>
      </c>
      <c r="K14" s="51">
        <v>0.98599999999999999</v>
      </c>
      <c r="L14" s="30">
        <v>95.294117647058812</v>
      </c>
      <c r="M14" s="4">
        <f t="shared" si="6"/>
        <v>116639.99999999999</v>
      </c>
      <c r="N14" s="38">
        <f t="shared" si="7"/>
        <v>120686.39999999999</v>
      </c>
      <c r="O14" s="6"/>
      <c r="P14" s="113" t="s">
        <v>18</v>
      </c>
      <c r="Q14" s="114"/>
      <c r="R14" s="114"/>
      <c r="S14" s="114"/>
      <c r="T14" s="114"/>
      <c r="U14" s="115"/>
    </row>
    <row r="15" spans="1:21" ht="12.75" customHeight="1" x14ac:dyDescent="0.2">
      <c r="B15" s="67">
        <v>250.91</v>
      </c>
      <c r="C15" s="41">
        <v>110880</v>
      </c>
      <c r="D15" s="68">
        <v>0.98399999999999999</v>
      </c>
      <c r="E15" s="30">
        <v>96.029040404040401</v>
      </c>
      <c r="F15" s="4">
        <f t="shared" si="4"/>
        <v>106477</v>
      </c>
      <c r="G15" s="38">
        <f t="shared" si="5"/>
        <v>109105.92</v>
      </c>
      <c r="I15" s="67">
        <v>192.02</v>
      </c>
      <c r="J15" s="41">
        <v>122400</v>
      </c>
      <c r="K15" s="51">
        <v>0.97799999999999998</v>
      </c>
      <c r="L15" s="30">
        <v>95.294117647058812</v>
      </c>
      <c r="M15" s="4">
        <f t="shared" si="6"/>
        <v>116639.99999999999</v>
      </c>
      <c r="N15" s="38">
        <f t="shared" si="7"/>
        <v>119707.2</v>
      </c>
      <c r="O15" s="23">
        <v>44201</v>
      </c>
      <c r="P15" s="32">
        <v>426.45</v>
      </c>
      <c r="Q15" s="33">
        <v>80640</v>
      </c>
      <c r="R15" s="13">
        <v>0.96</v>
      </c>
      <c r="S15" s="9">
        <v>78.571428571428569</v>
      </c>
      <c r="T15" s="4">
        <f t="shared" ref="T15" si="10">Q15*S15/100</f>
        <v>63360</v>
      </c>
      <c r="U15" s="38">
        <f t="shared" ref="U15" si="11">Q15*R15</f>
        <v>77414.399999999994</v>
      </c>
    </row>
    <row r="16" spans="1:21" ht="14.25" customHeight="1" x14ac:dyDescent="0.2">
      <c r="A16" s="8">
        <v>44203</v>
      </c>
      <c r="B16" s="32">
        <v>251.77</v>
      </c>
      <c r="C16" s="41">
        <v>110880</v>
      </c>
      <c r="D16" s="11">
        <v>0.99299999999999999</v>
      </c>
      <c r="E16" s="30">
        <v>98.371212121212125</v>
      </c>
      <c r="F16" s="4">
        <f t="shared" si="4"/>
        <v>109074</v>
      </c>
      <c r="G16" s="38">
        <f t="shared" si="5"/>
        <v>110103.84</v>
      </c>
      <c r="H16" s="8">
        <v>44203</v>
      </c>
      <c r="I16" s="32">
        <v>192.54</v>
      </c>
      <c r="J16" s="41">
        <v>122400</v>
      </c>
      <c r="K16" s="13">
        <v>0.97799999999999998</v>
      </c>
      <c r="L16" s="30">
        <v>95.294117647058812</v>
      </c>
      <c r="M16" s="4">
        <f t="shared" si="6"/>
        <v>116639.99999999999</v>
      </c>
      <c r="N16" s="38">
        <f t="shared" si="7"/>
        <v>119707.2</v>
      </c>
      <c r="P16" s="32">
        <v>422.27</v>
      </c>
      <c r="Q16" s="33">
        <v>80640</v>
      </c>
      <c r="R16" s="13">
        <v>0.97299999999999998</v>
      </c>
      <c r="S16" s="9">
        <v>91.071428571428569</v>
      </c>
      <c r="T16" s="4">
        <f t="shared" ref="T16" si="12">Q16*S16/100</f>
        <v>73440</v>
      </c>
      <c r="U16" s="38">
        <f t="shared" ref="U16" si="13">Q16*R16</f>
        <v>78462.720000000001</v>
      </c>
    </row>
    <row r="17" spans="1:21" ht="13.9" customHeight="1" x14ac:dyDescent="0.2">
      <c r="B17" s="32">
        <v>252.29</v>
      </c>
      <c r="C17" s="41">
        <v>110880</v>
      </c>
      <c r="D17" s="11">
        <v>0.98399999999999999</v>
      </c>
      <c r="E17" s="30">
        <v>96.029040404040401</v>
      </c>
      <c r="F17" s="4">
        <f t="shared" si="4"/>
        <v>106477</v>
      </c>
      <c r="G17" s="38">
        <f t="shared" si="5"/>
        <v>109105.92</v>
      </c>
      <c r="I17" s="32">
        <v>192.66</v>
      </c>
      <c r="J17" s="41">
        <v>122400</v>
      </c>
      <c r="K17" s="13">
        <v>0.97499999999999998</v>
      </c>
      <c r="L17" s="30">
        <v>95.294117647058812</v>
      </c>
      <c r="M17" s="4">
        <f t="shared" si="6"/>
        <v>116639.99999999999</v>
      </c>
      <c r="N17" s="38">
        <f t="shared" si="7"/>
        <v>119340</v>
      </c>
      <c r="P17" s="52">
        <f>AVERAGE(P15:P16)</f>
        <v>424.36</v>
      </c>
      <c r="Q17" s="53"/>
      <c r="R17" s="54" t="s">
        <v>0</v>
      </c>
      <c r="S17" s="21">
        <f>T17/U17</f>
        <v>0.87761436700909023</v>
      </c>
      <c r="T17" s="64">
        <f>SUM(T15:T16)</f>
        <v>136800</v>
      </c>
      <c r="U17" s="64">
        <f>SUM(U15:U16)</f>
        <v>155877.12</v>
      </c>
    </row>
    <row r="18" spans="1:21" x14ac:dyDescent="0.2">
      <c r="A18" s="8">
        <v>44204</v>
      </c>
      <c r="B18" s="67">
        <v>250.83</v>
      </c>
      <c r="C18" s="41">
        <v>110880</v>
      </c>
      <c r="D18" s="68">
        <v>0.99299999999999999</v>
      </c>
      <c r="E18" s="30">
        <v>98.371212121212125</v>
      </c>
      <c r="F18" s="4">
        <f t="shared" si="4"/>
        <v>109074</v>
      </c>
      <c r="G18" s="38">
        <f t="shared" si="5"/>
        <v>110103.84</v>
      </c>
      <c r="H18" s="8">
        <v>44204</v>
      </c>
      <c r="I18" s="67">
        <v>192.2</v>
      </c>
      <c r="J18" s="41">
        <v>122400</v>
      </c>
      <c r="K18" s="51">
        <v>0.98299999999999998</v>
      </c>
      <c r="L18" s="30">
        <v>95.294117647058812</v>
      </c>
      <c r="M18" s="4">
        <f t="shared" si="6"/>
        <v>116639.99999999999</v>
      </c>
      <c r="N18" s="38">
        <f t="shared" si="7"/>
        <v>120319.2</v>
      </c>
      <c r="P18" s="45"/>
      <c r="Q18" s="46"/>
      <c r="R18" s="48"/>
      <c r="S18" s="78"/>
      <c r="T18" s="76"/>
      <c r="U18" s="77"/>
    </row>
    <row r="19" spans="1:21" x14ac:dyDescent="0.2">
      <c r="B19" s="67">
        <v>251.96</v>
      </c>
      <c r="C19" s="41">
        <v>110880</v>
      </c>
      <c r="D19" s="68">
        <v>0.99099999999999999</v>
      </c>
      <c r="E19" s="30">
        <v>96.029040404040401</v>
      </c>
      <c r="F19" s="4">
        <f t="shared" si="4"/>
        <v>106477</v>
      </c>
      <c r="G19" s="38">
        <f t="shared" si="5"/>
        <v>109882.08</v>
      </c>
      <c r="I19" s="67">
        <v>191.95</v>
      </c>
      <c r="J19" s="41">
        <v>122400</v>
      </c>
      <c r="K19" s="51">
        <v>0.98799999999999999</v>
      </c>
      <c r="L19" s="30">
        <v>95.294117647058812</v>
      </c>
      <c r="M19" s="4">
        <f t="shared" si="6"/>
        <v>116639.99999999999</v>
      </c>
      <c r="N19" s="38">
        <f t="shared" si="7"/>
        <v>120931.2</v>
      </c>
      <c r="P19" s="113" t="s">
        <v>12</v>
      </c>
      <c r="Q19" s="114"/>
      <c r="R19" s="114"/>
      <c r="S19" s="114"/>
      <c r="T19" s="114"/>
      <c r="U19" s="115"/>
    </row>
    <row r="20" spans="1:21" x14ac:dyDescent="0.2">
      <c r="B20" s="52">
        <f>AVERAGE(B4:B19)</f>
        <v>251.95374999999996</v>
      </c>
      <c r="C20" s="53"/>
      <c r="D20" s="54" t="s">
        <v>0</v>
      </c>
      <c r="E20" s="21">
        <f>F20/G20</f>
        <v>0.9865668047701518</v>
      </c>
      <c r="F20" s="64">
        <f>SUM(F4:F19)</f>
        <v>1732199</v>
      </c>
      <c r="G20" s="64">
        <f>SUM(G4:G19)</f>
        <v>1755784.8</v>
      </c>
      <c r="H20" s="8">
        <v>44205</v>
      </c>
      <c r="I20" s="32">
        <v>192.02</v>
      </c>
      <c r="J20" s="41">
        <v>122400</v>
      </c>
      <c r="K20" s="13">
        <v>0.99299999999999999</v>
      </c>
      <c r="L20" s="30">
        <v>98.272058823529406</v>
      </c>
      <c r="M20" s="4">
        <f t="shared" si="6"/>
        <v>120285</v>
      </c>
      <c r="N20" s="38">
        <f t="shared" si="7"/>
        <v>121543.2</v>
      </c>
      <c r="O20" s="8">
        <v>44202</v>
      </c>
      <c r="P20" s="67">
        <v>456.25</v>
      </c>
      <c r="Q20" s="41">
        <v>70560</v>
      </c>
      <c r="R20" s="51">
        <v>0.98299999999999998</v>
      </c>
      <c r="S20" s="30">
        <v>69.591836734693885</v>
      </c>
      <c r="T20" s="4">
        <f t="shared" ref="T20" si="14">Q20*S20/100</f>
        <v>49104.000000000007</v>
      </c>
      <c r="U20" s="38">
        <f t="shared" ref="U20" si="15">Q20*R20</f>
        <v>69360.479999999996</v>
      </c>
    </row>
    <row r="21" spans="1:21" x14ac:dyDescent="0.2">
      <c r="B21" s="29"/>
      <c r="C21" s="12"/>
      <c r="D21" s="2"/>
      <c r="E21" s="10"/>
      <c r="F21" s="4"/>
      <c r="G21" s="38"/>
      <c r="I21" s="32">
        <v>192.31</v>
      </c>
      <c r="J21" s="41">
        <v>122400</v>
      </c>
      <c r="K21" s="13">
        <v>0.98599999999999999</v>
      </c>
      <c r="L21" s="30">
        <v>98.272058823529406</v>
      </c>
      <c r="M21" s="4">
        <f t="shared" si="6"/>
        <v>120285</v>
      </c>
      <c r="N21" s="38">
        <f t="shared" si="7"/>
        <v>120686.39999999999</v>
      </c>
      <c r="O21" s="6"/>
      <c r="P21" s="67">
        <v>455.77</v>
      </c>
      <c r="Q21" s="41">
        <v>70560</v>
      </c>
      <c r="R21" s="51">
        <v>0.96</v>
      </c>
      <c r="S21" s="30">
        <v>89.795918367346943</v>
      </c>
      <c r="T21" s="4">
        <f t="shared" ref="T21:T37" si="16">Q21*S21/100</f>
        <v>63360</v>
      </c>
      <c r="U21" s="38">
        <f t="shared" ref="U21:U37" si="17">Q21*R21</f>
        <v>67737.599999999991</v>
      </c>
    </row>
    <row r="22" spans="1:21" x14ac:dyDescent="0.2">
      <c r="B22" s="113" t="s">
        <v>16</v>
      </c>
      <c r="C22" s="114"/>
      <c r="D22" s="114"/>
      <c r="E22" s="114"/>
      <c r="F22" s="114"/>
      <c r="G22" s="115"/>
      <c r="H22" s="8">
        <v>44206</v>
      </c>
      <c r="I22" s="67">
        <v>193.29</v>
      </c>
      <c r="J22" s="41">
        <v>122400</v>
      </c>
      <c r="K22" s="51">
        <v>0.98899999999999999</v>
      </c>
      <c r="L22" s="30">
        <v>98.272058823529406</v>
      </c>
      <c r="M22" s="4">
        <f t="shared" si="6"/>
        <v>120285</v>
      </c>
      <c r="N22" s="38">
        <f t="shared" si="7"/>
        <v>121053.6</v>
      </c>
      <c r="O22" s="8">
        <v>44203</v>
      </c>
      <c r="P22" s="32">
        <v>454.91</v>
      </c>
      <c r="Q22" s="41">
        <v>70560</v>
      </c>
      <c r="R22" s="13">
        <v>0.98799999999999999</v>
      </c>
      <c r="S22" s="30">
        <v>94.285714285714278</v>
      </c>
      <c r="T22" s="4">
        <f t="shared" si="16"/>
        <v>66527.999999999985</v>
      </c>
      <c r="U22" s="38">
        <f t="shared" si="17"/>
        <v>69713.279999999999</v>
      </c>
    </row>
    <row r="23" spans="1:21" ht="14.25" customHeight="1" x14ac:dyDescent="0.2">
      <c r="A23" s="8">
        <v>44205</v>
      </c>
      <c r="B23" s="32">
        <v>263.82</v>
      </c>
      <c r="C23" s="41">
        <v>104400</v>
      </c>
      <c r="D23" s="11">
        <v>0.93600000000000005</v>
      </c>
      <c r="E23" s="30">
        <v>79.923371647509583</v>
      </c>
      <c r="F23" s="4">
        <f t="shared" ref="F23" si="18">C23*E23/100</f>
        <v>83440.000000000015</v>
      </c>
      <c r="G23" s="38">
        <f t="shared" ref="G23" si="19">C23*D23</f>
        <v>97718.400000000009</v>
      </c>
      <c r="I23" s="67">
        <v>192.27</v>
      </c>
      <c r="J23" s="41">
        <v>122400</v>
      </c>
      <c r="K23" s="51">
        <v>0.97899999999999998</v>
      </c>
      <c r="L23" s="30">
        <v>95.294117647058812</v>
      </c>
      <c r="M23" s="4">
        <f t="shared" si="6"/>
        <v>116639.99999999999</v>
      </c>
      <c r="N23" s="38">
        <f t="shared" si="7"/>
        <v>119829.59999999999</v>
      </c>
      <c r="O23" s="8"/>
      <c r="P23" s="32">
        <v>454.33</v>
      </c>
      <c r="Q23" s="41">
        <v>70560</v>
      </c>
      <c r="R23" s="13">
        <v>0.96899999999999997</v>
      </c>
      <c r="S23" s="30">
        <v>94.285714285714278</v>
      </c>
      <c r="T23" s="4">
        <f t="shared" si="16"/>
        <v>66527.999999999985</v>
      </c>
      <c r="U23" s="38">
        <f t="shared" si="17"/>
        <v>68372.639999999999</v>
      </c>
    </row>
    <row r="24" spans="1:21" ht="14.25" customHeight="1" x14ac:dyDescent="0.2">
      <c r="B24" s="32">
        <v>263.75</v>
      </c>
      <c r="C24" s="41">
        <v>104400</v>
      </c>
      <c r="D24" s="11">
        <v>0.99099999999999999</v>
      </c>
      <c r="E24" s="30">
        <v>98.191570881226056</v>
      </c>
      <c r="F24" s="4">
        <f t="shared" ref="F24:F46" si="20">C24*E24/100</f>
        <v>102512</v>
      </c>
      <c r="G24" s="38">
        <f t="shared" ref="G24:G46" si="21">C24*D24</f>
        <v>103460.4</v>
      </c>
      <c r="H24" s="8">
        <v>44207</v>
      </c>
      <c r="I24" s="32">
        <v>0</v>
      </c>
      <c r="J24" s="41">
        <v>0</v>
      </c>
      <c r="K24" s="13">
        <v>0</v>
      </c>
      <c r="L24" s="30">
        <v>0</v>
      </c>
      <c r="M24" s="4">
        <f t="shared" si="6"/>
        <v>0</v>
      </c>
      <c r="N24" s="38">
        <f t="shared" si="7"/>
        <v>0</v>
      </c>
      <c r="O24" s="8">
        <v>44204</v>
      </c>
      <c r="P24" s="67">
        <v>455.75</v>
      </c>
      <c r="Q24" s="41">
        <v>70560</v>
      </c>
      <c r="R24" s="51">
        <v>0.96899999999999997</v>
      </c>
      <c r="S24" s="30">
        <v>94.285714285714278</v>
      </c>
      <c r="T24" s="4">
        <f t="shared" si="16"/>
        <v>66527.999999999985</v>
      </c>
      <c r="U24" s="38">
        <f t="shared" si="17"/>
        <v>68372.639999999999</v>
      </c>
    </row>
    <row r="25" spans="1:21" x14ac:dyDescent="0.2">
      <c r="A25" s="8">
        <v>44206</v>
      </c>
      <c r="B25" s="67">
        <v>263.60000000000002</v>
      </c>
      <c r="C25" s="41">
        <v>104400</v>
      </c>
      <c r="D25" s="68">
        <v>0.98599999999999999</v>
      </c>
      <c r="E25" s="30">
        <v>95.908045977011497</v>
      </c>
      <c r="F25" s="4">
        <f t="shared" si="20"/>
        <v>100128</v>
      </c>
      <c r="G25" s="38">
        <f t="shared" si="21"/>
        <v>102938.4</v>
      </c>
      <c r="I25" s="32">
        <v>0</v>
      </c>
      <c r="J25" s="41">
        <v>0</v>
      </c>
      <c r="K25" s="13">
        <v>0</v>
      </c>
      <c r="L25" s="30">
        <v>0</v>
      </c>
      <c r="M25" s="4">
        <f t="shared" si="6"/>
        <v>0</v>
      </c>
      <c r="N25" s="38">
        <f t="shared" si="7"/>
        <v>0</v>
      </c>
      <c r="P25" s="67">
        <v>457.64</v>
      </c>
      <c r="Q25" s="41">
        <v>70560</v>
      </c>
      <c r="R25" s="51">
        <v>0.97199999999999998</v>
      </c>
      <c r="S25" s="30">
        <v>96.530612244897966</v>
      </c>
      <c r="T25" s="4">
        <f t="shared" si="16"/>
        <v>68112.000000000015</v>
      </c>
      <c r="U25" s="38">
        <f t="shared" si="17"/>
        <v>68584.319999999992</v>
      </c>
    </row>
    <row r="26" spans="1:21" x14ac:dyDescent="0.2">
      <c r="B26" s="67">
        <v>263.31</v>
      </c>
      <c r="C26" s="41">
        <v>104400</v>
      </c>
      <c r="D26" s="68">
        <v>0.99299999999999999</v>
      </c>
      <c r="E26" s="30">
        <v>98.191570881226056</v>
      </c>
      <c r="F26" s="4">
        <f t="shared" si="20"/>
        <v>102512</v>
      </c>
      <c r="G26" s="38">
        <f t="shared" si="21"/>
        <v>103669.2</v>
      </c>
      <c r="H26" s="8">
        <v>44208</v>
      </c>
      <c r="I26" s="67">
        <v>190</v>
      </c>
      <c r="J26" s="41">
        <v>27000</v>
      </c>
      <c r="K26" s="51">
        <v>0.3</v>
      </c>
      <c r="L26" s="30">
        <v>0</v>
      </c>
      <c r="M26" s="4">
        <f t="shared" si="6"/>
        <v>0</v>
      </c>
      <c r="N26" s="38">
        <f t="shared" si="7"/>
        <v>8100</v>
      </c>
      <c r="O26" s="8">
        <v>44205</v>
      </c>
      <c r="P26" s="32">
        <v>455.48</v>
      </c>
      <c r="Q26" s="41">
        <v>70560</v>
      </c>
      <c r="R26" s="13">
        <v>0.98299999999999998</v>
      </c>
      <c r="S26" s="30">
        <v>96.530612244897966</v>
      </c>
      <c r="T26" s="4">
        <f t="shared" si="16"/>
        <v>68112.000000000015</v>
      </c>
      <c r="U26" s="38">
        <f t="shared" si="17"/>
        <v>69360.479999999996</v>
      </c>
    </row>
    <row r="27" spans="1:21" x14ac:dyDescent="0.2">
      <c r="A27" s="8">
        <v>44207</v>
      </c>
      <c r="B27" s="32">
        <v>264.08</v>
      </c>
      <c r="C27" s="41">
        <v>104400</v>
      </c>
      <c r="D27" s="11">
        <v>0.98899999999999999</v>
      </c>
      <c r="E27" s="30">
        <v>98.191570881226056</v>
      </c>
      <c r="F27" s="4">
        <f t="shared" si="20"/>
        <v>102512</v>
      </c>
      <c r="G27" s="38">
        <f t="shared" si="21"/>
        <v>103251.6</v>
      </c>
      <c r="I27" s="67">
        <v>192.9</v>
      </c>
      <c r="J27" s="41">
        <v>116640</v>
      </c>
      <c r="K27" s="51">
        <v>0.98399999999999999</v>
      </c>
      <c r="L27" s="30">
        <v>28.125</v>
      </c>
      <c r="M27" s="4">
        <f t="shared" si="6"/>
        <v>32805</v>
      </c>
      <c r="N27" s="38">
        <f t="shared" si="7"/>
        <v>114773.75999999999</v>
      </c>
      <c r="P27" s="32">
        <v>455.79</v>
      </c>
      <c r="Q27" s="41">
        <v>70560</v>
      </c>
      <c r="R27" s="13">
        <v>0.97299999999999998</v>
      </c>
      <c r="S27" s="30">
        <v>96.530612244897966</v>
      </c>
      <c r="T27" s="4">
        <f t="shared" si="16"/>
        <v>68112.000000000015</v>
      </c>
      <c r="U27" s="38">
        <f t="shared" si="17"/>
        <v>68654.880000000005</v>
      </c>
    </row>
    <row r="28" spans="1:21" x14ac:dyDescent="0.2">
      <c r="B28" s="32">
        <v>263.08</v>
      </c>
      <c r="C28" s="41">
        <v>104400</v>
      </c>
      <c r="D28" s="11">
        <v>0.99299999999999999</v>
      </c>
      <c r="E28" s="30">
        <v>98.191570881226056</v>
      </c>
      <c r="F28" s="4">
        <f t="shared" si="20"/>
        <v>102512</v>
      </c>
      <c r="G28" s="38">
        <f t="shared" si="21"/>
        <v>103669.2</v>
      </c>
      <c r="H28" s="8">
        <v>44209</v>
      </c>
      <c r="I28" s="32">
        <v>192.18</v>
      </c>
      <c r="J28" s="41">
        <v>119520</v>
      </c>
      <c r="K28" s="13">
        <v>0.96799999999999997</v>
      </c>
      <c r="L28" s="30">
        <v>94.540662650602414</v>
      </c>
      <c r="M28" s="4">
        <f t="shared" si="6"/>
        <v>112995</v>
      </c>
      <c r="N28" s="38">
        <f t="shared" si="7"/>
        <v>115695.36</v>
      </c>
      <c r="O28" s="8">
        <v>44206</v>
      </c>
      <c r="P28" s="67">
        <v>453.87</v>
      </c>
      <c r="Q28" s="41">
        <v>70560</v>
      </c>
      <c r="R28" s="51">
        <v>0.96899999999999997</v>
      </c>
      <c r="S28" s="30">
        <v>94.285714285714278</v>
      </c>
      <c r="T28" s="4">
        <f t="shared" si="16"/>
        <v>66527.999999999985</v>
      </c>
      <c r="U28" s="38">
        <f t="shared" si="17"/>
        <v>68372.639999999999</v>
      </c>
    </row>
    <row r="29" spans="1:21" x14ac:dyDescent="0.2">
      <c r="A29" s="8">
        <v>44208</v>
      </c>
      <c r="B29" s="67">
        <v>262.75</v>
      </c>
      <c r="C29" s="41">
        <v>105120</v>
      </c>
      <c r="D29" s="68">
        <v>0.98899999999999999</v>
      </c>
      <c r="E29" s="30">
        <v>97.519025875190252</v>
      </c>
      <c r="F29" s="4">
        <f t="shared" si="20"/>
        <v>102512</v>
      </c>
      <c r="G29" s="38">
        <f t="shared" si="21"/>
        <v>103963.68</v>
      </c>
      <c r="I29" s="74">
        <v>192.91</v>
      </c>
      <c r="J29" s="41">
        <v>122400</v>
      </c>
      <c r="K29" s="13">
        <v>0.97899999999999998</v>
      </c>
      <c r="L29" s="30">
        <v>95.294117647058812</v>
      </c>
      <c r="M29" s="4">
        <f t="shared" si="6"/>
        <v>116639.99999999999</v>
      </c>
      <c r="N29" s="38">
        <f t="shared" si="7"/>
        <v>119829.59999999999</v>
      </c>
      <c r="P29" s="67">
        <v>454.55</v>
      </c>
      <c r="Q29" s="41">
        <v>70560</v>
      </c>
      <c r="R29" s="51">
        <v>0.97299999999999998</v>
      </c>
      <c r="S29" s="30">
        <v>96.530612244897966</v>
      </c>
      <c r="T29" s="4">
        <f t="shared" si="16"/>
        <v>68112.000000000015</v>
      </c>
      <c r="U29" s="38">
        <f t="shared" si="17"/>
        <v>68654.880000000005</v>
      </c>
    </row>
    <row r="30" spans="1:21" x14ac:dyDescent="0.2">
      <c r="B30" s="67">
        <v>262.29000000000002</v>
      </c>
      <c r="C30" s="41">
        <v>105840</v>
      </c>
      <c r="D30" s="68">
        <v>0.97799999999999998</v>
      </c>
      <c r="E30" s="30">
        <v>96.855631141345427</v>
      </c>
      <c r="F30" s="4">
        <f t="shared" si="20"/>
        <v>102512</v>
      </c>
      <c r="G30" s="38">
        <f t="shared" si="21"/>
        <v>103511.52</v>
      </c>
      <c r="H30" s="8">
        <v>44210</v>
      </c>
      <c r="I30" s="67">
        <v>192.52</v>
      </c>
      <c r="J30" s="41">
        <v>122400</v>
      </c>
      <c r="K30" s="51">
        <v>0.98</v>
      </c>
      <c r="L30" s="30">
        <v>95.294117647058812</v>
      </c>
      <c r="M30" s="4">
        <f t="shared" si="6"/>
        <v>116639.99999999999</v>
      </c>
      <c r="N30" s="38">
        <f t="shared" si="7"/>
        <v>119952</v>
      </c>
      <c r="O30" s="8">
        <v>44207</v>
      </c>
      <c r="P30" s="32">
        <v>454.06</v>
      </c>
      <c r="Q30" s="41">
        <v>70560</v>
      </c>
      <c r="R30" s="13">
        <v>0.97399999999999998</v>
      </c>
      <c r="S30" s="30">
        <v>85.306122448979593</v>
      </c>
      <c r="T30" s="4">
        <f t="shared" si="16"/>
        <v>60192</v>
      </c>
      <c r="U30" s="38">
        <f t="shared" si="17"/>
        <v>68725.440000000002</v>
      </c>
    </row>
    <row r="31" spans="1:21" x14ac:dyDescent="0.2">
      <c r="A31" s="8">
        <v>44209</v>
      </c>
      <c r="B31" s="32">
        <v>263.12</v>
      </c>
      <c r="C31" s="41">
        <v>105840</v>
      </c>
      <c r="D31" s="11">
        <v>0.98499999999999999</v>
      </c>
      <c r="E31" s="30">
        <v>96.855631141345427</v>
      </c>
      <c r="F31" s="4">
        <f t="shared" si="20"/>
        <v>102512</v>
      </c>
      <c r="G31" s="38">
        <f t="shared" si="21"/>
        <v>104252.4</v>
      </c>
      <c r="H31" s="6"/>
      <c r="I31" s="67">
        <v>193.14</v>
      </c>
      <c r="J31" s="41">
        <v>122400</v>
      </c>
      <c r="K31" s="51">
        <v>0.95499999999999996</v>
      </c>
      <c r="L31" s="30">
        <v>92.316176470588246</v>
      </c>
      <c r="M31" s="4">
        <f t="shared" si="6"/>
        <v>112995.00000000001</v>
      </c>
      <c r="N31" s="38">
        <f t="shared" si="7"/>
        <v>116892</v>
      </c>
      <c r="P31" s="32">
        <v>454.35</v>
      </c>
      <c r="Q31" s="41">
        <v>70560</v>
      </c>
      <c r="R31" s="13">
        <v>0.98599999999999999</v>
      </c>
      <c r="S31" s="30">
        <v>96.530612244897966</v>
      </c>
      <c r="T31" s="4">
        <f t="shared" si="16"/>
        <v>68112.000000000015</v>
      </c>
      <c r="U31" s="38">
        <f t="shared" si="17"/>
        <v>69572.160000000003</v>
      </c>
    </row>
    <row r="32" spans="1:21" x14ac:dyDescent="0.2">
      <c r="A32" s="6"/>
      <c r="B32" s="32">
        <v>263.02</v>
      </c>
      <c r="C32" s="41">
        <v>105840</v>
      </c>
      <c r="D32" s="11">
        <v>0.98199999999999998</v>
      </c>
      <c r="E32" s="30">
        <v>96.855631141345427</v>
      </c>
      <c r="F32" s="4">
        <f t="shared" si="20"/>
        <v>102512</v>
      </c>
      <c r="G32" s="38">
        <f t="shared" si="21"/>
        <v>103934.88</v>
      </c>
      <c r="H32" s="8">
        <v>44211</v>
      </c>
      <c r="I32" s="32">
        <v>162.44</v>
      </c>
      <c r="J32" s="41">
        <v>122400</v>
      </c>
      <c r="K32" s="13">
        <v>0.97499999999999998</v>
      </c>
      <c r="L32" s="30">
        <v>95.294117647058812</v>
      </c>
      <c r="M32" s="4">
        <f t="shared" si="6"/>
        <v>116639.99999999999</v>
      </c>
      <c r="N32" s="38">
        <f t="shared" si="7"/>
        <v>119340</v>
      </c>
      <c r="O32" s="8">
        <v>44208</v>
      </c>
      <c r="P32" s="67">
        <v>455.54</v>
      </c>
      <c r="Q32" s="41">
        <v>70560</v>
      </c>
      <c r="R32" s="51">
        <v>0.97199999999999998</v>
      </c>
      <c r="S32" s="30">
        <v>94.285714285714278</v>
      </c>
      <c r="T32" s="4">
        <f t="shared" si="16"/>
        <v>66527.999999999985</v>
      </c>
      <c r="U32" s="38">
        <f t="shared" si="17"/>
        <v>68584.319999999992</v>
      </c>
    </row>
    <row r="33" spans="1:21" ht="14.25" customHeight="1" x14ac:dyDescent="0.2">
      <c r="A33" s="8">
        <v>44210</v>
      </c>
      <c r="B33" s="67">
        <v>263.83</v>
      </c>
      <c r="C33" s="41">
        <v>105840</v>
      </c>
      <c r="D33" s="68">
        <v>0.98299999999999998</v>
      </c>
      <c r="E33" s="30">
        <v>90.098261526832957</v>
      </c>
      <c r="F33" s="4">
        <f t="shared" si="20"/>
        <v>95360</v>
      </c>
      <c r="G33" s="38">
        <f t="shared" si="21"/>
        <v>104040.72</v>
      </c>
      <c r="I33" s="32">
        <v>192.12</v>
      </c>
      <c r="J33" s="41">
        <v>122400</v>
      </c>
      <c r="K33" s="13">
        <v>0.97599999999999998</v>
      </c>
      <c r="L33" s="30">
        <v>92.316176470588246</v>
      </c>
      <c r="M33" s="4">
        <f t="shared" si="6"/>
        <v>112995.00000000001</v>
      </c>
      <c r="N33" s="38">
        <f t="shared" si="7"/>
        <v>119462.39999999999</v>
      </c>
      <c r="O33" s="8"/>
      <c r="P33" s="67">
        <v>453.43</v>
      </c>
      <c r="Q33" s="41">
        <v>70560</v>
      </c>
      <c r="R33" s="51">
        <v>0.97199999999999998</v>
      </c>
      <c r="S33" s="30">
        <v>92.040816326530617</v>
      </c>
      <c r="T33" s="4">
        <f t="shared" si="16"/>
        <v>64944</v>
      </c>
      <c r="U33" s="38">
        <f t="shared" si="17"/>
        <v>68584.319999999992</v>
      </c>
    </row>
    <row r="34" spans="1:21" x14ac:dyDescent="0.2">
      <c r="A34" s="6"/>
      <c r="B34" s="67">
        <v>265.25</v>
      </c>
      <c r="C34" s="41">
        <v>105840</v>
      </c>
      <c r="D34" s="68">
        <v>0.97399999999999998</v>
      </c>
      <c r="E34" s="30">
        <v>94.603174603174594</v>
      </c>
      <c r="F34" s="4">
        <f t="shared" si="20"/>
        <v>100127.99999999999</v>
      </c>
      <c r="G34" s="38">
        <f t="shared" si="21"/>
        <v>103088.16</v>
      </c>
      <c r="H34" s="8">
        <v>44212</v>
      </c>
      <c r="I34" s="67">
        <v>192.44</v>
      </c>
      <c r="J34" s="41">
        <v>122400</v>
      </c>
      <c r="K34" s="51">
        <v>0.97899999999999998</v>
      </c>
      <c r="L34" s="30">
        <v>95.294117647058812</v>
      </c>
      <c r="M34" s="4">
        <f t="shared" si="6"/>
        <v>116639.99999999999</v>
      </c>
      <c r="N34" s="38">
        <f t="shared" si="7"/>
        <v>119829.59999999999</v>
      </c>
      <c r="O34" s="8">
        <v>44209</v>
      </c>
      <c r="P34" s="32">
        <v>455.02</v>
      </c>
      <c r="Q34" s="41">
        <v>70560</v>
      </c>
      <c r="R34" s="13">
        <v>0.96099999999999997</v>
      </c>
      <c r="S34" s="30">
        <v>94.285714285714278</v>
      </c>
      <c r="T34" s="4">
        <f t="shared" si="16"/>
        <v>66527.999999999985</v>
      </c>
      <c r="U34" s="38">
        <f t="shared" si="17"/>
        <v>67808.160000000003</v>
      </c>
    </row>
    <row r="35" spans="1:21" x14ac:dyDescent="0.2">
      <c r="A35" s="8">
        <v>44211</v>
      </c>
      <c r="B35" s="32">
        <v>263.06</v>
      </c>
      <c r="C35" s="41">
        <v>105840</v>
      </c>
      <c r="D35" s="11">
        <v>0.98299999999999998</v>
      </c>
      <c r="E35" s="30">
        <v>96.855631141345427</v>
      </c>
      <c r="F35" s="4">
        <f t="shared" si="20"/>
        <v>102512</v>
      </c>
      <c r="G35" s="38">
        <f t="shared" si="21"/>
        <v>104040.72</v>
      </c>
      <c r="I35" s="67">
        <v>193.48</v>
      </c>
      <c r="J35" s="41">
        <v>122400</v>
      </c>
      <c r="K35" s="51">
        <v>0.98599999999999999</v>
      </c>
      <c r="L35" s="30">
        <v>95.294117647058812</v>
      </c>
      <c r="M35" s="4">
        <f t="shared" si="6"/>
        <v>116639.99999999999</v>
      </c>
      <c r="N35" s="38">
        <f t="shared" si="7"/>
        <v>120686.39999999999</v>
      </c>
      <c r="P35" s="32">
        <v>454.85</v>
      </c>
      <c r="Q35" s="41">
        <v>70560</v>
      </c>
      <c r="R35" s="13">
        <v>0.97599999999999998</v>
      </c>
      <c r="S35" s="30">
        <v>96.530612244897966</v>
      </c>
      <c r="T35" s="4">
        <f t="shared" si="16"/>
        <v>68112.000000000015</v>
      </c>
      <c r="U35" s="38">
        <f t="shared" si="17"/>
        <v>68866.559999999998</v>
      </c>
    </row>
    <row r="36" spans="1:21" ht="14.25" customHeight="1" x14ac:dyDescent="0.2">
      <c r="A36" s="6"/>
      <c r="B36" s="32">
        <v>264.47000000000003</v>
      </c>
      <c r="C36" s="41">
        <v>106560</v>
      </c>
      <c r="D36" s="11">
        <v>0.98399999999999999</v>
      </c>
      <c r="E36" s="30">
        <v>96.201201201201201</v>
      </c>
      <c r="F36" s="4">
        <f t="shared" si="20"/>
        <v>102512</v>
      </c>
      <c r="G36" s="38">
        <f t="shared" si="21"/>
        <v>104855.03999999999</v>
      </c>
      <c r="H36" s="8">
        <v>44213</v>
      </c>
      <c r="I36" s="32">
        <v>191.92</v>
      </c>
      <c r="J36" s="41">
        <v>122400</v>
      </c>
      <c r="K36" s="13">
        <v>0.98299999999999998</v>
      </c>
      <c r="L36" s="30">
        <v>95.294117647058812</v>
      </c>
      <c r="M36" s="4">
        <f t="shared" si="6"/>
        <v>116639.99999999999</v>
      </c>
      <c r="N36" s="38">
        <f t="shared" si="7"/>
        <v>120319.2</v>
      </c>
      <c r="O36" s="8">
        <v>44210</v>
      </c>
      <c r="P36" s="67">
        <v>455.39</v>
      </c>
      <c r="Q36" s="41">
        <v>70560</v>
      </c>
      <c r="R36" s="51">
        <v>0.99299999999999999</v>
      </c>
      <c r="S36" s="30">
        <v>94.285714285714278</v>
      </c>
      <c r="T36" s="4">
        <f t="shared" si="16"/>
        <v>66527.999999999985</v>
      </c>
      <c r="U36" s="38">
        <f t="shared" si="17"/>
        <v>70066.080000000002</v>
      </c>
    </row>
    <row r="37" spans="1:21" ht="14.25" customHeight="1" x14ac:dyDescent="0.2">
      <c r="A37" s="8">
        <v>44212</v>
      </c>
      <c r="B37" s="67">
        <v>263.58</v>
      </c>
      <c r="C37" s="41">
        <v>106560</v>
      </c>
      <c r="D37" s="68">
        <v>0.98599999999999999</v>
      </c>
      <c r="E37" s="30">
        <v>96.201201201201201</v>
      </c>
      <c r="F37" s="4">
        <f t="shared" si="20"/>
        <v>102512</v>
      </c>
      <c r="G37" s="38">
        <f t="shared" si="21"/>
        <v>105068.16</v>
      </c>
      <c r="I37" s="32">
        <v>192.52</v>
      </c>
      <c r="J37" s="41">
        <v>122400</v>
      </c>
      <c r="K37" s="13">
        <v>0.98799999999999999</v>
      </c>
      <c r="L37" s="30">
        <v>95.294117647058812</v>
      </c>
      <c r="M37" s="4">
        <f t="shared" si="6"/>
        <v>116639.99999999999</v>
      </c>
      <c r="N37" s="38">
        <f t="shared" si="7"/>
        <v>120931.2</v>
      </c>
      <c r="O37" s="6"/>
      <c r="P37" s="67">
        <v>455.6</v>
      </c>
      <c r="Q37" s="41">
        <v>70560</v>
      </c>
      <c r="R37" s="51">
        <v>0.97</v>
      </c>
      <c r="S37" s="30">
        <v>92.040816326530617</v>
      </c>
      <c r="T37" s="4">
        <f t="shared" si="16"/>
        <v>64944</v>
      </c>
      <c r="U37" s="38">
        <f t="shared" si="17"/>
        <v>68443.199999999997</v>
      </c>
    </row>
    <row r="38" spans="1:21" ht="14.25" customHeight="1" x14ac:dyDescent="0.2">
      <c r="B38" s="67">
        <v>264.29000000000002</v>
      </c>
      <c r="C38" s="41">
        <v>106560</v>
      </c>
      <c r="D38" s="68">
        <v>0.99299999999999999</v>
      </c>
      <c r="E38" s="30">
        <v>98.438438438438439</v>
      </c>
      <c r="F38" s="4">
        <f t="shared" si="20"/>
        <v>104896</v>
      </c>
      <c r="G38" s="38">
        <f t="shared" si="21"/>
        <v>105814.08</v>
      </c>
      <c r="H38" s="8">
        <v>44214</v>
      </c>
      <c r="I38" s="67">
        <v>193.14</v>
      </c>
      <c r="J38" s="41">
        <v>122400</v>
      </c>
      <c r="K38" s="51">
        <v>0.98199999999999998</v>
      </c>
      <c r="L38" s="30">
        <v>95.294117647058812</v>
      </c>
      <c r="M38" s="4">
        <f t="shared" si="6"/>
        <v>116639.99999999999</v>
      </c>
      <c r="N38" s="38">
        <f t="shared" si="7"/>
        <v>120196.8</v>
      </c>
      <c r="P38" s="52">
        <f>AVERAGE(P20:P37)</f>
        <v>455.14333333333343</v>
      </c>
      <c r="Q38" s="53"/>
      <c r="R38" s="54" t="s">
        <v>0</v>
      </c>
      <c r="S38" s="21">
        <f>T38/U38</f>
        <v>0.95078332307670821</v>
      </c>
      <c r="T38" s="64">
        <f>SUM(T20:T37)</f>
        <v>1176912</v>
      </c>
      <c r="U38" s="64">
        <f>SUM(U20:U37)</f>
        <v>1237834.08</v>
      </c>
    </row>
    <row r="39" spans="1:21" ht="12.75" customHeight="1" x14ac:dyDescent="0.2">
      <c r="A39" s="8">
        <v>44213</v>
      </c>
      <c r="B39" s="32">
        <v>263.31</v>
      </c>
      <c r="C39" s="41">
        <v>106560</v>
      </c>
      <c r="D39" s="11">
        <v>0.99099999999999999</v>
      </c>
      <c r="E39" s="30">
        <v>98.438438438438439</v>
      </c>
      <c r="F39" s="4">
        <f t="shared" si="20"/>
        <v>104896</v>
      </c>
      <c r="G39" s="38">
        <f t="shared" si="21"/>
        <v>105600.96000000001</v>
      </c>
      <c r="I39" s="67">
        <v>192.63</v>
      </c>
      <c r="J39" s="41">
        <v>122400</v>
      </c>
      <c r="K39" s="51">
        <v>0.98</v>
      </c>
      <c r="L39" s="30">
        <v>95.294117647058812</v>
      </c>
      <c r="M39" s="4">
        <f t="shared" si="6"/>
        <v>116639.99999999999</v>
      </c>
      <c r="N39" s="38">
        <f t="shared" si="7"/>
        <v>119952</v>
      </c>
      <c r="P39" s="79"/>
      <c r="Q39" s="80"/>
      <c r="R39" s="80"/>
      <c r="S39" s="80"/>
      <c r="T39" s="80"/>
      <c r="U39" s="81"/>
    </row>
    <row r="40" spans="1:21" ht="12.75" customHeight="1" x14ac:dyDescent="0.2">
      <c r="B40" s="32">
        <v>264.7</v>
      </c>
      <c r="C40" s="41">
        <v>106560</v>
      </c>
      <c r="D40" s="11">
        <v>0.99099999999999999</v>
      </c>
      <c r="E40" s="30">
        <v>98.438438438438439</v>
      </c>
      <c r="F40" s="4">
        <f t="shared" si="20"/>
        <v>104896</v>
      </c>
      <c r="G40" s="38">
        <f t="shared" si="21"/>
        <v>105600.96000000001</v>
      </c>
      <c r="H40" s="8">
        <v>44215</v>
      </c>
      <c r="I40" s="32">
        <v>192.33</v>
      </c>
      <c r="J40" s="41">
        <v>122400</v>
      </c>
      <c r="K40" s="13">
        <v>0.97099999999999997</v>
      </c>
      <c r="L40" s="30">
        <v>95.294117647058812</v>
      </c>
      <c r="M40" s="4">
        <f t="shared" si="6"/>
        <v>116639.99999999999</v>
      </c>
      <c r="N40" s="38">
        <f t="shared" si="7"/>
        <v>118850.4</v>
      </c>
      <c r="P40" s="113" t="s">
        <v>20</v>
      </c>
      <c r="Q40" s="114"/>
      <c r="R40" s="114"/>
      <c r="S40" s="114"/>
      <c r="T40" s="114"/>
      <c r="U40" s="115"/>
    </row>
    <row r="41" spans="1:21" ht="12.75" customHeight="1" x14ac:dyDescent="0.2">
      <c r="A41" s="8">
        <v>44214</v>
      </c>
      <c r="B41" s="67">
        <v>264.08</v>
      </c>
      <c r="C41" s="41">
        <v>106560</v>
      </c>
      <c r="D41" s="68">
        <v>0.98599999999999999</v>
      </c>
      <c r="E41" s="30">
        <v>96.201201201201201</v>
      </c>
      <c r="F41" s="4">
        <f t="shared" si="20"/>
        <v>102512</v>
      </c>
      <c r="G41" s="38">
        <f t="shared" si="21"/>
        <v>105068.16</v>
      </c>
      <c r="H41" s="6"/>
      <c r="I41" s="32">
        <v>192.08</v>
      </c>
      <c r="J41" s="41">
        <v>122400</v>
      </c>
      <c r="K41" s="13">
        <v>0.98599999999999999</v>
      </c>
      <c r="L41" s="30">
        <v>98.272058823529406</v>
      </c>
      <c r="M41" s="4">
        <f t="shared" si="6"/>
        <v>120285</v>
      </c>
      <c r="N41" s="38">
        <f t="shared" si="7"/>
        <v>120686.39999999999</v>
      </c>
      <c r="O41" s="8">
        <v>44211</v>
      </c>
      <c r="P41" s="32">
        <v>371.34</v>
      </c>
      <c r="Q41" s="41">
        <v>86400</v>
      </c>
      <c r="R41" s="13">
        <v>0.92500000000000004</v>
      </c>
      <c r="S41" s="30">
        <v>66.222222222222229</v>
      </c>
      <c r="T41" s="4">
        <f t="shared" ref="T41" si="22">Q41*S41/100</f>
        <v>57216.000000000007</v>
      </c>
      <c r="U41" s="38">
        <f t="shared" ref="U41" si="23">Q41*R41</f>
        <v>79920</v>
      </c>
    </row>
    <row r="42" spans="1:21" ht="12.75" customHeight="1" x14ac:dyDescent="0.2">
      <c r="B42" s="67">
        <v>263.33</v>
      </c>
      <c r="C42" s="41">
        <v>106560</v>
      </c>
      <c r="D42" s="68">
        <v>0.99299999999999999</v>
      </c>
      <c r="E42" s="30">
        <v>98.438438438438439</v>
      </c>
      <c r="F42" s="4">
        <f t="shared" si="20"/>
        <v>104896</v>
      </c>
      <c r="G42" s="38">
        <f t="shared" si="21"/>
        <v>105814.08</v>
      </c>
      <c r="H42" s="8">
        <v>44216</v>
      </c>
      <c r="I42" s="67">
        <v>192.47</v>
      </c>
      <c r="J42" s="41">
        <v>122400</v>
      </c>
      <c r="K42" s="51">
        <v>0.97099999999999997</v>
      </c>
      <c r="L42" s="30">
        <v>95.294117647058812</v>
      </c>
      <c r="M42" s="4">
        <f t="shared" si="6"/>
        <v>116639.99999999999</v>
      </c>
      <c r="N42" s="38">
        <f t="shared" si="7"/>
        <v>118850.4</v>
      </c>
      <c r="P42" s="32">
        <v>370.52</v>
      </c>
      <c r="Q42" s="41">
        <v>86400</v>
      </c>
      <c r="R42" s="13">
        <v>0.96499999999999997</v>
      </c>
      <c r="S42" s="30">
        <v>95.194444444444443</v>
      </c>
      <c r="T42" s="4">
        <f t="shared" ref="T42:T48" si="24">Q42*S42/100</f>
        <v>82248</v>
      </c>
      <c r="U42" s="38">
        <f t="shared" ref="U42:U48" si="25">Q42*R42</f>
        <v>83376</v>
      </c>
    </row>
    <row r="43" spans="1:21" ht="12.75" customHeight="1" x14ac:dyDescent="0.2">
      <c r="A43" s="8">
        <v>44215</v>
      </c>
      <c r="B43" s="32">
        <v>264.52</v>
      </c>
      <c r="C43" s="41">
        <v>106560</v>
      </c>
      <c r="D43" s="11">
        <v>0.98899999999999999</v>
      </c>
      <c r="E43" s="30">
        <v>96.201201201201201</v>
      </c>
      <c r="F43" s="4">
        <f t="shared" si="20"/>
        <v>102512</v>
      </c>
      <c r="G43" s="38">
        <f t="shared" si="21"/>
        <v>105387.84</v>
      </c>
      <c r="I43" s="67">
        <v>192.97</v>
      </c>
      <c r="J43" s="41">
        <v>122400</v>
      </c>
      <c r="K43" s="51">
        <v>0.97899999999999998</v>
      </c>
      <c r="L43" s="30">
        <v>95.294117647058812</v>
      </c>
      <c r="M43" s="4">
        <f t="shared" si="6"/>
        <v>116639.99999999999</v>
      </c>
      <c r="N43" s="38">
        <f t="shared" si="7"/>
        <v>119829.59999999999</v>
      </c>
      <c r="O43" s="8">
        <v>44212</v>
      </c>
      <c r="P43" s="67">
        <v>371.44</v>
      </c>
      <c r="Q43" s="41">
        <v>86400</v>
      </c>
      <c r="R43" s="51">
        <v>0.98099999999999998</v>
      </c>
      <c r="S43" s="30">
        <v>95.194444444444443</v>
      </c>
      <c r="T43" s="4">
        <f t="shared" si="24"/>
        <v>82248</v>
      </c>
      <c r="U43" s="38">
        <f t="shared" si="25"/>
        <v>84758.399999999994</v>
      </c>
    </row>
    <row r="44" spans="1:21" ht="12.75" customHeight="1" x14ac:dyDescent="0.2">
      <c r="A44" s="6"/>
      <c r="B44" s="32">
        <v>264.25</v>
      </c>
      <c r="C44" s="41">
        <v>106560</v>
      </c>
      <c r="D44" s="11">
        <v>0.996</v>
      </c>
      <c r="E44" s="30">
        <v>96.201201201201201</v>
      </c>
      <c r="F44" s="4">
        <f t="shared" si="20"/>
        <v>102512</v>
      </c>
      <c r="G44" s="38">
        <f t="shared" si="21"/>
        <v>106133.75999999999</v>
      </c>
      <c r="H44" s="8">
        <v>44217</v>
      </c>
      <c r="I44" s="32">
        <v>192.62</v>
      </c>
      <c r="J44" s="41">
        <v>122400</v>
      </c>
      <c r="K44" s="13">
        <v>0.97699999999999998</v>
      </c>
      <c r="L44" s="30">
        <v>95.294117647058812</v>
      </c>
      <c r="M44" s="4">
        <f t="shared" si="6"/>
        <v>116639.99999999999</v>
      </c>
      <c r="N44" s="38">
        <f t="shared" si="7"/>
        <v>119584.8</v>
      </c>
      <c r="P44" s="67">
        <v>371.81</v>
      </c>
      <c r="Q44" s="41">
        <v>86400</v>
      </c>
      <c r="R44" s="51">
        <v>0.98899999999999999</v>
      </c>
      <c r="S44" s="30">
        <v>97.2638888888889</v>
      </c>
      <c r="T44" s="4">
        <f t="shared" si="24"/>
        <v>84036.000000000015</v>
      </c>
      <c r="U44" s="38">
        <f t="shared" si="25"/>
        <v>85449.600000000006</v>
      </c>
    </row>
    <row r="45" spans="1:21" ht="12.75" customHeight="1" x14ac:dyDescent="0.2">
      <c r="A45" s="8">
        <v>44216</v>
      </c>
      <c r="B45" s="67">
        <v>0</v>
      </c>
      <c r="C45" s="41">
        <v>0</v>
      </c>
      <c r="D45" s="68">
        <v>0</v>
      </c>
      <c r="E45" s="30">
        <v>0</v>
      </c>
      <c r="F45" s="4">
        <f t="shared" si="20"/>
        <v>0</v>
      </c>
      <c r="G45" s="38">
        <f t="shared" si="21"/>
        <v>0</v>
      </c>
      <c r="I45" s="32">
        <v>192.75</v>
      </c>
      <c r="J45" s="41">
        <v>122400</v>
      </c>
      <c r="K45" s="13">
        <v>0.98199999999999998</v>
      </c>
      <c r="L45" s="30">
        <v>95.294117647058812</v>
      </c>
      <c r="M45" s="4">
        <f t="shared" si="6"/>
        <v>116639.99999999999</v>
      </c>
      <c r="N45" s="38">
        <f t="shared" si="7"/>
        <v>120196.8</v>
      </c>
      <c r="O45" s="8">
        <v>44213</v>
      </c>
      <c r="P45" s="32">
        <v>371.25</v>
      </c>
      <c r="Q45" s="41">
        <v>86400</v>
      </c>
      <c r="R45" s="13">
        <v>0.98599999999999999</v>
      </c>
      <c r="S45" s="30">
        <v>97.2638888888889</v>
      </c>
      <c r="T45" s="4">
        <f t="shared" si="24"/>
        <v>84036.000000000015</v>
      </c>
      <c r="U45" s="38">
        <f t="shared" si="25"/>
        <v>85190.399999999994</v>
      </c>
    </row>
    <row r="46" spans="1:21" ht="12.75" customHeight="1" x14ac:dyDescent="0.2">
      <c r="B46" s="67">
        <v>0</v>
      </c>
      <c r="C46" s="41">
        <v>0</v>
      </c>
      <c r="D46" s="68">
        <v>0</v>
      </c>
      <c r="E46" s="30">
        <v>0</v>
      </c>
      <c r="F46" s="4">
        <f t="shared" si="20"/>
        <v>0</v>
      </c>
      <c r="G46" s="38">
        <f t="shared" si="21"/>
        <v>0</v>
      </c>
      <c r="H46" s="8">
        <v>44218</v>
      </c>
      <c r="I46" s="67">
        <v>192.83</v>
      </c>
      <c r="J46" s="41">
        <v>122400</v>
      </c>
      <c r="K46" s="51">
        <v>0.98199999999999998</v>
      </c>
      <c r="L46" s="30">
        <v>95.294117647058812</v>
      </c>
      <c r="M46" s="4">
        <f t="shared" si="6"/>
        <v>116639.99999999999</v>
      </c>
      <c r="N46" s="38">
        <f t="shared" si="7"/>
        <v>120196.8</v>
      </c>
      <c r="P46" s="32">
        <v>370.72</v>
      </c>
      <c r="Q46" s="41">
        <v>86400</v>
      </c>
      <c r="R46" s="13">
        <v>0.98899999999999999</v>
      </c>
      <c r="S46" s="30">
        <v>97.2638888888889</v>
      </c>
      <c r="T46" s="4">
        <f t="shared" si="24"/>
        <v>84036.000000000015</v>
      </c>
      <c r="U46" s="38">
        <f t="shared" si="25"/>
        <v>85449.600000000006</v>
      </c>
    </row>
    <row r="47" spans="1:21" ht="12.75" customHeight="1" x14ac:dyDescent="0.2">
      <c r="B47" s="52">
        <f>AVERAGE(B23:B44)</f>
        <v>263.70409090909089</v>
      </c>
      <c r="C47" s="53"/>
      <c r="D47" s="54" t="s">
        <v>0</v>
      </c>
      <c r="E47" s="21">
        <f>F47/G47</f>
        <v>0.97508631521500444</v>
      </c>
      <c r="F47" s="64">
        <f>SUM(F23:F46)</f>
        <v>2233808</v>
      </c>
      <c r="G47" s="64">
        <f>SUM(G23:G46)</f>
        <v>2290882.3199999994</v>
      </c>
      <c r="I47" s="67">
        <v>193.25</v>
      </c>
      <c r="J47" s="41">
        <v>122400</v>
      </c>
      <c r="K47" s="51">
        <v>0.97399999999999998</v>
      </c>
      <c r="L47" s="30">
        <v>92.316176470588246</v>
      </c>
      <c r="M47" s="4">
        <f t="shared" si="6"/>
        <v>112995.00000000001</v>
      </c>
      <c r="N47" s="38">
        <f t="shared" si="7"/>
        <v>119217.59999999999</v>
      </c>
      <c r="O47" s="8">
        <v>44214</v>
      </c>
      <c r="P47" s="67">
        <v>370.56</v>
      </c>
      <c r="Q47" s="41">
        <v>86400</v>
      </c>
      <c r="R47" s="51">
        <v>0.97499999999999998</v>
      </c>
      <c r="S47" s="30">
        <v>95.194444444444443</v>
      </c>
      <c r="T47" s="4">
        <f t="shared" si="24"/>
        <v>82248</v>
      </c>
      <c r="U47" s="38">
        <f t="shared" si="25"/>
        <v>84240</v>
      </c>
    </row>
    <row r="48" spans="1:21" ht="12.75" customHeight="1" x14ac:dyDescent="0.2">
      <c r="B48" s="29"/>
      <c r="C48" s="12"/>
      <c r="D48" s="2"/>
      <c r="E48" s="10"/>
      <c r="F48" s="4"/>
      <c r="G48" s="38"/>
      <c r="H48" s="8">
        <v>44219</v>
      </c>
      <c r="I48" s="32">
        <v>192.37</v>
      </c>
      <c r="J48" s="41">
        <v>122400</v>
      </c>
      <c r="K48" s="13">
        <v>0.97599999999999998</v>
      </c>
      <c r="L48" s="30">
        <v>95.294117647058812</v>
      </c>
      <c r="M48" s="4">
        <f t="shared" si="6"/>
        <v>116639.99999999999</v>
      </c>
      <c r="N48" s="38">
        <f t="shared" si="7"/>
        <v>119462.39999999999</v>
      </c>
      <c r="P48" s="67">
        <v>371.04</v>
      </c>
      <c r="Q48" s="41">
        <v>86400</v>
      </c>
      <c r="R48" s="51">
        <v>0.98599999999999999</v>
      </c>
      <c r="S48" s="30">
        <v>97.2638888888889</v>
      </c>
      <c r="T48" s="4">
        <f t="shared" si="24"/>
        <v>84036.000000000015</v>
      </c>
      <c r="U48" s="38">
        <f t="shared" si="25"/>
        <v>85190.399999999994</v>
      </c>
    </row>
    <row r="49" spans="1:21" ht="14.25" customHeight="1" x14ac:dyDescent="0.2">
      <c r="B49" s="113" t="s">
        <v>17</v>
      </c>
      <c r="C49" s="114"/>
      <c r="D49" s="114"/>
      <c r="E49" s="114"/>
      <c r="F49" s="114"/>
      <c r="G49" s="115"/>
      <c r="I49" s="32">
        <v>192.68</v>
      </c>
      <c r="J49" s="41">
        <v>122400</v>
      </c>
      <c r="K49" s="13">
        <v>0.97699999999999998</v>
      </c>
      <c r="L49" s="30">
        <v>95.294117647058812</v>
      </c>
      <c r="M49" s="4">
        <f t="shared" si="6"/>
        <v>116639.99999999999</v>
      </c>
      <c r="N49" s="38">
        <f t="shared" si="7"/>
        <v>119584.8</v>
      </c>
      <c r="P49" s="52">
        <f>AVERAGE(P41:P48)</f>
        <v>371.08499999999998</v>
      </c>
      <c r="Q49" s="53"/>
      <c r="R49" s="54" t="s">
        <v>0</v>
      </c>
      <c r="S49" s="21">
        <f>T49/U49</f>
        <v>0.95030927541189214</v>
      </c>
      <c r="T49" s="64">
        <f>SUM(T41:T48)</f>
        <v>640104</v>
      </c>
      <c r="U49" s="64">
        <f>SUM(U41:U48)</f>
        <v>673574.40000000002</v>
      </c>
    </row>
    <row r="50" spans="1:21" ht="14.25" customHeight="1" x14ac:dyDescent="0.2">
      <c r="A50" s="8">
        <v>44217</v>
      </c>
      <c r="B50" s="32">
        <v>251.53</v>
      </c>
      <c r="C50" s="41">
        <v>48000</v>
      </c>
      <c r="D50" s="11">
        <v>0.4</v>
      </c>
      <c r="E50" s="30">
        <v>0</v>
      </c>
      <c r="F50" s="4">
        <f t="shared" ref="F50" si="26">C50*E50/100</f>
        <v>0</v>
      </c>
      <c r="G50" s="38">
        <f t="shared" ref="G50" si="27">C50*D50</f>
        <v>19200</v>
      </c>
      <c r="H50" s="8">
        <v>44220</v>
      </c>
      <c r="I50" s="67">
        <v>192.46</v>
      </c>
      <c r="J50" s="41">
        <v>122400</v>
      </c>
      <c r="K50" s="51">
        <v>0.97599999999999998</v>
      </c>
      <c r="L50" s="30">
        <v>95.294117647058812</v>
      </c>
      <c r="M50" s="4">
        <f t="shared" si="6"/>
        <v>116639.99999999999</v>
      </c>
      <c r="N50" s="38">
        <f t="shared" si="7"/>
        <v>119462.39999999999</v>
      </c>
      <c r="P50" s="45"/>
      <c r="Q50" s="46"/>
      <c r="R50" s="48"/>
      <c r="S50" s="78"/>
      <c r="T50" s="76"/>
      <c r="U50" s="77"/>
    </row>
    <row r="51" spans="1:21" ht="13.9" customHeight="1" x14ac:dyDescent="0.2">
      <c r="B51" s="32">
        <v>252.56</v>
      </c>
      <c r="C51" s="41">
        <v>115200</v>
      </c>
      <c r="D51" s="11">
        <v>0.86799999999999999</v>
      </c>
      <c r="E51" s="30">
        <v>0</v>
      </c>
      <c r="F51" s="4">
        <f t="shared" ref="F51:F59" si="28">C51*E51/100</f>
        <v>0</v>
      </c>
      <c r="G51" s="38">
        <f t="shared" ref="G51:G59" si="29">C51*D51</f>
        <v>99993.600000000006</v>
      </c>
      <c r="I51" s="67">
        <v>192.31</v>
      </c>
      <c r="J51" s="41">
        <v>122400</v>
      </c>
      <c r="K51" s="51">
        <v>0.999</v>
      </c>
      <c r="L51" s="30">
        <v>98.25</v>
      </c>
      <c r="M51" s="4">
        <f t="shared" si="6"/>
        <v>120258</v>
      </c>
      <c r="N51" s="38">
        <f t="shared" si="7"/>
        <v>122277.6</v>
      </c>
      <c r="P51" s="113" t="s">
        <v>13</v>
      </c>
      <c r="Q51" s="114"/>
      <c r="R51" s="114"/>
      <c r="S51" s="114"/>
      <c r="T51" s="114"/>
      <c r="U51" s="115"/>
    </row>
    <row r="52" spans="1:21" ht="13.9" customHeight="1" x14ac:dyDescent="0.2">
      <c r="A52" s="8">
        <v>44218</v>
      </c>
      <c r="B52" s="69">
        <v>253.02</v>
      </c>
      <c r="C52" s="41">
        <v>115200</v>
      </c>
      <c r="D52" s="11">
        <v>0.81100000000000005</v>
      </c>
      <c r="E52" s="30">
        <v>42.396701388888893</v>
      </c>
      <c r="F52" s="4">
        <f t="shared" si="28"/>
        <v>48841</v>
      </c>
      <c r="G52" s="38">
        <f t="shared" si="29"/>
        <v>93427.200000000012</v>
      </c>
      <c r="I52" s="52">
        <f>AVERAGE(I4:I51)</f>
        <v>183.82624999999999</v>
      </c>
      <c r="J52" s="53"/>
      <c r="K52" s="54" t="s">
        <v>0</v>
      </c>
      <c r="L52" s="21">
        <f>M52/N52</f>
        <v>0.95983527366922705</v>
      </c>
      <c r="M52" s="64">
        <f>SUM(M4:M51)</f>
        <v>5183163</v>
      </c>
      <c r="N52" s="64">
        <f>SUM(N4:N51)</f>
        <v>5400054.7199999988</v>
      </c>
      <c r="O52" s="8">
        <v>44215</v>
      </c>
      <c r="P52" s="32">
        <v>428.31</v>
      </c>
      <c r="Q52" s="41">
        <v>80640</v>
      </c>
      <c r="R52" s="13">
        <v>0.95899999999999996</v>
      </c>
      <c r="S52" s="30">
        <v>80.815972222222214</v>
      </c>
      <c r="T52" s="4">
        <f t="shared" ref="T52" si="30">Q52*S52/100</f>
        <v>65169.999999999993</v>
      </c>
      <c r="U52" s="38">
        <f t="shared" ref="U52" si="31">Q52*R52</f>
        <v>77333.759999999995</v>
      </c>
    </row>
    <row r="53" spans="1:21" ht="13.9" customHeight="1" x14ac:dyDescent="0.2">
      <c r="B53" s="69">
        <v>251.06</v>
      </c>
      <c r="C53" s="41">
        <v>115200</v>
      </c>
      <c r="D53" s="11">
        <v>0.98099999999999998</v>
      </c>
      <c r="E53" s="30">
        <v>94.805555555555557</v>
      </c>
      <c r="F53" s="4">
        <f t="shared" si="28"/>
        <v>109216</v>
      </c>
      <c r="G53" s="38">
        <f t="shared" si="29"/>
        <v>113011.2</v>
      </c>
      <c r="I53" s="29"/>
      <c r="J53" s="12"/>
      <c r="K53" s="1"/>
      <c r="L53" s="10"/>
      <c r="M53" s="4">
        <f t="shared" si="6"/>
        <v>0</v>
      </c>
      <c r="N53" s="38">
        <f t="shared" si="7"/>
        <v>0</v>
      </c>
      <c r="P53" s="32">
        <v>428.02</v>
      </c>
      <c r="Q53" s="41">
        <v>80640</v>
      </c>
      <c r="R53" s="13">
        <v>0.98</v>
      </c>
      <c r="S53" s="30">
        <v>94.670138888888886</v>
      </c>
      <c r="T53" s="4">
        <f t="shared" ref="T53:T69" si="32">Q53*S53/100</f>
        <v>76342</v>
      </c>
      <c r="U53" s="38">
        <f t="shared" ref="U53:U69" si="33">Q53*R53</f>
        <v>79027.199999999997</v>
      </c>
    </row>
    <row r="54" spans="1:21" ht="13.9" customHeight="1" x14ac:dyDescent="0.2">
      <c r="A54" s="8">
        <v>44219</v>
      </c>
      <c r="B54" s="32">
        <v>252.56</v>
      </c>
      <c r="C54" s="41">
        <v>115200</v>
      </c>
      <c r="D54" s="11">
        <v>0.93</v>
      </c>
      <c r="E54" s="30">
        <v>87.287326388888886</v>
      </c>
      <c r="F54" s="4">
        <f t="shared" si="28"/>
        <v>100555</v>
      </c>
      <c r="G54" s="38">
        <f t="shared" si="29"/>
        <v>107136</v>
      </c>
      <c r="I54" s="116" t="s">
        <v>19</v>
      </c>
      <c r="J54" s="116"/>
      <c r="K54" s="116"/>
      <c r="L54" s="116"/>
      <c r="M54" s="116"/>
      <c r="N54" s="116"/>
      <c r="O54" s="8">
        <v>44216</v>
      </c>
      <c r="P54" s="67">
        <v>428.7</v>
      </c>
      <c r="Q54" s="41">
        <v>80640</v>
      </c>
      <c r="R54" s="51">
        <v>0.97099999999999997</v>
      </c>
      <c r="S54" s="30">
        <v>94.670138888888886</v>
      </c>
      <c r="T54" s="4">
        <f t="shared" si="32"/>
        <v>76342</v>
      </c>
      <c r="U54" s="38">
        <f t="shared" si="33"/>
        <v>78301.440000000002</v>
      </c>
    </row>
    <row r="55" spans="1:21" x14ac:dyDescent="0.2">
      <c r="B55" s="32">
        <v>252.06</v>
      </c>
      <c r="C55" s="41">
        <v>115200</v>
      </c>
      <c r="D55" s="11">
        <v>0.97699999999999998</v>
      </c>
      <c r="E55" s="30">
        <v>94.769097222222214</v>
      </c>
      <c r="F55" s="4">
        <f t="shared" si="28"/>
        <v>109174</v>
      </c>
      <c r="G55" s="38">
        <f t="shared" si="29"/>
        <v>112550.39999999999</v>
      </c>
      <c r="H55" s="8">
        <v>44221</v>
      </c>
      <c r="I55" s="32">
        <v>137.43</v>
      </c>
      <c r="J55" s="41">
        <v>146880</v>
      </c>
      <c r="K55" s="13">
        <v>0.86299999999999999</v>
      </c>
      <c r="L55" s="30">
        <v>61.689814814814817</v>
      </c>
      <c r="M55" s="4">
        <f t="shared" ref="M55" si="34">J55*L55/100</f>
        <v>90610</v>
      </c>
      <c r="N55" s="38">
        <f t="shared" ref="N55" si="35">J55*K55</f>
        <v>126757.44</v>
      </c>
      <c r="P55" s="67">
        <v>430.14</v>
      </c>
      <c r="Q55" s="41">
        <v>80640</v>
      </c>
      <c r="R55" s="51">
        <v>0.96</v>
      </c>
      <c r="S55" s="30">
        <v>94.670138888888886</v>
      </c>
      <c r="T55" s="4">
        <f t="shared" si="32"/>
        <v>76342</v>
      </c>
      <c r="U55" s="38">
        <f t="shared" si="33"/>
        <v>77414.399999999994</v>
      </c>
    </row>
    <row r="56" spans="1:21" ht="12.75" customHeight="1" x14ac:dyDescent="0.2">
      <c r="A56" s="8">
        <v>44220</v>
      </c>
      <c r="B56" s="67">
        <v>250.81</v>
      </c>
      <c r="C56" s="41">
        <v>115200</v>
      </c>
      <c r="D56" s="11">
        <v>0.97299999999999998</v>
      </c>
      <c r="E56" s="30">
        <v>94.769097222222214</v>
      </c>
      <c r="F56" s="4">
        <f t="shared" si="28"/>
        <v>109174</v>
      </c>
      <c r="G56" s="38">
        <f t="shared" si="29"/>
        <v>112089.59999999999</v>
      </c>
      <c r="I56" s="32">
        <v>140.22999999999999</v>
      </c>
      <c r="J56" s="41">
        <v>146880</v>
      </c>
      <c r="K56" s="13">
        <v>0.98599999999999999</v>
      </c>
      <c r="L56" s="30">
        <v>90.162037037037038</v>
      </c>
      <c r="M56" s="4">
        <f t="shared" si="6"/>
        <v>132430</v>
      </c>
      <c r="N56" s="38">
        <f t="shared" si="7"/>
        <v>144823.67999999999</v>
      </c>
      <c r="O56" s="8">
        <v>44217</v>
      </c>
      <c r="P56" s="32">
        <v>428.39</v>
      </c>
      <c r="Q56" s="41">
        <v>80640</v>
      </c>
      <c r="R56" s="13">
        <v>0.97199999999999998</v>
      </c>
      <c r="S56" s="30">
        <v>94.670138888888886</v>
      </c>
      <c r="T56" s="4">
        <f t="shared" si="32"/>
        <v>76342</v>
      </c>
      <c r="U56" s="38">
        <f t="shared" si="33"/>
        <v>78382.080000000002</v>
      </c>
    </row>
    <row r="57" spans="1:21" x14ac:dyDescent="0.2">
      <c r="B57" s="67">
        <v>251.96</v>
      </c>
      <c r="C57" s="41">
        <v>115200</v>
      </c>
      <c r="D57" s="11">
        <v>0.97699999999999998</v>
      </c>
      <c r="E57" s="30">
        <v>94.769097222222214</v>
      </c>
      <c r="F57" s="4">
        <f t="shared" si="28"/>
        <v>109174</v>
      </c>
      <c r="G57" s="38">
        <f t="shared" si="29"/>
        <v>112550.39999999999</v>
      </c>
      <c r="H57" s="8">
        <v>44222</v>
      </c>
      <c r="I57" s="67">
        <v>140.63999999999999</v>
      </c>
      <c r="J57" s="41">
        <v>146880</v>
      </c>
      <c r="K57" s="51">
        <v>0.92600000000000005</v>
      </c>
      <c r="L57" s="30">
        <v>85.416666666666657</v>
      </c>
      <c r="M57" s="4">
        <f t="shared" si="6"/>
        <v>125459.99999999999</v>
      </c>
      <c r="N57" s="38">
        <f t="shared" si="7"/>
        <v>136010.88</v>
      </c>
      <c r="P57" s="32">
        <v>430.22</v>
      </c>
      <c r="Q57" s="41">
        <v>80640</v>
      </c>
      <c r="R57" s="13">
        <v>0.96799999999999997</v>
      </c>
      <c r="S57" s="30">
        <v>94.670138888888886</v>
      </c>
      <c r="T57" s="4">
        <f t="shared" si="32"/>
        <v>76342</v>
      </c>
      <c r="U57" s="38">
        <f t="shared" si="33"/>
        <v>78059.520000000004</v>
      </c>
    </row>
    <row r="58" spans="1:21" x14ac:dyDescent="0.2">
      <c r="A58" s="8">
        <v>44221</v>
      </c>
      <c r="B58" s="32">
        <v>251.81</v>
      </c>
      <c r="C58" s="41">
        <v>115200</v>
      </c>
      <c r="D58" s="11">
        <v>0.97599999999999998</v>
      </c>
      <c r="E58" s="30">
        <v>94.769097222222214</v>
      </c>
      <c r="F58" s="4">
        <f t="shared" si="28"/>
        <v>109174</v>
      </c>
      <c r="G58" s="38">
        <f t="shared" si="29"/>
        <v>112435.2</v>
      </c>
      <c r="I58" s="67">
        <v>140.47999999999999</v>
      </c>
      <c r="J58" s="41">
        <v>146880</v>
      </c>
      <c r="K58" s="51">
        <v>0.99099999999999999</v>
      </c>
      <c r="L58" s="30">
        <v>94.907407407407405</v>
      </c>
      <c r="M58" s="4">
        <f t="shared" si="6"/>
        <v>139400</v>
      </c>
      <c r="N58" s="38">
        <f t="shared" si="7"/>
        <v>145558.07999999999</v>
      </c>
      <c r="O58" s="8">
        <v>44218</v>
      </c>
      <c r="P58" s="69">
        <v>428.81</v>
      </c>
      <c r="Q58" s="41">
        <v>80640</v>
      </c>
      <c r="R58" s="13">
        <v>0.98299999999999998</v>
      </c>
      <c r="S58" s="30">
        <v>94.670138888888886</v>
      </c>
      <c r="T58" s="4">
        <f t="shared" si="32"/>
        <v>76342</v>
      </c>
      <c r="U58" s="38">
        <f t="shared" si="33"/>
        <v>79269.119999999995</v>
      </c>
    </row>
    <row r="59" spans="1:21" x14ac:dyDescent="0.2">
      <c r="B59" s="32">
        <v>252.25</v>
      </c>
      <c r="C59" s="41">
        <v>115200</v>
      </c>
      <c r="D59" s="11">
        <v>0.98699999999999999</v>
      </c>
      <c r="E59" s="30">
        <v>92.275173611111114</v>
      </c>
      <c r="F59" s="4">
        <f t="shared" si="28"/>
        <v>106301</v>
      </c>
      <c r="G59" s="38">
        <f t="shared" si="29"/>
        <v>113702.39999999999</v>
      </c>
      <c r="H59" s="8">
        <v>44223</v>
      </c>
      <c r="I59" s="32">
        <v>141.1</v>
      </c>
      <c r="J59" s="41">
        <v>146880</v>
      </c>
      <c r="K59" s="13">
        <v>0.97099999999999997</v>
      </c>
      <c r="L59" s="30">
        <v>94.907407407407405</v>
      </c>
      <c r="M59" s="4">
        <f t="shared" si="6"/>
        <v>139400</v>
      </c>
      <c r="N59" s="38">
        <f t="shared" si="7"/>
        <v>142620.48000000001</v>
      </c>
      <c r="P59" s="69">
        <v>431.04</v>
      </c>
      <c r="Q59" s="41">
        <v>80640</v>
      </c>
      <c r="R59" s="13">
        <v>0.98599999999999999</v>
      </c>
      <c r="S59" s="30">
        <v>96.979166666666671</v>
      </c>
      <c r="T59" s="4">
        <f t="shared" si="32"/>
        <v>78204</v>
      </c>
      <c r="U59" s="38">
        <f t="shared" si="33"/>
        <v>79511.039999999994</v>
      </c>
    </row>
    <row r="60" spans="1:21" x14ac:dyDescent="0.2">
      <c r="B60" s="52">
        <f>AVERAGE(B50:B59)</f>
        <v>251.96199999999999</v>
      </c>
      <c r="C60" s="53"/>
      <c r="D60" s="54" t="s">
        <v>0</v>
      </c>
      <c r="E60" s="21">
        <f>F60/G60</f>
        <v>0.80475074691595994</v>
      </c>
      <c r="F60" s="64">
        <f>SUM(F50:F59)</f>
        <v>801609</v>
      </c>
      <c r="G60" s="64">
        <f>SUM(G50:G59)</f>
        <v>996096</v>
      </c>
      <c r="H60" s="6"/>
      <c r="I60" s="32">
        <v>141</v>
      </c>
      <c r="J60" s="41">
        <v>146880</v>
      </c>
      <c r="K60" s="13">
        <v>0.99299999999999999</v>
      </c>
      <c r="L60" s="30">
        <v>94.907407407407405</v>
      </c>
      <c r="M60" s="4">
        <f t="shared" si="6"/>
        <v>139400</v>
      </c>
      <c r="N60" s="38">
        <f t="shared" si="7"/>
        <v>145851.84</v>
      </c>
      <c r="O60" s="8">
        <v>44219</v>
      </c>
      <c r="P60" s="32">
        <v>429.81</v>
      </c>
      <c r="Q60" s="41">
        <v>80640</v>
      </c>
      <c r="R60" s="13">
        <v>0.98899999999999999</v>
      </c>
      <c r="S60" s="30">
        <v>96.979166666666671</v>
      </c>
      <c r="T60" s="4">
        <f t="shared" si="32"/>
        <v>78204</v>
      </c>
      <c r="U60" s="38">
        <f t="shared" si="33"/>
        <v>79752.960000000006</v>
      </c>
    </row>
    <row r="61" spans="1:21" x14ac:dyDescent="0.2">
      <c r="B61" s="29"/>
      <c r="C61" s="12"/>
      <c r="D61" s="2"/>
      <c r="E61" s="10"/>
      <c r="F61" s="4"/>
      <c r="G61" s="38"/>
      <c r="H61" s="8">
        <v>44224</v>
      </c>
      <c r="I61" s="67">
        <v>140.69999999999999</v>
      </c>
      <c r="J61" s="41">
        <v>146880</v>
      </c>
      <c r="K61" s="51">
        <v>0.96499999999999997</v>
      </c>
      <c r="L61" s="30">
        <v>94.907407407407405</v>
      </c>
      <c r="M61" s="4">
        <f t="shared" si="6"/>
        <v>139400</v>
      </c>
      <c r="N61" s="38">
        <f t="shared" si="7"/>
        <v>141739.19999999998</v>
      </c>
      <c r="P61" s="32">
        <v>430.1</v>
      </c>
      <c r="Q61" s="41">
        <v>80640</v>
      </c>
      <c r="R61" s="13">
        <v>0.98699999999999999</v>
      </c>
      <c r="S61" s="30">
        <v>96.979166666666671</v>
      </c>
      <c r="T61" s="4">
        <f t="shared" si="32"/>
        <v>78204</v>
      </c>
      <c r="U61" s="38">
        <f t="shared" si="33"/>
        <v>79591.679999999993</v>
      </c>
    </row>
    <row r="62" spans="1:21" ht="12.75" customHeight="1" x14ac:dyDescent="0.2">
      <c r="B62" s="113" t="s">
        <v>10</v>
      </c>
      <c r="C62" s="114"/>
      <c r="D62" s="114"/>
      <c r="E62" s="114"/>
      <c r="F62" s="114"/>
      <c r="G62" s="115"/>
      <c r="I62" s="67">
        <v>141.47</v>
      </c>
      <c r="J62" s="41">
        <v>146880</v>
      </c>
      <c r="K62" s="51">
        <v>0.98</v>
      </c>
      <c r="L62" s="30">
        <v>94.907407407407405</v>
      </c>
      <c r="M62" s="4">
        <f t="shared" si="6"/>
        <v>139400</v>
      </c>
      <c r="N62" s="38">
        <f t="shared" si="7"/>
        <v>143942.39999999999</v>
      </c>
      <c r="O62" s="8">
        <v>44220</v>
      </c>
      <c r="P62" s="67">
        <v>429.29</v>
      </c>
      <c r="Q62" s="41">
        <v>80640</v>
      </c>
      <c r="R62" s="13">
        <v>0.98299999999999998</v>
      </c>
      <c r="S62" s="30">
        <v>94.670138888888886</v>
      </c>
      <c r="T62" s="4">
        <f t="shared" si="32"/>
        <v>76342</v>
      </c>
      <c r="U62" s="38">
        <f t="shared" si="33"/>
        <v>79269.119999999995</v>
      </c>
    </row>
    <row r="63" spans="1:21" x14ac:dyDescent="0.2">
      <c r="A63" s="8">
        <v>44222</v>
      </c>
      <c r="B63" s="67">
        <v>254.09</v>
      </c>
      <c r="C63" s="41">
        <v>113040</v>
      </c>
      <c r="D63" s="11">
        <v>0.81100000000000005</v>
      </c>
      <c r="E63" s="30">
        <v>72.243453644727524</v>
      </c>
      <c r="F63" s="4">
        <f t="shared" ref="F63" si="36">C63*E63/100</f>
        <v>81663.999999999985</v>
      </c>
      <c r="G63" s="38">
        <f t="shared" ref="G63" si="37">C63*D63</f>
        <v>91675.44</v>
      </c>
      <c r="H63" s="8">
        <v>44225</v>
      </c>
      <c r="I63" s="32">
        <v>141.58000000000001</v>
      </c>
      <c r="J63" s="41">
        <v>146880</v>
      </c>
      <c r="K63" s="13">
        <v>0.96</v>
      </c>
      <c r="L63" s="30">
        <v>90.162037037037038</v>
      </c>
      <c r="M63" s="4">
        <f t="shared" si="6"/>
        <v>132430</v>
      </c>
      <c r="N63" s="38">
        <f t="shared" si="7"/>
        <v>141004.79999999999</v>
      </c>
      <c r="P63" s="67">
        <v>431.41</v>
      </c>
      <c r="Q63" s="41">
        <v>80640</v>
      </c>
      <c r="R63" s="13">
        <v>0.98699999999999999</v>
      </c>
      <c r="S63" s="30">
        <v>96.979166666666671</v>
      </c>
      <c r="T63" s="4">
        <f t="shared" si="32"/>
        <v>78204</v>
      </c>
      <c r="U63" s="38">
        <f t="shared" si="33"/>
        <v>79591.679999999993</v>
      </c>
    </row>
    <row r="64" spans="1:21" ht="14.25" customHeight="1" x14ac:dyDescent="0.2">
      <c r="B64" s="67">
        <v>255.29</v>
      </c>
      <c r="C64" s="41">
        <v>113040</v>
      </c>
      <c r="D64" s="11">
        <v>0.96899999999999997</v>
      </c>
      <c r="E64" s="30">
        <v>92.172682236376502</v>
      </c>
      <c r="F64" s="4">
        <f t="shared" ref="F64:F70" si="38">C64*E64/100</f>
        <v>104192</v>
      </c>
      <c r="G64" s="38">
        <f t="shared" ref="G64:G70" si="39">C64*D64</f>
        <v>109535.76</v>
      </c>
      <c r="I64" s="32">
        <v>141.12</v>
      </c>
      <c r="J64" s="41">
        <v>146880</v>
      </c>
      <c r="K64" s="13">
        <v>0.97699999999999998</v>
      </c>
      <c r="L64" s="30">
        <v>94.907407407407405</v>
      </c>
      <c r="M64" s="4">
        <f t="shared" si="6"/>
        <v>139400</v>
      </c>
      <c r="N64" s="38">
        <f t="shared" si="7"/>
        <v>143501.76000000001</v>
      </c>
      <c r="O64" s="8">
        <v>44221</v>
      </c>
      <c r="P64" s="32">
        <v>430.71</v>
      </c>
      <c r="Q64" s="41">
        <v>80640</v>
      </c>
      <c r="R64" s="13">
        <v>0.98299999999999998</v>
      </c>
      <c r="S64" s="30">
        <v>96.979166666666671</v>
      </c>
      <c r="T64" s="4">
        <f t="shared" si="32"/>
        <v>78204</v>
      </c>
      <c r="U64" s="38">
        <f t="shared" si="33"/>
        <v>79269.119999999995</v>
      </c>
    </row>
    <row r="65" spans="1:21" x14ac:dyDescent="0.2">
      <c r="A65" s="8">
        <v>44223</v>
      </c>
      <c r="B65" s="32">
        <v>254.91</v>
      </c>
      <c r="C65" s="41">
        <v>113040</v>
      </c>
      <c r="D65" s="11">
        <v>0.98199999999999998</v>
      </c>
      <c r="E65" s="30">
        <v>94.663835810332628</v>
      </c>
      <c r="F65" s="4">
        <f t="shared" si="38"/>
        <v>107008</v>
      </c>
      <c r="G65" s="38">
        <f t="shared" si="39"/>
        <v>111005.28</v>
      </c>
      <c r="H65" s="8">
        <v>44226</v>
      </c>
      <c r="I65" s="67">
        <v>141.54</v>
      </c>
      <c r="J65" s="41">
        <v>146880</v>
      </c>
      <c r="K65" s="51">
        <v>0.98399999999999999</v>
      </c>
      <c r="L65" s="30">
        <v>94.907407407407405</v>
      </c>
      <c r="M65" s="4">
        <f t="shared" si="6"/>
        <v>139400</v>
      </c>
      <c r="N65" s="38">
        <f t="shared" si="7"/>
        <v>144529.91999999998</v>
      </c>
      <c r="O65" s="6"/>
      <c r="P65" s="32">
        <v>430.69</v>
      </c>
      <c r="Q65" s="41">
        <v>80640</v>
      </c>
      <c r="R65" s="13">
        <v>0.99399999999999999</v>
      </c>
      <c r="S65" s="30">
        <v>96.979166666666671</v>
      </c>
      <c r="T65" s="4">
        <f t="shared" si="32"/>
        <v>78204</v>
      </c>
      <c r="U65" s="38">
        <f t="shared" si="33"/>
        <v>80156.160000000003</v>
      </c>
    </row>
    <row r="66" spans="1:21" x14ac:dyDescent="0.2">
      <c r="A66" s="6"/>
      <c r="B66" s="32">
        <v>254.95</v>
      </c>
      <c r="C66" s="41">
        <v>113040</v>
      </c>
      <c r="D66" s="11">
        <v>0.99099999999999999</v>
      </c>
      <c r="E66" s="30">
        <v>97.154989384288754</v>
      </c>
      <c r="F66" s="4">
        <f t="shared" si="38"/>
        <v>109824</v>
      </c>
      <c r="G66" s="38">
        <f t="shared" si="39"/>
        <v>112022.64</v>
      </c>
      <c r="I66" s="67">
        <v>141.93</v>
      </c>
      <c r="J66" s="41">
        <v>146880</v>
      </c>
      <c r="K66" s="51">
        <v>0.98199999999999998</v>
      </c>
      <c r="L66" s="30">
        <v>94.907407407407405</v>
      </c>
      <c r="M66" s="4">
        <f t="shared" ref="M66:M68" si="40">J66*L66/100</f>
        <v>139400</v>
      </c>
      <c r="N66" s="38">
        <f t="shared" ref="N66:N68" si="41">J66*K66</f>
        <v>144236.16</v>
      </c>
      <c r="O66" s="8">
        <v>44222</v>
      </c>
      <c r="P66" s="67">
        <v>430.39</v>
      </c>
      <c r="Q66" s="41">
        <v>80640</v>
      </c>
      <c r="R66" s="13">
        <v>0.96</v>
      </c>
      <c r="S66" s="30">
        <v>90.052083333333329</v>
      </c>
      <c r="T66" s="4">
        <f t="shared" si="32"/>
        <v>72618</v>
      </c>
      <c r="U66" s="38">
        <f t="shared" si="33"/>
        <v>77414.399999999994</v>
      </c>
    </row>
    <row r="67" spans="1:21" x14ac:dyDescent="0.2">
      <c r="A67" s="8">
        <v>44224</v>
      </c>
      <c r="B67" s="67">
        <v>254.89</v>
      </c>
      <c r="C67" s="41">
        <v>113040</v>
      </c>
      <c r="D67" s="11">
        <v>0.97199999999999998</v>
      </c>
      <c r="E67" s="30">
        <v>94.663835810332628</v>
      </c>
      <c r="F67" s="4">
        <f t="shared" si="38"/>
        <v>107008</v>
      </c>
      <c r="G67" s="38">
        <f t="shared" si="39"/>
        <v>109874.87999999999</v>
      </c>
      <c r="H67" s="8">
        <v>44227</v>
      </c>
      <c r="I67" s="32">
        <v>141.31</v>
      </c>
      <c r="J67" s="41">
        <v>146880</v>
      </c>
      <c r="K67" s="13">
        <v>0.98499999999999999</v>
      </c>
      <c r="L67" s="30">
        <v>94.907407407407405</v>
      </c>
      <c r="M67" s="4">
        <f t="shared" si="40"/>
        <v>139400</v>
      </c>
      <c r="N67" s="38">
        <f t="shared" si="41"/>
        <v>144676.79999999999</v>
      </c>
      <c r="O67" s="6"/>
      <c r="P67" s="67">
        <v>430.21</v>
      </c>
      <c r="Q67" s="41">
        <v>80640</v>
      </c>
      <c r="R67" s="13">
        <v>0.98299999999999998</v>
      </c>
      <c r="S67" s="30">
        <v>92.361111111111114</v>
      </c>
      <c r="T67" s="4">
        <f t="shared" si="32"/>
        <v>74480</v>
      </c>
      <c r="U67" s="38">
        <f t="shared" si="33"/>
        <v>79269.119999999995</v>
      </c>
    </row>
    <row r="68" spans="1:21" x14ac:dyDescent="0.2">
      <c r="B68" s="67">
        <v>256.35000000000002</v>
      </c>
      <c r="C68" s="41">
        <v>113040</v>
      </c>
      <c r="D68" s="11">
        <v>0.98499999999999999</v>
      </c>
      <c r="E68" s="30">
        <v>97.154989384288754</v>
      </c>
      <c r="F68" s="4">
        <f t="shared" si="38"/>
        <v>109824</v>
      </c>
      <c r="G68" s="38">
        <f t="shared" si="39"/>
        <v>111344.4</v>
      </c>
      <c r="I68" s="70">
        <v>141.83000000000001</v>
      </c>
      <c r="J68" s="71">
        <v>146880</v>
      </c>
      <c r="K68" s="75">
        <v>0.98899999999999999</v>
      </c>
      <c r="L68" s="73">
        <v>94.907407407407405</v>
      </c>
      <c r="M68" s="4">
        <f t="shared" si="40"/>
        <v>139400</v>
      </c>
      <c r="N68" s="38">
        <f t="shared" si="41"/>
        <v>145264.32000000001</v>
      </c>
      <c r="O68" s="8">
        <v>44223</v>
      </c>
      <c r="P68" s="32">
        <v>0</v>
      </c>
      <c r="Q68" s="41">
        <v>0</v>
      </c>
      <c r="R68" s="13">
        <v>0</v>
      </c>
      <c r="S68" s="30">
        <v>0</v>
      </c>
      <c r="T68" s="4">
        <f t="shared" si="32"/>
        <v>0</v>
      </c>
      <c r="U68" s="38">
        <f t="shared" si="33"/>
        <v>0</v>
      </c>
    </row>
    <row r="69" spans="1:21" ht="13.9" customHeight="1" x14ac:dyDescent="0.2">
      <c r="A69" s="8">
        <v>44225</v>
      </c>
      <c r="B69" s="32">
        <v>254.7</v>
      </c>
      <c r="C69" s="41">
        <v>113040</v>
      </c>
      <c r="D69" s="11">
        <v>0.97599999999999998</v>
      </c>
      <c r="E69" s="30">
        <v>94.663835810332628</v>
      </c>
      <c r="F69" s="4">
        <f t="shared" si="38"/>
        <v>107008</v>
      </c>
      <c r="G69" s="38">
        <f t="shared" si="39"/>
        <v>110327.03999999999</v>
      </c>
      <c r="I69" s="52">
        <f>AVERAGE(I55:I68)</f>
        <v>140.88285714285715</v>
      </c>
      <c r="J69" s="53"/>
      <c r="K69" s="54" t="s">
        <v>0</v>
      </c>
      <c r="L69" s="21">
        <f>M69/N69</f>
        <v>0.94193080698762532</v>
      </c>
      <c r="M69" s="64">
        <f>SUM(M55:M68)</f>
        <v>1874930</v>
      </c>
      <c r="N69" s="64">
        <f>SUM(N55:N68)</f>
        <v>1990517.7599999998</v>
      </c>
      <c r="P69" s="32">
        <v>0</v>
      </c>
      <c r="Q69" s="41">
        <v>0</v>
      </c>
      <c r="R69" s="13">
        <v>0</v>
      </c>
      <c r="S69" s="30">
        <v>0</v>
      </c>
      <c r="T69" s="4">
        <f t="shared" si="32"/>
        <v>0</v>
      </c>
      <c r="U69" s="38">
        <f t="shared" si="33"/>
        <v>0</v>
      </c>
    </row>
    <row r="70" spans="1:21" ht="14.25" customHeight="1" x14ac:dyDescent="0.2">
      <c r="B70" s="32">
        <v>256.02</v>
      </c>
      <c r="C70" s="41">
        <v>113040</v>
      </c>
      <c r="D70" s="11">
        <v>0.98299999999999998</v>
      </c>
      <c r="E70" s="30">
        <v>89.681528662420391</v>
      </c>
      <c r="F70" s="4">
        <f t="shared" si="38"/>
        <v>101376.00000000001</v>
      </c>
      <c r="G70" s="38">
        <f t="shared" si="39"/>
        <v>111118.31999999999</v>
      </c>
      <c r="I70" s="55"/>
      <c r="J70" s="39"/>
      <c r="K70" s="40"/>
      <c r="L70" s="56"/>
      <c r="M70" s="60"/>
      <c r="N70" s="60"/>
      <c r="P70" s="52">
        <f>AVERAGE(P52:P67)</f>
        <v>429.76499999999999</v>
      </c>
      <c r="Q70" s="53"/>
      <c r="R70" s="54" t="s">
        <v>0</v>
      </c>
      <c r="S70" s="21">
        <f>T70/U70</f>
        <v>0.96375528212776551</v>
      </c>
      <c r="T70" s="64">
        <f>SUM(T52:T69)</f>
        <v>1215886</v>
      </c>
      <c r="U70" s="64">
        <f>SUM(U52:U69)</f>
        <v>1261612.7999999998</v>
      </c>
    </row>
    <row r="71" spans="1:21" x14ac:dyDescent="0.2">
      <c r="B71" s="52">
        <f>AVERAGE(B63:B70)</f>
        <v>255.15</v>
      </c>
      <c r="C71" s="53"/>
      <c r="D71" s="54" t="s">
        <v>0</v>
      </c>
      <c r="E71" s="21">
        <f>F71/G71</f>
        <v>0.95501258409584011</v>
      </c>
      <c r="F71" s="64">
        <f>SUM(F63:F70)</f>
        <v>827904</v>
      </c>
      <c r="G71" s="64">
        <f>SUM(G63:G70)</f>
        <v>866903.76</v>
      </c>
      <c r="I71" s="44"/>
      <c r="J71" s="62"/>
      <c r="K71" s="62"/>
      <c r="L71" s="26"/>
      <c r="M71" s="16"/>
      <c r="N71" s="16"/>
      <c r="P71" s="45"/>
      <c r="Q71" s="46"/>
      <c r="R71" s="48"/>
      <c r="S71" s="78"/>
      <c r="T71" s="76"/>
      <c r="U71" s="77"/>
    </row>
    <row r="72" spans="1:21" x14ac:dyDescent="0.2">
      <c r="B72" s="29"/>
      <c r="C72" s="12"/>
      <c r="D72" s="2"/>
      <c r="E72" s="10"/>
      <c r="F72" s="4"/>
      <c r="G72" s="38"/>
      <c r="I72" s="15"/>
      <c r="J72" s="15"/>
      <c r="K72" s="15"/>
      <c r="L72" s="15"/>
      <c r="M72" s="49"/>
      <c r="N72" s="42"/>
      <c r="P72" s="113" t="s">
        <v>21</v>
      </c>
      <c r="Q72" s="114"/>
      <c r="R72" s="114"/>
      <c r="S72" s="114"/>
      <c r="T72" s="114"/>
      <c r="U72" s="115"/>
    </row>
    <row r="73" spans="1:21" ht="12.75" customHeight="1" x14ac:dyDescent="0.2">
      <c r="B73" s="113" t="s">
        <v>18</v>
      </c>
      <c r="C73" s="114"/>
      <c r="D73" s="114"/>
      <c r="E73" s="114"/>
      <c r="F73" s="114"/>
      <c r="G73" s="115"/>
      <c r="I73" s="14"/>
      <c r="J73" s="14"/>
      <c r="K73" s="14"/>
      <c r="L73" s="14"/>
      <c r="M73" s="14"/>
      <c r="N73" s="14"/>
      <c r="O73" s="8">
        <v>44224</v>
      </c>
      <c r="P73" s="67">
        <v>451</v>
      </c>
      <c r="Q73" s="41">
        <v>57780</v>
      </c>
      <c r="R73" s="13">
        <v>0.5</v>
      </c>
      <c r="S73" s="30">
        <v>0</v>
      </c>
      <c r="T73" s="4">
        <f t="shared" ref="T73" si="42">Q73*S73/100</f>
        <v>0</v>
      </c>
      <c r="U73" s="38">
        <f t="shared" ref="U73" si="43">Q73*R73</f>
        <v>28890</v>
      </c>
    </row>
    <row r="74" spans="1:21" ht="12.75" customHeight="1" x14ac:dyDescent="0.2">
      <c r="A74" s="8">
        <v>44226</v>
      </c>
      <c r="B74" s="67">
        <v>425.58</v>
      </c>
      <c r="C74" s="41">
        <v>80640</v>
      </c>
      <c r="D74" s="11">
        <v>0.86299999999999999</v>
      </c>
      <c r="E74" s="30">
        <v>71.428571428571431</v>
      </c>
      <c r="F74" s="4">
        <f t="shared" ref="F74" si="44">C74*E74/100</f>
        <v>57600</v>
      </c>
      <c r="G74" s="38">
        <f t="shared" ref="G74" si="45">C74*D74</f>
        <v>69592.319999999992</v>
      </c>
      <c r="I74" s="31"/>
      <c r="J74" s="24"/>
      <c r="K74" s="17"/>
      <c r="L74" s="25"/>
      <c r="M74" s="49"/>
      <c r="N74" s="42"/>
      <c r="P74" s="67">
        <v>451.12</v>
      </c>
      <c r="Q74" s="41">
        <v>77040</v>
      </c>
      <c r="R74" s="13">
        <v>0.95299999999999996</v>
      </c>
      <c r="S74" s="30">
        <v>52.990654205607477</v>
      </c>
      <c r="T74" s="4">
        <f t="shared" ref="T74:T80" si="46">Q74*S74/100</f>
        <v>40824</v>
      </c>
      <c r="U74" s="38">
        <f t="shared" ref="U74:U80" si="47">Q74*R74</f>
        <v>73419.12</v>
      </c>
    </row>
    <row r="75" spans="1:21" ht="14.25" customHeight="1" x14ac:dyDescent="0.2">
      <c r="B75" s="67">
        <v>424.1</v>
      </c>
      <c r="C75" s="41">
        <v>80640</v>
      </c>
      <c r="D75" s="11">
        <v>0.97899999999999998</v>
      </c>
      <c r="E75" s="30">
        <v>94.642857142857139</v>
      </c>
      <c r="F75" s="4">
        <f t="shared" ref="F75:F77" si="48">C75*E75/100</f>
        <v>76320</v>
      </c>
      <c r="G75" s="38">
        <f t="shared" ref="G75:G77" si="49">C75*D75</f>
        <v>78946.559999999998</v>
      </c>
      <c r="I75" s="31"/>
      <c r="J75" s="24"/>
      <c r="K75" s="17"/>
      <c r="L75" s="25"/>
      <c r="M75" s="49"/>
      <c r="N75" s="42"/>
      <c r="O75" s="8">
        <v>44225</v>
      </c>
      <c r="P75" s="32">
        <v>451.29</v>
      </c>
      <c r="Q75" s="41">
        <v>77040</v>
      </c>
      <c r="R75" s="13">
        <v>0.97199999999999998</v>
      </c>
      <c r="S75" s="30">
        <v>90.210280373831779</v>
      </c>
      <c r="T75" s="4">
        <f t="shared" si="46"/>
        <v>69498</v>
      </c>
      <c r="U75" s="38">
        <f t="shared" si="47"/>
        <v>74882.880000000005</v>
      </c>
    </row>
    <row r="76" spans="1:21" ht="12.75" customHeight="1" x14ac:dyDescent="0.2">
      <c r="A76" s="8">
        <v>44227</v>
      </c>
      <c r="B76" s="32">
        <v>423.81</v>
      </c>
      <c r="C76" s="41">
        <v>80640</v>
      </c>
      <c r="D76" s="11">
        <v>0.98499999999999999</v>
      </c>
      <c r="E76" s="30">
        <v>96.428571428571431</v>
      </c>
      <c r="F76" s="4">
        <f t="shared" si="48"/>
        <v>77760</v>
      </c>
      <c r="G76" s="38">
        <f t="shared" si="49"/>
        <v>79430.399999999994</v>
      </c>
      <c r="H76" s="8"/>
      <c r="I76" s="31"/>
      <c r="J76" s="24"/>
      <c r="K76" s="17"/>
      <c r="L76" s="25"/>
      <c r="M76" s="49"/>
      <c r="N76" s="42"/>
      <c r="P76" s="32">
        <v>451.56</v>
      </c>
      <c r="Q76" s="41">
        <v>77040</v>
      </c>
      <c r="R76" s="13">
        <v>0.97099999999999997</v>
      </c>
      <c r="S76" s="30">
        <v>94.626168224299064</v>
      </c>
      <c r="T76" s="4">
        <f t="shared" si="46"/>
        <v>72900</v>
      </c>
      <c r="U76" s="38">
        <f t="shared" si="47"/>
        <v>74805.84</v>
      </c>
    </row>
    <row r="77" spans="1:21" ht="12.75" customHeight="1" x14ac:dyDescent="0.2">
      <c r="B77" s="70">
        <v>424.29</v>
      </c>
      <c r="C77" s="71">
        <v>80640</v>
      </c>
      <c r="D77" s="72">
        <v>0.98299999999999998</v>
      </c>
      <c r="E77" s="73">
        <v>96.428571428571431</v>
      </c>
      <c r="F77" s="4">
        <f t="shared" si="48"/>
        <v>77760</v>
      </c>
      <c r="G77" s="38">
        <f t="shared" si="49"/>
        <v>79269.119999999995</v>
      </c>
      <c r="I77" s="31"/>
      <c r="J77" s="24"/>
      <c r="K77" s="17"/>
      <c r="L77" s="25"/>
      <c r="M77" s="49"/>
      <c r="N77" s="42"/>
      <c r="O77" s="8">
        <v>44226</v>
      </c>
      <c r="P77" s="67">
        <v>453.77</v>
      </c>
      <c r="Q77" s="41">
        <v>77040</v>
      </c>
      <c r="R77" s="13">
        <v>0.98299999999999998</v>
      </c>
      <c r="S77" s="30">
        <v>94.626168224299064</v>
      </c>
      <c r="T77" s="4">
        <f t="shared" si="46"/>
        <v>72900</v>
      </c>
      <c r="U77" s="38">
        <f t="shared" si="47"/>
        <v>75730.319999999992</v>
      </c>
    </row>
    <row r="78" spans="1:21" ht="12.75" customHeight="1" x14ac:dyDescent="0.2">
      <c r="B78" s="52">
        <f>AVERAGE(B74:B77)</f>
        <v>424.44499999999999</v>
      </c>
      <c r="C78" s="53"/>
      <c r="D78" s="54" t="s">
        <v>0</v>
      </c>
      <c r="E78" s="21">
        <f>F78/G78</f>
        <v>0.94206974128233967</v>
      </c>
      <c r="F78" s="64">
        <f>SUM(F74:F77)</f>
        <v>289440</v>
      </c>
      <c r="G78" s="64">
        <f>SUM(G74:G77)</f>
        <v>307238.40000000002</v>
      </c>
      <c r="I78" s="42"/>
      <c r="J78" s="43"/>
      <c r="K78" s="43"/>
      <c r="L78" s="17"/>
      <c r="M78" s="49"/>
      <c r="N78" s="49"/>
      <c r="P78" s="67">
        <v>450.81</v>
      </c>
      <c r="Q78" s="41">
        <v>77040</v>
      </c>
      <c r="R78" s="13">
        <v>0.97299999999999998</v>
      </c>
      <c r="S78" s="30">
        <v>90.841121495327101</v>
      </c>
      <c r="T78" s="4">
        <f t="shared" si="46"/>
        <v>69984</v>
      </c>
      <c r="U78" s="38">
        <f t="shared" si="47"/>
        <v>74959.92</v>
      </c>
    </row>
    <row r="79" spans="1:21" ht="12.75" customHeight="1" x14ac:dyDescent="0.2">
      <c r="B79" s="29"/>
      <c r="C79" s="12"/>
      <c r="D79" s="2"/>
      <c r="E79" s="18"/>
      <c r="F79" s="4"/>
      <c r="G79" s="38"/>
      <c r="I79" s="15"/>
      <c r="J79" s="15"/>
      <c r="K79" s="15"/>
      <c r="L79" s="15"/>
      <c r="M79" s="49"/>
      <c r="N79" s="42"/>
      <c r="O79" s="8">
        <v>44227</v>
      </c>
      <c r="P79" s="32">
        <v>451.98</v>
      </c>
      <c r="Q79" s="41">
        <v>77040</v>
      </c>
      <c r="R79" s="13">
        <v>0.99099999999999999</v>
      </c>
      <c r="S79" s="30">
        <v>96.518691588785046</v>
      </c>
      <c r="T79" s="4">
        <f t="shared" si="46"/>
        <v>74358</v>
      </c>
      <c r="U79" s="38">
        <f t="shared" si="47"/>
        <v>76346.64</v>
      </c>
    </row>
    <row r="80" spans="1:21" ht="12.75" customHeight="1" thickBot="1" x14ac:dyDescent="0.25">
      <c r="B80" s="47"/>
      <c r="C80" s="22"/>
      <c r="D80" s="20"/>
      <c r="E80" s="19"/>
      <c r="F80" s="4"/>
      <c r="G80" s="38"/>
      <c r="I80" s="15"/>
      <c r="J80" s="15"/>
      <c r="K80" s="15"/>
      <c r="L80" s="15"/>
      <c r="M80" s="49"/>
      <c r="N80" s="42"/>
      <c r="P80" s="70">
        <v>452.06</v>
      </c>
      <c r="Q80" s="71">
        <v>77040</v>
      </c>
      <c r="R80" s="75">
        <v>0.97899999999999998</v>
      </c>
      <c r="S80" s="73">
        <v>94.626168224299064</v>
      </c>
      <c r="T80" s="4">
        <f t="shared" si="46"/>
        <v>72900</v>
      </c>
      <c r="U80" s="38">
        <f t="shared" si="47"/>
        <v>75422.16</v>
      </c>
    </row>
    <row r="81" spans="2:21" ht="12.75" customHeight="1" x14ac:dyDescent="0.2">
      <c r="B81" s="52"/>
      <c r="C81" s="53"/>
      <c r="D81" s="54"/>
      <c r="E81" s="21"/>
      <c r="F81" s="64"/>
      <c r="G81" s="64"/>
      <c r="I81" s="15"/>
      <c r="J81" s="15"/>
      <c r="K81" s="15"/>
      <c r="L81" s="15"/>
      <c r="M81" s="49"/>
      <c r="N81" s="42"/>
      <c r="P81" s="52">
        <f>AVERAGE(P73:P80)</f>
        <v>451.69874999999996</v>
      </c>
      <c r="Q81" s="53"/>
      <c r="R81" s="54" t="s">
        <v>0</v>
      </c>
      <c r="S81" s="21">
        <f>T81/U81</f>
        <v>0.85374357695768877</v>
      </c>
      <c r="T81" s="64">
        <f>SUM(T73:T80)</f>
        <v>473364</v>
      </c>
      <c r="U81" s="64">
        <f>SUM(U73:U80)</f>
        <v>554456.88</v>
      </c>
    </row>
    <row r="82" spans="2:21" x14ac:dyDescent="0.2">
      <c r="I82" s="15"/>
      <c r="J82" s="15"/>
      <c r="K82" s="15"/>
      <c r="L82" s="15"/>
      <c r="M82" s="14"/>
      <c r="N82" s="14"/>
      <c r="O82" s="8"/>
      <c r="P82" s="31"/>
      <c r="Q82" s="24"/>
      <c r="R82" s="17"/>
      <c r="S82" s="25"/>
      <c r="T82" s="49"/>
      <c r="U82" s="42"/>
    </row>
    <row r="83" spans="2:21" x14ac:dyDescent="0.2">
      <c r="B83" s="15"/>
      <c r="C83" s="15"/>
      <c r="D83" s="15"/>
      <c r="E83" s="15"/>
      <c r="F83" s="15"/>
      <c r="G83" s="15"/>
      <c r="H83" s="6"/>
      <c r="I83" s="31"/>
      <c r="J83" s="24"/>
      <c r="K83" s="17"/>
      <c r="L83" s="25"/>
      <c r="M83" s="49"/>
      <c r="N83" s="42"/>
      <c r="O83" s="6"/>
      <c r="P83" s="31"/>
      <c r="Q83" s="24"/>
      <c r="R83" s="17"/>
      <c r="S83" s="25"/>
      <c r="T83" s="49"/>
      <c r="U83" s="42"/>
    </row>
    <row r="84" spans="2:21" x14ac:dyDescent="0.2">
      <c r="B84" s="15"/>
      <c r="C84" s="15"/>
      <c r="D84" s="15"/>
      <c r="E84" s="15"/>
      <c r="F84" s="49"/>
      <c r="G84" s="42"/>
      <c r="H84" s="6"/>
      <c r="I84" s="31"/>
      <c r="J84" s="24"/>
      <c r="K84" s="17"/>
      <c r="L84" s="25"/>
      <c r="M84" s="49"/>
      <c r="N84" s="42"/>
      <c r="P84" s="42"/>
      <c r="Q84" s="43"/>
      <c r="R84" s="43"/>
      <c r="S84" s="17"/>
      <c r="T84" s="49"/>
      <c r="U84" s="49"/>
    </row>
    <row r="85" spans="2:21" ht="13.9" customHeight="1" x14ac:dyDescent="0.2">
      <c r="B85" s="15"/>
      <c r="C85" s="15"/>
      <c r="D85" s="15"/>
      <c r="E85" s="15"/>
      <c r="F85" s="49"/>
      <c r="G85" s="49"/>
      <c r="H85" s="6"/>
      <c r="I85" s="31"/>
      <c r="J85" s="24"/>
      <c r="K85" s="17"/>
      <c r="L85" s="25"/>
      <c r="M85" s="49"/>
      <c r="N85" s="42"/>
      <c r="P85" s="31"/>
      <c r="Q85" s="24"/>
      <c r="R85" s="17"/>
      <c r="S85" s="25"/>
      <c r="T85" s="49"/>
      <c r="U85" s="42"/>
    </row>
    <row r="86" spans="2:21" x14ac:dyDescent="0.2">
      <c r="B86" s="15"/>
      <c r="C86" s="15"/>
      <c r="D86" s="15"/>
      <c r="E86" s="15"/>
      <c r="F86" s="49"/>
      <c r="G86" s="42"/>
      <c r="I86" s="31"/>
      <c r="J86" s="24"/>
      <c r="K86" s="17"/>
      <c r="L86" s="25"/>
      <c r="M86" s="49"/>
      <c r="N86" s="42"/>
      <c r="P86" s="31"/>
      <c r="Q86" s="24"/>
      <c r="R86" s="17"/>
      <c r="S86" s="25"/>
      <c r="T86" s="49"/>
      <c r="U86" s="42"/>
    </row>
    <row r="87" spans="2:21" ht="13.9" customHeight="1" x14ac:dyDescent="0.2">
      <c r="B87" s="15"/>
      <c r="C87" s="15"/>
      <c r="D87" s="15"/>
      <c r="E87" s="15"/>
      <c r="F87" s="14"/>
      <c r="G87" s="14"/>
      <c r="I87" s="31"/>
      <c r="J87" s="24"/>
      <c r="K87" s="17"/>
      <c r="L87" s="25"/>
      <c r="M87" s="49"/>
      <c r="N87" s="42"/>
      <c r="P87" s="31"/>
      <c r="Q87" s="24"/>
      <c r="R87" s="17"/>
      <c r="S87" s="25"/>
      <c r="T87" s="49"/>
      <c r="U87" s="42"/>
    </row>
    <row r="88" spans="2:21" ht="13.9" customHeight="1" x14ac:dyDescent="0.2">
      <c r="B88" s="31"/>
      <c r="C88" s="24"/>
      <c r="D88" s="3"/>
      <c r="E88" s="25"/>
      <c r="F88" s="14"/>
      <c r="G88" s="14"/>
      <c r="I88" s="31"/>
      <c r="J88" s="24"/>
      <c r="K88" s="17"/>
      <c r="L88" s="25"/>
      <c r="M88" s="49"/>
      <c r="N88" s="42"/>
      <c r="P88" s="31"/>
      <c r="Q88" s="24"/>
      <c r="R88" s="17"/>
      <c r="S88" s="25"/>
      <c r="T88" s="49"/>
      <c r="U88" s="42"/>
    </row>
    <row r="89" spans="2:21" ht="13.9" customHeight="1" x14ac:dyDescent="0.2">
      <c r="B89" s="31"/>
      <c r="C89" s="24"/>
      <c r="D89" s="3"/>
      <c r="E89" s="25"/>
      <c r="F89" s="14"/>
      <c r="G89" s="14"/>
      <c r="I89" s="31"/>
      <c r="J89" s="24"/>
      <c r="K89" s="17"/>
      <c r="L89" s="25"/>
      <c r="M89" s="49"/>
      <c r="N89" s="42"/>
      <c r="P89" s="31"/>
      <c r="Q89" s="24"/>
      <c r="R89" s="17"/>
      <c r="S89" s="25"/>
      <c r="T89" s="49"/>
      <c r="U89" s="42"/>
    </row>
    <row r="90" spans="2:21" ht="13.9" customHeight="1" x14ac:dyDescent="0.2">
      <c r="B90" s="31"/>
      <c r="C90" s="24"/>
      <c r="D90" s="3"/>
      <c r="E90" s="25"/>
      <c r="F90" s="14"/>
      <c r="G90" s="14"/>
      <c r="I90" s="31"/>
      <c r="J90" s="24"/>
      <c r="K90" s="17"/>
      <c r="L90" s="25"/>
      <c r="M90" s="49"/>
      <c r="N90" s="42"/>
      <c r="P90" s="31"/>
      <c r="Q90" s="24"/>
      <c r="R90" s="17"/>
      <c r="S90" s="25"/>
      <c r="T90" s="49"/>
      <c r="U90" s="42"/>
    </row>
    <row r="91" spans="2:21" x14ac:dyDescent="0.2">
      <c r="B91" s="15"/>
      <c r="C91" s="15"/>
      <c r="D91" s="15"/>
      <c r="E91" s="15"/>
      <c r="F91" s="49"/>
      <c r="G91" s="42"/>
      <c r="H91" s="6"/>
      <c r="I91" s="31"/>
      <c r="J91" s="24"/>
      <c r="K91" s="17"/>
      <c r="L91" s="25"/>
      <c r="M91" s="49"/>
      <c r="N91" s="42"/>
      <c r="O91" s="6"/>
      <c r="P91" s="31"/>
      <c r="Q91" s="24"/>
      <c r="R91" s="17"/>
      <c r="S91" s="25"/>
      <c r="T91" s="49"/>
      <c r="U91" s="42"/>
    </row>
    <row r="92" spans="2:21" x14ac:dyDescent="0.2">
      <c r="B92" s="15"/>
      <c r="C92" s="15"/>
      <c r="D92" s="15"/>
      <c r="E92" s="15"/>
      <c r="F92" s="49"/>
      <c r="G92" s="42"/>
      <c r="H92" s="6"/>
      <c r="I92" s="31"/>
      <c r="J92" s="24"/>
      <c r="K92" s="17"/>
      <c r="L92" s="25"/>
      <c r="M92" s="49"/>
      <c r="N92" s="42"/>
      <c r="O92" s="6"/>
      <c r="P92" s="31"/>
      <c r="Q92" s="24"/>
      <c r="R92" s="17"/>
      <c r="S92" s="25"/>
      <c r="T92" s="49"/>
      <c r="U92" s="42"/>
    </row>
    <row r="93" spans="2:21" x14ac:dyDescent="0.2">
      <c r="B93" s="15"/>
      <c r="C93" s="15"/>
      <c r="D93" s="15"/>
      <c r="E93" s="15"/>
      <c r="F93" s="49"/>
      <c r="G93" s="42"/>
      <c r="H93" s="6"/>
      <c r="I93" s="31"/>
      <c r="J93" s="24"/>
      <c r="K93" s="17"/>
      <c r="L93" s="25"/>
      <c r="M93" s="49"/>
      <c r="N93" s="42"/>
      <c r="O93" s="6"/>
      <c r="P93" s="42"/>
      <c r="Q93" s="43"/>
      <c r="R93" s="43"/>
      <c r="S93" s="17"/>
      <c r="T93" s="49"/>
      <c r="U93" s="49"/>
    </row>
    <row r="94" spans="2:21" ht="14.25" customHeight="1" x14ac:dyDescent="0.2">
      <c r="B94" s="15"/>
      <c r="C94" s="15"/>
      <c r="D94" s="15"/>
      <c r="E94" s="15"/>
      <c r="F94" s="49"/>
      <c r="G94" s="42"/>
      <c r="H94" s="6"/>
      <c r="I94" s="31"/>
      <c r="J94" s="24"/>
      <c r="K94" s="17"/>
      <c r="L94" s="25"/>
      <c r="M94" s="49"/>
      <c r="N94" s="42"/>
      <c r="O94" s="6"/>
      <c r="P94" s="57"/>
      <c r="Q94" s="24"/>
      <c r="R94" s="17"/>
      <c r="S94" s="25"/>
      <c r="T94" s="49"/>
      <c r="U94" s="42"/>
    </row>
    <row r="95" spans="2:21" x14ac:dyDescent="0.2">
      <c r="B95" s="15"/>
      <c r="C95" s="15"/>
      <c r="D95" s="15"/>
      <c r="E95" s="15"/>
      <c r="F95" s="49"/>
      <c r="G95" s="42"/>
      <c r="H95" s="6"/>
      <c r="I95" s="31"/>
      <c r="J95" s="24"/>
      <c r="K95" s="17"/>
      <c r="L95" s="25"/>
      <c r="M95" s="49"/>
      <c r="N95" s="42"/>
      <c r="O95" s="6"/>
      <c r="P95" s="14"/>
      <c r="Q95" s="14"/>
      <c r="R95" s="14"/>
      <c r="S95" s="14"/>
      <c r="T95" s="14"/>
      <c r="U95" s="14"/>
    </row>
    <row r="96" spans="2:21" x14ac:dyDescent="0.2">
      <c r="B96" s="15"/>
      <c r="C96" s="15"/>
      <c r="D96" s="15"/>
      <c r="E96" s="15"/>
      <c r="F96" s="49"/>
      <c r="G96" s="42"/>
      <c r="H96" s="6"/>
      <c r="I96" s="31"/>
      <c r="J96" s="24"/>
      <c r="K96" s="17"/>
      <c r="L96" s="25"/>
      <c r="M96" s="49"/>
      <c r="N96" s="42"/>
      <c r="O96" s="6"/>
      <c r="P96" s="57"/>
      <c r="Q96" s="24"/>
      <c r="R96" s="17"/>
      <c r="S96" s="25"/>
      <c r="T96" s="49"/>
      <c r="U96" s="42"/>
    </row>
    <row r="97" spans="1:21" x14ac:dyDescent="0.2">
      <c r="B97" s="15"/>
      <c r="C97" s="15"/>
      <c r="D97" s="15"/>
      <c r="E97" s="15"/>
      <c r="F97" s="49"/>
      <c r="G97" s="42"/>
      <c r="H97" s="6"/>
      <c r="I97" s="31"/>
      <c r="J97" s="24"/>
      <c r="K97" s="17"/>
      <c r="L97" s="25"/>
      <c r="M97" s="49"/>
      <c r="N97" s="42"/>
      <c r="O97" s="6"/>
      <c r="P97" s="57"/>
      <c r="Q97" s="24"/>
      <c r="R97" s="17"/>
      <c r="S97" s="25"/>
      <c r="T97" s="49"/>
      <c r="U97" s="42"/>
    </row>
    <row r="98" spans="1:21" x14ac:dyDescent="0.2">
      <c r="A98" s="6"/>
      <c r="B98" s="31"/>
      <c r="C98" s="24"/>
      <c r="D98" s="3"/>
      <c r="E98" s="25"/>
      <c r="F98" s="49"/>
      <c r="G98" s="42"/>
      <c r="H98" s="6"/>
      <c r="I98" s="31"/>
      <c r="J98" s="24"/>
      <c r="K98" s="17"/>
      <c r="L98" s="25"/>
      <c r="M98" s="49"/>
      <c r="N98" s="42"/>
      <c r="O98" s="6"/>
      <c r="P98" s="31"/>
      <c r="Q98" s="24"/>
      <c r="R98" s="17"/>
      <c r="S98" s="25"/>
      <c r="T98" s="49"/>
      <c r="U98" s="42"/>
    </row>
    <row r="99" spans="1:21" ht="12.75" customHeight="1" x14ac:dyDescent="0.2">
      <c r="A99" s="6"/>
      <c r="B99" s="31"/>
      <c r="C99" s="24"/>
      <c r="D99" s="3"/>
      <c r="E99" s="25"/>
      <c r="F99" s="49"/>
      <c r="G99" s="42"/>
      <c r="H99" s="6"/>
      <c r="I99" s="31"/>
      <c r="J99" s="24"/>
      <c r="K99" s="17"/>
      <c r="L99" s="25"/>
      <c r="M99" s="49"/>
      <c r="N99" s="42"/>
      <c r="O99" s="6"/>
      <c r="P99" s="31"/>
      <c r="Q99" s="24"/>
      <c r="R99" s="17"/>
      <c r="S99" s="25"/>
      <c r="T99" s="49"/>
      <c r="U99" s="42"/>
    </row>
    <row r="100" spans="1:21" x14ac:dyDescent="0.2">
      <c r="A100" s="6"/>
      <c r="B100" s="31"/>
      <c r="C100" s="24"/>
      <c r="D100" s="3"/>
      <c r="E100" s="25"/>
      <c r="F100" s="49"/>
      <c r="G100" s="42"/>
      <c r="H100" s="6"/>
      <c r="I100" s="31"/>
      <c r="J100" s="24"/>
      <c r="K100" s="17"/>
      <c r="L100" s="25"/>
      <c r="M100" s="49"/>
      <c r="N100" s="42"/>
      <c r="O100" s="6"/>
      <c r="P100" s="31"/>
      <c r="Q100" s="24"/>
      <c r="R100" s="17"/>
      <c r="S100" s="25"/>
      <c r="T100" s="49"/>
      <c r="U100" s="42"/>
    </row>
    <row r="101" spans="1:21" ht="13.9" customHeight="1" x14ac:dyDescent="0.2">
      <c r="A101" s="6"/>
      <c r="B101" s="31"/>
      <c r="C101" s="24"/>
      <c r="D101" s="3"/>
      <c r="E101" s="25"/>
      <c r="F101" s="49"/>
      <c r="G101" s="42"/>
      <c r="H101" s="6"/>
      <c r="I101" s="31"/>
      <c r="J101" s="24"/>
      <c r="K101" s="17"/>
      <c r="L101" s="25"/>
      <c r="M101" s="49"/>
      <c r="N101" s="42"/>
      <c r="O101" s="6"/>
      <c r="P101" s="31"/>
      <c r="Q101" s="24"/>
      <c r="R101" s="17"/>
      <c r="S101" s="25"/>
      <c r="T101" s="49"/>
      <c r="U101" s="42"/>
    </row>
    <row r="102" spans="1:21" x14ac:dyDescent="0.2">
      <c r="A102" s="6"/>
      <c r="B102" s="31"/>
      <c r="C102" s="24"/>
      <c r="D102" s="3"/>
      <c r="E102" s="25"/>
      <c r="F102" s="49"/>
      <c r="G102" s="42"/>
      <c r="H102" s="6"/>
      <c r="I102" s="31"/>
      <c r="J102" s="24"/>
      <c r="K102" s="17"/>
      <c r="L102" s="25"/>
      <c r="M102" s="49"/>
      <c r="N102" s="42"/>
      <c r="P102" s="31"/>
      <c r="Q102" s="24"/>
      <c r="R102" s="17"/>
      <c r="S102" s="25"/>
      <c r="T102" s="49"/>
      <c r="U102" s="42"/>
    </row>
    <row r="103" spans="1:21" ht="12.75" customHeight="1" x14ac:dyDescent="0.2">
      <c r="A103" s="6"/>
      <c r="B103" s="31"/>
      <c r="C103" s="24"/>
      <c r="D103" s="3"/>
      <c r="E103" s="25"/>
      <c r="F103" s="49"/>
      <c r="G103" s="42"/>
      <c r="H103" s="6"/>
      <c r="I103" s="31"/>
      <c r="J103" s="24"/>
      <c r="K103" s="17"/>
      <c r="L103" s="25"/>
      <c r="M103" s="49"/>
      <c r="N103" s="42"/>
      <c r="O103" s="6"/>
      <c r="P103" s="31"/>
      <c r="Q103" s="24"/>
      <c r="R103" s="17"/>
      <c r="S103" s="25"/>
      <c r="T103" s="49"/>
      <c r="U103" s="42"/>
    </row>
    <row r="104" spans="1:21" x14ac:dyDescent="0.2">
      <c r="B104" s="31"/>
      <c r="C104" s="24"/>
      <c r="D104" s="3"/>
      <c r="E104" s="25"/>
      <c r="F104" s="49"/>
      <c r="G104" s="42"/>
      <c r="I104" s="31"/>
      <c r="J104" s="24"/>
      <c r="K104" s="17"/>
      <c r="L104" s="25"/>
      <c r="M104" s="49"/>
      <c r="N104" s="42"/>
      <c r="O104" s="6"/>
      <c r="P104" s="31"/>
      <c r="Q104" s="24"/>
      <c r="R104" s="17"/>
      <c r="S104" s="25"/>
      <c r="T104" s="49"/>
      <c r="U104" s="42"/>
    </row>
    <row r="105" spans="1:21" ht="13.9" customHeight="1" x14ac:dyDescent="0.2">
      <c r="B105" s="42"/>
      <c r="C105" s="43"/>
      <c r="D105" s="43"/>
      <c r="E105" s="17"/>
      <c r="F105" s="49"/>
      <c r="G105" s="49"/>
      <c r="I105" s="31"/>
      <c r="J105" s="24"/>
      <c r="K105" s="17"/>
      <c r="L105" s="25"/>
      <c r="M105" s="49"/>
      <c r="N105" s="42"/>
      <c r="O105" s="6"/>
      <c r="P105" s="31"/>
      <c r="Q105" s="24"/>
      <c r="R105" s="17"/>
      <c r="S105" s="25"/>
      <c r="T105" s="49"/>
      <c r="U105" s="42"/>
    </row>
    <row r="106" spans="1:21" ht="14.25" customHeight="1" x14ac:dyDescent="0.2">
      <c r="B106" s="31"/>
      <c r="C106" s="24"/>
      <c r="D106" s="3"/>
      <c r="E106" s="25"/>
      <c r="F106" s="49"/>
      <c r="G106" s="42"/>
      <c r="I106" s="31"/>
      <c r="J106" s="24"/>
      <c r="K106" s="17"/>
      <c r="L106" s="25"/>
      <c r="M106" s="49"/>
      <c r="N106" s="42"/>
      <c r="O106" s="6"/>
      <c r="P106" s="31"/>
      <c r="Q106" s="24"/>
      <c r="R106" s="17"/>
      <c r="S106" s="25"/>
      <c r="T106" s="49"/>
      <c r="U106" s="42"/>
    </row>
    <row r="107" spans="1:21" x14ac:dyDescent="0.2">
      <c r="B107" s="14"/>
      <c r="C107" s="14"/>
      <c r="D107" s="14"/>
      <c r="E107" s="14"/>
      <c r="F107" s="14"/>
      <c r="G107" s="14"/>
      <c r="I107" s="31"/>
      <c r="J107" s="24"/>
      <c r="K107" s="17"/>
      <c r="L107" s="25"/>
      <c r="M107" s="49"/>
      <c r="N107" s="42"/>
      <c r="O107" s="6"/>
      <c r="P107" s="31"/>
      <c r="Q107" s="24"/>
      <c r="R107" s="17"/>
      <c r="S107" s="25"/>
      <c r="T107" s="49"/>
      <c r="U107" s="42"/>
    </row>
    <row r="108" spans="1:21" x14ac:dyDescent="0.2">
      <c r="A108" s="6"/>
      <c r="B108" s="31"/>
      <c r="C108" s="24"/>
      <c r="D108" s="3"/>
      <c r="E108" s="25"/>
      <c r="F108" s="49"/>
      <c r="G108" s="42"/>
      <c r="H108" s="6"/>
      <c r="I108" s="31"/>
      <c r="J108" s="24"/>
      <c r="K108" s="17"/>
      <c r="L108" s="25"/>
      <c r="M108" s="49"/>
      <c r="N108" s="42"/>
      <c r="O108" s="6"/>
      <c r="P108" s="31"/>
      <c r="Q108" s="24"/>
      <c r="R108" s="17"/>
      <c r="S108" s="25"/>
      <c r="T108" s="49"/>
      <c r="U108" s="42"/>
    </row>
    <row r="109" spans="1:21" ht="14.25" customHeight="1" x14ac:dyDescent="0.2">
      <c r="A109" s="6"/>
      <c r="B109" s="31"/>
      <c r="C109" s="24"/>
      <c r="D109" s="3"/>
      <c r="E109" s="25"/>
      <c r="F109" s="49"/>
      <c r="G109" s="42"/>
      <c r="H109" s="6"/>
      <c r="I109" s="31"/>
      <c r="J109" s="24"/>
      <c r="K109" s="17"/>
      <c r="L109" s="25"/>
      <c r="M109" s="49"/>
      <c r="N109" s="42"/>
      <c r="O109" s="6"/>
      <c r="P109" s="31"/>
      <c r="Q109" s="24"/>
      <c r="R109" s="17"/>
      <c r="S109" s="25"/>
      <c r="T109" s="49"/>
      <c r="U109" s="42"/>
    </row>
    <row r="110" spans="1:21" x14ac:dyDescent="0.2">
      <c r="A110" s="6"/>
      <c r="B110" s="31"/>
      <c r="C110" s="24"/>
      <c r="D110" s="3"/>
      <c r="E110" s="25"/>
      <c r="F110" s="49"/>
      <c r="G110" s="42"/>
      <c r="H110" s="6"/>
      <c r="I110" s="31"/>
      <c r="J110" s="24"/>
      <c r="K110" s="17"/>
      <c r="L110" s="25"/>
      <c r="M110" s="49"/>
      <c r="N110" s="42"/>
      <c r="O110" s="6"/>
      <c r="P110" s="31"/>
      <c r="Q110" s="24"/>
      <c r="R110" s="17"/>
      <c r="S110" s="25"/>
      <c r="T110" s="49"/>
      <c r="U110" s="42"/>
    </row>
    <row r="111" spans="1:21" x14ac:dyDescent="0.2">
      <c r="A111" s="6"/>
      <c r="B111" s="31"/>
      <c r="C111" s="24"/>
      <c r="D111" s="3"/>
      <c r="E111" s="25"/>
      <c r="F111" s="49"/>
      <c r="G111" s="42"/>
      <c r="H111" s="6"/>
      <c r="I111" s="31"/>
      <c r="J111" s="24"/>
      <c r="K111" s="17"/>
      <c r="L111" s="25"/>
      <c r="M111" s="49"/>
      <c r="N111" s="42"/>
      <c r="O111" s="6"/>
      <c r="P111" s="31"/>
      <c r="Q111" s="24"/>
      <c r="R111" s="17"/>
      <c r="S111" s="25"/>
      <c r="T111" s="49"/>
      <c r="U111" s="42"/>
    </row>
    <row r="112" spans="1:21" x14ac:dyDescent="0.2">
      <c r="A112" s="6"/>
      <c r="B112" s="31"/>
      <c r="C112" s="24"/>
      <c r="D112" s="3"/>
      <c r="E112" s="25"/>
      <c r="F112" s="49"/>
      <c r="G112" s="42"/>
      <c r="H112" s="6"/>
      <c r="I112" s="31"/>
      <c r="J112" s="24"/>
      <c r="K112" s="17"/>
      <c r="L112" s="25"/>
      <c r="M112" s="49"/>
      <c r="N112" s="42"/>
      <c r="O112" s="6"/>
      <c r="P112" s="42"/>
      <c r="Q112" s="43"/>
      <c r="R112" s="43"/>
      <c r="S112" s="17"/>
      <c r="T112" s="49"/>
      <c r="U112" s="49"/>
    </row>
    <row r="113" spans="1:21" x14ac:dyDescent="0.2">
      <c r="B113" s="31"/>
      <c r="C113" s="24"/>
      <c r="D113" s="3"/>
      <c r="E113" s="25"/>
      <c r="F113" s="49"/>
      <c r="G113" s="42"/>
      <c r="I113" s="31"/>
      <c r="J113" s="24"/>
      <c r="K113" s="17"/>
      <c r="L113" s="25"/>
      <c r="M113" s="49"/>
      <c r="N113" s="42"/>
      <c r="P113" s="31"/>
      <c r="Q113" s="24"/>
      <c r="R113" s="17"/>
      <c r="S113" s="25"/>
      <c r="T113" s="49"/>
      <c r="U113" s="42"/>
    </row>
    <row r="114" spans="1:21" x14ac:dyDescent="0.2">
      <c r="B114" s="42"/>
      <c r="C114" s="43"/>
      <c r="D114" s="43"/>
      <c r="E114" s="17"/>
      <c r="F114" s="49"/>
      <c r="G114" s="49"/>
      <c r="I114" s="42"/>
      <c r="J114" s="43"/>
      <c r="K114" s="43"/>
      <c r="L114" s="17"/>
      <c r="M114" s="49"/>
      <c r="N114" s="49"/>
      <c r="P114" s="14"/>
      <c r="Q114" s="14"/>
      <c r="R114" s="14"/>
      <c r="S114" s="14"/>
      <c r="T114" s="14"/>
      <c r="U114" s="14"/>
    </row>
    <row r="115" spans="1:21" x14ac:dyDescent="0.2">
      <c r="A115" s="8"/>
      <c r="B115" s="31"/>
      <c r="C115" s="24"/>
      <c r="D115" s="3"/>
      <c r="E115" s="25"/>
      <c r="F115" s="49"/>
      <c r="G115" s="42"/>
      <c r="H115" s="8"/>
      <c r="I115" s="14"/>
      <c r="K115" s="14"/>
      <c r="L115" s="59"/>
      <c r="M115" s="59"/>
      <c r="N115" s="59"/>
      <c r="O115" s="8"/>
      <c r="P115" s="31"/>
      <c r="Q115" s="24"/>
      <c r="R115" s="17"/>
      <c r="S115" s="25"/>
      <c r="T115" s="49"/>
      <c r="U115" s="42"/>
    </row>
    <row r="116" spans="1:21" x14ac:dyDescent="0.2">
      <c r="B116" s="14"/>
      <c r="C116" s="14"/>
      <c r="D116" s="14"/>
      <c r="E116" s="14"/>
      <c r="F116" s="14"/>
      <c r="G116" s="14"/>
      <c r="I116" s="49"/>
      <c r="K116" s="49"/>
      <c r="L116" s="49"/>
      <c r="M116" s="49"/>
      <c r="N116" s="49"/>
      <c r="P116" s="31"/>
      <c r="Q116" s="24"/>
      <c r="R116" s="17"/>
      <c r="S116" s="25"/>
      <c r="T116" s="49"/>
      <c r="U116" s="42"/>
    </row>
    <row r="117" spans="1:21" x14ac:dyDescent="0.2">
      <c r="A117" s="8"/>
      <c r="B117" s="31"/>
      <c r="C117" s="24"/>
      <c r="D117" s="3"/>
      <c r="E117" s="25"/>
      <c r="F117" s="49"/>
      <c r="G117" s="42"/>
      <c r="H117" s="8"/>
      <c r="I117" s="49"/>
      <c r="K117" s="49"/>
      <c r="L117" s="49"/>
      <c r="M117" s="49"/>
      <c r="N117" s="49"/>
      <c r="O117" s="8"/>
      <c r="P117" s="42"/>
      <c r="Q117" s="43"/>
      <c r="R117" s="43"/>
      <c r="S117" s="17"/>
      <c r="T117" s="49"/>
      <c r="U117" s="49"/>
    </row>
    <row r="118" spans="1:21" x14ac:dyDescent="0.2">
      <c r="B118" s="31"/>
      <c r="C118" s="24"/>
      <c r="D118" s="3"/>
      <c r="E118" s="25"/>
      <c r="F118" s="49"/>
      <c r="G118" s="42"/>
      <c r="I118" s="14"/>
      <c r="K118" s="49"/>
      <c r="L118" s="49"/>
      <c r="M118" s="49"/>
      <c r="N118" s="49"/>
      <c r="P118" s="31"/>
      <c r="Q118" s="24"/>
      <c r="R118" s="17"/>
      <c r="S118" s="25"/>
      <c r="T118" s="49"/>
      <c r="U118" s="42"/>
    </row>
    <row r="119" spans="1:21" ht="13.5" customHeight="1" x14ac:dyDescent="0.2">
      <c r="B119" s="42"/>
      <c r="C119" s="43"/>
      <c r="D119" s="43"/>
      <c r="E119" s="17"/>
      <c r="F119" s="49"/>
      <c r="G119" s="49"/>
      <c r="I119" s="112"/>
      <c r="J119" s="112"/>
      <c r="K119" s="112"/>
      <c r="L119" s="59"/>
      <c r="M119" s="59"/>
      <c r="N119" s="59"/>
      <c r="P119" s="42"/>
      <c r="Q119" s="43"/>
      <c r="R119" s="43"/>
      <c r="S119" s="17"/>
      <c r="T119" s="49"/>
      <c r="U119" s="49"/>
    </row>
    <row r="120" spans="1:21" x14ac:dyDescent="0.2">
      <c r="B120" s="49"/>
      <c r="C120" s="3"/>
      <c r="D120" s="49"/>
      <c r="E120" s="49"/>
      <c r="F120" s="49"/>
      <c r="G120" s="49"/>
      <c r="I120" s="49"/>
      <c r="J120" s="3"/>
      <c r="K120" s="49"/>
      <c r="L120" s="49"/>
      <c r="M120" s="49"/>
      <c r="N120" s="49"/>
      <c r="P120" s="31"/>
      <c r="Q120" s="24"/>
      <c r="R120" s="17"/>
      <c r="S120" s="25"/>
      <c r="T120" s="49"/>
      <c r="U120" s="42"/>
    </row>
    <row r="121" spans="1:21" x14ac:dyDescent="0.2">
      <c r="B121" s="49"/>
      <c r="C121" s="3"/>
      <c r="D121" s="49"/>
      <c r="E121" s="49"/>
      <c r="F121" s="49"/>
      <c r="G121" s="49"/>
      <c r="I121" s="49"/>
      <c r="J121" s="3"/>
      <c r="K121" s="49"/>
      <c r="L121" s="49"/>
      <c r="M121" s="49"/>
      <c r="N121" s="49"/>
      <c r="P121" s="31"/>
      <c r="Q121" s="24"/>
      <c r="R121" s="17"/>
      <c r="S121" s="25"/>
      <c r="T121" s="49"/>
      <c r="U121" s="42"/>
    </row>
    <row r="122" spans="1:21" x14ac:dyDescent="0.2">
      <c r="B122" s="49"/>
      <c r="C122" s="3"/>
      <c r="D122" s="49"/>
      <c r="E122" s="49"/>
      <c r="F122" s="49"/>
      <c r="G122" s="49"/>
      <c r="I122" s="49"/>
      <c r="J122" s="3"/>
      <c r="K122" s="49"/>
      <c r="L122" s="49"/>
      <c r="M122" s="49"/>
      <c r="N122" s="49"/>
      <c r="P122" s="31"/>
      <c r="Q122" s="24"/>
      <c r="R122" s="17"/>
      <c r="S122" s="25"/>
      <c r="T122" s="49"/>
      <c r="U122" s="42"/>
    </row>
    <row r="123" spans="1:21" x14ac:dyDescent="0.2">
      <c r="B123" s="49"/>
      <c r="C123" s="3"/>
      <c r="D123" s="49"/>
      <c r="E123" s="49"/>
      <c r="F123" s="49"/>
      <c r="G123" s="49"/>
      <c r="I123" s="49"/>
      <c r="J123" s="3"/>
      <c r="K123" s="49"/>
      <c r="L123" s="49"/>
      <c r="M123" s="49"/>
      <c r="N123" s="49"/>
      <c r="P123" s="42"/>
      <c r="Q123" s="50"/>
      <c r="R123" s="50"/>
      <c r="S123" s="17"/>
      <c r="T123" s="49"/>
      <c r="U123" s="42"/>
    </row>
    <row r="124" spans="1:21" x14ac:dyDescent="0.2">
      <c r="A124" s="8"/>
      <c r="B124" s="49"/>
      <c r="C124" s="3"/>
      <c r="D124" s="49"/>
      <c r="E124" s="49"/>
      <c r="F124" s="49"/>
      <c r="G124" s="49"/>
      <c r="H124" s="8"/>
      <c r="I124" s="49"/>
      <c r="J124" s="3"/>
      <c r="K124" s="49"/>
      <c r="L124" s="49"/>
      <c r="M124" s="49"/>
      <c r="N124" s="49"/>
      <c r="O124" s="8"/>
      <c r="P124" s="49"/>
      <c r="Q124" s="3"/>
      <c r="R124" s="49"/>
    </row>
    <row r="125" spans="1:21" x14ac:dyDescent="0.2">
      <c r="B125" s="49"/>
      <c r="C125" s="3"/>
      <c r="D125" s="49"/>
      <c r="E125" s="49"/>
      <c r="F125" s="49"/>
      <c r="G125" s="49"/>
      <c r="I125" s="49"/>
      <c r="J125" s="3"/>
      <c r="K125" s="49"/>
      <c r="L125" s="49"/>
      <c r="M125" s="49"/>
      <c r="N125" s="49"/>
      <c r="P125" s="49"/>
      <c r="Q125" s="3"/>
      <c r="R125" s="49"/>
    </row>
    <row r="126" spans="1:21" x14ac:dyDescent="0.2">
      <c r="B126" s="112"/>
      <c r="C126" s="112"/>
      <c r="D126" s="49"/>
      <c r="E126" s="49"/>
      <c r="F126" s="49"/>
      <c r="G126" s="49"/>
      <c r="I126" s="112"/>
      <c r="J126" s="112"/>
      <c r="K126" s="49"/>
      <c r="L126" s="49"/>
      <c r="M126" s="49"/>
      <c r="N126" s="49"/>
      <c r="P126" s="112"/>
      <c r="Q126" s="112"/>
      <c r="R126" s="49"/>
    </row>
  </sheetData>
  <mergeCells count="20">
    <mergeCell ref="P72:U72"/>
    <mergeCell ref="P14:U14"/>
    <mergeCell ref="P19:U19"/>
    <mergeCell ref="B22:G22"/>
    <mergeCell ref="B49:G49"/>
    <mergeCell ref="B62:G62"/>
    <mergeCell ref="I54:N54"/>
    <mergeCell ref="B1:F1"/>
    <mergeCell ref="I1:M1"/>
    <mergeCell ref="P1:T1"/>
    <mergeCell ref="B3:G3"/>
    <mergeCell ref="I3:N3"/>
    <mergeCell ref="P3:U3"/>
    <mergeCell ref="P40:U40"/>
    <mergeCell ref="P51:U51"/>
    <mergeCell ref="I119:K119"/>
    <mergeCell ref="B126:C126"/>
    <mergeCell ref="I126:J126"/>
    <mergeCell ref="P126:Q126"/>
    <mergeCell ref="B73:G73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4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A95E4-02A3-4610-B1D9-6B9BFCA74796}">
  <sheetPr>
    <pageSetUpPr fitToPage="1"/>
  </sheetPr>
  <dimension ref="A1:U126"/>
  <sheetViews>
    <sheetView view="pageBreakPreview" zoomScale="95" zoomScaleSheetLayoutView="95" workbookViewId="0">
      <pane ySplit="2" topLeftCell="A48" activePane="bottomLeft" state="frozen"/>
      <selection pane="bottomLeft" activeCell="E55" sqref="E55"/>
    </sheetView>
  </sheetViews>
  <sheetFormatPr defaultColWidth="8.85546875" defaultRowHeight="14.25" x14ac:dyDescent="0.2"/>
  <cols>
    <col min="1" max="1" width="12.28515625" style="5" bestFit="1" customWidth="1"/>
    <col min="2" max="2" width="12" style="6" customWidth="1"/>
    <col min="3" max="3" width="10.7109375" style="6" customWidth="1"/>
    <col min="4" max="4" width="12.42578125" style="6" customWidth="1"/>
    <col min="5" max="5" width="11.7109375" style="6" customWidth="1"/>
    <col min="6" max="6" width="15.7109375" style="6" customWidth="1"/>
    <col min="7" max="7" width="14.7109375" style="6" customWidth="1"/>
    <col min="8" max="8" width="12.28515625" style="5" bestFit="1" customWidth="1"/>
    <col min="9" max="9" width="12.5703125" style="6" customWidth="1"/>
    <col min="10" max="10" width="10.7109375" style="6" customWidth="1"/>
    <col min="11" max="11" width="12.85546875" style="6" customWidth="1"/>
    <col min="12" max="12" width="11.7109375" style="6" customWidth="1"/>
    <col min="13" max="13" width="15.28515625" style="6" customWidth="1"/>
    <col min="14" max="14" width="15.28515625" style="6" bestFit="1" customWidth="1"/>
    <col min="15" max="15" width="12.28515625" style="5" bestFit="1" customWidth="1"/>
    <col min="16" max="16" width="12.28515625" style="6" customWidth="1"/>
    <col min="17" max="17" width="10.7109375" style="6" customWidth="1"/>
    <col min="18" max="18" width="13.42578125" style="6" customWidth="1"/>
    <col min="19" max="19" width="11.5703125" style="6" customWidth="1"/>
    <col min="20" max="20" width="15.85546875" style="6" customWidth="1"/>
    <col min="21" max="21" width="15.28515625" style="6" bestFit="1" customWidth="1"/>
    <col min="22" max="16384" width="8.85546875" style="6"/>
  </cols>
  <sheetData>
    <row r="1" spans="1:21" ht="15" x14ac:dyDescent="0.25">
      <c r="B1" s="117" t="s">
        <v>2</v>
      </c>
      <c r="C1" s="118"/>
      <c r="D1" s="118"/>
      <c r="E1" s="118"/>
      <c r="F1" s="118"/>
      <c r="G1" s="65"/>
      <c r="I1" s="119" t="s">
        <v>4</v>
      </c>
      <c r="J1" s="120"/>
      <c r="K1" s="120"/>
      <c r="L1" s="120"/>
      <c r="M1" s="120"/>
      <c r="N1" s="65"/>
      <c r="P1" s="119" t="s">
        <v>3</v>
      </c>
      <c r="Q1" s="120"/>
      <c r="R1" s="120"/>
      <c r="S1" s="120"/>
      <c r="T1" s="120"/>
    </row>
    <row r="2" spans="1:21" ht="76.5" x14ac:dyDescent="0.2">
      <c r="B2" s="7" t="s">
        <v>5</v>
      </c>
      <c r="C2" s="27" t="s">
        <v>9</v>
      </c>
      <c r="D2" s="27" t="s">
        <v>6</v>
      </c>
      <c r="E2" s="7" t="s">
        <v>7</v>
      </c>
      <c r="F2" s="28" t="s">
        <v>1</v>
      </c>
      <c r="G2" s="28" t="s">
        <v>8</v>
      </c>
      <c r="I2" s="7" t="s">
        <v>5</v>
      </c>
      <c r="J2" s="27" t="s">
        <v>9</v>
      </c>
      <c r="K2" s="27" t="s">
        <v>6</v>
      </c>
      <c r="L2" s="7" t="s">
        <v>7</v>
      </c>
      <c r="M2" s="28" t="s">
        <v>1</v>
      </c>
      <c r="N2" s="28" t="s">
        <v>8</v>
      </c>
      <c r="P2" s="7" t="s">
        <v>5</v>
      </c>
      <c r="Q2" s="27" t="s">
        <v>9</v>
      </c>
      <c r="R2" s="27" t="s">
        <v>6</v>
      </c>
      <c r="S2" s="7" t="s">
        <v>7</v>
      </c>
      <c r="T2" s="28" t="s">
        <v>1</v>
      </c>
      <c r="U2" s="28" t="s">
        <v>8</v>
      </c>
    </row>
    <row r="3" spans="1:21" ht="13.9" customHeight="1" x14ac:dyDescent="0.2">
      <c r="A3" s="8"/>
      <c r="B3" s="113" t="s">
        <v>18</v>
      </c>
      <c r="C3" s="114"/>
      <c r="D3" s="114"/>
      <c r="E3" s="114"/>
      <c r="F3" s="114"/>
      <c r="G3" s="115"/>
      <c r="H3" s="8"/>
      <c r="I3" s="116" t="s">
        <v>28</v>
      </c>
      <c r="J3" s="116"/>
      <c r="K3" s="116"/>
      <c r="L3" s="116"/>
      <c r="M3" s="116"/>
      <c r="N3" s="116"/>
      <c r="O3" s="8"/>
      <c r="P3" s="121" t="s">
        <v>29</v>
      </c>
      <c r="Q3" s="114"/>
      <c r="R3" s="114"/>
      <c r="S3" s="114"/>
      <c r="T3" s="114"/>
      <c r="U3" s="122"/>
    </row>
    <row r="4" spans="1:21" ht="13.9" customHeight="1" x14ac:dyDescent="0.2">
      <c r="A4" s="8">
        <v>44228</v>
      </c>
      <c r="B4" s="84">
        <v>424.06</v>
      </c>
      <c r="C4" s="85">
        <v>80640</v>
      </c>
      <c r="D4" s="86">
        <v>0.98599999999999999</v>
      </c>
      <c r="E4" s="87">
        <v>96.428571428571431</v>
      </c>
      <c r="F4" s="4">
        <f t="shared" ref="F4:F17" si="0">C4*E4/100</f>
        <v>77760</v>
      </c>
      <c r="G4" s="38">
        <f t="shared" ref="G4:G17" si="1">C4*D4</f>
        <v>79511.039999999994</v>
      </c>
      <c r="H4" s="8">
        <v>44228</v>
      </c>
      <c r="I4" s="84">
        <v>140.81</v>
      </c>
      <c r="J4" s="85">
        <v>146880</v>
      </c>
      <c r="K4" s="89">
        <v>0.98299999999999998</v>
      </c>
      <c r="L4" s="87">
        <v>94.907407407407405</v>
      </c>
      <c r="M4" s="4">
        <f t="shared" ref="M4:M9" si="2">J4*L4/100</f>
        <v>139400</v>
      </c>
      <c r="N4" s="38">
        <f t="shared" ref="N4:N9" si="3">J4*K4</f>
        <v>144383.04000000001</v>
      </c>
      <c r="O4" s="8">
        <v>44228</v>
      </c>
      <c r="P4" s="84">
        <v>429.77</v>
      </c>
      <c r="Q4" s="85">
        <v>75600</v>
      </c>
      <c r="R4" s="89">
        <v>0.96299999999999997</v>
      </c>
      <c r="S4" s="18">
        <v>78</v>
      </c>
      <c r="T4" s="4">
        <f>Q4*S4/100</f>
        <v>58968</v>
      </c>
      <c r="U4" s="63">
        <f>Q4*R4</f>
        <v>72802.8</v>
      </c>
    </row>
    <row r="5" spans="1:21" ht="12.75" customHeight="1" x14ac:dyDescent="0.2">
      <c r="B5" s="29">
        <v>424.06</v>
      </c>
      <c r="C5" s="12">
        <v>80640</v>
      </c>
      <c r="D5" s="2">
        <v>0.98799999999999999</v>
      </c>
      <c r="E5" s="10">
        <v>96.428571428571431</v>
      </c>
      <c r="F5" s="4">
        <f t="shared" si="0"/>
        <v>77760</v>
      </c>
      <c r="G5" s="38">
        <f t="shared" si="1"/>
        <v>79672.319999999992</v>
      </c>
      <c r="I5" s="29">
        <v>141.93</v>
      </c>
      <c r="J5" s="12">
        <v>146880</v>
      </c>
      <c r="K5" s="1">
        <v>0.99</v>
      </c>
      <c r="L5" s="10">
        <v>94.907407407407405</v>
      </c>
      <c r="M5" s="4">
        <f t="shared" si="2"/>
        <v>139400</v>
      </c>
      <c r="N5" s="38">
        <f t="shared" si="3"/>
        <v>145411.20000000001</v>
      </c>
      <c r="P5" s="29">
        <v>430.52</v>
      </c>
      <c r="Q5" s="12">
        <v>75600</v>
      </c>
      <c r="R5" s="1">
        <v>0.97499999999999998</v>
      </c>
      <c r="S5" s="10">
        <v>91</v>
      </c>
      <c r="T5" s="4">
        <f t="shared" ref="T5:T7" si="4">Q5*S5/100</f>
        <v>68796</v>
      </c>
      <c r="U5" s="63">
        <f t="shared" ref="U5:U7" si="5">Q5*R5</f>
        <v>73710</v>
      </c>
    </row>
    <row r="6" spans="1:21" x14ac:dyDescent="0.2">
      <c r="A6" s="8">
        <v>44229</v>
      </c>
      <c r="B6" s="29">
        <v>423.6</v>
      </c>
      <c r="C6" s="12">
        <v>80640</v>
      </c>
      <c r="D6" s="2">
        <v>0.98299999999999998</v>
      </c>
      <c r="E6" s="10">
        <v>96.428571428571431</v>
      </c>
      <c r="F6" s="4">
        <f t="shared" si="0"/>
        <v>77760</v>
      </c>
      <c r="G6" s="38">
        <f t="shared" si="1"/>
        <v>79269.119999999995</v>
      </c>
      <c r="H6" s="8">
        <v>44229</v>
      </c>
      <c r="I6" s="29">
        <v>140.94999999999999</v>
      </c>
      <c r="J6" s="12">
        <v>146880</v>
      </c>
      <c r="K6" s="1">
        <v>0.98599999999999999</v>
      </c>
      <c r="L6" s="10">
        <v>94.907407407407405</v>
      </c>
      <c r="M6" s="4">
        <f t="shared" si="2"/>
        <v>139400</v>
      </c>
      <c r="N6" s="38">
        <f t="shared" si="3"/>
        <v>144823.67999999999</v>
      </c>
      <c r="O6" s="8">
        <v>44229</v>
      </c>
      <c r="P6" s="29">
        <v>430</v>
      </c>
      <c r="Q6" s="12">
        <v>75600</v>
      </c>
      <c r="R6" s="1">
        <v>0.98599999999999999</v>
      </c>
      <c r="S6" s="10">
        <v>93.166666666666657</v>
      </c>
      <c r="T6" s="4">
        <f t="shared" si="4"/>
        <v>70433.999999999985</v>
      </c>
      <c r="U6" s="63">
        <f t="shared" si="5"/>
        <v>74541.600000000006</v>
      </c>
    </row>
    <row r="7" spans="1:21" x14ac:dyDescent="0.2">
      <c r="B7" s="29">
        <v>424.17</v>
      </c>
      <c r="C7" s="12">
        <v>80640</v>
      </c>
      <c r="D7" s="2">
        <v>0.99399999999999999</v>
      </c>
      <c r="E7" s="10">
        <v>98.214285714285708</v>
      </c>
      <c r="F7" s="4">
        <f t="shared" si="0"/>
        <v>79199.999999999985</v>
      </c>
      <c r="G7" s="38">
        <f t="shared" si="1"/>
        <v>80156.160000000003</v>
      </c>
      <c r="I7" s="29">
        <v>142.08000000000001</v>
      </c>
      <c r="J7" s="12">
        <v>146880</v>
      </c>
      <c r="K7" s="1">
        <v>0.98199999999999998</v>
      </c>
      <c r="L7" s="10">
        <v>94.907407407407405</v>
      </c>
      <c r="M7" s="4">
        <f t="shared" si="2"/>
        <v>139400</v>
      </c>
      <c r="N7" s="38">
        <f t="shared" si="3"/>
        <v>144236.16</v>
      </c>
      <c r="P7" s="29">
        <v>430.96</v>
      </c>
      <c r="Q7" s="12">
        <v>75600</v>
      </c>
      <c r="R7" s="1">
        <v>0.99099999999999999</v>
      </c>
      <c r="S7" s="10">
        <v>95.333333333333343</v>
      </c>
      <c r="T7" s="4">
        <f t="shared" si="4"/>
        <v>72072.000000000015</v>
      </c>
      <c r="U7" s="63">
        <f t="shared" si="5"/>
        <v>74919.600000000006</v>
      </c>
    </row>
    <row r="8" spans="1:21" ht="13.9" customHeight="1" x14ac:dyDescent="0.2">
      <c r="A8" s="8">
        <v>44230</v>
      </c>
      <c r="B8" s="29">
        <v>423.97</v>
      </c>
      <c r="C8" s="12">
        <v>80640</v>
      </c>
      <c r="D8" s="2">
        <v>0.98199999999999998</v>
      </c>
      <c r="E8" s="10">
        <v>94.642857142857139</v>
      </c>
      <c r="F8" s="4">
        <f t="shared" si="0"/>
        <v>76320</v>
      </c>
      <c r="G8" s="38">
        <f t="shared" si="1"/>
        <v>79188.479999999996</v>
      </c>
      <c r="H8" s="8">
        <v>44230</v>
      </c>
      <c r="I8" s="29">
        <v>142.38999999999999</v>
      </c>
      <c r="J8" s="12">
        <v>146880</v>
      </c>
      <c r="K8" s="1">
        <v>0.96699999999999997</v>
      </c>
      <c r="L8" s="10">
        <v>94.907407407407405</v>
      </c>
      <c r="M8" s="4">
        <f t="shared" si="2"/>
        <v>139400</v>
      </c>
      <c r="N8" s="38">
        <f t="shared" si="3"/>
        <v>142032.95999999999</v>
      </c>
      <c r="P8" s="52">
        <f>AVERAGE(P4:P7)</f>
        <v>430.3125</v>
      </c>
      <c r="Q8" s="53"/>
      <c r="R8" s="54" t="s">
        <v>0</v>
      </c>
      <c r="S8" s="21">
        <f>T8/U8</f>
        <v>0.91315453384418899</v>
      </c>
      <c r="T8" s="64">
        <f>SUM(T4:T7)</f>
        <v>270270</v>
      </c>
      <c r="U8" s="64">
        <f>SUM(U4:U7)</f>
        <v>295974</v>
      </c>
    </row>
    <row r="9" spans="1:21" x14ac:dyDescent="0.2">
      <c r="B9" s="29">
        <v>423.81</v>
      </c>
      <c r="C9" s="12">
        <v>80640</v>
      </c>
      <c r="D9" s="2">
        <v>0.98299999999999998</v>
      </c>
      <c r="E9" s="10">
        <v>96.428571428571431</v>
      </c>
      <c r="F9" s="4">
        <f t="shared" si="0"/>
        <v>77760</v>
      </c>
      <c r="G9" s="38">
        <f t="shared" si="1"/>
        <v>79269.119999999995</v>
      </c>
      <c r="I9" s="29">
        <v>141.69999999999999</v>
      </c>
      <c r="J9" s="12">
        <v>146880</v>
      </c>
      <c r="K9" s="1">
        <v>0.99099999999999999</v>
      </c>
      <c r="L9" s="10">
        <v>94.907407407407405</v>
      </c>
      <c r="M9" s="4">
        <f t="shared" si="2"/>
        <v>139400</v>
      </c>
      <c r="N9" s="38">
        <f t="shared" si="3"/>
        <v>145558.07999999999</v>
      </c>
      <c r="P9" s="32"/>
      <c r="Q9" s="41"/>
      <c r="R9" s="13"/>
      <c r="S9" s="30"/>
      <c r="T9" s="4"/>
      <c r="U9" s="63"/>
    </row>
    <row r="10" spans="1:21" x14ac:dyDescent="0.2">
      <c r="A10" s="8">
        <v>44231</v>
      </c>
      <c r="B10" s="29">
        <v>422.33</v>
      </c>
      <c r="C10" s="12">
        <v>80640</v>
      </c>
      <c r="D10" s="2">
        <v>0.98099999999999998</v>
      </c>
      <c r="E10" s="10">
        <v>89.285714285714292</v>
      </c>
      <c r="F10" s="4">
        <f t="shared" si="0"/>
        <v>72000.000000000015</v>
      </c>
      <c r="G10" s="38">
        <f t="shared" si="1"/>
        <v>79107.839999999997</v>
      </c>
      <c r="I10" s="52">
        <f>AVERAGE(I4:I9)</f>
        <v>141.64333333333332</v>
      </c>
      <c r="J10" s="53"/>
      <c r="K10" s="54" t="s">
        <v>0</v>
      </c>
      <c r="L10" s="21">
        <f>M10/N10</f>
        <v>0.96532368951423042</v>
      </c>
      <c r="M10" s="64">
        <f>SUM(M4:M9)</f>
        <v>836400</v>
      </c>
      <c r="N10" s="64">
        <f>SUM(N4:N9)</f>
        <v>866445.11999999988</v>
      </c>
      <c r="P10" s="121" t="s">
        <v>30</v>
      </c>
      <c r="Q10" s="114"/>
      <c r="R10" s="114"/>
      <c r="S10" s="114"/>
      <c r="T10" s="114"/>
      <c r="U10" s="122"/>
    </row>
    <row r="11" spans="1:21" ht="14.25" customHeight="1" x14ac:dyDescent="0.2">
      <c r="A11" s="15"/>
      <c r="B11" s="29">
        <v>423.91</v>
      </c>
      <c r="C11" s="12">
        <v>80640</v>
      </c>
      <c r="D11" s="2">
        <v>0.98299999999999998</v>
      </c>
      <c r="E11" s="10">
        <v>96.428571428571431</v>
      </c>
      <c r="F11" s="4">
        <f t="shared" si="0"/>
        <v>77760</v>
      </c>
      <c r="G11" s="38">
        <f t="shared" si="1"/>
        <v>79269.119999999995</v>
      </c>
      <c r="I11" s="67"/>
      <c r="J11" s="41"/>
      <c r="K11" s="51"/>
      <c r="L11" s="30"/>
      <c r="M11" s="4"/>
      <c r="N11" s="38"/>
      <c r="O11" s="8">
        <v>44230</v>
      </c>
      <c r="P11" s="29">
        <v>711.63</v>
      </c>
      <c r="Q11" s="12">
        <v>31680</v>
      </c>
      <c r="R11" s="1">
        <v>0.96499999999999997</v>
      </c>
      <c r="S11" s="10">
        <v>64.393939393939391</v>
      </c>
      <c r="T11" s="4">
        <f>Q11*S11/100</f>
        <v>20400</v>
      </c>
      <c r="U11" s="63">
        <f>Q11*R11</f>
        <v>30571.200000000001</v>
      </c>
    </row>
    <row r="12" spans="1:21" ht="14.25" customHeight="1" x14ac:dyDescent="0.2">
      <c r="A12" s="23">
        <v>44232</v>
      </c>
      <c r="B12" s="29">
        <v>424</v>
      </c>
      <c r="C12" s="12">
        <v>80640</v>
      </c>
      <c r="D12" s="2">
        <v>0.98099999999999998</v>
      </c>
      <c r="E12" s="10">
        <v>94.642857142857139</v>
      </c>
      <c r="F12" s="4">
        <f t="shared" si="0"/>
        <v>76320</v>
      </c>
      <c r="G12" s="38">
        <f t="shared" si="1"/>
        <v>79107.839999999997</v>
      </c>
      <c r="I12" s="116" t="s">
        <v>11</v>
      </c>
      <c r="J12" s="116"/>
      <c r="K12" s="116"/>
      <c r="L12" s="116"/>
      <c r="M12" s="116"/>
      <c r="N12" s="116"/>
      <c r="P12" s="29">
        <v>712.83</v>
      </c>
      <c r="Q12" s="12">
        <v>31680</v>
      </c>
      <c r="R12" s="1">
        <v>0.98599999999999999</v>
      </c>
      <c r="S12" s="10">
        <v>91.224747474747474</v>
      </c>
      <c r="T12" s="4">
        <f t="shared" ref="T12:T14" si="6">Q12*S12/100</f>
        <v>28900</v>
      </c>
      <c r="U12" s="63">
        <f t="shared" ref="U12:U14" si="7">Q12*R12</f>
        <v>31236.48</v>
      </c>
    </row>
    <row r="13" spans="1:21" ht="14.25" customHeight="1" x14ac:dyDescent="0.2">
      <c r="B13" s="29">
        <v>423.06</v>
      </c>
      <c r="C13" s="12">
        <v>80640</v>
      </c>
      <c r="D13" s="2">
        <v>0.98899999999999999</v>
      </c>
      <c r="E13" s="10">
        <v>98.214285714285708</v>
      </c>
      <c r="F13" s="4">
        <f t="shared" si="0"/>
        <v>79199.999999999985</v>
      </c>
      <c r="G13" s="38">
        <f t="shared" si="1"/>
        <v>79752.960000000006</v>
      </c>
      <c r="H13" s="8">
        <v>44231</v>
      </c>
      <c r="I13" s="29">
        <v>191.97</v>
      </c>
      <c r="J13" s="12">
        <v>122400</v>
      </c>
      <c r="K13" s="1">
        <v>0.92300000000000004</v>
      </c>
      <c r="L13" s="10">
        <v>71.470588235294116</v>
      </c>
      <c r="M13" s="4">
        <f t="shared" ref="M13" si="8">J13*L13/100</f>
        <v>87480</v>
      </c>
      <c r="N13" s="38">
        <f t="shared" ref="N13" si="9">J13*K13</f>
        <v>112975.20000000001</v>
      </c>
      <c r="O13" s="8">
        <v>44231</v>
      </c>
      <c r="P13" s="29">
        <v>713.62</v>
      </c>
      <c r="Q13" s="12">
        <v>31680</v>
      </c>
      <c r="R13" s="1">
        <v>0.97</v>
      </c>
      <c r="S13" s="10">
        <v>88.541666666666657</v>
      </c>
      <c r="T13" s="4">
        <f t="shared" si="6"/>
        <v>28049.999999999996</v>
      </c>
      <c r="U13" s="63">
        <f t="shared" si="7"/>
        <v>30729.599999999999</v>
      </c>
    </row>
    <row r="14" spans="1:21" ht="14.25" customHeight="1" x14ac:dyDescent="0.2">
      <c r="A14" s="8">
        <v>44233</v>
      </c>
      <c r="B14" s="29">
        <v>426.1</v>
      </c>
      <c r="C14" s="12">
        <v>80640</v>
      </c>
      <c r="D14" s="2">
        <v>0.98599999999999999</v>
      </c>
      <c r="E14" s="10">
        <v>96.428571428571431</v>
      </c>
      <c r="F14" s="4">
        <f t="shared" si="0"/>
        <v>77760</v>
      </c>
      <c r="G14" s="38">
        <f t="shared" si="1"/>
        <v>79511.039999999994</v>
      </c>
      <c r="H14" s="15"/>
      <c r="I14" s="29">
        <v>192.02</v>
      </c>
      <c r="J14" s="12">
        <v>122400</v>
      </c>
      <c r="K14" s="1">
        <v>0.97799999999999998</v>
      </c>
      <c r="L14" s="10">
        <v>92.316176470588246</v>
      </c>
      <c r="M14" s="4">
        <f t="shared" ref="M14:M62" si="10">J14*L14/100</f>
        <v>112995.00000000001</v>
      </c>
      <c r="N14" s="38">
        <f t="shared" ref="N14:N62" si="11">J14*K14</f>
        <v>119707.2</v>
      </c>
      <c r="O14" s="6"/>
      <c r="P14" s="29">
        <v>711.15</v>
      </c>
      <c r="Q14" s="12">
        <v>31680</v>
      </c>
      <c r="R14" s="1">
        <v>0.97799999999999998</v>
      </c>
      <c r="S14" s="10">
        <v>93.907828282828291</v>
      </c>
      <c r="T14" s="4">
        <f t="shared" si="6"/>
        <v>29750.000000000004</v>
      </c>
      <c r="U14" s="63">
        <f t="shared" si="7"/>
        <v>30983.040000000001</v>
      </c>
    </row>
    <row r="15" spans="1:21" ht="12.75" customHeight="1" x14ac:dyDescent="0.2">
      <c r="B15" s="29">
        <v>424.58</v>
      </c>
      <c r="C15" s="12">
        <v>80640</v>
      </c>
      <c r="D15" s="2">
        <v>0.98499999999999999</v>
      </c>
      <c r="E15" s="10">
        <v>96.428571428571431</v>
      </c>
      <c r="F15" s="4">
        <f t="shared" si="0"/>
        <v>77760</v>
      </c>
      <c r="G15" s="38">
        <f t="shared" si="1"/>
        <v>79430.399999999994</v>
      </c>
      <c r="H15" s="23">
        <v>44232</v>
      </c>
      <c r="I15" s="29">
        <v>191.93</v>
      </c>
      <c r="J15" s="12">
        <v>122400</v>
      </c>
      <c r="K15" s="1">
        <v>0.96699999999999997</v>
      </c>
      <c r="L15" s="10">
        <v>92.316176470588246</v>
      </c>
      <c r="M15" s="4">
        <f t="shared" si="10"/>
        <v>112995.00000000001</v>
      </c>
      <c r="N15" s="38">
        <f t="shared" si="11"/>
        <v>118360.8</v>
      </c>
      <c r="P15" s="52">
        <f>AVERAGE(P11:P14)</f>
        <v>712.3075</v>
      </c>
      <c r="Q15" s="53"/>
      <c r="R15" s="54" t="s">
        <v>0</v>
      </c>
      <c r="S15" s="21">
        <f>T15/U15</f>
        <v>0.86706381589685</v>
      </c>
      <c r="T15" s="64">
        <f>SUM(T11:T14)</f>
        <v>107100</v>
      </c>
      <c r="U15" s="64">
        <f>SUM(U11:U14)</f>
        <v>123520.32000000001</v>
      </c>
    </row>
    <row r="16" spans="1:21" ht="14.25" customHeight="1" x14ac:dyDescent="0.2">
      <c r="A16" s="8">
        <v>44234</v>
      </c>
      <c r="B16" s="29">
        <v>422.89</v>
      </c>
      <c r="C16" s="12">
        <v>80640</v>
      </c>
      <c r="D16" s="2">
        <v>0.998</v>
      </c>
      <c r="E16" s="10">
        <v>98.214285714285708</v>
      </c>
      <c r="F16" s="4">
        <f t="shared" si="0"/>
        <v>79199.999999999985</v>
      </c>
      <c r="G16" s="38">
        <f t="shared" si="1"/>
        <v>80478.720000000001</v>
      </c>
      <c r="I16" s="29">
        <v>193.2</v>
      </c>
      <c r="J16" s="12">
        <v>122400</v>
      </c>
      <c r="K16" s="1">
        <v>0.97599999999999998</v>
      </c>
      <c r="L16" s="10">
        <v>95.294117647058812</v>
      </c>
      <c r="M16" s="4">
        <f t="shared" si="10"/>
        <v>116639.99999999999</v>
      </c>
      <c r="N16" s="38">
        <f t="shared" si="11"/>
        <v>119462.39999999999</v>
      </c>
      <c r="P16" s="32"/>
      <c r="Q16" s="33"/>
      <c r="R16" s="13"/>
      <c r="S16" s="9"/>
      <c r="T16" s="4"/>
      <c r="U16" s="38"/>
    </row>
    <row r="17" spans="1:21" ht="13.9" customHeight="1" x14ac:dyDescent="0.2">
      <c r="B17" s="29">
        <v>423.89</v>
      </c>
      <c r="C17" s="12">
        <v>80640</v>
      </c>
      <c r="D17" s="2">
        <v>0.996</v>
      </c>
      <c r="E17" s="10">
        <v>98.214285714285708</v>
      </c>
      <c r="F17" s="4">
        <f t="shared" si="0"/>
        <v>79199.999999999985</v>
      </c>
      <c r="G17" s="38">
        <f t="shared" si="1"/>
        <v>80317.440000000002</v>
      </c>
      <c r="H17" s="8">
        <v>44233</v>
      </c>
      <c r="I17" s="29">
        <v>192.39</v>
      </c>
      <c r="J17" s="12">
        <v>122400</v>
      </c>
      <c r="K17" s="1">
        <v>0.96699999999999997</v>
      </c>
      <c r="L17" s="10">
        <v>95.294117647058812</v>
      </c>
      <c r="M17" s="4">
        <f t="shared" si="10"/>
        <v>116639.99999999999</v>
      </c>
      <c r="N17" s="38">
        <f t="shared" si="11"/>
        <v>118360.8</v>
      </c>
      <c r="P17" s="121" t="s">
        <v>31</v>
      </c>
      <c r="Q17" s="114"/>
      <c r="R17" s="114"/>
      <c r="S17" s="114"/>
      <c r="T17" s="114"/>
      <c r="U17" s="122"/>
    </row>
    <row r="18" spans="1:21" x14ac:dyDescent="0.2">
      <c r="B18" s="52">
        <f>AVERAGE(B4:B17)</f>
        <v>423.88785714285723</v>
      </c>
      <c r="C18" s="53"/>
      <c r="D18" s="54" t="s">
        <v>0</v>
      </c>
      <c r="E18" s="21">
        <f>F18/G18</f>
        <v>0.97461351533012786</v>
      </c>
      <c r="F18" s="64">
        <f>SUM(F4:F17)</f>
        <v>1085760</v>
      </c>
      <c r="G18" s="64">
        <f>SUM(G4:G17)</f>
        <v>1114041.5999999999</v>
      </c>
      <c r="I18" s="29">
        <v>193.02</v>
      </c>
      <c r="J18" s="12">
        <v>122400</v>
      </c>
      <c r="K18" s="1">
        <v>0.97599999999999998</v>
      </c>
      <c r="L18" s="10">
        <v>95.294117647058812</v>
      </c>
      <c r="M18" s="4">
        <f t="shared" si="10"/>
        <v>116639.99999999999</v>
      </c>
      <c r="N18" s="38">
        <f t="shared" si="11"/>
        <v>119462.39999999999</v>
      </c>
      <c r="O18" s="23">
        <v>44232</v>
      </c>
      <c r="P18" s="29">
        <v>408.05</v>
      </c>
      <c r="Q18" s="12">
        <v>82080</v>
      </c>
      <c r="R18" s="1">
        <v>0.88800000000000001</v>
      </c>
      <c r="S18" s="10">
        <v>49.597953216374272</v>
      </c>
      <c r="T18" s="4">
        <f>Q18*S18/100</f>
        <v>40710</v>
      </c>
      <c r="U18" s="63">
        <f>Q18*R18</f>
        <v>72887.040000000008</v>
      </c>
    </row>
    <row r="19" spans="1:21" x14ac:dyDescent="0.2">
      <c r="B19" s="67"/>
      <c r="C19" s="41"/>
      <c r="D19" s="68"/>
      <c r="E19" s="30"/>
      <c r="F19" s="4"/>
      <c r="G19" s="38"/>
      <c r="H19" s="8">
        <v>44234</v>
      </c>
      <c r="I19" s="29">
        <v>191.5</v>
      </c>
      <c r="J19" s="12">
        <v>122400</v>
      </c>
      <c r="K19" s="1">
        <v>0.97299999999999998</v>
      </c>
      <c r="L19" s="10">
        <v>95.294117647058812</v>
      </c>
      <c r="M19" s="4">
        <f t="shared" si="10"/>
        <v>116639.99999999999</v>
      </c>
      <c r="N19" s="38">
        <f t="shared" si="11"/>
        <v>119095.2</v>
      </c>
      <c r="P19" s="29">
        <v>405.6</v>
      </c>
      <c r="Q19" s="12">
        <v>82080</v>
      </c>
      <c r="R19" s="1">
        <v>0.98499999999999999</v>
      </c>
      <c r="S19" s="10">
        <v>94.883040935672511</v>
      </c>
      <c r="T19" s="4">
        <f t="shared" ref="T19:T27" si="12">Q19*S19/100</f>
        <v>77880</v>
      </c>
      <c r="U19" s="63">
        <f t="shared" ref="U19:U27" si="13">Q19*R19</f>
        <v>80848.800000000003</v>
      </c>
    </row>
    <row r="20" spans="1:21" x14ac:dyDescent="0.2">
      <c r="B20" s="123" t="s">
        <v>23</v>
      </c>
      <c r="C20" s="114"/>
      <c r="D20" s="114"/>
      <c r="E20" s="114"/>
      <c r="F20" s="114"/>
      <c r="G20" s="115"/>
      <c r="I20" s="29">
        <v>191.81</v>
      </c>
      <c r="J20" s="12">
        <v>122400</v>
      </c>
      <c r="K20" s="1">
        <v>0.97399999999999998</v>
      </c>
      <c r="L20" s="10">
        <v>92.316176470588246</v>
      </c>
      <c r="M20" s="4">
        <f t="shared" si="10"/>
        <v>112995.00000000001</v>
      </c>
      <c r="N20" s="38">
        <f t="shared" si="11"/>
        <v>119217.59999999999</v>
      </c>
      <c r="O20" s="8">
        <v>44233</v>
      </c>
      <c r="P20" s="29">
        <v>405.81</v>
      </c>
      <c r="Q20" s="12">
        <v>82080</v>
      </c>
      <c r="R20" s="1">
        <v>0.999</v>
      </c>
      <c r="S20" s="10">
        <v>99.195906432748544</v>
      </c>
      <c r="T20" s="4">
        <f t="shared" si="12"/>
        <v>81420</v>
      </c>
      <c r="U20" s="63">
        <f t="shared" si="13"/>
        <v>81997.919999999998</v>
      </c>
    </row>
    <row r="21" spans="1:21" x14ac:dyDescent="0.2">
      <c r="A21" s="8">
        <v>44235</v>
      </c>
      <c r="B21" s="29">
        <v>331.5</v>
      </c>
      <c r="C21" s="12">
        <v>95040</v>
      </c>
      <c r="D21" s="2">
        <v>0.98399999999999999</v>
      </c>
      <c r="E21" s="10">
        <v>78.75</v>
      </c>
      <c r="F21" s="4">
        <f t="shared" ref="F21" si="14">C21*E21/100</f>
        <v>74844</v>
      </c>
      <c r="G21" s="38">
        <f t="shared" ref="G21" si="15">C21*D21</f>
        <v>93519.360000000001</v>
      </c>
      <c r="H21" s="8">
        <v>44235</v>
      </c>
      <c r="I21" s="29">
        <v>191.81</v>
      </c>
      <c r="J21" s="12">
        <v>122400</v>
      </c>
      <c r="K21" s="1">
        <v>0.97799999999999998</v>
      </c>
      <c r="L21" s="10">
        <v>95.294117647058812</v>
      </c>
      <c r="M21" s="4">
        <f t="shared" si="10"/>
        <v>116639.99999999999</v>
      </c>
      <c r="N21" s="38">
        <f t="shared" si="11"/>
        <v>119707.2</v>
      </c>
      <c r="O21" s="6"/>
      <c r="P21" s="29">
        <v>406.58</v>
      </c>
      <c r="Q21" s="12">
        <v>82080</v>
      </c>
      <c r="R21" s="1">
        <v>0.98199999999999998</v>
      </c>
      <c r="S21" s="10">
        <v>92.726608187134502</v>
      </c>
      <c r="T21" s="4">
        <f t="shared" si="12"/>
        <v>76110</v>
      </c>
      <c r="U21" s="63">
        <f t="shared" si="13"/>
        <v>80602.559999999998</v>
      </c>
    </row>
    <row r="22" spans="1:21" x14ac:dyDescent="0.2">
      <c r="B22" s="29">
        <v>332</v>
      </c>
      <c r="C22" s="12">
        <v>95040</v>
      </c>
      <c r="D22" s="2">
        <v>0.98499999999999999</v>
      </c>
      <c r="E22" s="10">
        <v>95.454545454545453</v>
      </c>
      <c r="F22" s="4">
        <f t="shared" ref="F22:F34" si="16">C22*E22/100</f>
        <v>90720</v>
      </c>
      <c r="G22" s="38">
        <f t="shared" ref="G22:G34" si="17">C22*D22</f>
        <v>93614.399999999994</v>
      </c>
      <c r="I22" s="29">
        <v>192.08</v>
      </c>
      <c r="J22" s="12">
        <v>122400</v>
      </c>
      <c r="K22" s="1">
        <v>0.97299999999999998</v>
      </c>
      <c r="L22" s="10">
        <v>92.316176470588246</v>
      </c>
      <c r="M22" s="4">
        <f t="shared" si="10"/>
        <v>112995.00000000001</v>
      </c>
      <c r="N22" s="38">
        <f t="shared" si="11"/>
        <v>119095.2</v>
      </c>
      <c r="O22" s="8">
        <v>44234</v>
      </c>
      <c r="P22" s="29">
        <v>406.91</v>
      </c>
      <c r="Q22" s="12">
        <v>82080</v>
      </c>
      <c r="R22" s="1">
        <v>0.995</v>
      </c>
      <c r="S22" s="10">
        <v>97.039473684210535</v>
      </c>
      <c r="T22" s="4">
        <f t="shared" si="12"/>
        <v>79650.000000000015</v>
      </c>
      <c r="U22" s="63">
        <f t="shared" si="13"/>
        <v>81669.600000000006</v>
      </c>
    </row>
    <row r="23" spans="1:21" ht="14.25" customHeight="1" x14ac:dyDescent="0.2">
      <c r="A23" s="8">
        <v>44236</v>
      </c>
      <c r="B23" s="29">
        <v>331.67</v>
      </c>
      <c r="C23" s="12">
        <v>95040</v>
      </c>
      <c r="D23" s="2">
        <v>0.98599999999999999</v>
      </c>
      <c r="E23" s="10">
        <v>95.454545454545453</v>
      </c>
      <c r="F23" s="4">
        <f t="shared" si="16"/>
        <v>90720</v>
      </c>
      <c r="G23" s="38">
        <f t="shared" si="17"/>
        <v>93709.440000000002</v>
      </c>
      <c r="H23" s="8">
        <v>44236</v>
      </c>
      <c r="I23" s="29">
        <v>192.73</v>
      </c>
      <c r="J23" s="12">
        <v>122400</v>
      </c>
      <c r="K23" s="1">
        <v>0.97799999999999998</v>
      </c>
      <c r="L23" s="10">
        <v>95.294117647058812</v>
      </c>
      <c r="M23" s="4">
        <f t="shared" si="10"/>
        <v>116639.99999999999</v>
      </c>
      <c r="N23" s="38">
        <f t="shared" si="11"/>
        <v>119707.2</v>
      </c>
      <c r="O23" s="8"/>
      <c r="P23" s="29">
        <v>406.85</v>
      </c>
      <c r="Q23" s="12">
        <v>82080</v>
      </c>
      <c r="R23" s="1">
        <v>0.97399999999999998</v>
      </c>
      <c r="S23" s="10">
        <v>94.883040935672511</v>
      </c>
      <c r="T23" s="4">
        <f t="shared" si="12"/>
        <v>77880</v>
      </c>
      <c r="U23" s="63">
        <f t="shared" si="13"/>
        <v>79945.919999999998</v>
      </c>
    </row>
    <row r="24" spans="1:21" ht="14.25" customHeight="1" x14ac:dyDescent="0.2">
      <c r="B24" s="29">
        <v>332.83</v>
      </c>
      <c r="C24" s="12">
        <v>95040</v>
      </c>
      <c r="D24" s="2">
        <v>0.98899999999999999</v>
      </c>
      <c r="E24" s="10">
        <v>97.840909090909093</v>
      </c>
      <c r="F24" s="4">
        <f t="shared" si="16"/>
        <v>92988</v>
      </c>
      <c r="G24" s="38">
        <f t="shared" si="17"/>
        <v>93994.559999999998</v>
      </c>
      <c r="I24" s="29">
        <v>192.15</v>
      </c>
      <c r="J24" s="12">
        <v>122400</v>
      </c>
      <c r="K24" s="1">
        <v>0.97299999999999998</v>
      </c>
      <c r="L24" s="10">
        <v>95.294117647058812</v>
      </c>
      <c r="M24" s="4">
        <f t="shared" si="10"/>
        <v>116639.99999999999</v>
      </c>
      <c r="N24" s="38">
        <f t="shared" si="11"/>
        <v>119095.2</v>
      </c>
      <c r="O24" s="8">
        <v>44235</v>
      </c>
      <c r="P24" s="29">
        <v>406.77</v>
      </c>
      <c r="Q24" s="12">
        <v>82080</v>
      </c>
      <c r="R24" s="1">
        <v>0.98599999999999999</v>
      </c>
      <c r="S24" s="10">
        <v>94.883040935672511</v>
      </c>
      <c r="T24" s="4">
        <f t="shared" si="12"/>
        <v>77880</v>
      </c>
      <c r="U24" s="63">
        <f t="shared" si="13"/>
        <v>80930.880000000005</v>
      </c>
    </row>
    <row r="25" spans="1:21" x14ac:dyDescent="0.2">
      <c r="A25" s="8">
        <v>44237</v>
      </c>
      <c r="B25" s="29">
        <v>331.88</v>
      </c>
      <c r="C25" s="12">
        <v>95040</v>
      </c>
      <c r="D25" s="2">
        <v>0.98899999999999999</v>
      </c>
      <c r="E25" s="10">
        <v>97.840909090909093</v>
      </c>
      <c r="F25" s="4">
        <f t="shared" si="16"/>
        <v>92988</v>
      </c>
      <c r="G25" s="38">
        <f t="shared" si="17"/>
        <v>93994.559999999998</v>
      </c>
      <c r="H25" s="8">
        <v>44237</v>
      </c>
      <c r="I25" s="29">
        <v>192.77</v>
      </c>
      <c r="J25" s="12">
        <v>122400</v>
      </c>
      <c r="K25" s="1">
        <v>0.97299999999999998</v>
      </c>
      <c r="L25" s="10">
        <v>95.294117647058812</v>
      </c>
      <c r="M25" s="4">
        <f t="shared" si="10"/>
        <v>116639.99999999999</v>
      </c>
      <c r="N25" s="38">
        <f t="shared" si="11"/>
        <v>119095.2</v>
      </c>
      <c r="P25" s="29">
        <v>407.31</v>
      </c>
      <c r="Q25" s="12">
        <v>82080</v>
      </c>
      <c r="R25" s="1">
        <v>0.98299999999999998</v>
      </c>
      <c r="S25" s="10">
        <v>92.726608187134502</v>
      </c>
      <c r="T25" s="4">
        <f t="shared" si="12"/>
        <v>76110</v>
      </c>
      <c r="U25" s="63">
        <f t="shared" si="13"/>
        <v>80684.639999999999</v>
      </c>
    </row>
    <row r="26" spans="1:21" x14ac:dyDescent="0.2">
      <c r="B26" s="29">
        <v>333.04</v>
      </c>
      <c r="C26" s="12">
        <v>95040</v>
      </c>
      <c r="D26" s="2">
        <v>0.98699999999999999</v>
      </c>
      <c r="E26" s="10">
        <v>97.840909090909093</v>
      </c>
      <c r="F26" s="4">
        <f t="shared" si="16"/>
        <v>92988</v>
      </c>
      <c r="G26" s="38">
        <f t="shared" si="17"/>
        <v>93804.479999999996</v>
      </c>
      <c r="I26" s="29">
        <v>191.7</v>
      </c>
      <c r="J26" s="12">
        <v>122400</v>
      </c>
      <c r="K26" s="1">
        <v>0.98699999999999999</v>
      </c>
      <c r="L26" s="10">
        <v>95.294117647058812</v>
      </c>
      <c r="M26" s="4">
        <f t="shared" si="10"/>
        <v>116639.99999999999</v>
      </c>
      <c r="N26" s="38">
        <f t="shared" si="11"/>
        <v>120808.8</v>
      </c>
      <c r="O26" s="8">
        <v>44236</v>
      </c>
      <c r="P26" s="29">
        <v>405.91</v>
      </c>
      <c r="Q26" s="12">
        <v>82080</v>
      </c>
      <c r="R26" s="1">
        <v>0.98799999999999999</v>
      </c>
      <c r="S26" s="10">
        <v>94.883040935672511</v>
      </c>
      <c r="T26" s="4">
        <f t="shared" si="12"/>
        <v>77880</v>
      </c>
      <c r="U26" s="63">
        <f t="shared" si="13"/>
        <v>81095.039999999994</v>
      </c>
    </row>
    <row r="27" spans="1:21" x14ac:dyDescent="0.2">
      <c r="A27" s="8">
        <v>44238</v>
      </c>
      <c r="B27" s="29">
        <v>331.89</v>
      </c>
      <c r="C27" s="12">
        <v>95040</v>
      </c>
      <c r="D27" s="2">
        <v>0.98499999999999999</v>
      </c>
      <c r="E27" s="10">
        <v>95.454545454545453</v>
      </c>
      <c r="F27" s="4">
        <f t="shared" si="16"/>
        <v>90720</v>
      </c>
      <c r="G27" s="38">
        <f t="shared" si="17"/>
        <v>93614.399999999994</v>
      </c>
      <c r="H27" s="8">
        <v>44238</v>
      </c>
      <c r="I27" s="29">
        <v>192.79</v>
      </c>
      <c r="J27" s="12">
        <v>122400</v>
      </c>
      <c r="K27" s="1">
        <v>0.97599999999999998</v>
      </c>
      <c r="L27" s="10">
        <v>95.294117647058812</v>
      </c>
      <c r="M27" s="4">
        <f t="shared" si="10"/>
        <v>116639.99999999999</v>
      </c>
      <c r="N27" s="38">
        <f t="shared" si="11"/>
        <v>119462.39999999999</v>
      </c>
      <c r="P27" s="29">
        <v>406.45</v>
      </c>
      <c r="Q27" s="12">
        <v>82080</v>
      </c>
      <c r="R27" s="1">
        <v>0.999</v>
      </c>
      <c r="S27" s="10">
        <v>99.195906432748544</v>
      </c>
      <c r="T27" s="4">
        <f t="shared" si="12"/>
        <v>81420</v>
      </c>
      <c r="U27" s="63">
        <f t="shared" si="13"/>
        <v>81997.919999999998</v>
      </c>
    </row>
    <row r="28" spans="1:21" x14ac:dyDescent="0.2">
      <c r="B28" s="29">
        <v>332.58</v>
      </c>
      <c r="C28" s="12">
        <v>95040</v>
      </c>
      <c r="D28" s="2">
        <v>0.98899999999999999</v>
      </c>
      <c r="E28" s="10">
        <v>97.840909090909093</v>
      </c>
      <c r="F28" s="4">
        <f t="shared" si="16"/>
        <v>92988</v>
      </c>
      <c r="G28" s="38">
        <f t="shared" si="17"/>
        <v>93994.559999999998</v>
      </c>
      <c r="I28" s="29">
        <v>193.79</v>
      </c>
      <c r="J28" s="12">
        <v>122400</v>
      </c>
      <c r="K28" s="1">
        <v>0.996</v>
      </c>
      <c r="L28" s="10">
        <v>98.272058823529406</v>
      </c>
      <c r="M28" s="4">
        <f t="shared" si="10"/>
        <v>120285</v>
      </c>
      <c r="N28" s="38">
        <f t="shared" si="11"/>
        <v>121910.39999999999</v>
      </c>
      <c r="P28" s="52">
        <f>AVERAGE(P18:P27)</f>
        <v>406.62399999999997</v>
      </c>
      <c r="Q28" s="53"/>
      <c r="R28" s="54" t="s">
        <v>0</v>
      </c>
      <c r="S28" s="21">
        <f>T28/U28</f>
        <v>0.93058044777895577</v>
      </c>
      <c r="T28" s="64">
        <f>SUM(T18:T27)</f>
        <v>746940</v>
      </c>
      <c r="U28" s="64">
        <f>SUM(U18:U27)</f>
        <v>802660.32000000007</v>
      </c>
    </row>
    <row r="29" spans="1:21" x14ac:dyDescent="0.2">
      <c r="A29" s="8">
        <v>44239</v>
      </c>
      <c r="B29" s="29">
        <v>332.77</v>
      </c>
      <c r="C29" s="12">
        <v>95040</v>
      </c>
      <c r="D29" s="2">
        <v>0.97599999999999998</v>
      </c>
      <c r="E29" s="10">
        <v>95.454545454545453</v>
      </c>
      <c r="F29" s="4">
        <f t="shared" si="16"/>
        <v>90720</v>
      </c>
      <c r="G29" s="38">
        <f t="shared" si="17"/>
        <v>92759.039999999994</v>
      </c>
      <c r="H29" s="8">
        <v>44239</v>
      </c>
      <c r="I29" s="29">
        <v>192.93</v>
      </c>
      <c r="J29" s="12">
        <v>122400</v>
      </c>
      <c r="K29" s="1">
        <v>0.98099999999999998</v>
      </c>
      <c r="L29" s="10">
        <v>95.294117647058812</v>
      </c>
      <c r="M29" s="4">
        <f t="shared" si="10"/>
        <v>116639.99999999999</v>
      </c>
      <c r="N29" s="38">
        <f t="shared" si="11"/>
        <v>120074.4</v>
      </c>
      <c r="P29" s="67"/>
      <c r="Q29" s="41"/>
      <c r="R29" s="51"/>
      <c r="S29" s="30"/>
      <c r="T29" s="4"/>
      <c r="U29" s="38"/>
    </row>
    <row r="30" spans="1:21" x14ac:dyDescent="0.2">
      <c r="B30" s="29">
        <v>332.06</v>
      </c>
      <c r="C30" s="12">
        <v>95040</v>
      </c>
      <c r="D30" s="2">
        <v>0.98799999999999999</v>
      </c>
      <c r="E30" s="10">
        <v>97.840909090909093</v>
      </c>
      <c r="F30" s="4">
        <f t="shared" si="16"/>
        <v>92988</v>
      </c>
      <c r="G30" s="38">
        <f t="shared" si="17"/>
        <v>93899.520000000004</v>
      </c>
      <c r="I30" s="29">
        <v>193.21</v>
      </c>
      <c r="J30" s="12">
        <v>122400</v>
      </c>
      <c r="K30" s="1">
        <v>0.999</v>
      </c>
      <c r="L30" s="10">
        <v>98.272058823529406</v>
      </c>
      <c r="M30" s="4">
        <f t="shared" si="10"/>
        <v>120285</v>
      </c>
      <c r="N30" s="38">
        <f t="shared" si="11"/>
        <v>122277.6</v>
      </c>
      <c r="P30" s="121" t="s">
        <v>32</v>
      </c>
      <c r="Q30" s="114"/>
      <c r="R30" s="114"/>
      <c r="S30" s="114"/>
      <c r="T30" s="114"/>
      <c r="U30" s="122"/>
    </row>
    <row r="31" spans="1:21" x14ac:dyDescent="0.2">
      <c r="A31" s="8">
        <v>44240</v>
      </c>
      <c r="B31" s="29">
        <v>332.1</v>
      </c>
      <c r="C31" s="12">
        <v>95040</v>
      </c>
      <c r="D31" s="2">
        <v>0.98199999999999998</v>
      </c>
      <c r="E31" s="10">
        <v>95.454545454545453</v>
      </c>
      <c r="F31" s="4">
        <f t="shared" si="16"/>
        <v>90720</v>
      </c>
      <c r="G31" s="38">
        <f t="shared" si="17"/>
        <v>93329.279999999999</v>
      </c>
      <c r="H31" s="8">
        <v>44240</v>
      </c>
      <c r="I31" s="29">
        <v>193.7</v>
      </c>
      <c r="J31" s="12">
        <v>122400</v>
      </c>
      <c r="K31" s="1">
        <v>0.96499999999999997</v>
      </c>
      <c r="L31" s="10">
        <v>95.294117647058812</v>
      </c>
      <c r="M31" s="4">
        <f t="shared" si="10"/>
        <v>116639.99999999999</v>
      </c>
      <c r="N31" s="38">
        <f t="shared" si="11"/>
        <v>118116</v>
      </c>
      <c r="O31" s="8">
        <v>44237</v>
      </c>
      <c r="P31" s="29">
        <v>370.07</v>
      </c>
      <c r="Q31" s="12">
        <v>78480</v>
      </c>
      <c r="R31" s="1">
        <v>0.95599999999999996</v>
      </c>
      <c r="S31" s="10">
        <v>76.422018348623851</v>
      </c>
      <c r="T31" s="4">
        <f>Q31*S31/100</f>
        <v>59976</v>
      </c>
      <c r="U31" s="63">
        <f>Q31*R31</f>
        <v>75026.87999999999</v>
      </c>
    </row>
    <row r="32" spans="1:21" x14ac:dyDescent="0.2">
      <c r="A32" s="6"/>
      <c r="B32" s="29">
        <v>333.35</v>
      </c>
      <c r="C32" s="12">
        <v>95040</v>
      </c>
      <c r="D32" s="2">
        <v>0.98099999999999998</v>
      </c>
      <c r="E32" s="10">
        <v>95.454545454545453</v>
      </c>
      <c r="F32" s="4">
        <f t="shared" si="16"/>
        <v>90720</v>
      </c>
      <c r="G32" s="38">
        <f t="shared" si="17"/>
        <v>93234.240000000005</v>
      </c>
      <c r="I32" s="90">
        <v>192.85</v>
      </c>
      <c r="J32" s="12">
        <v>122400</v>
      </c>
      <c r="K32" s="1">
        <v>0.97899999999999998</v>
      </c>
      <c r="L32" s="10">
        <v>95.294117647058812</v>
      </c>
      <c r="M32" s="4">
        <f t="shared" si="10"/>
        <v>116639.99999999999</v>
      </c>
      <c r="N32" s="38">
        <f t="shared" si="11"/>
        <v>119829.59999999999</v>
      </c>
      <c r="P32" s="29">
        <v>371.6</v>
      </c>
      <c r="Q32" s="12">
        <v>78480</v>
      </c>
      <c r="R32" s="1">
        <v>0.99299999999999999</v>
      </c>
      <c r="S32" s="10">
        <v>96.651376146788991</v>
      </c>
      <c r="T32" s="4">
        <f t="shared" ref="T32:T48" si="18">Q32*S32/100</f>
        <v>75852</v>
      </c>
      <c r="U32" s="63">
        <f t="shared" ref="U32:U48" si="19">Q32*R32</f>
        <v>77930.64</v>
      </c>
    </row>
    <row r="33" spans="1:21" ht="14.25" customHeight="1" x14ac:dyDescent="0.2">
      <c r="A33" s="8">
        <v>44241</v>
      </c>
      <c r="B33" s="29">
        <v>332.1</v>
      </c>
      <c r="C33" s="12">
        <v>95040</v>
      </c>
      <c r="D33" s="2">
        <v>0.98199999999999998</v>
      </c>
      <c r="E33" s="10">
        <v>95.454545454545453</v>
      </c>
      <c r="F33" s="4">
        <f t="shared" si="16"/>
        <v>90720</v>
      </c>
      <c r="G33" s="38">
        <f t="shared" si="17"/>
        <v>93329.279999999999</v>
      </c>
      <c r="H33" s="8">
        <v>44241</v>
      </c>
      <c r="I33" s="29">
        <v>192.83</v>
      </c>
      <c r="J33" s="12">
        <v>122400</v>
      </c>
      <c r="K33" s="1">
        <v>0.96799999999999997</v>
      </c>
      <c r="L33" s="10">
        <v>95.294117647058812</v>
      </c>
      <c r="M33" s="4">
        <f t="shared" si="10"/>
        <v>116639.99999999999</v>
      </c>
      <c r="N33" s="38">
        <f t="shared" si="11"/>
        <v>118483.2</v>
      </c>
      <c r="O33" s="8">
        <v>44238</v>
      </c>
      <c r="P33" s="29">
        <v>371.87</v>
      </c>
      <c r="Q33" s="12">
        <v>78480</v>
      </c>
      <c r="R33" s="1">
        <v>0.97299999999999998</v>
      </c>
      <c r="S33" s="10">
        <v>94.403669724770651</v>
      </c>
      <c r="T33" s="4">
        <f t="shared" si="18"/>
        <v>74088.000000000015</v>
      </c>
      <c r="U33" s="63">
        <f t="shared" si="19"/>
        <v>76361.039999999994</v>
      </c>
    </row>
    <row r="34" spans="1:21" x14ac:dyDescent="0.2">
      <c r="A34" s="6"/>
      <c r="B34" s="29">
        <v>333.7</v>
      </c>
      <c r="C34" s="12">
        <v>95040</v>
      </c>
      <c r="D34" s="2">
        <v>0.98499999999999999</v>
      </c>
      <c r="E34" s="10">
        <v>97.840909090909093</v>
      </c>
      <c r="F34" s="4">
        <f t="shared" si="16"/>
        <v>92988</v>
      </c>
      <c r="G34" s="38">
        <f t="shared" si="17"/>
        <v>93614.399999999994</v>
      </c>
      <c r="H34" s="6"/>
      <c r="I34" s="29">
        <v>192.79</v>
      </c>
      <c r="J34" s="12">
        <v>122400</v>
      </c>
      <c r="K34" s="1">
        <v>0.98599999999999999</v>
      </c>
      <c r="L34" s="10">
        <v>95.294117647058812</v>
      </c>
      <c r="M34" s="4">
        <f t="shared" si="10"/>
        <v>116639.99999999999</v>
      </c>
      <c r="N34" s="38">
        <f t="shared" si="11"/>
        <v>120686.39999999999</v>
      </c>
      <c r="P34" s="29">
        <v>371.18</v>
      </c>
      <c r="Q34" s="12">
        <v>78480</v>
      </c>
      <c r="R34" s="1">
        <v>0.98099999999999998</v>
      </c>
      <c r="S34" s="10">
        <v>96.651376146788991</v>
      </c>
      <c r="T34" s="4">
        <f t="shared" si="18"/>
        <v>75852</v>
      </c>
      <c r="U34" s="63">
        <f t="shared" si="19"/>
        <v>76988.88</v>
      </c>
    </row>
    <row r="35" spans="1:21" x14ac:dyDescent="0.2">
      <c r="B35" s="52">
        <f>AVERAGE(B21:B34)</f>
        <v>332.39071428571424</v>
      </c>
      <c r="C35" s="53"/>
      <c r="D35" s="54" t="s">
        <v>0</v>
      </c>
      <c r="E35" s="21">
        <f>F35/G35</f>
        <v>0.9674914945802674</v>
      </c>
      <c r="F35" s="64">
        <f>SUM(F21:F34)</f>
        <v>1267812</v>
      </c>
      <c r="G35" s="64">
        <f>SUM(G21:G34)</f>
        <v>1310411.52</v>
      </c>
      <c r="H35" s="8">
        <v>44242</v>
      </c>
      <c r="I35" s="29">
        <v>192.75</v>
      </c>
      <c r="J35" s="12">
        <v>122400</v>
      </c>
      <c r="K35" s="1">
        <v>0.97</v>
      </c>
      <c r="L35" s="10">
        <v>92.316176470588246</v>
      </c>
      <c r="M35" s="4">
        <f t="shared" si="10"/>
        <v>112995.00000000001</v>
      </c>
      <c r="N35" s="38">
        <f t="shared" si="11"/>
        <v>118728</v>
      </c>
      <c r="O35" s="8">
        <v>44239</v>
      </c>
      <c r="P35" s="29">
        <v>371.54</v>
      </c>
      <c r="Q35" s="12">
        <v>78480</v>
      </c>
      <c r="R35" s="1">
        <v>0.98299999999999998</v>
      </c>
      <c r="S35" s="10">
        <v>94.403669724770651</v>
      </c>
      <c r="T35" s="4">
        <f t="shared" si="18"/>
        <v>74088.000000000015</v>
      </c>
      <c r="U35" s="63">
        <f t="shared" si="19"/>
        <v>77145.84</v>
      </c>
    </row>
    <row r="36" spans="1:21" ht="14.25" customHeight="1" x14ac:dyDescent="0.2">
      <c r="B36" s="32"/>
      <c r="C36" s="41"/>
      <c r="D36" s="11"/>
      <c r="E36" s="30"/>
      <c r="F36" s="4"/>
      <c r="G36" s="38"/>
      <c r="I36" s="29">
        <v>193.37</v>
      </c>
      <c r="J36" s="12">
        <v>122400</v>
      </c>
      <c r="K36" s="1">
        <v>0.96499999999999997</v>
      </c>
      <c r="L36" s="10">
        <v>92.316176470588246</v>
      </c>
      <c r="M36" s="4">
        <f t="shared" si="10"/>
        <v>112995.00000000001</v>
      </c>
      <c r="N36" s="38">
        <f t="shared" si="11"/>
        <v>118116</v>
      </c>
      <c r="O36" s="8"/>
      <c r="P36" s="29">
        <v>371.7</v>
      </c>
      <c r="Q36" s="12">
        <v>78480</v>
      </c>
      <c r="R36" s="1">
        <v>0.98599999999999999</v>
      </c>
      <c r="S36" s="10">
        <v>96.651376146788991</v>
      </c>
      <c r="T36" s="4">
        <f t="shared" si="18"/>
        <v>75852</v>
      </c>
      <c r="U36" s="63">
        <f t="shared" si="19"/>
        <v>77381.279999999999</v>
      </c>
    </row>
    <row r="37" spans="1:21" ht="14.25" customHeight="1" x14ac:dyDescent="0.2">
      <c r="B37" s="123" t="s">
        <v>24</v>
      </c>
      <c r="C37" s="114"/>
      <c r="D37" s="114"/>
      <c r="E37" s="114"/>
      <c r="F37" s="114"/>
      <c r="G37" s="115"/>
      <c r="H37" s="8">
        <v>44243</v>
      </c>
      <c r="I37" s="29">
        <v>192.66</v>
      </c>
      <c r="J37" s="12">
        <v>122400</v>
      </c>
      <c r="K37" s="1">
        <v>0.97899999999999998</v>
      </c>
      <c r="L37" s="10">
        <v>95.294117647058812</v>
      </c>
      <c r="M37" s="4">
        <f t="shared" si="10"/>
        <v>116639.99999999999</v>
      </c>
      <c r="N37" s="38">
        <f t="shared" si="11"/>
        <v>119829.59999999999</v>
      </c>
      <c r="O37" s="8">
        <v>44240</v>
      </c>
      <c r="P37" s="29">
        <v>371.33</v>
      </c>
      <c r="Q37" s="12">
        <v>78480</v>
      </c>
      <c r="R37" s="1">
        <v>0.97699999999999998</v>
      </c>
      <c r="S37" s="10">
        <v>96.651376146788991</v>
      </c>
      <c r="T37" s="4">
        <f t="shared" si="18"/>
        <v>75852</v>
      </c>
      <c r="U37" s="63">
        <f t="shared" si="19"/>
        <v>76674.959999999992</v>
      </c>
    </row>
    <row r="38" spans="1:21" ht="14.25" customHeight="1" x14ac:dyDescent="0.2">
      <c r="A38" s="8">
        <v>44242</v>
      </c>
      <c r="B38" s="29">
        <v>432.52</v>
      </c>
      <c r="C38" s="12">
        <v>72000</v>
      </c>
      <c r="D38" s="2">
        <v>0.89200000000000002</v>
      </c>
      <c r="E38" s="10">
        <v>46.833333333333336</v>
      </c>
      <c r="F38" s="4">
        <f t="shared" ref="F38" si="20">C38*E38/100</f>
        <v>33720</v>
      </c>
      <c r="G38" s="38">
        <f t="shared" ref="G38" si="21">C38*D38</f>
        <v>64224</v>
      </c>
      <c r="I38" s="29">
        <v>193.2</v>
      </c>
      <c r="J38" s="12">
        <v>122400</v>
      </c>
      <c r="K38" s="1">
        <v>0.94699999999999995</v>
      </c>
      <c r="L38" s="10">
        <v>92.316176470588246</v>
      </c>
      <c r="M38" s="4">
        <f t="shared" si="10"/>
        <v>112995.00000000001</v>
      </c>
      <c r="N38" s="38">
        <f t="shared" si="11"/>
        <v>115912.79999999999</v>
      </c>
      <c r="P38" s="29">
        <v>371.16</v>
      </c>
      <c r="Q38" s="12">
        <v>78480</v>
      </c>
      <c r="R38" s="1">
        <v>0.97699999999999998</v>
      </c>
      <c r="S38" s="10">
        <v>94.403669724770651</v>
      </c>
      <c r="T38" s="4">
        <f t="shared" si="18"/>
        <v>74088.000000000015</v>
      </c>
      <c r="U38" s="63">
        <f t="shared" si="19"/>
        <v>76674.959999999992</v>
      </c>
    </row>
    <row r="39" spans="1:21" ht="12.75" customHeight="1" x14ac:dyDescent="0.2">
      <c r="A39" s="6"/>
      <c r="B39" s="29">
        <v>431.85</v>
      </c>
      <c r="C39" s="12">
        <v>72000</v>
      </c>
      <c r="D39" s="2">
        <v>0.95799999999999996</v>
      </c>
      <c r="E39" s="10">
        <v>77.275000000000006</v>
      </c>
      <c r="F39" s="4">
        <f t="shared" ref="F39:F41" si="22">C39*E39/100</f>
        <v>55638</v>
      </c>
      <c r="G39" s="38">
        <f t="shared" ref="G39:G41" si="23">C39*D39</f>
        <v>68976</v>
      </c>
      <c r="H39" s="8">
        <v>44244</v>
      </c>
      <c r="I39" s="29">
        <v>193.27</v>
      </c>
      <c r="J39" s="12">
        <v>122400</v>
      </c>
      <c r="K39" s="1">
        <v>0.97699999999999998</v>
      </c>
      <c r="L39" s="10">
        <v>95.294117647058812</v>
      </c>
      <c r="M39" s="4">
        <f t="shared" si="10"/>
        <v>116639.99999999999</v>
      </c>
      <c r="N39" s="38">
        <f t="shared" si="11"/>
        <v>119584.8</v>
      </c>
      <c r="O39" s="8">
        <v>44241</v>
      </c>
      <c r="P39" s="29">
        <v>371.64</v>
      </c>
      <c r="Q39" s="12">
        <v>78480</v>
      </c>
      <c r="R39" s="1">
        <v>0.98299999999999998</v>
      </c>
      <c r="S39" s="10">
        <v>94.403669724770651</v>
      </c>
      <c r="T39" s="4">
        <f t="shared" si="18"/>
        <v>74088.000000000015</v>
      </c>
      <c r="U39" s="63">
        <f t="shared" si="19"/>
        <v>77145.84</v>
      </c>
    </row>
    <row r="40" spans="1:21" ht="12.75" customHeight="1" x14ac:dyDescent="0.2">
      <c r="A40" s="8">
        <v>44243</v>
      </c>
      <c r="B40" s="29">
        <v>432.54</v>
      </c>
      <c r="C40" s="12">
        <v>76320</v>
      </c>
      <c r="D40" s="2">
        <v>0.90800000000000003</v>
      </c>
      <c r="E40" s="10">
        <v>79.528301886792448</v>
      </c>
      <c r="F40" s="4">
        <f t="shared" si="22"/>
        <v>60696</v>
      </c>
      <c r="G40" s="38">
        <f t="shared" si="23"/>
        <v>69298.559999999998</v>
      </c>
      <c r="I40" s="29">
        <v>193.1</v>
      </c>
      <c r="J40" s="12">
        <v>122400</v>
      </c>
      <c r="K40" s="1">
        <v>0.98199999999999998</v>
      </c>
      <c r="L40" s="10">
        <v>95.294117647058812</v>
      </c>
      <c r="M40" s="4">
        <f t="shared" si="10"/>
        <v>116639.99999999999</v>
      </c>
      <c r="N40" s="38">
        <f t="shared" si="11"/>
        <v>120196.8</v>
      </c>
      <c r="P40" s="29">
        <v>372.16</v>
      </c>
      <c r="Q40" s="12">
        <v>78480</v>
      </c>
      <c r="R40" s="1">
        <v>0.98099999999999998</v>
      </c>
      <c r="S40" s="10">
        <v>96.651376146788991</v>
      </c>
      <c r="T40" s="4">
        <f t="shared" si="18"/>
        <v>75852</v>
      </c>
      <c r="U40" s="63">
        <f t="shared" si="19"/>
        <v>76988.88</v>
      </c>
    </row>
    <row r="41" spans="1:21" ht="12.75" customHeight="1" x14ac:dyDescent="0.2">
      <c r="B41" s="29">
        <v>432.66</v>
      </c>
      <c r="C41" s="12">
        <v>75600</v>
      </c>
      <c r="D41" s="2">
        <v>0.94799999999999995</v>
      </c>
      <c r="E41" s="10">
        <v>78.055555555555557</v>
      </c>
      <c r="F41" s="4">
        <f t="shared" si="22"/>
        <v>59010</v>
      </c>
      <c r="G41" s="38">
        <f t="shared" si="23"/>
        <v>71668.800000000003</v>
      </c>
      <c r="H41" s="8">
        <v>44245</v>
      </c>
      <c r="I41" s="29">
        <v>193.71</v>
      </c>
      <c r="J41" s="12">
        <v>122400</v>
      </c>
      <c r="K41" s="1">
        <v>0.96899999999999997</v>
      </c>
      <c r="L41" s="10">
        <v>95.294117647058812</v>
      </c>
      <c r="M41" s="4">
        <f t="shared" si="10"/>
        <v>116639.99999999999</v>
      </c>
      <c r="N41" s="38">
        <f t="shared" si="11"/>
        <v>118605.59999999999</v>
      </c>
      <c r="O41" s="8">
        <v>44242</v>
      </c>
      <c r="P41" s="29">
        <v>372.02</v>
      </c>
      <c r="Q41" s="12">
        <v>78480</v>
      </c>
      <c r="R41" s="1">
        <v>0.98899999999999999</v>
      </c>
      <c r="S41" s="10">
        <v>94.403669724770651</v>
      </c>
      <c r="T41" s="4">
        <f t="shared" si="18"/>
        <v>74088.000000000015</v>
      </c>
      <c r="U41" s="63">
        <f t="shared" si="19"/>
        <v>77616.72</v>
      </c>
    </row>
    <row r="42" spans="1:21" ht="12.75" customHeight="1" x14ac:dyDescent="0.2">
      <c r="B42" s="52">
        <f>AVERAGE(B38:B41)</f>
        <v>432.39250000000004</v>
      </c>
      <c r="C42" s="53"/>
      <c r="D42" s="54" t="s">
        <v>0</v>
      </c>
      <c r="E42" s="21">
        <f>F42/G42</f>
        <v>0.76254153667307445</v>
      </c>
      <c r="F42" s="64">
        <f>SUM(F38:F41)</f>
        <v>209064</v>
      </c>
      <c r="G42" s="64">
        <f>SUM(G38:G41)</f>
        <v>274167.36</v>
      </c>
      <c r="I42" s="29">
        <v>193.25</v>
      </c>
      <c r="J42" s="12">
        <v>122400</v>
      </c>
      <c r="K42" s="1">
        <v>0.99399999999999999</v>
      </c>
      <c r="L42" s="10">
        <v>98.272058823529406</v>
      </c>
      <c r="M42" s="4">
        <f t="shared" si="10"/>
        <v>120285</v>
      </c>
      <c r="N42" s="38">
        <f t="shared" si="11"/>
        <v>121665.60000000001</v>
      </c>
      <c r="P42" s="29">
        <v>370.68</v>
      </c>
      <c r="Q42" s="12">
        <v>78480</v>
      </c>
      <c r="R42" s="1">
        <v>0.98599999999999999</v>
      </c>
      <c r="S42" s="10">
        <v>94.403669724770651</v>
      </c>
      <c r="T42" s="4">
        <f t="shared" si="18"/>
        <v>74088.000000000015</v>
      </c>
      <c r="U42" s="63">
        <f t="shared" si="19"/>
        <v>77381.279999999999</v>
      </c>
    </row>
    <row r="43" spans="1:21" ht="12.75" customHeight="1" x14ac:dyDescent="0.2">
      <c r="B43" s="32"/>
      <c r="C43" s="41"/>
      <c r="D43" s="11"/>
      <c r="E43" s="30"/>
      <c r="F43" s="4"/>
      <c r="G43" s="38"/>
      <c r="H43" s="8">
        <v>44246</v>
      </c>
      <c r="I43" s="29">
        <v>192.81</v>
      </c>
      <c r="J43" s="12">
        <v>122400</v>
      </c>
      <c r="K43" s="1">
        <v>0.97199999999999998</v>
      </c>
      <c r="L43" s="10">
        <v>95.294117647058812</v>
      </c>
      <c r="M43" s="4">
        <f t="shared" si="10"/>
        <v>116639.99999999999</v>
      </c>
      <c r="N43" s="38">
        <f t="shared" si="11"/>
        <v>118972.8</v>
      </c>
      <c r="O43" s="8">
        <v>44243</v>
      </c>
      <c r="P43" s="29">
        <v>371.48</v>
      </c>
      <c r="Q43" s="12">
        <v>78480</v>
      </c>
      <c r="R43" s="1">
        <v>0.98499999999999999</v>
      </c>
      <c r="S43" s="10">
        <v>96.651376146788991</v>
      </c>
      <c r="T43" s="4">
        <f t="shared" si="18"/>
        <v>75852</v>
      </c>
      <c r="U43" s="63">
        <f t="shared" si="19"/>
        <v>77302.8</v>
      </c>
    </row>
    <row r="44" spans="1:21" ht="12.75" customHeight="1" x14ac:dyDescent="0.2">
      <c r="B44" s="123" t="s">
        <v>25</v>
      </c>
      <c r="C44" s="114"/>
      <c r="D44" s="114"/>
      <c r="E44" s="114"/>
      <c r="F44" s="114"/>
      <c r="G44" s="115"/>
      <c r="H44" s="6"/>
      <c r="I44" s="29">
        <v>193.7</v>
      </c>
      <c r="J44" s="12">
        <v>122400</v>
      </c>
      <c r="K44" s="1">
        <v>0.98299999999999998</v>
      </c>
      <c r="L44" s="10">
        <v>95.294117647058812</v>
      </c>
      <c r="M44" s="4">
        <f t="shared" si="10"/>
        <v>116639.99999999999</v>
      </c>
      <c r="N44" s="38">
        <f t="shared" si="11"/>
        <v>120319.2</v>
      </c>
      <c r="P44" s="29">
        <v>370.39</v>
      </c>
      <c r="Q44" s="12">
        <v>78480</v>
      </c>
      <c r="R44" s="1">
        <v>0.98299999999999998</v>
      </c>
      <c r="S44" s="10">
        <v>96.651376146788991</v>
      </c>
      <c r="T44" s="4">
        <f t="shared" si="18"/>
        <v>75852</v>
      </c>
      <c r="U44" s="63">
        <f t="shared" si="19"/>
        <v>77145.84</v>
      </c>
    </row>
    <row r="45" spans="1:21" ht="12.75" customHeight="1" x14ac:dyDescent="0.2">
      <c r="A45" s="8">
        <v>44244</v>
      </c>
      <c r="B45" s="29">
        <v>387.43</v>
      </c>
      <c r="C45" s="12">
        <v>84240</v>
      </c>
      <c r="D45" s="2">
        <v>0.97599999999999998</v>
      </c>
      <c r="E45" s="10">
        <v>78.269230769230774</v>
      </c>
      <c r="F45" s="4">
        <f t="shared" ref="F45" si="24">C45*E45/100</f>
        <v>65934</v>
      </c>
      <c r="G45" s="38">
        <f t="shared" ref="G45" si="25">C45*D45</f>
        <v>82218.240000000005</v>
      </c>
      <c r="H45" s="8">
        <v>44247</v>
      </c>
      <c r="I45" s="29">
        <v>193.62</v>
      </c>
      <c r="J45" s="12">
        <v>122400</v>
      </c>
      <c r="K45" s="1">
        <v>0.97</v>
      </c>
      <c r="L45" s="10">
        <v>92.316176470588246</v>
      </c>
      <c r="M45" s="4">
        <f t="shared" si="10"/>
        <v>112995.00000000001</v>
      </c>
      <c r="N45" s="38">
        <f t="shared" si="11"/>
        <v>118728</v>
      </c>
      <c r="O45" s="8">
        <v>44244</v>
      </c>
      <c r="P45" s="29">
        <v>371.42</v>
      </c>
      <c r="Q45" s="12">
        <v>78480</v>
      </c>
      <c r="R45" s="1">
        <v>0.98299999999999998</v>
      </c>
      <c r="S45" s="10">
        <v>96.651376146788991</v>
      </c>
      <c r="T45" s="4">
        <f t="shared" si="18"/>
        <v>75852</v>
      </c>
      <c r="U45" s="63">
        <f t="shared" si="19"/>
        <v>77145.84</v>
      </c>
    </row>
    <row r="46" spans="1:21" ht="12.75" customHeight="1" x14ac:dyDescent="0.2">
      <c r="B46" s="29">
        <v>390.17</v>
      </c>
      <c r="C46" s="12">
        <v>84240</v>
      </c>
      <c r="D46" s="2">
        <v>0.98699999999999999</v>
      </c>
      <c r="E46" s="10">
        <v>97.243589743589737</v>
      </c>
      <c r="F46" s="4">
        <f t="shared" ref="F46:F54" si="26">C46*E46/100</f>
        <v>81917.999999999985</v>
      </c>
      <c r="G46" s="38">
        <f t="shared" ref="G46:G54" si="27">C46*D46</f>
        <v>83144.88</v>
      </c>
      <c r="I46" s="29">
        <v>194.21</v>
      </c>
      <c r="J46" s="12">
        <v>122400</v>
      </c>
      <c r="K46" s="1">
        <v>0.98299999999999998</v>
      </c>
      <c r="L46" s="10">
        <v>95.294117647058812</v>
      </c>
      <c r="M46" s="4">
        <f t="shared" si="10"/>
        <v>116639.99999999999</v>
      </c>
      <c r="N46" s="38">
        <f t="shared" si="11"/>
        <v>120319.2</v>
      </c>
      <c r="P46" s="29">
        <v>371.93</v>
      </c>
      <c r="Q46" s="12">
        <v>78480</v>
      </c>
      <c r="R46" s="1">
        <v>0.99099999999999999</v>
      </c>
      <c r="S46" s="10">
        <v>96.651376146788991</v>
      </c>
      <c r="T46" s="4">
        <f t="shared" si="18"/>
        <v>75852</v>
      </c>
      <c r="U46" s="63">
        <f t="shared" si="19"/>
        <v>77773.679999999993</v>
      </c>
    </row>
    <row r="47" spans="1:21" ht="12.75" customHeight="1" x14ac:dyDescent="0.2">
      <c r="A47" s="8">
        <v>44245</v>
      </c>
      <c r="B47" s="29">
        <v>390.08</v>
      </c>
      <c r="C47" s="12">
        <v>84240</v>
      </c>
      <c r="D47" s="2">
        <v>0.98799999999999999</v>
      </c>
      <c r="E47" s="10">
        <v>97.243589743589737</v>
      </c>
      <c r="F47" s="4">
        <f t="shared" si="26"/>
        <v>81917.999999999985</v>
      </c>
      <c r="G47" s="38">
        <f t="shared" si="27"/>
        <v>83229.119999999995</v>
      </c>
      <c r="H47" s="8">
        <v>44248</v>
      </c>
      <c r="I47" s="29">
        <v>193.77</v>
      </c>
      <c r="J47" s="12">
        <v>122400</v>
      </c>
      <c r="K47" s="1">
        <v>0.97599999999999998</v>
      </c>
      <c r="L47" s="10">
        <v>95.294117647058812</v>
      </c>
      <c r="M47" s="4">
        <f t="shared" si="10"/>
        <v>116639.99999999999</v>
      </c>
      <c r="N47" s="38">
        <f t="shared" si="11"/>
        <v>119462.39999999999</v>
      </c>
      <c r="O47" s="8">
        <v>44245</v>
      </c>
      <c r="P47" s="29">
        <v>371.44</v>
      </c>
      <c r="Q47" s="12">
        <v>78480</v>
      </c>
      <c r="R47" s="1">
        <v>0.98599999999999999</v>
      </c>
      <c r="S47" s="10">
        <v>96.651376146788991</v>
      </c>
      <c r="T47" s="4">
        <f t="shared" si="18"/>
        <v>75852</v>
      </c>
      <c r="U47" s="63">
        <f t="shared" si="19"/>
        <v>77381.279999999999</v>
      </c>
    </row>
    <row r="48" spans="1:21" ht="12.75" customHeight="1" x14ac:dyDescent="0.2">
      <c r="B48" s="29">
        <v>390</v>
      </c>
      <c r="C48" s="12">
        <v>84240</v>
      </c>
      <c r="D48" s="2">
        <v>0.98699999999999999</v>
      </c>
      <c r="E48" s="10">
        <v>97.243589743589737</v>
      </c>
      <c r="F48" s="4">
        <f t="shared" si="26"/>
        <v>81917.999999999985</v>
      </c>
      <c r="G48" s="38">
        <f t="shared" si="27"/>
        <v>83144.88</v>
      </c>
      <c r="I48" s="29">
        <v>194.91</v>
      </c>
      <c r="J48" s="12">
        <v>122400</v>
      </c>
      <c r="K48" s="1">
        <v>0.97699999999999998</v>
      </c>
      <c r="L48" s="10">
        <v>95.294117647058812</v>
      </c>
      <c r="M48" s="4">
        <f t="shared" si="10"/>
        <v>116639.99999999999</v>
      </c>
      <c r="N48" s="38">
        <f t="shared" si="11"/>
        <v>119584.8</v>
      </c>
      <c r="P48" s="29">
        <v>371.52</v>
      </c>
      <c r="Q48" s="12">
        <v>78480</v>
      </c>
      <c r="R48" s="1">
        <v>0.99299999999999999</v>
      </c>
      <c r="S48" s="10">
        <v>92.155963302752298</v>
      </c>
      <c r="T48" s="4">
        <f t="shared" si="18"/>
        <v>72324</v>
      </c>
      <c r="U48" s="63">
        <f t="shared" si="19"/>
        <v>77930.64</v>
      </c>
    </row>
    <row r="49" spans="1:21" ht="14.25" customHeight="1" x14ac:dyDescent="0.2">
      <c r="A49" s="8">
        <v>44246</v>
      </c>
      <c r="B49" s="29">
        <v>389.93</v>
      </c>
      <c r="C49" s="12">
        <v>84240</v>
      </c>
      <c r="D49" s="2">
        <v>0.98199999999999998</v>
      </c>
      <c r="E49" s="10">
        <v>94.871794871794862</v>
      </c>
      <c r="F49" s="4">
        <f t="shared" si="26"/>
        <v>79919.999999999985</v>
      </c>
      <c r="G49" s="38">
        <f t="shared" si="27"/>
        <v>82723.679999999993</v>
      </c>
      <c r="H49" s="8">
        <v>44249</v>
      </c>
      <c r="I49" s="29">
        <v>193.38</v>
      </c>
      <c r="J49" s="12">
        <v>122400</v>
      </c>
      <c r="K49" s="1">
        <v>0.97</v>
      </c>
      <c r="L49" s="10">
        <v>95.294117647058812</v>
      </c>
      <c r="M49" s="4">
        <f t="shared" si="10"/>
        <v>116639.99999999999</v>
      </c>
      <c r="N49" s="38">
        <f t="shared" si="11"/>
        <v>118728</v>
      </c>
      <c r="P49" s="52">
        <f>AVERAGE(P31:P48)</f>
        <v>371.39611111111117</v>
      </c>
      <c r="Q49" s="53"/>
      <c r="R49" s="54" t="s">
        <v>0</v>
      </c>
      <c r="S49" s="21">
        <f>T49/U49</f>
        <v>0.96206816774165438</v>
      </c>
      <c r="T49" s="64">
        <f>SUM(T31:T48)</f>
        <v>1335348</v>
      </c>
      <c r="U49" s="64">
        <f>SUM(U31:U48)</f>
        <v>1387997.28</v>
      </c>
    </row>
    <row r="50" spans="1:21" ht="14.25" customHeight="1" x14ac:dyDescent="0.2">
      <c r="A50" s="6"/>
      <c r="B50" s="29">
        <v>390.2</v>
      </c>
      <c r="C50" s="12">
        <v>84240</v>
      </c>
      <c r="D50" s="2">
        <v>0.98799999999999999</v>
      </c>
      <c r="E50" s="10">
        <v>97.243589743589737</v>
      </c>
      <c r="F50" s="4">
        <f t="shared" si="26"/>
        <v>81917.999999999985</v>
      </c>
      <c r="G50" s="38">
        <f t="shared" si="27"/>
        <v>83229.119999999995</v>
      </c>
      <c r="I50" s="29">
        <v>194.68</v>
      </c>
      <c r="J50" s="12">
        <v>122400</v>
      </c>
      <c r="K50" s="1">
        <v>0.97099999999999997</v>
      </c>
      <c r="L50" s="10">
        <v>92.316176470588246</v>
      </c>
      <c r="M50" s="4">
        <f t="shared" si="10"/>
        <v>112995.00000000001</v>
      </c>
      <c r="N50" s="38">
        <f t="shared" si="11"/>
        <v>118850.4</v>
      </c>
      <c r="P50" s="45"/>
      <c r="Q50" s="46"/>
      <c r="R50" s="48"/>
      <c r="S50" s="78"/>
      <c r="T50" s="76"/>
      <c r="U50" s="77"/>
    </row>
    <row r="51" spans="1:21" ht="13.9" customHeight="1" x14ac:dyDescent="0.2">
      <c r="A51" s="8">
        <v>44247</v>
      </c>
      <c r="B51" s="29">
        <v>390.41</v>
      </c>
      <c r="C51" s="12">
        <v>84240</v>
      </c>
      <c r="D51" s="2">
        <v>0.98199999999999998</v>
      </c>
      <c r="E51" s="10">
        <v>94.871794871794862</v>
      </c>
      <c r="F51" s="4">
        <f t="shared" si="26"/>
        <v>79919.999999999985</v>
      </c>
      <c r="G51" s="38">
        <f t="shared" si="27"/>
        <v>82723.679999999993</v>
      </c>
      <c r="H51" s="8">
        <v>44250</v>
      </c>
      <c r="I51" s="29">
        <v>193.79</v>
      </c>
      <c r="J51" s="12">
        <v>122400</v>
      </c>
      <c r="K51" s="1">
        <v>0.97899999999999998</v>
      </c>
      <c r="L51" s="10">
        <v>95.294117647058812</v>
      </c>
      <c r="M51" s="4">
        <f t="shared" si="10"/>
        <v>116639.99999999999</v>
      </c>
      <c r="N51" s="38">
        <f t="shared" si="11"/>
        <v>119829.59999999999</v>
      </c>
      <c r="P51" s="121" t="s">
        <v>33</v>
      </c>
      <c r="Q51" s="114"/>
      <c r="R51" s="114"/>
      <c r="S51" s="114"/>
      <c r="T51" s="114"/>
      <c r="U51" s="122"/>
    </row>
    <row r="52" spans="1:21" ht="13.9" customHeight="1" x14ac:dyDescent="0.2">
      <c r="B52" s="29">
        <v>388.64</v>
      </c>
      <c r="C52" s="12">
        <v>84240</v>
      </c>
      <c r="D52" s="2">
        <v>0.98899999999999999</v>
      </c>
      <c r="E52" s="10">
        <v>97.243589743589737</v>
      </c>
      <c r="F52" s="4">
        <f t="shared" si="26"/>
        <v>81917.999999999985</v>
      </c>
      <c r="G52" s="38">
        <f t="shared" si="27"/>
        <v>83313.36</v>
      </c>
      <c r="I52" s="29">
        <v>193.66</v>
      </c>
      <c r="J52" s="12">
        <v>122400</v>
      </c>
      <c r="K52" s="1">
        <v>0.97199999999999998</v>
      </c>
      <c r="L52" s="10">
        <v>95.294117647058812</v>
      </c>
      <c r="M52" s="4">
        <f t="shared" si="10"/>
        <v>116639.99999999999</v>
      </c>
      <c r="N52" s="38">
        <f t="shared" si="11"/>
        <v>118972.8</v>
      </c>
      <c r="O52" s="8">
        <v>44246</v>
      </c>
      <c r="P52" s="29">
        <v>252.56</v>
      </c>
      <c r="Q52" s="12">
        <v>110880</v>
      </c>
      <c r="R52" s="1">
        <v>0.96099999999999997</v>
      </c>
      <c r="S52" s="10">
        <v>77.291666666666671</v>
      </c>
      <c r="T52" s="4">
        <f>Q52*S52/100</f>
        <v>85701</v>
      </c>
      <c r="U52" s="63">
        <f>Q52*R52</f>
        <v>106555.68</v>
      </c>
    </row>
    <row r="53" spans="1:21" ht="13.9" customHeight="1" x14ac:dyDescent="0.2">
      <c r="A53" s="8">
        <v>44248</v>
      </c>
      <c r="B53" s="29">
        <v>388.04</v>
      </c>
      <c r="C53" s="12">
        <v>84240</v>
      </c>
      <c r="D53" s="2">
        <v>0.98199999999999998</v>
      </c>
      <c r="E53" s="10">
        <v>97.243589743589737</v>
      </c>
      <c r="F53" s="4">
        <f t="shared" si="26"/>
        <v>81917.999999999985</v>
      </c>
      <c r="G53" s="38">
        <f t="shared" si="27"/>
        <v>82723.679999999993</v>
      </c>
      <c r="H53" s="8">
        <v>44251</v>
      </c>
      <c r="I53" s="29">
        <v>194.31</v>
      </c>
      <c r="J53" s="12">
        <v>122400</v>
      </c>
      <c r="K53" s="1">
        <v>0.97599999999999998</v>
      </c>
      <c r="L53" s="10">
        <v>95.294117647058812</v>
      </c>
      <c r="M53" s="4">
        <f t="shared" si="10"/>
        <v>116639.99999999999</v>
      </c>
      <c r="N53" s="38">
        <f t="shared" si="11"/>
        <v>119462.39999999999</v>
      </c>
      <c r="P53" s="29">
        <v>252.17</v>
      </c>
      <c r="Q53" s="12">
        <v>110880</v>
      </c>
      <c r="R53" s="1">
        <v>0.98799999999999999</v>
      </c>
      <c r="S53" s="10">
        <v>96.029040404040401</v>
      </c>
      <c r="T53" s="4">
        <f t="shared" ref="T53:T71" si="28">Q53*S53/100</f>
        <v>106477</v>
      </c>
      <c r="U53" s="63">
        <f t="shared" ref="U53:U71" si="29">Q53*R53</f>
        <v>109549.44</v>
      </c>
    </row>
    <row r="54" spans="1:21" ht="13.9" customHeight="1" x14ac:dyDescent="0.2">
      <c r="B54" s="29">
        <v>390.14</v>
      </c>
      <c r="C54" s="12">
        <v>84240</v>
      </c>
      <c r="D54" s="2">
        <v>0.98199999999999998</v>
      </c>
      <c r="E54" s="10">
        <v>97.243589743589737</v>
      </c>
      <c r="F54" s="4">
        <f t="shared" si="26"/>
        <v>81917.999999999985</v>
      </c>
      <c r="G54" s="38">
        <f t="shared" si="27"/>
        <v>82723.679999999993</v>
      </c>
      <c r="I54" s="29">
        <v>193.87</v>
      </c>
      <c r="J54" s="12">
        <v>122400</v>
      </c>
      <c r="K54" s="1">
        <v>0.97599999999999998</v>
      </c>
      <c r="L54" s="10">
        <v>95.294117647058812</v>
      </c>
      <c r="M54" s="4">
        <f t="shared" si="10"/>
        <v>116639.99999999999</v>
      </c>
      <c r="N54" s="38">
        <f t="shared" si="11"/>
        <v>119462.39999999999</v>
      </c>
      <c r="O54" s="8">
        <v>44247</v>
      </c>
      <c r="P54" s="29">
        <v>251.12</v>
      </c>
      <c r="Q54" s="12">
        <v>110880</v>
      </c>
      <c r="R54" s="1">
        <v>0.97799999999999998</v>
      </c>
      <c r="S54" s="10">
        <v>93.686868686868678</v>
      </c>
      <c r="T54" s="4">
        <f t="shared" si="28"/>
        <v>103879.99999999999</v>
      </c>
      <c r="U54" s="63">
        <f t="shared" si="29"/>
        <v>108440.64</v>
      </c>
    </row>
    <row r="55" spans="1:21" x14ac:dyDescent="0.2">
      <c r="B55" s="52">
        <f>AVERAGE(B45:B54)</f>
        <v>389.50399999999996</v>
      </c>
      <c r="C55" s="53"/>
      <c r="D55" s="54" t="s">
        <v>0</v>
      </c>
      <c r="E55" s="21">
        <f>F55/G55</f>
        <v>0.96385039999791622</v>
      </c>
      <c r="F55" s="64">
        <f>SUM(F45:F54)</f>
        <v>799200</v>
      </c>
      <c r="G55" s="64">
        <f>SUM(G45:G54)</f>
        <v>829174.31999999983</v>
      </c>
      <c r="H55" s="8">
        <v>44252</v>
      </c>
      <c r="I55" s="29">
        <v>194.14</v>
      </c>
      <c r="J55" s="12">
        <v>122400</v>
      </c>
      <c r="K55" s="1">
        <v>0.98099999999999998</v>
      </c>
      <c r="L55" s="10">
        <v>95.294117647058812</v>
      </c>
      <c r="M55" s="4">
        <f t="shared" si="10"/>
        <v>116639.99999999999</v>
      </c>
      <c r="N55" s="38">
        <f t="shared" si="11"/>
        <v>120074.4</v>
      </c>
      <c r="P55" s="29">
        <v>250.85</v>
      </c>
      <c r="Q55" s="12">
        <v>110880</v>
      </c>
      <c r="R55" s="1">
        <v>0.98799999999999999</v>
      </c>
      <c r="S55" s="10">
        <v>96.029040404040401</v>
      </c>
      <c r="T55" s="4">
        <f t="shared" si="28"/>
        <v>106477</v>
      </c>
      <c r="U55" s="63">
        <f t="shared" si="29"/>
        <v>109549.44</v>
      </c>
    </row>
    <row r="56" spans="1:21" ht="12.75" customHeight="1" x14ac:dyDescent="0.2">
      <c r="B56" s="67"/>
      <c r="C56" s="41"/>
      <c r="D56" s="11"/>
      <c r="E56" s="30"/>
      <c r="F56" s="4"/>
      <c r="G56" s="38"/>
      <c r="I56" s="29">
        <v>194.12</v>
      </c>
      <c r="J56" s="12">
        <v>122400</v>
      </c>
      <c r="K56" s="1">
        <v>0.98299999999999998</v>
      </c>
      <c r="L56" s="10">
        <v>95.294117647058812</v>
      </c>
      <c r="M56" s="4">
        <f t="shared" si="10"/>
        <v>116639.99999999999</v>
      </c>
      <c r="N56" s="38">
        <f t="shared" si="11"/>
        <v>120319.2</v>
      </c>
      <c r="O56" s="8">
        <v>44248</v>
      </c>
      <c r="P56" s="29">
        <v>251.62</v>
      </c>
      <c r="Q56" s="12">
        <v>110880</v>
      </c>
      <c r="R56" s="1">
        <v>0.97899999999999998</v>
      </c>
      <c r="S56" s="10">
        <v>93.686868686868678</v>
      </c>
      <c r="T56" s="4">
        <f t="shared" si="28"/>
        <v>103879.99999999999</v>
      </c>
      <c r="U56" s="63">
        <f t="shared" si="29"/>
        <v>108551.52</v>
      </c>
    </row>
    <row r="57" spans="1:21" x14ac:dyDescent="0.2">
      <c r="B57" s="123" t="s">
        <v>26</v>
      </c>
      <c r="C57" s="114"/>
      <c r="D57" s="114"/>
      <c r="E57" s="114"/>
      <c r="F57" s="114"/>
      <c r="G57" s="115"/>
      <c r="H57" s="8">
        <v>44253</v>
      </c>
      <c r="I57" s="29">
        <v>195.62</v>
      </c>
      <c r="J57" s="12">
        <v>122400</v>
      </c>
      <c r="K57" s="1">
        <v>0.95099999999999996</v>
      </c>
      <c r="L57" s="10">
        <v>89.338235294117652</v>
      </c>
      <c r="M57" s="4">
        <f t="shared" si="10"/>
        <v>109350</v>
      </c>
      <c r="N57" s="38">
        <f t="shared" si="11"/>
        <v>116402.4</v>
      </c>
      <c r="P57" s="29">
        <v>251.12</v>
      </c>
      <c r="Q57" s="12">
        <v>110880</v>
      </c>
      <c r="R57" s="1">
        <v>0.98599999999999999</v>
      </c>
      <c r="S57" s="10">
        <v>96.029040404040401</v>
      </c>
      <c r="T57" s="4">
        <f t="shared" si="28"/>
        <v>106477</v>
      </c>
      <c r="U57" s="63">
        <f t="shared" si="29"/>
        <v>109327.67999999999</v>
      </c>
    </row>
    <row r="58" spans="1:21" x14ac:dyDescent="0.2">
      <c r="A58" s="8">
        <v>44249</v>
      </c>
      <c r="B58" s="88">
        <v>577.75</v>
      </c>
      <c r="C58" s="12">
        <v>73440</v>
      </c>
      <c r="D58" s="2">
        <v>0.90300000000000002</v>
      </c>
      <c r="E58" s="10">
        <v>73.202614379084963</v>
      </c>
      <c r="F58" s="4">
        <f t="shared" ref="F58" si="30">C58*E58/100</f>
        <v>53760</v>
      </c>
      <c r="G58" s="38">
        <f t="shared" ref="G58" si="31">C58*D58</f>
        <v>66316.320000000007</v>
      </c>
      <c r="I58" s="29">
        <v>196.48</v>
      </c>
      <c r="J58" s="12">
        <v>122400</v>
      </c>
      <c r="K58" s="1">
        <v>0.98899999999999999</v>
      </c>
      <c r="L58" s="10">
        <v>95.294117647058812</v>
      </c>
      <c r="M58" s="4">
        <f t="shared" si="10"/>
        <v>116639.99999999999</v>
      </c>
      <c r="N58" s="38">
        <f t="shared" si="11"/>
        <v>121053.6</v>
      </c>
      <c r="O58" s="8">
        <v>44249</v>
      </c>
      <c r="P58" s="88">
        <v>251.93</v>
      </c>
      <c r="Q58" s="12">
        <v>110880</v>
      </c>
      <c r="R58" s="1">
        <v>0.98699999999999999</v>
      </c>
      <c r="S58" s="10">
        <v>96.029040404040401</v>
      </c>
      <c r="T58" s="4">
        <f t="shared" si="28"/>
        <v>106477</v>
      </c>
      <c r="U58" s="63">
        <f t="shared" si="29"/>
        <v>109438.56</v>
      </c>
    </row>
    <row r="59" spans="1:21" x14ac:dyDescent="0.2">
      <c r="B59" s="88">
        <v>577.62</v>
      </c>
      <c r="C59" s="12">
        <v>73440</v>
      </c>
      <c r="D59" s="2">
        <v>0.97099999999999997</v>
      </c>
      <c r="E59" s="10">
        <v>94.117647058823522</v>
      </c>
      <c r="F59" s="4">
        <f t="shared" ref="F59:F65" si="32">C59*E59/100</f>
        <v>69119.999999999985</v>
      </c>
      <c r="G59" s="38">
        <f t="shared" ref="G59:G65" si="33">C59*D59</f>
        <v>71310.240000000005</v>
      </c>
      <c r="H59" s="8">
        <v>44254</v>
      </c>
      <c r="I59" s="29">
        <v>195.27</v>
      </c>
      <c r="J59" s="12">
        <v>122400</v>
      </c>
      <c r="K59" s="1">
        <v>0.97699999999999998</v>
      </c>
      <c r="L59" s="10">
        <v>95.294117647058812</v>
      </c>
      <c r="M59" s="4">
        <f t="shared" si="10"/>
        <v>116639.99999999999</v>
      </c>
      <c r="N59" s="38">
        <f t="shared" si="11"/>
        <v>119584.8</v>
      </c>
      <c r="P59" s="88">
        <v>253.85</v>
      </c>
      <c r="Q59" s="12">
        <v>110880</v>
      </c>
      <c r="R59" s="1">
        <v>0.98099999999999998</v>
      </c>
      <c r="S59" s="10">
        <v>96.029040404040401</v>
      </c>
      <c r="T59" s="4">
        <f t="shared" si="28"/>
        <v>106477</v>
      </c>
      <c r="U59" s="63">
        <f t="shared" si="29"/>
        <v>108773.28</v>
      </c>
    </row>
    <row r="60" spans="1:21" x14ac:dyDescent="0.2">
      <c r="A60" s="8">
        <v>44250</v>
      </c>
      <c r="B60" s="29">
        <v>579.98</v>
      </c>
      <c r="C60" s="12">
        <v>74880</v>
      </c>
      <c r="D60" s="2">
        <v>0.97899999999999998</v>
      </c>
      <c r="E60" s="10">
        <v>94.358974358974351</v>
      </c>
      <c r="F60" s="4">
        <f t="shared" si="32"/>
        <v>70655.999999999985</v>
      </c>
      <c r="G60" s="38">
        <f t="shared" si="33"/>
        <v>73307.520000000004</v>
      </c>
      <c r="H60" s="6"/>
      <c r="I60" s="29">
        <v>195.62</v>
      </c>
      <c r="J60" s="12">
        <v>122400</v>
      </c>
      <c r="K60" s="1">
        <v>0.97899999999999998</v>
      </c>
      <c r="L60" s="10">
        <v>95.294117647058812</v>
      </c>
      <c r="M60" s="4">
        <f t="shared" si="10"/>
        <v>116639.99999999999</v>
      </c>
      <c r="N60" s="38">
        <f t="shared" si="11"/>
        <v>119829.59999999999</v>
      </c>
      <c r="O60" s="8">
        <v>44250</v>
      </c>
      <c r="P60" s="29">
        <v>252.52</v>
      </c>
      <c r="Q60" s="12">
        <v>110880</v>
      </c>
      <c r="R60" s="1">
        <v>0.98499999999999999</v>
      </c>
      <c r="S60" s="10">
        <v>96.029040404040401</v>
      </c>
      <c r="T60" s="4">
        <f t="shared" si="28"/>
        <v>106477</v>
      </c>
      <c r="U60" s="63">
        <f t="shared" si="29"/>
        <v>109216.8</v>
      </c>
    </row>
    <row r="61" spans="1:21" x14ac:dyDescent="0.2">
      <c r="B61" s="29">
        <v>578.02</v>
      </c>
      <c r="C61" s="12">
        <v>74880</v>
      </c>
      <c r="D61" s="2">
        <v>0.97799999999999998</v>
      </c>
      <c r="E61" s="10">
        <v>94.358974358974351</v>
      </c>
      <c r="F61" s="4">
        <f t="shared" si="32"/>
        <v>70655.999999999985</v>
      </c>
      <c r="G61" s="38">
        <f t="shared" si="33"/>
        <v>73232.639999999999</v>
      </c>
      <c r="H61" s="8">
        <v>44255</v>
      </c>
      <c r="I61" s="29">
        <v>195.52</v>
      </c>
      <c r="J61" s="12">
        <v>122400</v>
      </c>
      <c r="K61" s="1">
        <v>0.97899999999999998</v>
      </c>
      <c r="L61" s="10">
        <v>95.294117647058812</v>
      </c>
      <c r="M61" s="4">
        <f t="shared" si="10"/>
        <v>116639.99999999999</v>
      </c>
      <c r="N61" s="38">
        <f t="shared" si="11"/>
        <v>119829.59999999999</v>
      </c>
      <c r="P61" s="29">
        <v>252.22</v>
      </c>
      <c r="Q61" s="12">
        <v>110880</v>
      </c>
      <c r="R61" s="1">
        <v>0.98</v>
      </c>
      <c r="S61" s="10">
        <v>96.029040404040401</v>
      </c>
      <c r="T61" s="4">
        <f t="shared" si="28"/>
        <v>106477</v>
      </c>
      <c r="U61" s="63">
        <f t="shared" si="29"/>
        <v>108662.39999999999</v>
      </c>
    </row>
    <row r="62" spans="1:21" ht="12.75" customHeight="1" x14ac:dyDescent="0.2">
      <c r="A62" s="8">
        <v>44251</v>
      </c>
      <c r="B62" s="29">
        <v>577.55999999999995</v>
      </c>
      <c r="C62" s="12">
        <v>74880</v>
      </c>
      <c r="D62" s="2">
        <v>0.97599999999999998</v>
      </c>
      <c r="E62" s="10">
        <v>94.412393162393158</v>
      </c>
      <c r="F62" s="4">
        <f t="shared" si="32"/>
        <v>70696</v>
      </c>
      <c r="G62" s="38">
        <f t="shared" si="33"/>
        <v>73082.880000000005</v>
      </c>
      <c r="I62" s="29">
        <v>195.83</v>
      </c>
      <c r="J62" s="12">
        <v>122400</v>
      </c>
      <c r="K62" s="1">
        <v>0.97299999999999998</v>
      </c>
      <c r="L62" s="10">
        <v>95.294117647058812</v>
      </c>
      <c r="M62" s="4">
        <f t="shared" si="10"/>
        <v>116639.99999999999</v>
      </c>
      <c r="N62" s="38">
        <f t="shared" si="11"/>
        <v>119095.2</v>
      </c>
      <c r="O62" s="8">
        <v>44251</v>
      </c>
      <c r="P62" s="29">
        <v>253.52</v>
      </c>
      <c r="Q62" s="12">
        <v>110880</v>
      </c>
      <c r="R62" s="1">
        <v>0.98499999999999999</v>
      </c>
      <c r="S62" s="10">
        <v>96.029040404040401</v>
      </c>
      <c r="T62" s="4">
        <f t="shared" si="28"/>
        <v>106477</v>
      </c>
      <c r="U62" s="63">
        <f t="shared" si="29"/>
        <v>109216.8</v>
      </c>
    </row>
    <row r="63" spans="1:21" x14ac:dyDescent="0.2">
      <c r="B63" s="29">
        <v>577.22</v>
      </c>
      <c r="C63" s="12">
        <v>74880</v>
      </c>
      <c r="D63" s="2">
        <v>0.97799999999999998</v>
      </c>
      <c r="E63" s="10">
        <v>94.01709401709401</v>
      </c>
      <c r="F63" s="4">
        <f t="shared" si="32"/>
        <v>70399.999999999985</v>
      </c>
      <c r="G63" s="38">
        <f t="shared" si="33"/>
        <v>73232.639999999999</v>
      </c>
      <c r="H63" s="8"/>
      <c r="I63" s="55">
        <f>AVERAGE(I13:I62)</f>
        <v>193.41180000000008</v>
      </c>
      <c r="J63" s="39"/>
      <c r="K63" s="40" t="s">
        <v>0</v>
      </c>
      <c r="L63" s="56">
        <f>M63/N63</f>
        <v>0.96768120943860247</v>
      </c>
      <c r="M63" s="60">
        <f>SUM(M13:M62)</f>
        <v>5773680</v>
      </c>
      <c r="N63" s="60">
        <f>SUM(N13:N62)</f>
        <v>5966510.4000000004</v>
      </c>
      <c r="P63" s="29">
        <v>253.04</v>
      </c>
      <c r="Q63" s="12">
        <v>110880</v>
      </c>
      <c r="R63" s="1">
        <v>0.98199999999999998</v>
      </c>
      <c r="S63" s="10">
        <v>96.029040404040401</v>
      </c>
      <c r="T63" s="4">
        <f t="shared" si="28"/>
        <v>106477</v>
      </c>
      <c r="U63" s="63">
        <f t="shared" si="29"/>
        <v>108884.16</v>
      </c>
    </row>
    <row r="64" spans="1:21" ht="14.25" customHeight="1" x14ac:dyDescent="0.2">
      <c r="A64" s="8">
        <v>44252</v>
      </c>
      <c r="B64" s="29">
        <v>578.94000000000005</v>
      </c>
      <c r="C64" s="12">
        <v>74880</v>
      </c>
      <c r="D64" s="2">
        <v>0.95599999999999996</v>
      </c>
      <c r="E64" s="10">
        <v>90.256410256410263</v>
      </c>
      <c r="F64" s="4">
        <f t="shared" si="32"/>
        <v>67584</v>
      </c>
      <c r="G64" s="38">
        <f t="shared" si="33"/>
        <v>71585.279999999999</v>
      </c>
      <c r="I64" s="91"/>
      <c r="J64" s="92"/>
      <c r="K64" s="26"/>
      <c r="L64" s="93"/>
      <c r="M64" s="16"/>
      <c r="N64" s="44"/>
      <c r="O64" s="8">
        <v>44252</v>
      </c>
      <c r="P64" s="29">
        <v>253.13</v>
      </c>
      <c r="Q64" s="12">
        <v>110880</v>
      </c>
      <c r="R64" s="1">
        <v>0.98299999999999998</v>
      </c>
      <c r="S64" s="10">
        <v>96.029040404040401</v>
      </c>
      <c r="T64" s="4">
        <f t="shared" si="28"/>
        <v>106477</v>
      </c>
      <c r="U64" s="63">
        <f t="shared" si="29"/>
        <v>108995.04</v>
      </c>
    </row>
    <row r="65" spans="1:21" x14ac:dyDescent="0.2">
      <c r="B65" s="29">
        <v>579.14</v>
      </c>
      <c r="C65" s="12">
        <v>74880</v>
      </c>
      <c r="D65" s="2">
        <v>0.98099999999999998</v>
      </c>
      <c r="E65" s="10">
        <v>92.307692307692307</v>
      </c>
      <c r="F65" s="4">
        <f t="shared" si="32"/>
        <v>69120</v>
      </c>
      <c r="G65" s="38">
        <f t="shared" si="33"/>
        <v>73457.279999999999</v>
      </c>
      <c r="H65" s="8"/>
      <c r="I65" s="31"/>
      <c r="J65" s="24"/>
      <c r="K65" s="17"/>
      <c r="L65" s="25"/>
      <c r="M65" s="49"/>
      <c r="N65" s="42"/>
      <c r="O65" s="6"/>
      <c r="P65" s="29">
        <v>253.12</v>
      </c>
      <c r="Q65" s="12">
        <v>110880</v>
      </c>
      <c r="R65" s="1">
        <v>0.98299999999999998</v>
      </c>
      <c r="S65" s="10">
        <v>96.029040404040401</v>
      </c>
      <c r="T65" s="4">
        <f t="shared" si="28"/>
        <v>106477</v>
      </c>
      <c r="U65" s="63">
        <f t="shared" si="29"/>
        <v>108995.04</v>
      </c>
    </row>
    <row r="66" spans="1:21" x14ac:dyDescent="0.2">
      <c r="B66" s="52">
        <f>AVERAGE(B58:B65)</f>
        <v>578.27874999999995</v>
      </c>
      <c r="C66" s="53"/>
      <c r="D66" s="54" t="s">
        <v>0</v>
      </c>
      <c r="E66" s="21">
        <f>F66/G66</f>
        <v>0.94173526492689796</v>
      </c>
      <c r="F66" s="64">
        <f>SUM(F58:F65)</f>
        <v>541992</v>
      </c>
      <c r="G66" s="64">
        <f>SUM(G58:G65)</f>
        <v>575524.80000000005</v>
      </c>
      <c r="I66" s="31"/>
      <c r="J66" s="24"/>
      <c r="K66" s="17"/>
      <c r="L66" s="25"/>
      <c r="M66" s="49"/>
      <c r="N66" s="42"/>
      <c r="O66" s="8">
        <v>44253</v>
      </c>
      <c r="P66" s="29">
        <v>252.85</v>
      </c>
      <c r="Q66" s="12">
        <v>110880</v>
      </c>
      <c r="R66" s="1">
        <v>0.98299999999999998</v>
      </c>
      <c r="S66" s="10">
        <v>96.029040404040401</v>
      </c>
      <c r="T66" s="4">
        <f t="shared" si="28"/>
        <v>106477</v>
      </c>
      <c r="U66" s="63">
        <f t="shared" si="29"/>
        <v>108995.04</v>
      </c>
    </row>
    <row r="67" spans="1:21" x14ac:dyDescent="0.2">
      <c r="B67" s="67"/>
      <c r="C67" s="41"/>
      <c r="D67" s="11"/>
      <c r="E67" s="30"/>
      <c r="F67" s="4"/>
      <c r="G67" s="38"/>
      <c r="H67" s="8"/>
      <c r="I67" s="31"/>
      <c r="J67" s="24"/>
      <c r="K67" s="17"/>
      <c r="L67" s="25"/>
      <c r="M67" s="49"/>
      <c r="N67" s="42"/>
      <c r="O67" s="6"/>
      <c r="P67" s="29">
        <v>252.47</v>
      </c>
      <c r="Q67" s="12">
        <v>110880</v>
      </c>
      <c r="R67" s="1">
        <v>0.99</v>
      </c>
      <c r="S67" s="10">
        <v>96.029040404040401</v>
      </c>
      <c r="T67" s="4">
        <f t="shared" si="28"/>
        <v>106477</v>
      </c>
      <c r="U67" s="63">
        <f t="shared" si="29"/>
        <v>109771.2</v>
      </c>
    </row>
    <row r="68" spans="1:21" x14ac:dyDescent="0.2">
      <c r="B68" s="123" t="s">
        <v>27</v>
      </c>
      <c r="C68" s="114"/>
      <c r="D68" s="114"/>
      <c r="E68" s="114"/>
      <c r="F68" s="114"/>
      <c r="G68" s="115"/>
      <c r="I68" s="31"/>
      <c r="J68" s="24"/>
      <c r="K68" s="17"/>
      <c r="L68" s="25"/>
      <c r="M68" s="49"/>
      <c r="N68" s="42"/>
      <c r="O68" s="8">
        <v>44254</v>
      </c>
      <c r="P68" s="29">
        <v>253.39</v>
      </c>
      <c r="Q68" s="12">
        <v>110880</v>
      </c>
      <c r="R68" s="1">
        <v>0.98699999999999999</v>
      </c>
      <c r="S68" s="10">
        <v>96.029040404040401</v>
      </c>
      <c r="T68" s="4">
        <f t="shared" si="28"/>
        <v>106477</v>
      </c>
      <c r="U68" s="63">
        <f t="shared" si="29"/>
        <v>109438.56</v>
      </c>
    </row>
    <row r="69" spans="1:21" ht="13.9" customHeight="1" x14ac:dyDescent="0.2">
      <c r="A69" s="8">
        <v>44253</v>
      </c>
      <c r="B69" s="29">
        <v>570.54</v>
      </c>
      <c r="C69" s="12">
        <v>74880</v>
      </c>
      <c r="D69" s="2">
        <v>0.97299999999999998</v>
      </c>
      <c r="E69" s="10">
        <v>92.307692307692307</v>
      </c>
      <c r="F69" s="4">
        <f t="shared" ref="F69" si="34">C69*E69/100</f>
        <v>69120</v>
      </c>
      <c r="G69" s="38">
        <f t="shared" ref="G69" si="35">C69*D69</f>
        <v>72858.240000000005</v>
      </c>
      <c r="I69" s="42"/>
      <c r="J69" s="43"/>
      <c r="K69" s="43"/>
      <c r="L69" s="17"/>
      <c r="M69" s="49"/>
      <c r="N69" s="49"/>
      <c r="P69" s="29">
        <v>252.4</v>
      </c>
      <c r="Q69" s="12">
        <v>110880</v>
      </c>
      <c r="R69" s="1">
        <v>0.99299999999999999</v>
      </c>
      <c r="S69" s="10">
        <v>98.371212121212125</v>
      </c>
      <c r="T69" s="4">
        <f t="shared" si="28"/>
        <v>109074</v>
      </c>
      <c r="U69" s="63">
        <f t="shared" si="29"/>
        <v>110103.84</v>
      </c>
    </row>
    <row r="70" spans="1:21" ht="14.25" customHeight="1" x14ac:dyDescent="0.2">
      <c r="B70" s="29">
        <v>570.91</v>
      </c>
      <c r="C70" s="12">
        <v>74880</v>
      </c>
      <c r="D70" s="2">
        <v>0.98499999999999999</v>
      </c>
      <c r="E70" s="10">
        <v>96.410256410256409</v>
      </c>
      <c r="F70" s="4">
        <f t="shared" ref="F70:F74" si="36">C70*E70/100</f>
        <v>72192</v>
      </c>
      <c r="G70" s="38">
        <f t="shared" ref="G70:G74" si="37">C70*D70</f>
        <v>73756.800000000003</v>
      </c>
      <c r="I70" s="42"/>
      <c r="J70" s="43"/>
      <c r="K70" s="43"/>
      <c r="L70" s="17"/>
      <c r="M70" s="49"/>
      <c r="N70" s="49"/>
      <c r="O70" s="8">
        <v>44255</v>
      </c>
      <c r="P70" s="29">
        <v>252.18</v>
      </c>
      <c r="Q70" s="12">
        <v>110880</v>
      </c>
      <c r="R70" s="1">
        <v>0.99299999999999999</v>
      </c>
      <c r="S70" s="10">
        <v>98.371212121212125</v>
      </c>
      <c r="T70" s="4">
        <f t="shared" si="28"/>
        <v>109074</v>
      </c>
      <c r="U70" s="63">
        <f t="shared" si="29"/>
        <v>110103.84</v>
      </c>
    </row>
    <row r="71" spans="1:21" x14ac:dyDescent="0.2">
      <c r="A71" s="8">
        <v>44254</v>
      </c>
      <c r="B71" s="29">
        <v>570.14</v>
      </c>
      <c r="C71" s="12">
        <v>74880</v>
      </c>
      <c r="D71" s="2">
        <v>0.98099999999999998</v>
      </c>
      <c r="E71" s="10">
        <v>95.384615384615387</v>
      </c>
      <c r="F71" s="4">
        <f t="shared" si="36"/>
        <v>71424</v>
      </c>
      <c r="G71" s="38">
        <f t="shared" si="37"/>
        <v>73457.279999999999</v>
      </c>
      <c r="I71" s="42"/>
      <c r="J71" s="43"/>
      <c r="K71" s="43"/>
      <c r="L71" s="17"/>
      <c r="M71" s="49"/>
      <c r="N71" s="49"/>
      <c r="P71" s="29">
        <v>253.04</v>
      </c>
      <c r="Q71" s="12">
        <v>110880</v>
      </c>
      <c r="R71" s="1">
        <v>0.99299999999999999</v>
      </c>
      <c r="S71" s="10">
        <v>98.371212121212125</v>
      </c>
      <c r="T71" s="4">
        <f t="shared" si="28"/>
        <v>109074</v>
      </c>
      <c r="U71" s="63">
        <f t="shared" si="29"/>
        <v>110103.84</v>
      </c>
    </row>
    <row r="72" spans="1:21" x14ac:dyDescent="0.2">
      <c r="A72" s="6"/>
      <c r="B72" s="29">
        <v>571.02</v>
      </c>
      <c r="C72" s="12">
        <v>74880</v>
      </c>
      <c r="D72" s="2">
        <v>0.98099999999999998</v>
      </c>
      <c r="E72" s="10">
        <v>96.410256410256409</v>
      </c>
      <c r="F72" s="4">
        <f t="shared" si="36"/>
        <v>72192</v>
      </c>
      <c r="G72" s="38">
        <f t="shared" si="37"/>
        <v>73457.279999999999</v>
      </c>
      <c r="I72" s="15"/>
      <c r="J72" s="15"/>
      <c r="K72" s="15"/>
      <c r="L72" s="15"/>
      <c r="M72" s="49"/>
      <c r="N72" s="42"/>
      <c r="P72" s="55">
        <f>AVERAGE(P52:P71)</f>
        <v>252.45499999999998</v>
      </c>
      <c r="Q72" s="39"/>
      <c r="R72" s="40" t="s">
        <v>0</v>
      </c>
      <c r="S72" s="56">
        <f>T72/U72</f>
        <v>0.96732822253523287</v>
      </c>
      <c r="T72" s="60">
        <f>SUM(T52:T71)</f>
        <v>2111361</v>
      </c>
      <c r="U72" s="60">
        <f>SUM(U52:U71)</f>
        <v>2182672.8000000003</v>
      </c>
    </row>
    <row r="73" spans="1:21" ht="12.75" customHeight="1" x14ac:dyDescent="0.2">
      <c r="A73" s="8">
        <v>44255</v>
      </c>
      <c r="B73" s="29">
        <v>568.05999999999995</v>
      </c>
      <c r="C73" s="12">
        <v>74880</v>
      </c>
      <c r="D73" s="2">
        <v>0.97599999999999998</v>
      </c>
      <c r="E73" s="10">
        <v>95.384615384615387</v>
      </c>
      <c r="F73" s="4">
        <f t="shared" si="36"/>
        <v>71424</v>
      </c>
      <c r="G73" s="38">
        <f t="shared" si="37"/>
        <v>73082.880000000005</v>
      </c>
      <c r="I73" s="14"/>
      <c r="J73" s="14"/>
      <c r="K73" s="14"/>
      <c r="L73" s="14"/>
      <c r="M73" s="14"/>
      <c r="N73" s="14"/>
      <c r="P73" s="91"/>
      <c r="Q73" s="92"/>
      <c r="R73" s="26"/>
      <c r="S73" s="93"/>
      <c r="T73" s="16"/>
      <c r="U73" s="44"/>
    </row>
    <row r="74" spans="1:21" ht="12.75" customHeight="1" x14ac:dyDescent="0.2">
      <c r="A74" s="8"/>
      <c r="B74" s="29">
        <v>569.16</v>
      </c>
      <c r="C74" s="12">
        <v>74880</v>
      </c>
      <c r="D74" s="2">
        <v>0.98799999999999999</v>
      </c>
      <c r="E74" s="10">
        <v>97.435897435897431</v>
      </c>
      <c r="F74" s="4">
        <f t="shared" si="36"/>
        <v>72960</v>
      </c>
      <c r="G74" s="38">
        <f t="shared" si="37"/>
        <v>73981.440000000002</v>
      </c>
      <c r="I74" s="31"/>
      <c r="J74" s="24"/>
      <c r="K74" s="17"/>
      <c r="L74" s="25"/>
      <c r="M74" s="49"/>
      <c r="N74" s="42"/>
      <c r="P74" s="31"/>
      <c r="Q74" s="24"/>
      <c r="R74" s="17"/>
      <c r="S74" s="25"/>
      <c r="T74" s="49"/>
      <c r="U74" s="42"/>
    </row>
    <row r="75" spans="1:21" ht="14.25" customHeight="1" x14ac:dyDescent="0.2">
      <c r="B75" s="55">
        <f>AVERAGE(B69:B74)</f>
        <v>569.97166666666658</v>
      </c>
      <c r="C75" s="39"/>
      <c r="D75" s="40" t="s">
        <v>0</v>
      </c>
      <c r="E75" s="56">
        <f>F75/G75</f>
        <v>0.97439383639247679</v>
      </c>
      <c r="F75" s="60">
        <f>SUM(F69:F74)</f>
        <v>429312</v>
      </c>
      <c r="G75" s="60">
        <f>SUM(G69:G74)</f>
        <v>440593.91999999998</v>
      </c>
      <c r="I75" s="31"/>
      <c r="J75" s="24"/>
      <c r="K75" s="17"/>
      <c r="L75" s="25"/>
      <c r="M75" s="49"/>
      <c r="N75" s="42"/>
      <c r="O75" s="8"/>
      <c r="P75" s="31"/>
      <c r="Q75" s="24"/>
      <c r="R75" s="17"/>
      <c r="S75" s="25"/>
      <c r="T75" s="49"/>
      <c r="U75" s="42"/>
    </row>
    <row r="76" spans="1:21" ht="12.75" customHeight="1" x14ac:dyDescent="0.2">
      <c r="A76" s="8"/>
      <c r="B76" s="91"/>
      <c r="C76" s="92"/>
      <c r="D76" s="94"/>
      <c r="E76" s="93"/>
      <c r="F76" s="16"/>
      <c r="G76" s="44"/>
      <c r="H76" s="8"/>
      <c r="I76" s="31"/>
      <c r="J76" s="24"/>
      <c r="K76" s="17"/>
      <c r="L76" s="25"/>
      <c r="M76" s="49"/>
      <c r="N76" s="42"/>
      <c r="P76" s="31"/>
      <c r="Q76" s="24"/>
      <c r="R76" s="17"/>
      <c r="S76" s="25"/>
      <c r="T76" s="49"/>
      <c r="U76" s="42"/>
    </row>
    <row r="77" spans="1:21" ht="12.75" customHeight="1" x14ac:dyDescent="0.2">
      <c r="B77" s="31"/>
      <c r="C77" s="24"/>
      <c r="D77" s="3"/>
      <c r="E77" s="25"/>
      <c r="F77" s="49"/>
      <c r="G77" s="42"/>
      <c r="I77" s="31"/>
      <c r="J77" s="24"/>
      <c r="K77" s="17"/>
      <c r="L77" s="25"/>
      <c r="M77" s="49"/>
      <c r="N77" s="42"/>
      <c r="O77" s="8"/>
      <c r="P77" s="31"/>
      <c r="Q77" s="24"/>
      <c r="R77" s="17"/>
      <c r="S77" s="25"/>
      <c r="T77" s="49"/>
      <c r="U77" s="42"/>
    </row>
    <row r="78" spans="1:21" ht="12.75" customHeight="1" x14ac:dyDescent="0.2">
      <c r="B78" s="42"/>
      <c r="C78" s="43"/>
      <c r="D78" s="43"/>
      <c r="E78" s="17"/>
      <c r="F78" s="49"/>
      <c r="G78" s="49"/>
      <c r="I78" s="42"/>
      <c r="J78" s="43"/>
      <c r="K78" s="43"/>
      <c r="L78" s="17"/>
      <c r="M78" s="49" t="s">
        <v>22</v>
      </c>
      <c r="N78" s="49"/>
      <c r="P78" s="31"/>
      <c r="Q78" s="24"/>
      <c r="R78" s="17"/>
      <c r="S78" s="25"/>
      <c r="T78" s="49"/>
      <c r="U78" s="42"/>
    </row>
    <row r="79" spans="1:21" ht="12.75" customHeight="1" x14ac:dyDescent="0.2">
      <c r="B79" s="31"/>
      <c r="C79" s="24"/>
      <c r="D79" s="3"/>
      <c r="E79" s="25"/>
      <c r="F79" s="49"/>
      <c r="G79" s="42"/>
      <c r="I79" s="15"/>
      <c r="J79" s="15"/>
      <c r="K79" s="15"/>
      <c r="L79" s="15"/>
      <c r="M79" s="49"/>
      <c r="N79" s="42"/>
      <c r="O79" s="8"/>
      <c r="P79" s="31"/>
      <c r="Q79" s="24"/>
      <c r="R79" s="17"/>
      <c r="S79" s="25"/>
      <c r="T79" s="49"/>
      <c r="U79" s="42"/>
    </row>
    <row r="80" spans="1:21" ht="12.75" customHeight="1" x14ac:dyDescent="0.2">
      <c r="B80" s="31"/>
      <c r="C80" s="24"/>
      <c r="D80" s="3"/>
      <c r="E80" s="25"/>
      <c r="F80" s="49"/>
      <c r="G80" s="42"/>
      <c r="I80" s="15"/>
      <c r="J80" s="15"/>
      <c r="K80" s="15"/>
      <c r="L80" s="15"/>
      <c r="M80" s="49"/>
      <c r="N80" s="42"/>
      <c r="P80" s="31"/>
      <c r="Q80" s="24"/>
      <c r="R80" s="17"/>
      <c r="S80" s="25"/>
      <c r="T80" s="49"/>
      <c r="U80" s="42"/>
    </row>
    <row r="81" spans="2:21" ht="12.75" customHeight="1" x14ac:dyDescent="0.2">
      <c r="B81" s="42"/>
      <c r="C81" s="43"/>
      <c r="D81" s="43"/>
      <c r="E81" s="17"/>
      <c r="F81" s="49"/>
      <c r="G81" s="49"/>
      <c r="I81" s="15"/>
      <c r="J81" s="15"/>
      <c r="K81" s="15"/>
      <c r="L81" s="15"/>
      <c r="M81" s="49"/>
      <c r="N81" s="42"/>
      <c r="P81" s="42"/>
      <c r="Q81" s="43"/>
      <c r="R81" s="43"/>
      <c r="S81" s="17"/>
      <c r="T81" s="49"/>
      <c r="U81" s="49"/>
    </row>
    <row r="82" spans="2:21" x14ac:dyDescent="0.2">
      <c r="I82" s="15"/>
      <c r="J82" s="15"/>
      <c r="K82" s="15"/>
      <c r="L82" s="15"/>
      <c r="M82" s="14"/>
      <c r="N82" s="14"/>
      <c r="O82" s="8"/>
      <c r="P82" s="31"/>
      <c r="Q82" s="24"/>
      <c r="R82" s="17"/>
      <c r="S82" s="25"/>
      <c r="T82" s="49"/>
      <c r="U82" s="42"/>
    </row>
    <row r="83" spans="2:21" x14ac:dyDescent="0.2">
      <c r="B83" s="15"/>
      <c r="C83" s="15"/>
      <c r="D83" s="15"/>
      <c r="E83" s="15"/>
      <c r="F83" s="15"/>
      <c r="G83" s="15"/>
      <c r="H83" s="6"/>
      <c r="I83" s="31"/>
      <c r="J83" s="24"/>
      <c r="K83" s="17"/>
      <c r="L83" s="25"/>
      <c r="M83" s="49"/>
      <c r="N83" s="42"/>
      <c r="O83" s="6"/>
      <c r="P83" s="31"/>
      <c r="Q83" s="24"/>
      <c r="R83" s="17"/>
      <c r="S83" s="25"/>
      <c r="T83" s="49"/>
      <c r="U83" s="42"/>
    </row>
    <row r="84" spans="2:21" x14ac:dyDescent="0.2">
      <c r="B84" s="15"/>
      <c r="C84" s="15"/>
      <c r="D84" s="15"/>
      <c r="E84" s="15"/>
      <c r="F84" s="49"/>
      <c r="G84" s="42"/>
      <c r="H84" s="6"/>
      <c r="I84" s="31"/>
      <c r="J84" s="24"/>
      <c r="K84" s="17"/>
      <c r="L84" s="25"/>
      <c r="M84" s="49"/>
      <c r="N84" s="42"/>
      <c r="P84" s="42"/>
      <c r="Q84" s="43"/>
      <c r="R84" s="43"/>
      <c r="S84" s="17"/>
      <c r="T84" s="49"/>
      <c r="U84" s="49"/>
    </row>
    <row r="85" spans="2:21" ht="13.9" customHeight="1" x14ac:dyDescent="0.2">
      <c r="B85" s="15"/>
      <c r="C85" s="15"/>
      <c r="D85" s="15"/>
      <c r="E85" s="15"/>
      <c r="F85" s="49"/>
      <c r="G85" s="49"/>
      <c r="H85" s="6"/>
      <c r="I85" s="31"/>
      <c r="J85" s="24"/>
      <c r="K85" s="17"/>
      <c r="L85" s="25"/>
      <c r="M85" s="49"/>
      <c r="N85" s="42"/>
      <c r="P85" s="31"/>
      <c r="Q85" s="24"/>
      <c r="R85" s="17"/>
      <c r="S85" s="25"/>
      <c r="T85" s="49"/>
      <c r="U85" s="42"/>
    </row>
    <row r="86" spans="2:21" x14ac:dyDescent="0.2">
      <c r="B86" s="15"/>
      <c r="C86" s="15"/>
      <c r="D86" s="15"/>
      <c r="E86" s="15"/>
      <c r="F86" s="49"/>
      <c r="G86" s="42"/>
      <c r="I86" s="31"/>
      <c r="J86" s="24"/>
      <c r="K86" s="17"/>
      <c r="L86" s="25"/>
      <c r="M86" s="49"/>
      <c r="N86" s="42"/>
      <c r="P86" s="31"/>
      <c r="Q86" s="24"/>
      <c r="R86" s="17"/>
      <c r="S86" s="25"/>
      <c r="T86" s="49"/>
      <c r="U86" s="42"/>
    </row>
    <row r="87" spans="2:21" ht="13.9" customHeight="1" x14ac:dyDescent="0.2">
      <c r="B87" s="15"/>
      <c r="C87" s="15"/>
      <c r="D87" s="15"/>
      <c r="E87" s="15"/>
      <c r="F87" s="14"/>
      <c r="G87" s="14"/>
      <c r="I87" s="31"/>
      <c r="J87" s="24"/>
      <c r="K87" s="17"/>
      <c r="L87" s="25"/>
      <c r="M87" s="49"/>
      <c r="N87" s="42"/>
      <c r="P87" s="31"/>
      <c r="Q87" s="24"/>
      <c r="R87" s="17"/>
      <c r="S87" s="25"/>
      <c r="T87" s="49"/>
      <c r="U87" s="42"/>
    </row>
    <row r="88" spans="2:21" ht="13.9" customHeight="1" x14ac:dyDescent="0.2">
      <c r="B88" s="31"/>
      <c r="C88" s="24"/>
      <c r="D88" s="3"/>
      <c r="E88" s="25"/>
      <c r="F88" s="14"/>
      <c r="G88" s="14"/>
      <c r="I88" s="31"/>
      <c r="J88" s="24"/>
      <c r="K88" s="17"/>
      <c r="L88" s="25"/>
      <c r="M88" s="49"/>
      <c r="N88" s="42"/>
      <c r="P88" s="31"/>
      <c r="Q88" s="24"/>
      <c r="R88" s="17"/>
      <c r="S88" s="25"/>
      <c r="T88" s="49"/>
      <c r="U88" s="42"/>
    </row>
    <row r="89" spans="2:21" ht="13.9" customHeight="1" x14ac:dyDescent="0.2">
      <c r="B89" s="31"/>
      <c r="C89" s="24"/>
      <c r="D89" s="3"/>
      <c r="E89" s="25"/>
      <c r="F89" s="14"/>
      <c r="G89" s="14"/>
      <c r="I89" s="31"/>
      <c r="J89" s="24"/>
      <c r="K89" s="17"/>
      <c r="L89" s="25"/>
      <c r="M89" s="49"/>
      <c r="N89" s="42"/>
      <c r="P89" s="31"/>
      <c r="Q89" s="24"/>
      <c r="R89" s="17"/>
      <c r="S89" s="25"/>
      <c r="T89" s="49"/>
      <c r="U89" s="42"/>
    </row>
    <row r="90" spans="2:21" ht="13.9" customHeight="1" x14ac:dyDescent="0.2">
      <c r="B90" s="31"/>
      <c r="C90" s="24"/>
      <c r="D90" s="3"/>
      <c r="E90" s="25"/>
      <c r="F90" s="14"/>
      <c r="G90" s="14"/>
      <c r="I90" s="31"/>
      <c r="J90" s="24"/>
      <c r="K90" s="17"/>
      <c r="L90" s="25"/>
      <c r="M90" s="49"/>
      <c r="N90" s="42"/>
      <c r="P90" s="31"/>
      <c r="Q90" s="24"/>
      <c r="R90" s="17"/>
      <c r="S90" s="25"/>
      <c r="T90" s="49"/>
      <c r="U90" s="42"/>
    </row>
    <row r="91" spans="2:21" x14ac:dyDescent="0.2">
      <c r="B91" s="15"/>
      <c r="C91" s="15"/>
      <c r="D91" s="15"/>
      <c r="E91" s="15"/>
      <c r="F91" s="49"/>
      <c r="G91" s="42"/>
      <c r="H91" s="6"/>
      <c r="I91" s="31"/>
      <c r="J91" s="24"/>
      <c r="K91" s="17"/>
      <c r="L91" s="25"/>
      <c r="M91" s="49"/>
      <c r="N91" s="42"/>
      <c r="O91" s="6"/>
      <c r="P91" s="31"/>
      <c r="Q91" s="24"/>
      <c r="R91" s="17"/>
      <c r="S91" s="25"/>
      <c r="T91" s="49"/>
      <c r="U91" s="42"/>
    </row>
    <row r="92" spans="2:21" x14ac:dyDescent="0.2">
      <c r="B92" s="15"/>
      <c r="C92" s="15"/>
      <c r="D92" s="15"/>
      <c r="E92" s="15"/>
      <c r="F92" s="49"/>
      <c r="G92" s="42"/>
      <c r="H92" s="6"/>
      <c r="I92" s="31"/>
      <c r="J92" s="24"/>
      <c r="K92" s="17"/>
      <c r="L92" s="25"/>
      <c r="M92" s="49"/>
      <c r="N92" s="42"/>
      <c r="O92" s="6"/>
      <c r="P92" s="31"/>
      <c r="Q92" s="24"/>
      <c r="R92" s="17"/>
      <c r="S92" s="25"/>
      <c r="T92" s="49"/>
      <c r="U92" s="42"/>
    </row>
    <row r="93" spans="2:21" x14ac:dyDescent="0.2">
      <c r="B93" s="15"/>
      <c r="C93" s="15"/>
      <c r="D93" s="15"/>
      <c r="E93" s="15"/>
      <c r="F93" s="49"/>
      <c r="G93" s="42"/>
      <c r="H93" s="6"/>
      <c r="I93" s="31"/>
      <c r="J93" s="24"/>
      <c r="K93" s="17"/>
      <c r="L93" s="25"/>
      <c r="M93" s="49"/>
      <c r="N93" s="42"/>
      <c r="O93" s="6"/>
      <c r="P93" s="42"/>
      <c r="Q93" s="43"/>
      <c r="R93" s="43"/>
      <c r="S93" s="17"/>
      <c r="T93" s="49"/>
      <c r="U93" s="49"/>
    </row>
    <row r="94" spans="2:21" ht="14.25" customHeight="1" x14ac:dyDescent="0.2">
      <c r="B94" s="15"/>
      <c r="C94" s="15"/>
      <c r="D94" s="15"/>
      <c r="E94" s="15"/>
      <c r="F94" s="49"/>
      <c r="G94" s="42"/>
      <c r="H94" s="6"/>
      <c r="I94" s="31"/>
      <c r="J94" s="24"/>
      <c r="K94" s="17"/>
      <c r="L94" s="25"/>
      <c r="M94" s="49"/>
      <c r="N94" s="42"/>
      <c r="O94" s="6"/>
      <c r="P94" s="57"/>
      <c r="Q94" s="24"/>
      <c r="R94" s="17"/>
      <c r="S94" s="25"/>
      <c r="T94" s="49"/>
      <c r="U94" s="42"/>
    </row>
    <row r="95" spans="2:21" x14ac:dyDescent="0.2">
      <c r="B95" s="15"/>
      <c r="C95" s="15"/>
      <c r="D95" s="15"/>
      <c r="E95" s="15"/>
      <c r="F95" s="49"/>
      <c r="G95" s="42"/>
      <c r="H95" s="6"/>
      <c r="I95" s="31"/>
      <c r="J95" s="24"/>
      <c r="K95" s="17"/>
      <c r="L95" s="25"/>
      <c r="M95" s="49"/>
      <c r="N95" s="42"/>
      <c r="O95" s="6"/>
      <c r="P95" s="14"/>
      <c r="Q95" s="14"/>
      <c r="R95" s="14"/>
      <c r="S95" s="14"/>
      <c r="T95" s="14"/>
      <c r="U95" s="14"/>
    </row>
    <row r="96" spans="2:21" x14ac:dyDescent="0.2">
      <c r="B96" s="15"/>
      <c r="C96" s="15"/>
      <c r="D96" s="15"/>
      <c r="E96" s="15"/>
      <c r="F96" s="49"/>
      <c r="G96" s="42"/>
      <c r="H96" s="6"/>
      <c r="I96" s="31"/>
      <c r="J96" s="24"/>
      <c r="K96" s="17"/>
      <c r="L96" s="25"/>
      <c r="M96" s="49"/>
      <c r="N96" s="42"/>
      <c r="O96" s="6"/>
      <c r="P96" s="57"/>
      <c r="Q96" s="24"/>
      <c r="R96" s="17"/>
      <c r="S96" s="25"/>
      <c r="T96" s="49"/>
      <c r="U96" s="42"/>
    </row>
    <row r="97" spans="1:21" x14ac:dyDescent="0.2">
      <c r="B97" s="15"/>
      <c r="C97" s="15"/>
      <c r="D97" s="15"/>
      <c r="E97" s="15"/>
      <c r="F97" s="49"/>
      <c r="G97" s="42"/>
      <c r="H97" s="6"/>
      <c r="I97" s="31"/>
      <c r="J97" s="24"/>
      <c r="K97" s="17"/>
      <c r="L97" s="25"/>
      <c r="M97" s="49"/>
      <c r="N97" s="42"/>
      <c r="O97" s="6"/>
      <c r="P97" s="57"/>
      <c r="Q97" s="24"/>
      <c r="R97" s="17"/>
      <c r="S97" s="25"/>
      <c r="T97" s="49"/>
      <c r="U97" s="42"/>
    </row>
    <row r="98" spans="1:21" x14ac:dyDescent="0.2">
      <c r="A98" s="6"/>
      <c r="B98" s="31"/>
      <c r="C98" s="24"/>
      <c r="D98" s="3"/>
      <c r="E98" s="25"/>
      <c r="F98" s="49"/>
      <c r="G98" s="42"/>
      <c r="H98" s="6"/>
      <c r="I98" s="31"/>
      <c r="J98" s="24"/>
      <c r="K98" s="17"/>
      <c r="L98" s="25"/>
      <c r="M98" s="49"/>
      <c r="N98" s="42"/>
      <c r="O98" s="6"/>
      <c r="P98" s="31"/>
      <c r="Q98" s="24"/>
      <c r="R98" s="17"/>
      <c r="S98" s="25"/>
      <c r="T98" s="49"/>
      <c r="U98" s="42"/>
    </row>
    <row r="99" spans="1:21" ht="12.75" customHeight="1" x14ac:dyDescent="0.2">
      <c r="A99" s="6"/>
      <c r="B99" s="31"/>
      <c r="C99" s="24"/>
      <c r="D99" s="3"/>
      <c r="E99" s="25"/>
      <c r="F99" s="49"/>
      <c r="G99" s="42"/>
      <c r="H99" s="6"/>
      <c r="I99" s="31"/>
      <c r="J99" s="24"/>
      <c r="K99" s="17"/>
      <c r="L99" s="25"/>
      <c r="M99" s="49"/>
      <c r="N99" s="42"/>
      <c r="O99" s="6"/>
      <c r="P99" s="31"/>
      <c r="Q99" s="24"/>
      <c r="R99" s="17"/>
      <c r="S99" s="25"/>
      <c r="T99" s="49"/>
      <c r="U99" s="42"/>
    </row>
    <row r="100" spans="1:21" x14ac:dyDescent="0.2">
      <c r="A100" s="6"/>
      <c r="B100" s="31"/>
      <c r="C100" s="24"/>
      <c r="D100" s="3"/>
      <c r="E100" s="25"/>
      <c r="F100" s="49"/>
      <c r="G100" s="42"/>
      <c r="H100" s="6"/>
      <c r="I100" s="31"/>
      <c r="J100" s="24"/>
      <c r="K100" s="17"/>
      <c r="L100" s="25"/>
      <c r="M100" s="49"/>
      <c r="N100" s="42"/>
      <c r="O100" s="6"/>
      <c r="P100" s="31"/>
      <c r="Q100" s="24"/>
      <c r="R100" s="17"/>
      <c r="S100" s="25"/>
      <c r="T100" s="49"/>
      <c r="U100" s="42"/>
    </row>
    <row r="101" spans="1:21" ht="13.9" customHeight="1" x14ac:dyDescent="0.2">
      <c r="A101" s="6"/>
      <c r="B101" s="31"/>
      <c r="C101" s="24"/>
      <c r="D101" s="3"/>
      <c r="E101" s="25"/>
      <c r="F101" s="49"/>
      <c r="G101" s="42"/>
      <c r="H101" s="6"/>
      <c r="I101" s="31"/>
      <c r="J101" s="24"/>
      <c r="K101" s="17"/>
      <c r="L101" s="25"/>
      <c r="M101" s="49"/>
      <c r="N101" s="42"/>
      <c r="O101" s="6"/>
      <c r="P101" s="31"/>
      <c r="Q101" s="24"/>
      <c r="R101" s="17"/>
      <c r="S101" s="25"/>
      <c r="T101" s="49"/>
      <c r="U101" s="42"/>
    </row>
    <row r="102" spans="1:21" x14ac:dyDescent="0.2">
      <c r="A102" s="6"/>
      <c r="B102" s="31"/>
      <c r="C102" s="24"/>
      <c r="D102" s="3"/>
      <c r="E102" s="25"/>
      <c r="F102" s="49"/>
      <c r="G102" s="42"/>
      <c r="H102" s="6"/>
      <c r="I102" s="31"/>
      <c r="J102" s="24"/>
      <c r="K102" s="17"/>
      <c r="L102" s="25"/>
      <c r="M102" s="49"/>
      <c r="N102" s="42"/>
      <c r="P102" s="31"/>
      <c r="Q102" s="24"/>
      <c r="R102" s="17"/>
      <c r="S102" s="25"/>
      <c r="T102" s="49"/>
      <c r="U102" s="42"/>
    </row>
    <row r="103" spans="1:21" ht="12.75" customHeight="1" x14ac:dyDescent="0.2">
      <c r="A103" s="6"/>
      <c r="B103" s="31"/>
      <c r="C103" s="24"/>
      <c r="D103" s="3"/>
      <c r="E103" s="25"/>
      <c r="F103" s="49"/>
      <c r="G103" s="42"/>
      <c r="H103" s="6"/>
      <c r="I103" s="31"/>
      <c r="J103" s="24"/>
      <c r="K103" s="17"/>
      <c r="L103" s="25"/>
      <c r="M103" s="49"/>
      <c r="N103" s="42"/>
      <c r="O103" s="6"/>
      <c r="P103" s="31"/>
      <c r="Q103" s="24"/>
      <c r="R103" s="17"/>
      <c r="S103" s="25"/>
      <c r="T103" s="49"/>
      <c r="U103" s="42"/>
    </row>
    <row r="104" spans="1:21" x14ac:dyDescent="0.2">
      <c r="B104" s="31"/>
      <c r="C104" s="24"/>
      <c r="D104" s="3"/>
      <c r="E104" s="25"/>
      <c r="F104" s="49"/>
      <c r="G104" s="42"/>
      <c r="I104" s="31"/>
      <c r="J104" s="24"/>
      <c r="K104" s="17"/>
      <c r="L104" s="25"/>
      <c r="M104" s="49"/>
      <c r="N104" s="42"/>
      <c r="O104" s="6"/>
      <c r="P104" s="31"/>
      <c r="Q104" s="24"/>
      <c r="R104" s="17"/>
      <c r="S104" s="25"/>
      <c r="T104" s="49"/>
      <c r="U104" s="42"/>
    </row>
    <row r="105" spans="1:21" ht="13.9" customHeight="1" x14ac:dyDescent="0.2">
      <c r="B105" s="42"/>
      <c r="C105" s="43"/>
      <c r="D105" s="43"/>
      <c r="E105" s="17"/>
      <c r="F105" s="49"/>
      <c r="G105" s="49"/>
      <c r="I105" s="31"/>
      <c r="J105" s="24"/>
      <c r="K105" s="17"/>
      <c r="L105" s="25"/>
      <c r="M105" s="49"/>
      <c r="N105" s="42"/>
      <c r="O105" s="6"/>
      <c r="P105" s="31"/>
      <c r="Q105" s="24"/>
      <c r="R105" s="17"/>
      <c r="S105" s="25"/>
      <c r="T105" s="49"/>
      <c r="U105" s="42"/>
    </row>
    <row r="106" spans="1:21" ht="14.25" customHeight="1" x14ac:dyDescent="0.2">
      <c r="B106" s="31"/>
      <c r="C106" s="24"/>
      <c r="D106" s="3"/>
      <c r="E106" s="25"/>
      <c r="F106" s="49"/>
      <c r="G106" s="42"/>
      <c r="I106" s="31"/>
      <c r="J106" s="24"/>
      <c r="K106" s="17"/>
      <c r="L106" s="25"/>
      <c r="M106" s="49"/>
      <c r="N106" s="42"/>
      <c r="O106" s="6"/>
      <c r="P106" s="31"/>
      <c r="Q106" s="24"/>
      <c r="R106" s="17"/>
      <c r="S106" s="25"/>
      <c r="T106" s="49"/>
      <c r="U106" s="42"/>
    </row>
    <row r="107" spans="1:21" x14ac:dyDescent="0.2">
      <c r="B107" s="14"/>
      <c r="C107" s="14"/>
      <c r="D107" s="14"/>
      <c r="E107" s="14"/>
      <c r="F107" s="14"/>
      <c r="G107" s="14"/>
      <c r="I107" s="31"/>
      <c r="J107" s="24"/>
      <c r="K107" s="17"/>
      <c r="L107" s="25"/>
      <c r="M107" s="49"/>
      <c r="N107" s="42"/>
      <c r="O107" s="6"/>
      <c r="P107" s="31"/>
      <c r="Q107" s="24"/>
      <c r="R107" s="17"/>
      <c r="S107" s="25"/>
      <c r="T107" s="49"/>
      <c r="U107" s="42"/>
    </row>
    <row r="108" spans="1:21" x14ac:dyDescent="0.2">
      <c r="A108" s="6"/>
      <c r="B108" s="31"/>
      <c r="C108" s="24"/>
      <c r="D108" s="3"/>
      <c r="E108" s="25"/>
      <c r="F108" s="49"/>
      <c r="G108" s="42"/>
      <c r="H108" s="6"/>
      <c r="I108" s="31"/>
      <c r="J108" s="24"/>
      <c r="K108" s="17"/>
      <c r="L108" s="25"/>
      <c r="M108" s="49"/>
      <c r="N108" s="42"/>
      <c r="O108" s="6"/>
      <c r="P108" s="31"/>
      <c r="Q108" s="24"/>
      <c r="R108" s="17"/>
      <c r="S108" s="25"/>
      <c r="T108" s="49"/>
      <c r="U108" s="42"/>
    </row>
    <row r="109" spans="1:21" ht="14.25" customHeight="1" x14ac:dyDescent="0.2">
      <c r="A109" s="6"/>
      <c r="B109" s="31"/>
      <c r="C109" s="24"/>
      <c r="D109" s="3"/>
      <c r="E109" s="25"/>
      <c r="F109" s="49"/>
      <c r="G109" s="42"/>
      <c r="H109" s="6"/>
      <c r="I109" s="31"/>
      <c r="J109" s="24"/>
      <c r="K109" s="17"/>
      <c r="L109" s="25"/>
      <c r="M109" s="49"/>
      <c r="N109" s="42"/>
      <c r="O109" s="6"/>
      <c r="P109" s="31"/>
      <c r="Q109" s="24"/>
      <c r="R109" s="17"/>
      <c r="S109" s="25"/>
      <c r="T109" s="49"/>
      <c r="U109" s="42"/>
    </row>
    <row r="110" spans="1:21" x14ac:dyDescent="0.2">
      <c r="A110" s="6"/>
      <c r="B110" s="31"/>
      <c r="C110" s="24"/>
      <c r="D110" s="3"/>
      <c r="E110" s="25"/>
      <c r="F110" s="49"/>
      <c r="G110" s="42"/>
      <c r="H110" s="6"/>
      <c r="I110" s="31"/>
      <c r="J110" s="24"/>
      <c r="K110" s="17"/>
      <c r="L110" s="25"/>
      <c r="M110" s="49"/>
      <c r="N110" s="42"/>
      <c r="O110" s="6"/>
      <c r="P110" s="31"/>
      <c r="Q110" s="24"/>
      <c r="R110" s="17"/>
      <c r="S110" s="25"/>
      <c r="T110" s="49"/>
      <c r="U110" s="42"/>
    </row>
    <row r="111" spans="1:21" x14ac:dyDescent="0.2">
      <c r="A111" s="6"/>
      <c r="B111" s="31"/>
      <c r="C111" s="24"/>
      <c r="D111" s="3"/>
      <c r="E111" s="25"/>
      <c r="F111" s="49"/>
      <c r="G111" s="42"/>
      <c r="H111" s="6"/>
      <c r="I111" s="31"/>
      <c r="J111" s="24"/>
      <c r="K111" s="17"/>
      <c r="L111" s="25"/>
      <c r="M111" s="49"/>
      <c r="N111" s="42"/>
      <c r="O111" s="6"/>
      <c r="P111" s="31"/>
      <c r="Q111" s="24"/>
      <c r="R111" s="17"/>
      <c r="S111" s="25"/>
      <c r="T111" s="49"/>
      <c r="U111" s="42"/>
    </row>
    <row r="112" spans="1:21" x14ac:dyDescent="0.2">
      <c r="A112" s="6"/>
      <c r="B112" s="31"/>
      <c r="C112" s="24"/>
      <c r="D112" s="3"/>
      <c r="E112" s="25"/>
      <c r="F112" s="49"/>
      <c r="G112" s="42"/>
      <c r="H112" s="6"/>
      <c r="I112" s="31"/>
      <c r="J112" s="24"/>
      <c r="K112" s="17"/>
      <c r="L112" s="25"/>
      <c r="M112" s="49"/>
      <c r="N112" s="42"/>
      <c r="O112" s="6"/>
      <c r="P112" s="42"/>
      <c r="Q112" s="43"/>
      <c r="R112" s="43"/>
      <c r="S112" s="17"/>
      <c r="T112" s="49"/>
      <c r="U112" s="49"/>
    </row>
    <row r="113" spans="1:21" x14ac:dyDescent="0.2">
      <c r="B113" s="31"/>
      <c r="C113" s="24"/>
      <c r="D113" s="3"/>
      <c r="E113" s="25"/>
      <c r="F113" s="49"/>
      <c r="G113" s="42"/>
      <c r="I113" s="31"/>
      <c r="J113" s="24"/>
      <c r="K113" s="17"/>
      <c r="L113" s="25"/>
      <c r="M113" s="49"/>
      <c r="N113" s="42"/>
      <c r="P113" s="31"/>
      <c r="Q113" s="24"/>
      <c r="R113" s="17"/>
      <c r="S113" s="25"/>
      <c r="T113" s="49"/>
      <c r="U113" s="42"/>
    </row>
    <row r="114" spans="1:21" x14ac:dyDescent="0.2">
      <c r="B114" s="42"/>
      <c r="C114" s="43"/>
      <c r="D114" s="43"/>
      <c r="E114" s="17"/>
      <c r="F114" s="49"/>
      <c r="G114" s="49"/>
      <c r="I114" s="42"/>
      <c r="J114" s="43"/>
      <c r="K114" s="43"/>
      <c r="L114" s="17"/>
      <c r="M114" s="49"/>
      <c r="N114" s="49"/>
      <c r="P114" s="14"/>
      <c r="Q114" s="14"/>
      <c r="R114" s="14"/>
      <c r="S114" s="14"/>
      <c r="T114" s="14"/>
      <c r="U114" s="14"/>
    </row>
    <row r="115" spans="1:21" x14ac:dyDescent="0.2">
      <c r="A115" s="8"/>
      <c r="B115" s="31"/>
      <c r="C115" s="24"/>
      <c r="D115" s="3"/>
      <c r="E115" s="25"/>
      <c r="F115" s="49"/>
      <c r="G115" s="42"/>
      <c r="H115" s="8"/>
      <c r="I115" s="14"/>
      <c r="K115" s="14"/>
      <c r="L115" s="66"/>
      <c r="M115" s="66"/>
      <c r="N115" s="66"/>
      <c r="O115" s="8"/>
      <c r="P115" s="31"/>
      <c r="Q115" s="24"/>
      <c r="R115" s="17"/>
      <c r="S115" s="25"/>
      <c r="T115" s="49"/>
      <c r="U115" s="42"/>
    </row>
    <row r="116" spans="1:21" x14ac:dyDescent="0.2">
      <c r="B116" s="14"/>
      <c r="C116" s="14"/>
      <c r="D116" s="14"/>
      <c r="E116" s="14"/>
      <c r="F116" s="14"/>
      <c r="G116" s="14"/>
      <c r="I116" s="49"/>
      <c r="K116" s="49"/>
      <c r="L116" s="49"/>
      <c r="M116" s="49"/>
      <c r="N116" s="49"/>
      <c r="P116" s="31"/>
      <c r="Q116" s="24"/>
      <c r="R116" s="17"/>
      <c r="S116" s="25"/>
      <c r="T116" s="49"/>
      <c r="U116" s="42"/>
    </row>
    <row r="117" spans="1:21" x14ac:dyDescent="0.2">
      <c r="A117" s="8"/>
      <c r="B117" s="31"/>
      <c r="C117" s="24"/>
      <c r="D117" s="3"/>
      <c r="E117" s="25"/>
      <c r="F117" s="49"/>
      <c r="G117" s="42"/>
      <c r="H117" s="8"/>
      <c r="I117" s="49"/>
      <c r="K117" s="49"/>
      <c r="L117" s="49"/>
      <c r="M117" s="49"/>
      <c r="N117" s="49"/>
      <c r="O117" s="8"/>
      <c r="P117" s="42"/>
      <c r="Q117" s="43"/>
      <c r="R117" s="43"/>
      <c r="S117" s="17"/>
      <c r="T117" s="49"/>
      <c r="U117" s="49"/>
    </row>
    <row r="118" spans="1:21" x14ac:dyDescent="0.2">
      <c r="B118" s="31"/>
      <c r="C118" s="24"/>
      <c r="D118" s="3"/>
      <c r="E118" s="25"/>
      <c r="F118" s="49"/>
      <c r="G118" s="42"/>
      <c r="I118" s="14"/>
      <c r="K118" s="49"/>
      <c r="L118" s="49"/>
      <c r="M118" s="49"/>
      <c r="N118" s="49"/>
      <c r="P118" s="31"/>
      <c r="Q118" s="24"/>
      <c r="R118" s="17"/>
      <c r="S118" s="25"/>
      <c r="T118" s="49"/>
      <c r="U118" s="42"/>
    </row>
    <row r="119" spans="1:21" ht="13.5" customHeight="1" x14ac:dyDescent="0.2">
      <c r="B119" s="42"/>
      <c r="C119" s="43"/>
      <c r="D119" s="43"/>
      <c r="E119" s="17"/>
      <c r="F119" s="49"/>
      <c r="G119" s="49"/>
      <c r="I119" s="112"/>
      <c r="J119" s="112"/>
      <c r="K119" s="112"/>
      <c r="L119" s="66"/>
      <c r="M119" s="66"/>
      <c r="N119" s="66"/>
      <c r="P119" s="42"/>
      <c r="Q119" s="43"/>
      <c r="R119" s="43"/>
      <c r="S119" s="17"/>
      <c r="T119" s="49"/>
      <c r="U119" s="49"/>
    </row>
    <row r="120" spans="1:21" x14ac:dyDescent="0.2">
      <c r="B120" s="49"/>
      <c r="C120" s="3"/>
      <c r="D120" s="49"/>
      <c r="E120" s="49"/>
      <c r="F120" s="49"/>
      <c r="G120" s="49"/>
      <c r="I120" s="49"/>
      <c r="J120" s="3"/>
      <c r="K120" s="49"/>
      <c r="L120" s="49"/>
      <c r="M120" s="49"/>
      <c r="N120" s="49"/>
      <c r="P120" s="31"/>
      <c r="Q120" s="24"/>
      <c r="R120" s="17"/>
      <c r="S120" s="25"/>
      <c r="T120" s="49"/>
      <c r="U120" s="42"/>
    </row>
    <row r="121" spans="1:21" x14ac:dyDescent="0.2">
      <c r="B121" s="49"/>
      <c r="C121" s="3"/>
      <c r="D121" s="49"/>
      <c r="E121" s="49"/>
      <c r="F121" s="49"/>
      <c r="G121" s="49"/>
      <c r="I121" s="49"/>
      <c r="J121" s="3"/>
      <c r="K121" s="49"/>
      <c r="L121" s="49"/>
      <c r="M121" s="49"/>
      <c r="N121" s="49"/>
      <c r="P121" s="31"/>
      <c r="Q121" s="24"/>
      <c r="R121" s="17"/>
      <c r="S121" s="25"/>
      <c r="T121" s="49"/>
      <c r="U121" s="42"/>
    </row>
    <row r="122" spans="1:21" x14ac:dyDescent="0.2">
      <c r="B122" s="49"/>
      <c r="C122" s="3"/>
      <c r="D122" s="49"/>
      <c r="E122" s="49"/>
      <c r="F122" s="49"/>
      <c r="G122" s="49"/>
      <c r="I122" s="49"/>
      <c r="J122" s="3"/>
      <c r="K122" s="49"/>
      <c r="L122" s="49"/>
      <c r="M122" s="49"/>
      <c r="N122" s="49"/>
      <c r="P122" s="31"/>
      <c r="Q122" s="24"/>
      <c r="R122" s="17"/>
      <c r="S122" s="25"/>
      <c r="T122" s="49"/>
      <c r="U122" s="42"/>
    </row>
    <row r="123" spans="1:21" x14ac:dyDescent="0.2">
      <c r="B123" s="49"/>
      <c r="C123" s="3"/>
      <c r="D123" s="49"/>
      <c r="E123" s="49"/>
      <c r="F123" s="49"/>
      <c r="G123" s="49"/>
      <c r="I123" s="49"/>
      <c r="J123" s="3"/>
      <c r="K123" s="49"/>
      <c r="L123" s="49"/>
      <c r="M123" s="49"/>
      <c r="N123" s="49"/>
      <c r="P123" s="42"/>
      <c r="Q123" s="50"/>
      <c r="R123" s="50"/>
      <c r="S123" s="17"/>
      <c r="T123" s="49"/>
      <c r="U123" s="42"/>
    </row>
    <row r="124" spans="1:21" x14ac:dyDescent="0.2">
      <c r="A124" s="8"/>
      <c r="B124" s="49"/>
      <c r="C124" s="3"/>
      <c r="D124" s="49"/>
      <c r="E124" s="49"/>
      <c r="F124" s="49"/>
      <c r="G124" s="49"/>
      <c r="H124" s="8"/>
      <c r="I124" s="49"/>
      <c r="J124" s="3"/>
      <c r="K124" s="49"/>
      <c r="L124" s="49"/>
      <c r="M124" s="49"/>
      <c r="N124" s="49"/>
      <c r="O124" s="8"/>
      <c r="P124" s="49"/>
      <c r="Q124" s="3"/>
      <c r="R124" s="49"/>
    </row>
    <row r="125" spans="1:21" x14ac:dyDescent="0.2">
      <c r="B125" s="49"/>
      <c r="C125" s="3"/>
      <c r="D125" s="49"/>
      <c r="E125" s="49"/>
      <c r="F125" s="49"/>
      <c r="G125" s="49"/>
      <c r="I125" s="49"/>
      <c r="J125" s="3"/>
      <c r="K125" s="49"/>
      <c r="L125" s="49"/>
      <c r="M125" s="49"/>
      <c r="N125" s="49"/>
      <c r="P125" s="49"/>
      <c r="Q125" s="3"/>
      <c r="R125" s="49"/>
    </row>
    <row r="126" spans="1:21" x14ac:dyDescent="0.2">
      <c r="B126" s="112"/>
      <c r="C126" s="112"/>
      <c r="D126" s="49"/>
      <c r="E126" s="49"/>
      <c r="F126" s="49"/>
      <c r="G126" s="49"/>
      <c r="I126" s="112"/>
      <c r="J126" s="112"/>
      <c r="K126" s="49"/>
      <c r="L126" s="49"/>
      <c r="M126" s="49"/>
      <c r="N126" s="49"/>
      <c r="P126" s="112"/>
      <c r="Q126" s="112"/>
      <c r="R126" s="49"/>
    </row>
  </sheetData>
  <mergeCells count="20">
    <mergeCell ref="B126:C126"/>
    <mergeCell ref="I126:J126"/>
    <mergeCell ref="P126:Q126"/>
    <mergeCell ref="P51:U51"/>
    <mergeCell ref="B20:G20"/>
    <mergeCell ref="B37:G37"/>
    <mergeCell ref="B44:G44"/>
    <mergeCell ref="B57:G57"/>
    <mergeCell ref="B68:G68"/>
    <mergeCell ref="I119:K119"/>
    <mergeCell ref="I12:N12"/>
    <mergeCell ref="P10:U10"/>
    <mergeCell ref="P17:U17"/>
    <mergeCell ref="P30:U30"/>
    <mergeCell ref="B1:F1"/>
    <mergeCell ref="I1:M1"/>
    <mergeCell ref="P1:T1"/>
    <mergeCell ref="B3:G3"/>
    <mergeCell ref="I3:N3"/>
    <mergeCell ref="P3:U3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5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A18D6-011E-4E31-9135-F262DCBDB9E8}">
  <sheetPr>
    <pageSetUpPr fitToPage="1"/>
  </sheetPr>
  <dimension ref="A1:U126"/>
  <sheetViews>
    <sheetView view="pageBreakPreview" zoomScale="95" zoomScaleSheetLayoutView="95" workbookViewId="0">
      <pane ySplit="2" topLeftCell="A3" activePane="bottomLeft" state="frozen"/>
      <selection pane="bottomLeft" activeCell="B6" sqref="B6:G6"/>
    </sheetView>
  </sheetViews>
  <sheetFormatPr defaultColWidth="8.85546875" defaultRowHeight="14.25" x14ac:dyDescent="0.2"/>
  <cols>
    <col min="1" max="1" width="12.28515625" style="5" bestFit="1" customWidth="1"/>
    <col min="2" max="2" width="12" style="6" customWidth="1"/>
    <col min="3" max="3" width="10.7109375" style="6" customWidth="1"/>
    <col min="4" max="4" width="12.42578125" style="6" customWidth="1"/>
    <col min="5" max="5" width="11.7109375" style="6" customWidth="1"/>
    <col min="6" max="6" width="15.7109375" style="6" customWidth="1"/>
    <col min="7" max="7" width="14.7109375" style="6" customWidth="1"/>
    <col min="8" max="8" width="12.28515625" style="5" bestFit="1" customWidth="1"/>
    <col min="9" max="9" width="12.5703125" style="6" customWidth="1"/>
    <col min="10" max="10" width="10.7109375" style="6" customWidth="1"/>
    <col min="11" max="11" width="12.85546875" style="6" customWidth="1"/>
    <col min="12" max="12" width="11.7109375" style="6" customWidth="1"/>
    <col min="13" max="13" width="15.28515625" style="6" customWidth="1"/>
    <col min="14" max="14" width="15.28515625" style="6" bestFit="1" customWidth="1"/>
    <col min="15" max="15" width="12.28515625" style="5" bestFit="1" customWidth="1"/>
    <col min="16" max="16" width="12.28515625" style="6" customWidth="1"/>
    <col min="17" max="17" width="10.7109375" style="6" customWidth="1"/>
    <col min="18" max="18" width="13.42578125" style="6" customWidth="1"/>
    <col min="19" max="19" width="11.5703125" style="6" customWidth="1"/>
    <col min="20" max="20" width="15.85546875" style="6" customWidth="1"/>
    <col min="21" max="21" width="15.28515625" style="6" bestFit="1" customWidth="1"/>
    <col min="22" max="16384" width="8.85546875" style="6"/>
  </cols>
  <sheetData>
    <row r="1" spans="1:21" ht="15" x14ac:dyDescent="0.25">
      <c r="B1" s="117" t="s">
        <v>2</v>
      </c>
      <c r="C1" s="118"/>
      <c r="D1" s="118"/>
      <c r="E1" s="118"/>
      <c r="F1" s="118"/>
      <c r="G1" s="83"/>
      <c r="I1" s="119" t="s">
        <v>4</v>
      </c>
      <c r="J1" s="120"/>
      <c r="K1" s="120"/>
      <c r="L1" s="120"/>
      <c r="M1" s="120"/>
      <c r="N1" s="83"/>
      <c r="P1" s="119" t="s">
        <v>3</v>
      </c>
      <c r="Q1" s="120"/>
      <c r="R1" s="120"/>
      <c r="S1" s="120"/>
      <c r="T1" s="120"/>
    </row>
    <row r="2" spans="1:21" ht="76.5" x14ac:dyDescent="0.2">
      <c r="B2" s="7" t="s">
        <v>5</v>
      </c>
      <c r="C2" s="27" t="s">
        <v>9</v>
      </c>
      <c r="D2" s="27" t="s">
        <v>6</v>
      </c>
      <c r="E2" s="7" t="s">
        <v>7</v>
      </c>
      <c r="F2" s="28" t="s">
        <v>1</v>
      </c>
      <c r="G2" s="28" t="s">
        <v>8</v>
      </c>
      <c r="I2" s="7" t="s">
        <v>5</v>
      </c>
      <c r="J2" s="27" t="s">
        <v>9</v>
      </c>
      <c r="K2" s="27" t="s">
        <v>6</v>
      </c>
      <c r="L2" s="7" t="s">
        <v>7</v>
      </c>
      <c r="M2" s="28" t="s">
        <v>1</v>
      </c>
      <c r="N2" s="28" t="s">
        <v>8</v>
      </c>
      <c r="P2" s="7" t="s">
        <v>5</v>
      </c>
      <c r="Q2" s="27" t="s">
        <v>9</v>
      </c>
      <c r="R2" s="27" t="s">
        <v>6</v>
      </c>
      <c r="S2" s="7" t="s">
        <v>7</v>
      </c>
      <c r="T2" s="28" t="s">
        <v>1</v>
      </c>
      <c r="U2" s="28" t="s">
        <v>8</v>
      </c>
    </row>
    <row r="3" spans="1:21" ht="13.9" customHeight="1" x14ac:dyDescent="0.2">
      <c r="A3" s="8"/>
      <c r="B3" s="121" t="s">
        <v>34</v>
      </c>
      <c r="C3" s="114"/>
      <c r="D3" s="114"/>
      <c r="E3" s="114"/>
      <c r="F3" s="114"/>
      <c r="G3" s="115"/>
      <c r="H3" s="8"/>
      <c r="I3" s="116" t="s">
        <v>11</v>
      </c>
      <c r="J3" s="116"/>
      <c r="K3" s="116"/>
      <c r="L3" s="116"/>
      <c r="M3" s="116"/>
      <c r="N3" s="116"/>
      <c r="O3" s="8"/>
      <c r="P3" s="121" t="s">
        <v>14</v>
      </c>
      <c r="Q3" s="114"/>
      <c r="R3" s="114"/>
      <c r="S3" s="114"/>
      <c r="T3" s="114"/>
      <c r="U3" s="115"/>
    </row>
    <row r="4" spans="1:21" ht="13.9" customHeight="1" x14ac:dyDescent="0.2">
      <c r="A4" s="8">
        <v>44256</v>
      </c>
      <c r="B4" s="34">
        <v>570.08000000000004</v>
      </c>
      <c r="C4" s="35">
        <v>74880</v>
      </c>
      <c r="D4" s="61">
        <v>0.97299999999999998</v>
      </c>
      <c r="E4" s="37">
        <v>95.384615384615387</v>
      </c>
      <c r="F4" s="4">
        <f t="shared" ref="F4:F5" si="0">C4*E4/100</f>
        <v>71424</v>
      </c>
      <c r="G4" s="38">
        <f t="shared" ref="G4:G5" si="1">C4*D4</f>
        <v>72858.240000000005</v>
      </c>
      <c r="H4" s="8">
        <v>44256</v>
      </c>
      <c r="I4" s="84">
        <v>195.31</v>
      </c>
      <c r="J4" s="85">
        <v>122400</v>
      </c>
      <c r="K4" s="89">
        <v>0.97599999999999998</v>
      </c>
      <c r="L4" s="87">
        <v>95.294117647058812</v>
      </c>
      <c r="M4" s="4">
        <f t="shared" ref="M4" si="2">J4*L4/100</f>
        <v>116639.99999999999</v>
      </c>
      <c r="N4" s="38">
        <f t="shared" ref="N4" si="3">J4*K4</f>
        <v>119462.39999999999</v>
      </c>
      <c r="O4" s="8">
        <v>44256</v>
      </c>
      <c r="P4" s="84">
        <v>252.43</v>
      </c>
      <c r="Q4" s="85">
        <v>110880</v>
      </c>
      <c r="R4" s="89">
        <v>0.98499999999999999</v>
      </c>
      <c r="S4" s="87">
        <v>96.029040404040401</v>
      </c>
      <c r="T4" s="4">
        <f t="shared" ref="T4:T11" si="4">Q4*S4/100</f>
        <v>106477</v>
      </c>
      <c r="U4" s="38">
        <f t="shared" ref="U4:U11" si="5">Q4*R4</f>
        <v>109216.8</v>
      </c>
    </row>
    <row r="5" spans="1:21" ht="12.75" customHeight="1" x14ac:dyDescent="0.2">
      <c r="B5" s="97">
        <v>569.39</v>
      </c>
      <c r="C5" s="33">
        <v>74880</v>
      </c>
      <c r="D5" s="98">
        <v>0.98</v>
      </c>
      <c r="E5" s="9">
        <v>90.256410256410263</v>
      </c>
      <c r="F5" s="4">
        <f t="shared" si="0"/>
        <v>67584</v>
      </c>
      <c r="G5" s="38">
        <f t="shared" si="1"/>
        <v>73382.399999999994</v>
      </c>
      <c r="I5" s="29">
        <v>165.85</v>
      </c>
      <c r="J5" s="12">
        <v>122400</v>
      </c>
      <c r="K5" s="1">
        <v>0.97799999999999998</v>
      </c>
      <c r="L5" s="10">
        <v>95.294117647058812</v>
      </c>
      <c r="M5" s="4">
        <f t="shared" ref="M5:M59" si="6">J5*L5/100</f>
        <v>116639.99999999999</v>
      </c>
      <c r="N5" s="38">
        <f t="shared" ref="N5:N59" si="7">J5*K5</f>
        <v>119707.2</v>
      </c>
      <c r="P5" s="29">
        <v>253.37</v>
      </c>
      <c r="Q5" s="12">
        <v>110880</v>
      </c>
      <c r="R5" s="1">
        <v>0.98199999999999998</v>
      </c>
      <c r="S5" s="10">
        <v>96.029040404040401</v>
      </c>
      <c r="T5" s="4">
        <f t="shared" si="4"/>
        <v>106477</v>
      </c>
      <c r="U5" s="38">
        <f t="shared" si="5"/>
        <v>108884.16</v>
      </c>
    </row>
    <row r="6" spans="1:21" x14ac:dyDescent="0.2">
      <c r="B6" s="52">
        <f>AVERAGE(B4:B5)</f>
        <v>569.73500000000001</v>
      </c>
      <c r="C6" s="53"/>
      <c r="D6" s="54" t="s">
        <v>0</v>
      </c>
      <c r="E6" s="21">
        <f>F6/G6</f>
        <v>0.95054288602675685</v>
      </c>
      <c r="F6" s="64">
        <f>SUM(F4:F5)</f>
        <v>139008</v>
      </c>
      <c r="G6" s="64">
        <f>SUM(G4:G5)</f>
        <v>146240.64000000001</v>
      </c>
      <c r="H6" s="8">
        <v>44257</v>
      </c>
      <c r="I6" s="29">
        <v>195.35</v>
      </c>
      <c r="J6" s="12">
        <v>122400</v>
      </c>
      <c r="K6" s="1">
        <v>0.96699999999999997</v>
      </c>
      <c r="L6" s="10">
        <v>95.294117647058812</v>
      </c>
      <c r="M6" s="4">
        <f t="shared" si="6"/>
        <v>116639.99999999999</v>
      </c>
      <c r="N6" s="38">
        <f t="shared" si="7"/>
        <v>118360.8</v>
      </c>
      <c r="O6" s="8">
        <v>44257</v>
      </c>
      <c r="P6" s="29">
        <v>253.54</v>
      </c>
      <c r="Q6" s="12">
        <v>110880</v>
      </c>
      <c r="R6" s="1">
        <v>0.97699999999999998</v>
      </c>
      <c r="S6" s="10">
        <v>96.029040404040401</v>
      </c>
      <c r="T6" s="4">
        <f t="shared" si="4"/>
        <v>106477</v>
      </c>
      <c r="U6" s="38">
        <f t="shared" si="5"/>
        <v>108329.76</v>
      </c>
    </row>
    <row r="7" spans="1:21" x14ac:dyDescent="0.2">
      <c r="B7" s="67"/>
      <c r="C7" s="41"/>
      <c r="D7" s="68"/>
      <c r="E7" s="30"/>
      <c r="F7" s="4"/>
      <c r="G7" s="38"/>
      <c r="I7" s="29">
        <v>195.43</v>
      </c>
      <c r="J7" s="12">
        <v>122400</v>
      </c>
      <c r="K7" s="1">
        <v>0.97399999999999998</v>
      </c>
      <c r="L7" s="10">
        <v>95.294117647058812</v>
      </c>
      <c r="M7" s="4">
        <f t="shared" si="6"/>
        <v>116639.99999999999</v>
      </c>
      <c r="N7" s="38">
        <f t="shared" si="7"/>
        <v>119217.59999999999</v>
      </c>
      <c r="P7" s="29">
        <v>251.66</v>
      </c>
      <c r="Q7" s="12">
        <v>110880</v>
      </c>
      <c r="R7" s="1">
        <v>0.98899999999999999</v>
      </c>
      <c r="S7" s="10">
        <v>96.029040404040401</v>
      </c>
      <c r="T7" s="4">
        <f t="shared" si="4"/>
        <v>106477</v>
      </c>
      <c r="U7" s="38">
        <f t="shared" si="5"/>
        <v>109660.31999999999</v>
      </c>
    </row>
    <row r="8" spans="1:21" ht="13.9" customHeight="1" x14ac:dyDescent="0.2">
      <c r="B8" s="121" t="s">
        <v>35</v>
      </c>
      <c r="C8" s="114"/>
      <c r="D8" s="114"/>
      <c r="E8" s="114"/>
      <c r="F8" s="114"/>
      <c r="G8" s="115"/>
      <c r="H8" s="8">
        <v>44258</v>
      </c>
      <c r="I8" s="29">
        <v>195.54</v>
      </c>
      <c r="J8" s="12">
        <v>122400</v>
      </c>
      <c r="K8" s="1">
        <v>0.98199999999999998</v>
      </c>
      <c r="L8" s="10">
        <v>95.294117647058812</v>
      </c>
      <c r="M8" s="4">
        <f t="shared" si="6"/>
        <v>116639.99999999999</v>
      </c>
      <c r="N8" s="38">
        <f t="shared" si="7"/>
        <v>120196.8</v>
      </c>
      <c r="O8" s="8">
        <v>44258</v>
      </c>
      <c r="P8" s="29">
        <v>252.14</v>
      </c>
      <c r="Q8" s="12">
        <v>110880</v>
      </c>
      <c r="R8" s="1">
        <v>0.99399999999999999</v>
      </c>
      <c r="S8" s="10">
        <v>98.371212121212125</v>
      </c>
      <c r="T8" s="4">
        <f t="shared" si="4"/>
        <v>109074</v>
      </c>
      <c r="U8" s="38">
        <f t="shared" si="5"/>
        <v>110214.72</v>
      </c>
    </row>
    <row r="9" spans="1:21" x14ac:dyDescent="0.2">
      <c r="A9" s="8">
        <v>44257</v>
      </c>
      <c r="B9" s="29">
        <v>255.56</v>
      </c>
      <c r="C9" s="12">
        <v>113040</v>
      </c>
      <c r="D9" s="2">
        <v>0.97299999999999998</v>
      </c>
      <c r="E9" s="10">
        <v>79.716914366595887</v>
      </c>
      <c r="F9" s="4">
        <f t="shared" ref="F9" si="8">C9*E9/100</f>
        <v>90112</v>
      </c>
      <c r="G9" s="38">
        <f t="shared" ref="G9" si="9">C9*D9</f>
        <v>109987.92</v>
      </c>
      <c r="I9" s="29">
        <v>195.41</v>
      </c>
      <c r="J9" s="12">
        <v>122400</v>
      </c>
      <c r="K9" s="1">
        <v>0.97699999999999998</v>
      </c>
      <c r="L9" s="10">
        <v>95.294117647058812</v>
      </c>
      <c r="M9" s="4">
        <f t="shared" si="6"/>
        <v>116639.99999999999</v>
      </c>
      <c r="N9" s="38">
        <f t="shared" si="7"/>
        <v>119584.8</v>
      </c>
      <c r="P9" s="29">
        <v>253.29</v>
      </c>
      <c r="Q9" s="12">
        <v>110880</v>
      </c>
      <c r="R9" s="1">
        <v>0.98</v>
      </c>
      <c r="S9" s="10">
        <v>96.029040404040401</v>
      </c>
      <c r="T9" s="4">
        <f t="shared" si="4"/>
        <v>106477</v>
      </c>
      <c r="U9" s="38">
        <f t="shared" si="5"/>
        <v>108662.39999999999</v>
      </c>
    </row>
    <row r="10" spans="1:21" x14ac:dyDescent="0.2">
      <c r="B10" s="29">
        <v>254.89</v>
      </c>
      <c r="C10" s="12">
        <v>113040</v>
      </c>
      <c r="D10" s="2">
        <v>0.98899999999999999</v>
      </c>
      <c r="E10" s="10">
        <v>94.663835810332628</v>
      </c>
      <c r="F10" s="4">
        <f t="shared" ref="F10:F29" si="10">C10*E10/100</f>
        <v>107008</v>
      </c>
      <c r="G10" s="38">
        <f t="shared" ref="G10:G29" si="11">C10*D10</f>
        <v>111796.56</v>
      </c>
      <c r="H10" s="8">
        <v>44259</v>
      </c>
      <c r="I10" s="29">
        <v>195.35</v>
      </c>
      <c r="J10" s="12">
        <v>122400</v>
      </c>
      <c r="K10" s="1">
        <v>0.98199999999999998</v>
      </c>
      <c r="L10" s="10">
        <v>95.294117647058812</v>
      </c>
      <c r="M10" s="4">
        <f t="shared" si="6"/>
        <v>116639.99999999999</v>
      </c>
      <c r="N10" s="38">
        <f t="shared" si="7"/>
        <v>120196.8</v>
      </c>
      <c r="O10" s="8">
        <v>44259</v>
      </c>
      <c r="P10" s="29">
        <v>253.21</v>
      </c>
      <c r="Q10" s="12">
        <v>110880</v>
      </c>
      <c r="R10" s="1">
        <v>0.98099999999999998</v>
      </c>
      <c r="S10" s="10">
        <v>96.029040404040401</v>
      </c>
      <c r="T10" s="4">
        <f t="shared" si="4"/>
        <v>106477</v>
      </c>
      <c r="U10" s="38">
        <f t="shared" si="5"/>
        <v>108773.28</v>
      </c>
    </row>
    <row r="11" spans="1:21" ht="14.25" customHeight="1" x14ac:dyDescent="0.2">
      <c r="A11" s="8">
        <v>44258</v>
      </c>
      <c r="B11" s="29">
        <v>255.04</v>
      </c>
      <c r="C11" s="12">
        <v>113040</v>
      </c>
      <c r="D11" s="2">
        <v>0.99</v>
      </c>
      <c r="E11" s="10">
        <v>97.154989384288754</v>
      </c>
      <c r="F11" s="4">
        <f t="shared" si="10"/>
        <v>109824</v>
      </c>
      <c r="G11" s="38">
        <f t="shared" si="11"/>
        <v>111909.6</v>
      </c>
      <c r="H11" s="15"/>
      <c r="I11" s="29">
        <v>195.52</v>
      </c>
      <c r="J11" s="12">
        <v>122400</v>
      </c>
      <c r="K11" s="1">
        <v>0.97699999999999998</v>
      </c>
      <c r="L11" s="10">
        <v>95.294117647058812</v>
      </c>
      <c r="M11" s="4">
        <f t="shared" si="6"/>
        <v>116639.99999999999</v>
      </c>
      <c r="N11" s="38">
        <f t="shared" si="7"/>
        <v>119584.8</v>
      </c>
      <c r="P11" s="29">
        <v>253.79</v>
      </c>
      <c r="Q11" s="12">
        <v>110880</v>
      </c>
      <c r="R11" s="1">
        <v>0.98899999999999999</v>
      </c>
      <c r="S11" s="10">
        <v>98.371212121212125</v>
      </c>
      <c r="T11" s="4">
        <f t="shared" si="4"/>
        <v>109074</v>
      </c>
      <c r="U11" s="38">
        <f t="shared" si="5"/>
        <v>109660.31999999999</v>
      </c>
    </row>
    <row r="12" spans="1:21" ht="14.25" customHeight="1" x14ac:dyDescent="0.2">
      <c r="B12" s="29">
        <v>256.10000000000002</v>
      </c>
      <c r="C12" s="12">
        <v>113040</v>
      </c>
      <c r="D12" s="2">
        <v>0.98599999999999999</v>
      </c>
      <c r="E12" s="10">
        <v>94.663835810332628</v>
      </c>
      <c r="F12" s="4">
        <f t="shared" si="10"/>
        <v>107008</v>
      </c>
      <c r="G12" s="38">
        <f t="shared" si="11"/>
        <v>111457.44</v>
      </c>
      <c r="H12" s="23">
        <v>44260</v>
      </c>
      <c r="I12" s="29">
        <v>195.4</v>
      </c>
      <c r="J12" s="12">
        <v>122400</v>
      </c>
      <c r="K12" s="1">
        <v>0.97299999999999998</v>
      </c>
      <c r="L12" s="10">
        <v>95.294117647058812</v>
      </c>
      <c r="M12" s="4">
        <f t="shared" si="6"/>
        <v>116639.99999999999</v>
      </c>
      <c r="N12" s="38">
        <f t="shared" si="7"/>
        <v>119095.2</v>
      </c>
      <c r="P12" s="52">
        <f>AVERAGE(P4:P11)</f>
        <v>252.92874999999998</v>
      </c>
      <c r="Q12" s="53"/>
      <c r="R12" s="54" t="s">
        <v>0</v>
      </c>
      <c r="S12" s="21">
        <f>T12/U12</f>
        <v>0.98123227963268589</v>
      </c>
      <c r="T12" s="64">
        <f>SUM(T4:T11)</f>
        <v>857010</v>
      </c>
      <c r="U12" s="64">
        <f>SUM(U4:U11)</f>
        <v>873401.76</v>
      </c>
    </row>
    <row r="13" spans="1:21" ht="14.25" customHeight="1" x14ac:dyDescent="0.2">
      <c r="A13" s="8">
        <v>44259</v>
      </c>
      <c r="B13" s="29">
        <v>255.19</v>
      </c>
      <c r="C13" s="12">
        <v>113040</v>
      </c>
      <c r="D13" s="2">
        <v>0.98599999999999999</v>
      </c>
      <c r="E13" s="10">
        <v>97.154989384288754</v>
      </c>
      <c r="F13" s="4">
        <f t="shared" si="10"/>
        <v>109824</v>
      </c>
      <c r="G13" s="38">
        <f t="shared" si="11"/>
        <v>111457.44</v>
      </c>
      <c r="I13" s="29">
        <v>196.16</v>
      </c>
      <c r="J13" s="12">
        <v>122400</v>
      </c>
      <c r="K13" s="1">
        <v>0.98799999999999999</v>
      </c>
      <c r="L13" s="10">
        <v>95.294117647058812</v>
      </c>
      <c r="M13" s="4">
        <f t="shared" si="6"/>
        <v>116639.99999999999</v>
      </c>
      <c r="N13" s="38">
        <f t="shared" si="7"/>
        <v>120931.2</v>
      </c>
      <c r="P13" s="45"/>
      <c r="Q13" s="46"/>
      <c r="R13" s="48"/>
      <c r="S13" s="78"/>
      <c r="T13" s="76"/>
      <c r="U13" s="77"/>
    </row>
    <row r="14" spans="1:21" ht="14.25" customHeight="1" x14ac:dyDescent="0.2">
      <c r="A14" s="15"/>
      <c r="B14" s="29">
        <v>255.45</v>
      </c>
      <c r="C14" s="12">
        <v>113040</v>
      </c>
      <c r="D14" s="2">
        <v>0.98599999999999999</v>
      </c>
      <c r="E14" s="10">
        <v>97.154989384288754</v>
      </c>
      <c r="F14" s="4">
        <f t="shared" si="10"/>
        <v>109824</v>
      </c>
      <c r="G14" s="38">
        <f t="shared" si="11"/>
        <v>111457.44</v>
      </c>
      <c r="H14" s="8">
        <v>44261</v>
      </c>
      <c r="I14" s="29">
        <v>195.95</v>
      </c>
      <c r="J14" s="12">
        <v>122400</v>
      </c>
      <c r="K14" s="1">
        <v>0.97299999999999998</v>
      </c>
      <c r="L14" s="10">
        <v>95.294117647058812</v>
      </c>
      <c r="M14" s="4">
        <f t="shared" si="6"/>
        <v>116639.99999999999</v>
      </c>
      <c r="N14" s="38">
        <f t="shared" si="7"/>
        <v>119095.2</v>
      </c>
      <c r="O14" s="6"/>
      <c r="P14" s="121" t="s">
        <v>41</v>
      </c>
      <c r="Q14" s="114"/>
      <c r="R14" s="114"/>
      <c r="S14" s="114"/>
      <c r="T14" s="114"/>
      <c r="U14" s="115"/>
    </row>
    <row r="15" spans="1:21" ht="12.75" customHeight="1" x14ac:dyDescent="0.2">
      <c r="A15" s="23">
        <v>44260</v>
      </c>
      <c r="B15" s="29">
        <v>255.08</v>
      </c>
      <c r="C15" s="12">
        <v>113040</v>
      </c>
      <c r="D15" s="2">
        <v>0.98099999999999998</v>
      </c>
      <c r="E15" s="10">
        <v>97.154989384288754</v>
      </c>
      <c r="F15" s="4">
        <f t="shared" si="10"/>
        <v>109824</v>
      </c>
      <c r="G15" s="38">
        <f t="shared" si="11"/>
        <v>110892.24</v>
      </c>
      <c r="I15" s="29">
        <v>196.18</v>
      </c>
      <c r="J15" s="12">
        <v>122400</v>
      </c>
      <c r="K15" s="1">
        <v>0.98</v>
      </c>
      <c r="L15" s="10">
        <v>95.294117647058812</v>
      </c>
      <c r="M15" s="4">
        <f t="shared" si="6"/>
        <v>116639.99999999999</v>
      </c>
      <c r="N15" s="38">
        <f t="shared" si="7"/>
        <v>119952</v>
      </c>
      <c r="O15" s="23">
        <v>44260</v>
      </c>
      <c r="P15" s="29">
        <v>390.35</v>
      </c>
      <c r="Q15" s="12">
        <v>90720</v>
      </c>
      <c r="R15" s="1">
        <v>0.94599999999999995</v>
      </c>
      <c r="S15" s="10">
        <v>73.456790123456798</v>
      </c>
      <c r="T15" s="4">
        <f t="shared" ref="T15" si="12">Q15*S15/100</f>
        <v>66640.000000000015</v>
      </c>
      <c r="U15" s="38">
        <f t="shared" ref="U15" si="13">Q15*R15</f>
        <v>85821.119999999995</v>
      </c>
    </row>
    <row r="16" spans="1:21" ht="14.25" customHeight="1" x14ac:dyDescent="0.2">
      <c r="B16" s="29">
        <v>256.73</v>
      </c>
      <c r="C16" s="12">
        <v>113040</v>
      </c>
      <c r="D16" s="2">
        <v>0.99099999999999999</v>
      </c>
      <c r="E16" s="10">
        <v>97.154989384288754</v>
      </c>
      <c r="F16" s="4">
        <f t="shared" si="10"/>
        <v>109824</v>
      </c>
      <c r="G16" s="38">
        <f t="shared" si="11"/>
        <v>112022.64</v>
      </c>
      <c r="H16" s="8">
        <v>44262</v>
      </c>
      <c r="I16" s="29">
        <v>197.06</v>
      </c>
      <c r="J16" s="12">
        <v>122400</v>
      </c>
      <c r="K16" s="1">
        <v>0.98</v>
      </c>
      <c r="L16" s="10">
        <v>95.294117647058812</v>
      </c>
      <c r="M16" s="4">
        <f t="shared" si="6"/>
        <v>116639.99999999999</v>
      </c>
      <c r="N16" s="38">
        <f t="shared" si="7"/>
        <v>119952</v>
      </c>
      <c r="P16" s="29">
        <v>391.2</v>
      </c>
      <c r="Q16" s="12">
        <v>90720</v>
      </c>
      <c r="R16" s="1">
        <v>0.98899999999999999</v>
      </c>
      <c r="S16" s="10">
        <v>88.148148148148152</v>
      </c>
      <c r="T16" s="4">
        <f t="shared" ref="T16:T28" si="14">Q16*S16/100</f>
        <v>79968</v>
      </c>
      <c r="U16" s="38">
        <f t="shared" ref="U16:U28" si="15">Q16*R16</f>
        <v>89722.08</v>
      </c>
    </row>
    <row r="17" spans="1:21" ht="13.9" customHeight="1" x14ac:dyDescent="0.2">
      <c r="A17" s="8">
        <v>44261</v>
      </c>
      <c r="B17" s="29">
        <v>255.39</v>
      </c>
      <c r="C17" s="12">
        <v>113040</v>
      </c>
      <c r="D17" s="2">
        <v>0.98799999999999999</v>
      </c>
      <c r="E17" s="10">
        <v>97.154989384288754</v>
      </c>
      <c r="F17" s="4">
        <f t="shared" si="10"/>
        <v>109824</v>
      </c>
      <c r="G17" s="38">
        <f t="shared" si="11"/>
        <v>111683.52</v>
      </c>
      <c r="I17" s="29">
        <v>196.31</v>
      </c>
      <c r="J17" s="12">
        <v>122400</v>
      </c>
      <c r="K17" s="1">
        <v>0.98899999999999999</v>
      </c>
      <c r="L17" s="10">
        <v>98.272058823529406</v>
      </c>
      <c r="M17" s="4">
        <f t="shared" si="6"/>
        <v>120285</v>
      </c>
      <c r="N17" s="38">
        <f t="shared" si="7"/>
        <v>121053.6</v>
      </c>
      <c r="O17" s="8">
        <v>44261</v>
      </c>
      <c r="P17" s="29">
        <v>390.88</v>
      </c>
      <c r="Q17" s="12">
        <v>89280</v>
      </c>
      <c r="R17" s="1">
        <v>0.97599999999999998</v>
      </c>
      <c r="S17" s="10">
        <v>91.702508960573482</v>
      </c>
      <c r="T17" s="4">
        <f t="shared" si="14"/>
        <v>81872.000000000015</v>
      </c>
      <c r="U17" s="38">
        <f t="shared" si="15"/>
        <v>87137.279999999999</v>
      </c>
    </row>
    <row r="18" spans="1:21" x14ac:dyDescent="0.2">
      <c r="B18" s="29">
        <v>255.88</v>
      </c>
      <c r="C18" s="12">
        <v>113040</v>
      </c>
      <c r="D18" s="2">
        <v>0.99</v>
      </c>
      <c r="E18" s="10">
        <v>97.154989384288754</v>
      </c>
      <c r="F18" s="4">
        <f t="shared" si="10"/>
        <v>109824</v>
      </c>
      <c r="G18" s="38">
        <f t="shared" si="11"/>
        <v>111909.6</v>
      </c>
      <c r="H18" s="8">
        <v>44263</v>
      </c>
      <c r="I18" s="29">
        <v>196.16</v>
      </c>
      <c r="J18" s="12">
        <v>122400</v>
      </c>
      <c r="K18" s="1">
        <v>0.97399999999999998</v>
      </c>
      <c r="L18" s="10">
        <v>95.294117647058812</v>
      </c>
      <c r="M18" s="4">
        <f t="shared" si="6"/>
        <v>116639.99999999999</v>
      </c>
      <c r="N18" s="38">
        <f t="shared" si="7"/>
        <v>119217.59999999999</v>
      </c>
      <c r="O18" s="6"/>
      <c r="P18" s="29">
        <v>391.25</v>
      </c>
      <c r="Q18" s="12">
        <v>88560</v>
      </c>
      <c r="R18" s="1">
        <v>0.99199999999999999</v>
      </c>
      <c r="S18" s="10">
        <v>94.598012646793137</v>
      </c>
      <c r="T18" s="4">
        <f t="shared" si="14"/>
        <v>83776</v>
      </c>
      <c r="U18" s="38">
        <f t="shared" si="15"/>
        <v>87851.520000000004</v>
      </c>
    </row>
    <row r="19" spans="1:21" x14ac:dyDescent="0.2">
      <c r="A19" s="8">
        <v>44262</v>
      </c>
      <c r="B19" s="29">
        <v>256.56</v>
      </c>
      <c r="C19" s="12">
        <v>113040</v>
      </c>
      <c r="D19" s="2">
        <v>0.98699999999999999</v>
      </c>
      <c r="E19" s="10">
        <v>94.663835810332628</v>
      </c>
      <c r="F19" s="4">
        <f t="shared" si="10"/>
        <v>107008</v>
      </c>
      <c r="G19" s="38">
        <f t="shared" si="11"/>
        <v>111570.48</v>
      </c>
      <c r="I19" s="29">
        <v>196.62</v>
      </c>
      <c r="J19" s="12">
        <v>122400</v>
      </c>
      <c r="K19" s="1">
        <v>0.99099999999999999</v>
      </c>
      <c r="L19" s="10">
        <v>98.272058823529406</v>
      </c>
      <c r="M19" s="4">
        <f t="shared" si="6"/>
        <v>120285</v>
      </c>
      <c r="N19" s="38">
        <f t="shared" si="7"/>
        <v>121298.4</v>
      </c>
      <c r="O19" s="8">
        <v>44262</v>
      </c>
      <c r="P19" s="29">
        <v>391.79</v>
      </c>
      <c r="Q19" s="12">
        <v>88560</v>
      </c>
      <c r="R19" s="1">
        <v>0.95599999999999996</v>
      </c>
      <c r="S19" s="10">
        <v>90.298102981029814</v>
      </c>
      <c r="T19" s="4">
        <f t="shared" si="14"/>
        <v>79968</v>
      </c>
      <c r="U19" s="38">
        <f t="shared" si="15"/>
        <v>84663.360000000001</v>
      </c>
    </row>
    <row r="20" spans="1:21" x14ac:dyDescent="0.2">
      <c r="B20" s="29">
        <v>255.16</v>
      </c>
      <c r="C20" s="12">
        <v>113040</v>
      </c>
      <c r="D20" s="2">
        <v>0.98599999999999999</v>
      </c>
      <c r="E20" s="10">
        <v>97.154989384288754</v>
      </c>
      <c r="F20" s="4">
        <f t="shared" si="10"/>
        <v>109824</v>
      </c>
      <c r="G20" s="38">
        <f t="shared" si="11"/>
        <v>111457.44</v>
      </c>
      <c r="H20" s="8">
        <v>44264</v>
      </c>
      <c r="I20" s="29">
        <v>195.62</v>
      </c>
      <c r="J20" s="12">
        <v>122400</v>
      </c>
      <c r="K20" s="1">
        <v>0.95399999999999996</v>
      </c>
      <c r="L20" s="10">
        <v>92.316176470588246</v>
      </c>
      <c r="M20" s="4">
        <f t="shared" si="6"/>
        <v>112995.00000000001</v>
      </c>
      <c r="N20" s="38">
        <f t="shared" si="7"/>
        <v>116769.59999999999</v>
      </c>
      <c r="O20" s="8"/>
      <c r="P20" s="29">
        <v>391.54</v>
      </c>
      <c r="Q20" s="12">
        <v>88560</v>
      </c>
      <c r="R20" s="1">
        <v>0.98599999999999999</v>
      </c>
      <c r="S20" s="10">
        <v>94.598012646793137</v>
      </c>
      <c r="T20" s="4">
        <f t="shared" si="14"/>
        <v>83776</v>
      </c>
      <c r="U20" s="38">
        <f t="shared" si="15"/>
        <v>87320.16</v>
      </c>
    </row>
    <row r="21" spans="1:21" x14ac:dyDescent="0.2">
      <c r="A21" s="8">
        <v>44263</v>
      </c>
      <c r="B21" s="29">
        <v>254.45</v>
      </c>
      <c r="C21" s="12">
        <v>113040</v>
      </c>
      <c r="D21" s="2">
        <v>0.98099999999999998</v>
      </c>
      <c r="E21" s="10">
        <v>94.663835810332628</v>
      </c>
      <c r="F21" s="4">
        <f t="shared" si="10"/>
        <v>107008</v>
      </c>
      <c r="G21" s="38">
        <f t="shared" si="11"/>
        <v>110892.24</v>
      </c>
      <c r="I21" s="29">
        <v>195.85</v>
      </c>
      <c r="J21" s="12">
        <v>122400</v>
      </c>
      <c r="K21" s="1">
        <v>0.98</v>
      </c>
      <c r="L21" s="10">
        <v>95.294117647058812</v>
      </c>
      <c r="M21" s="4">
        <f t="shared" si="6"/>
        <v>116639.99999999999</v>
      </c>
      <c r="N21" s="38">
        <f t="shared" si="7"/>
        <v>119952</v>
      </c>
      <c r="O21" s="8">
        <v>44263</v>
      </c>
      <c r="P21" s="29">
        <v>391.64</v>
      </c>
      <c r="Q21" s="12">
        <v>88560</v>
      </c>
      <c r="R21" s="1">
        <v>0.97699999999999998</v>
      </c>
      <c r="S21" s="10">
        <v>94.598012646793137</v>
      </c>
      <c r="T21" s="4">
        <f t="shared" si="14"/>
        <v>83776</v>
      </c>
      <c r="U21" s="38">
        <f t="shared" si="15"/>
        <v>86523.12</v>
      </c>
    </row>
    <row r="22" spans="1:21" x14ac:dyDescent="0.2">
      <c r="B22" s="29">
        <v>255.7</v>
      </c>
      <c r="C22" s="12">
        <v>113040</v>
      </c>
      <c r="D22" s="2">
        <v>0.99</v>
      </c>
      <c r="E22" s="10">
        <v>97.154989384288754</v>
      </c>
      <c r="F22" s="4">
        <f t="shared" si="10"/>
        <v>109824</v>
      </c>
      <c r="G22" s="38">
        <f t="shared" si="11"/>
        <v>111909.6</v>
      </c>
      <c r="H22" s="8">
        <v>44265</v>
      </c>
      <c r="I22" s="29">
        <v>195.62</v>
      </c>
      <c r="J22" s="12">
        <v>122400</v>
      </c>
      <c r="K22" s="1">
        <v>0.95299999999999996</v>
      </c>
      <c r="L22" s="10">
        <v>92.316176470588246</v>
      </c>
      <c r="M22" s="4">
        <f t="shared" si="6"/>
        <v>112995.00000000001</v>
      </c>
      <c r="N22" s="38">
        <f t="shared" si="7"/>
        <v>116647.2</v>
      </c>
      <c r="P22" s="29">
        <v>391.52</v>
      </c>
      <c r="Q22" s="12">
        <v>88560</v>
      </c>
      <c r="R22" s="1">
        <v>0.98299999999999998</v>
      </c>
      <c r="S22" s="10">
        <v>96.747967479674799</v>
      </c>
      <c r="T22" s="4">
        <f t="shared" si="14"/>
        <v>85680</v>
      </c>
      <c r="U22" s="38">
        <f t="shared" si="15"/>
        <v>87054.48</v>
      </c>
    </row>
    <row r="23" spans="1:21" ht="14.25" customHeight="1" x14ac:dyDescent="0.2">
      <c r="A23" s="8">
        <v>44264</v>
      </c>
      <c r="B23" s="29">
        <v>254.95</v>
      </c>
      <c r="C23" s="12">
        <v>113040</v>
      </c>
      <c r="D23" s="2">
        <v>0.98399999999999999</v>
      </c>
      <c r="E23" s="10">
        <v>94.663835810332628</v>
      </c>
      <c r="F23" s="4">
        <f t="shared" si="10"/>
        <v>107008</v>
      </c>
      <c r="G23" s="38">
        <f t="shared" si="11"/>
        <v>111231.36</v>
      </c>
      <c r="I23" s="29">
        <v>195.89</v>
      </c>
      <c r="J23" s="12">
        <v>122400</v>
      </c>
      <c r="K23" s="1">
        <v>0.98099999999999998</v>
      </c>
      <c r="L23" s="10">
        <v>95.294117647058812</v>
      </c>
      <c r="M23" s="4">
        <f t="shared" si="6"/>
        <v>116639.99999999999</v>
      </c>
      <c r="N23" s="38">
        <f t="shared" si="7"/>
        <v>120074.4</v>
      </c>
      <c r="O23" s="8">
        <v>44264</v>
      </c>
      <c r="P23" s="29">
        <v>391.7</v>
      </c>
      <c r="Q23" s="12">
        <v>88560</v>
      </c>
      <c r="R23" s="1">
        <v>0.93500000000000005</v>
      </c>
      <c r="S23" s="10">
        <v>90.298102981029814</v>
      </c>
      <c r="T23" s="4">
        <f t="shared" si="14"/>
        <v>79968</v>
      </c>
      <c r="U23" s="38">
        <f t="shared" si="15"/>
        <v>82803.600000000006</v>
      </c>
    </row>
    <row r="24" spans="1:21" ht="14.25" customHeight="1" x14ac:dyDescent="0.2">
      <c r="B24" s="29">
        <v>254.02</v>
      </c>
      <c r="C24" s="12">
        <v>113040</v>
      </c>
      <c r="D24" s="2">
        <v>0.98099999999999998</v>
      </c>
      <c r="E24" s="10">
        <v>94.663835810332628</v>
      </c>
      <c r="F24" s="4">
        <f t="shared" si="10"/>
        <v>107008</v>
      </c>
      <c r="G24" s="38">
        <f t="shared" si="11"/>
        <v>110892.24</v>
      </c>
      <c r="H24" s="8">
        <v>44266</v>
      </c>
      <c r="I24" s="29">
        <v>196.29</v>
      </c>
      <c r="J24" s="12">
        <v>122400</v>
      </c>
      <c r="K24" s="1">
        <v>0.98099999999999998</v>
      </c>
      <c r="L24" s="10">
        <v>95.294117647058812</v>
      </c>
      <c r="M24" s="4">
        <f t="shared" si="6"/>
        <v>116639.99999999999</v>
      </c>
      <c r="N24" s="38">
        <f t="shared" si="7"/>
        <v>120074.4</v>
      </c>
      <c r="P24" s="29">
        <v>393.27</v>
      </c>
      <c r="Q24" s="12">
        <v>88560</v>
      </c>
      <c r="R24" s="1">
        <v>0.97399999999999998</v>
      </c>
      <c r="S24" s="10">
        <v>94.598012646793137</v>
      </c>
      <c r="T24" s="4">
        <f t="shared" si="14"/>
        <v>83776</v>
      </c>
      <c r="U24" s="38">
        <f t="shared" si="15"/>
        <v>86257.44</v>
      </c>
    </row>
    <row r="25" spans="1:21" x14ac:dyDescent="0.2">
      <c r="A25" s="8">
        <v>44265</v>
      </c>
      <c r="B25" s="29">
        <v>254.62</v>
      </c>
      <c r="C25" s="12">
        <v>113040</v>
      </c>
      <c r="D25" s="2">
        <v>0.98299999999999998</v>
      </c>
      <c r="E25" s="10">
        <v>94.663835810332628</v>
      </c>
      <c r="F25" s="4">
        <f t="shared" si="10"/>
        <v>107008</v>
      </c>
      <c r="G25" s="38">
        <f t="shared" si="11"/>
        <v>111118.31999999999</v>
      </c>
      <c r="I25" s="29">
        <v>196.64</v>
      </c>
      <c r="J25" s="12">
        <v>122400</v>
      </c>
      <c r="K25" s="1">
        <v>0.97299999999999998</v>
      </c>
      <c r="L25" s="10">
        <v>95.294117647058812</v>
      </c>
      <c r="M25" s="4">
        <f t="shared" si="6"/>
        <v>116639.99999999999</v>
      </c>
      <c r="N25" s="38">
        <f t="shared" si="7"/>
        <v>119095.2</v>
      </c>
      <c r="O25" s="8">
        <v>44265</v>
      </c>
      <c r="P25" s="29">
        <v>392.62</v>
      </c>
      <c r="Q25" s="12">
        <v>88560</v>
      </c>
      <c r="R25" s="1">
        <v>0.97599999999999998</v>
      </c>
      <c r="S25" s="10">
        <v>94.598012646793137</v>
      </c>
      <c r="T25" s="4">
        <f t="shared" si="14"/>
        <v>83776</v>
      </c>
      <c r="U25" s="38">
        <f t="shared" si="15"/>
        <v>86434.559999999998</v>
      </c>
    </row>
    <row r="26" spans="1:21" x14ac:dyDescent="0.2">
      <c r="B26" s="29">
        <v>255.7</v>
      </c>
      <c r="C26" s="12">
        <v>113040</v>
      </c>
      <c r="D26" s="2">
        <v>0.98899999999999999</v>
      </c>
      <c r="E26" s="10">
        <v>97.154989384288754</v>
      </c>
      <c r="F26" s="4">
        <f t="shared" si="10"/>
        <v>109824</v>
      </c>
      <c r="G26" s="38">
        <f t="shared" si="11"/>
        <v>111796.56</v>
      </c>
      <c r="H26" s="8">
        <v>44267</v>
      </c>
      <c r="I26" s="29">
        <v>195.87</v>
      </c>
      <c r="J26" s="12">
        <v>122400</v>
      </c>
      <c r="K26" s="1">
        <v>0.98299999999999998</v>
      </c>
      <c r="L26" s="10">
        <v>95.294117647058812</v>
      </c>
      <c r="M26" s="4">
        <f t="shared" si="6"/>
        <v>116639.99999999999</v>
      </c>
      <c r="N26" s="38">
        <f t="shared" si="7"/>
        <v>120319.2</v>
      </c>
      <c r="P26" s="29">
        <v>393.25</v>
      </c>
      <c r="Q26" s="12">
        <v>88560</v>
      </c>
      <c r="R26" s="1">
        <v>0.98</v>
      </c>
      <c r="S26" s="10">
        <v>95.826558265582648</v>
      </c>
      <c r="T26" s="4">
        <f t="shared" si="14"/>
        <v>84864</v>
      </c>
      <c r="U26" s="38">
        <f t="shared" si="15"/>
        <v>86788.800000000003</v>
      </c>
    </row>
    <row r="27" spans="1:21" x14ac:dyDescent="0.2">
      <c r="A27" s="8">
        <v>44266</v>
      </c>
      <c r="B27" s="29">
        <v>255.08</v>
      </c>
      <c r="C27" s="12">
        <v>113040</v>
      </c>
      <c r="D27" s="2">
        <v>0.99299999999999999</v>
      </c>
      <c r="E27" s="10">
        <v>97.154989384288754</v>
      </c>
      <c r="F27" s="4">
        <f t="shared" si="10"/>
        <v>109824</v>
      </c>
      <c r="G27" s="38">
        <f t="shared" si="11"/>
        <v>112248.72</v>
      </c>
      <c r="I27" s="29">
        <v>195.77</v>
      </c>
      <c r="J27" s="12">
        <v>122400</v>
      </c>
      <c r="K27" s="1">
        <v>0.97099999999999997</v>
      </c>
      <c r="L27" s="10">
        <v>95.294117647058812</v>
      </c>
      <c r="M27" s="4">
        <f t="shared" si="6"/>
        <v>116639.99999999999</v>
      </c>
      <c r="N27" s="38">
        <f t="shared" si="7"/>
        <v>118850.4</v>
      </c>
      <c r="O27" s="8">
        <v>44266</v>
      </c>
      <c r="P27" s="29">
        <v>391.64</v>
      </c>
      <c r="Q27" s="12">
        <v>88560</v>
      </c>
      <c r="R27" s="1">
        <v>0.98</v>
      </c>
      <c r="S27" s="10">
        <v>93.369467028003612</v>
      </c>
      <c r="T27" s="4">
        <f t="shared" si="14"/>
        <v>82688</v>
      </c>
      <c r="U27" s="38">
        <f t="shared" si="15"/>
        <v>86788.800000000003</v>
      </c>
    </row>
    <row r="28" spans="1:21" x14ac:dyDescent="0.2">
      <c r="B28" s="29">
        <v>255.14</v>
      </c>
      <c r="C28" s="12">
        <v>113040</v>
      </c>
      <c r="D28" s="2">
        <v>0.99299999999999999</v>
      </c>
      <c r="E28" s="10">
        <v>94.663835810332628</v>
      </c>
      <c r="F28" s="4">
        <f t="shared" si="10"/>
        <v>107008</v>
      </c>
      <c r="G28" s="38">
        <f t="shared" si="11"/>
        <v>112248.72</v>
      </c>
      <c r="H28" s="8">
        <v>44268</v>
      </c>
      <c r="I28" s="29">
        <v>196.19</v>
      </c>
      <c r="J28" s="12">
        <v>122400</v>
      </c>
      <c r="K28" s="1">
        <v>0.97599999999999998</v>
      </c>
      <c r="L28" s="10">
        <v>95.294117647058812</v>
      </c>
      <c r="M28" s="4">
        <f t="shared" si="6"/>
        <v>116639.99999999999</v>
      </c>
      <c r="N28" s="38">
        <f t="shared" si="7"/>
        <v>119462.39999999999</v>
      </c>
      <c r="P28" s="29">
        <v>391.75</v>
      </c>
      <c r="Q28" s="12">
        <v>88560</v>
      </c>
      <c r="R28" s="1">
        <v>0.97</v>
      </c>
      <c r="S28" s="10">
        <v>93.369467028003612</v>
      </c>
      <c r="T28" s="4">
        <f t="shared" si="14"/>
        <v>82688</v>
      </c>
      <c r="U28" s="38">
        <f t="shared" si="15"/>
        <v>85903.2</v>
      </c>
    </row>
    <row r="29" spans="1:21" x14ac:dyDescent="0.2">
      <c r="A29" s="8">
        <v>44267</v>
      </c>
      <c r="B29" s="29">
        <v>255.31</v>
      </c>
      <c r="C29" s="12">
        <v>113040</v>
      </c>
      <c r="D29" s="2">
        <v>0.99099999999999999</v>
      </c>
      <c r="E29" s="10">
        <v>97.154989384288754</v>
      </c>
      <c r="F29" s="4">
        <f t="shared" si="10"/>
        <v>109824</v>
      </c>
      <c r="G29" s="38">
        <f t="shared" si="11"/>
        <v>112022.64</v>
      </c>
      <c r="I29" s="90">
        <v>196.47</v>
      </c>
      <c r="J29" s="12">
        <v>122400</v>
      </c>
      <c r="K29" s="1">
        <v>0.98699999999999999</v>
      </c>
      <c r="L29" s="10">
        <v>95.294117647058812</v>
      </c>
      <c r="M29" s="4">
        <f t="shared" si="6"/>
        <v>116639.99999999999</v>
      </c>
      <c r="N29" s="38">
        <f t="shared" si="7"/>
        <v>120808.8</v>
      </c>
      <c r="P29" s="52">
        <f>AVERAGE(P15:P28)</f>
        <v>391.74285714285713</v>
      </c>
      <c r="Q29" s="53"/>
      <c r="R29" s="54" t="s">
        <v>0</v>
      </c>
      <c r="S29" s="21">
        <f>T29/U29</f>
        <v>0.94397223373270922</v>
      </c>
      <c r="T29" s="64">
        <f>SUM(T15:T28)</f>
        <v>1143216</v>
      </c>
      <c r="U29" s="64">
        <f>SUM(U15:U28)</f>
        <v>1211069.52</v>
      </c>
    </row>
    <row r="30" spans="1:21" x14ac:dyDescent="0.2">
      <c r="B30" s="29">
        <v>255.33</v>
      </c>
      <c r="C30" s="12">
        <v>113040</v>
      </c>
      <c r="D30" s="2">
        <v>0.98699999999999999</v>
      </c>
      <c r="E30" s="10">
        <v>89.681528662420391</v>
      </c>
      <c r="F30" s="4">
        <f t="shared" ref="F30" si="16">C30*E30/100</f>
        <v>101376.00000000001</v>
      </c>
      <c r="G30" s="38">
        <f t="shared" ref="G30" si="17">C30*D30</f>
        <v>111570.48</v>
      </c>
      <c r="H30" s="8">
        <v>44269</v>
      </c>
      <c r="I30" s="29">
        <v>195.66</v>
      </c>
      <c r="J30" s="12">
        <v>122400</v>
      </c>
      <c r="K30" s="1">
        <v>0.98099999999999998</v>
      </c>
      <c r="L30" s="10">
        <v>95.294117647058812</v>
      </c>
      <c r="M30" s="4">
        <f t="shared" si="6"/>
        <v>116639.99999999999</v>
      </c>
      <c r="N30" s="38">
        <f t="shared" si="7"/>
        <v>120074.4</v>
      </c>
      <c r="P30" s="32"/>
      <c r="Q30" s="41"/>
      <c r="R30" s="13"/>
      <c r="S30" s="30"/>
      <c r="T30" s="4"/>
      <c r="U30" s="38"/>
    </row>
    <row r="31" spans="1:21" x14ac:dyDescent="0.2">
      <c r="B31" s="52">
        <f>AVERAGE(B9:B30)</f>
        <v>255.33318181818183</v>
      </c>
      <c r="C31" s="53"/>
      <c r="D31" s="54" t="s">
        <v>0</v>
      </c>
      <c r="E31" s="21">
        <f>F31/G31</f>
        <v>0.96409537070865781</v>
      </c>
      <c r="F31" s="64">
        <f>SUM(F9:F30)</f>
        <v>2365440</v>
      </c>
      <c r="G31" s="64">
        <f>SUM(G9:G30)</f>
        <v>2453533.2000000007</v>
      </c>
      <c r="H31" s="6"/>
      <c r="I31" s="29">
        <v>196.15</v>
      </c>
      <c r="J31" s="12">
        <v>122400</v>
      </c>
      <c r="K31" s="1">
        <v>0.998</v>
      </c>
      <c r="L31" s="10">
        <v>98.272058823529406</v>
      </c>
      <c r="M31" s="4">
        <f t="shared" si="6"/>
        <v>120285</v>
      </c>
      <c r="N31" s="38">
        <f t="shared" si="7"/>
        <v>122155.2</v>
      </c>
      <c r="P31" s="121" t="s">
        <v>42</v>
      </c>
      <c r="Q31" s="114"/>
      <c r="R31" s="114"/>
      <c r="S31" s="114"/>
      <c r="T31" s="114"/>
      <c r="U31" s="115"/>
    </row>
    <row r="32" spans="1:21" x14ac:dyDescent="0.2">
      <c r="B32" s="32"/>
      <c r="C32" s="41"/>
      <c r="D32" s="11"/>
      <c r="E32" s="30"/>
      <c r="F32" s="4"/>
      <c r="G32" s="38"/>
      <c r="H32" s="8">
        <v>44270</v>
      </c>
      <c r="I32" s="29">
        <v>195.08</v>
      </c>
      <c r="J32" s="12">
        <v>122400</v>
      </c>
      <c r="K32" s="1">
        <v>0.97099999999999997</v>
      </c>
      <c r="L32" s="10">
        <v>95.294117647058812</v>
      </c>
      <c r="M32" s="4">
        <f t="shared" si="6"/>
        <v>116639.99999999999</v>
      </c>
      <c r="N32" s="38">
        <f t="shared" si="7"/>
        <v>118850.4</v>
      </c>
      <c r="O32" s="8">
        <v>44267</v>
      </c>
      <c r="P32" s="29">
        <v>556.37</v>
      </c>
      <c r="Q32" s="12">
        <v>70560</v>
      </c>
      <c r="R32" s="1">
        <v>0.93600000000000005</v>
      </c>
      <c r="S32" s="10">
        <v>69.642857142857139</v>
      </c>
      <c r="T32" s="4">
        <f t="shared" ref="T32" si="18">Q32*S32/100</f>
        <v>49140</v>
      </c>
      <c r="U32" s="38">
        <f t="shared" ref="U32" si="19">Q32*R32</f>
        <v>66044.160000000003</v>
      </c>
    </row>
    <row r="33" spans="1:21" ht="14.25" customHeight="1" x14ac:dyDescent="0.2">
      <c r="B33" s="121" t="s">
        <v>36</v>
      </c>
      <c r="C33" s="114"/>
      <c r="D33" s="114"/>
      <c r="E33" s="114"/>
      <c r="F33" s="114"/>
      <c r="G33" s="115"/>
      <c r="I33" s="29">
        <v>195.96</v>
      </c>
      <c r="J33" s="12">
        <v>122400</v>
      </c>
      <c r="K33" s="1">
        <v>0.99299999999999999</v>
      </c>
      <c r="L33" s="10">
        <v>98.272058823529406</v>
      </c>
      <c r="M33" s="4">
        <f t="shared" si="6"/>
        <v>120285</v>
      </c>
      <c r="N33" s="38">
        <f t="shared" si="7"/>
        <v>121543.2</v>
      </c>
      <c r="O33" s="8"/>
      <c r="P33" s="29">
        <v>555.30999999999995</v>
      </c>
      <c r="Q33" s="12">
        <v>70560</v>
      </c>
      <c r="R33" s="1">
        <v>0.97699999999999998</v>
      </c>
      <c r="S33" s="10">
        <v>92.857142857142861</v>
      </c>
      <c r="T33" s="4">
        <f t="shared" ref="T33:T37" si="20">Q33*S33/100</f>
        <v>65520</v>
      </c>
      <c r="U33" s="38">
        <f t="shared" ref="U33:U37" si="21">Q33*R33</f>
        <v>68937.119999999995</v>
      </c>
    </row>
    <row r="34" spans="1:21" x14ac:dyDescent="0.2">
      <c r="A34" s="8">
        <v>44268</v>
      </c>
      <c r="B34" s="29">
        <v>308.05</v>
      </c>
      <c r="C34" s="12">
        <v>97200</v>
      </c>
      <c r="D34" s="2">
        <v>0.94399999999999995</v>
      </c>
      <c r="E34" s="10">
        <v>73.888888888888886</v>
      </c>
      <c r="F34" s="4">
        <f t="shared" ref="F34" si="22">C34*E34/100</f>
        <v>71820</v>
      </c>
      <c r="G34" s="38">
        <f t="shared" ref="G34" si="23">C34*D34</f>
        <v>91756.799999999988</v>
      </c>
      <c r="H34" s="8">
        <v>44271</v>
      </c>
      <c r="I34" s="29">
        <v>196.39</v>
      </c>
      <c r="J34" s="12">
        <v>122400</v>
      </c>
      <c r="K34" s="1">
        <v>0.96899999999999997</v>
      </c>
      <c r="L34" s="10">
        <v>92.316176470588246</v>
      </c>
      <c r="M34" s="4">
        <f t="shared" si="6"/>
        <v>112995.00000000001</v>
      </c>
      <c r="N34" s="38">
        <f t="shared" si="7"/>
        <v>118605.59999999999</v>
      </c>
      <c r="O34" s="8">
        <v>44268</v>
      </c>
      <c r="P34" s="29">
        <v>558.65</v>
      </c>
      <c r="Q34" s="12">
        <v>70560</v>
      </c>
      <c r="R34" s="1">
        <v>0.97599999999999998</v>
      </c>
      <c r="S34" s="10">
        <v>92.857142857142861</v>
      </c>
      <c r="T34" s="4">
        <f t="shared" si="20"/>
        <v>65520</v>
      </c>
      <c r="U34" s="38">
        <f t="shared" si="21"/>
        <v>68866.559999999998</v>
      </c>
    </row>
    <row r="35" spans="1:21" x14ac:dyDescent="0.2">
      <c r="A35" s="6"/>
      <c r="B35" s="29">
        <v>309.87</v>
      </c>
      <c r="C35" s="12">
        <v>97200</v>
      </c>
      <c r="D35" s="2">
        <v>0.98699999999999999</v>
      </c>
      <c r="E35" s="10">
        <v>96.055555555555557</v>
      </c>
      <c r="F35" s="4">
        <f t="shared" ref="F35:F39" si="24">C35*E35/100</f>
        <v>93366</v>
      </c>
      <c r="G35" s="38">
        <f t="shared" ref="G35:G39" si="25">C35*D35</f>
        <v>95936.4</v>
      </c>
      <c r="I35" s="29">
        <v>196.2</v>
      </c>
      <c r="J35" s="12">
        <v>122400</v>
      </c>
      <c r="K35" s="1">
        <v>0.97399999999999998</v>
      </c>
      <c r="L35" s="10">
        <v>95.294117647058812</v>
      </c>
      <c r="M35" s="4">
        <f t="shared" si="6"/>
        <v>116639.99999999999</v>
      </c>
      <c r="N35" s="38">
        <f t="shared" si="7"/>
        <v>119217.59999999999</v>
      </c>
      <c r="P35" s="29">
        <v>558.77</v>
      </c>
      <c r="Q35" s="12">
        <v>70560</v>
      </c>
      <c r="R35" s="1">
        <v>0.97699999999999998</v>
      </c>
      <c r="S35" s="10">
        <v>91.198979591836732</v>
      </c>
      <c r="T35" s="4">
        <f t="shared" si="20"/>
        <v>64350</v>
      </c>
      <c r="U35" s="38">
        <f t="shared" si="21"/>
        <v>68937.119999999995</v>
      </c>
    </row>
    <row r="36" spans="1:21" ht="14.25" customHeight="1" x14ac:dyDescent="0.2">
      <c r="A36" s="8">
        <v>44269</v>
      </c>
      <c r="B36" s="29">
        <v>307.63</v>
      </c>
      <c r="C36" s="12">
        <v>97200</v>
      </c>
      <c r="D36" s="2">
        <v>0.99299999999999999</v>
      </c>
      <c r="E36" s="10">
        <v>98.518518518518519</v>
      </c>
      <c r="F36" s="4">
        <f t="shared" si="24"/>
        <v>95760</v>
      </c>
      <c r="G36" s="38">
        <f t="shared" si="25"/>
        <v>96519.6</v>
      </c>
      <c r="H36" s="8">
        <v>44272</v>
      </c>
      <c r="I36" s="29">
        <v>195.66</v>
      </c>
      <c r="J36" s="12">
        <v>122400</v>
      </c>
      <c r="K36" s="1">
        <v>0.97499999999999998</v>
      </c>
      <c r="L36" s="10">
        <v>95.294117647058812</v>
      </c>
      <c r="M36" s="4">
        <f t="shared" si="6"/>
        <v>116639.99999999999</v>
      </c>
      <c r="N36" s="38">
        <f t="shared" si="7"/>
        <v>119340</v>
      </c>
      <c r="O36" s="8">
        <v>44269</v>
      </c>
      <c r="P36" s="29">
        <v>557.77</v>
      </c>
      <c r="Q36" s="12">
        <v>70560</v>
      </c>
      <c r="R36" s="1">
        <v>0.96099999999999997</v>
      </c>
      <c r="S36" s="10">
        <v>91.198979591836732</v>
      </c>
      <c r="T36" s="4">
        <f t="shared" si="20"/>
        <v>64350</v>
      </c>
      <c r="U36" s="38">
        <f t="shared" si="21"/>
        <v>67808.160000000003</v>
      </c>
    </row>
    <row r="37" spans="1:21" ht="14.25" customHeight="1" x14ac:dyDescent="0.2">
      <c r="B37" s="29">
        <v>309.35000000000002</v>
      </c>
      <c r="C37" s="12">
        <v>97200</v>
      </c>
      <c r="D37" s="2">
        <v>0.995</v>
      </c>
      <c r="E37" s="10">
        <v>98.518518518518519</v>
      </c>
      <c r="F37" s="4">
        <f t="shared" si="24"/>
        <v>95760</v>
      </c>
      <c r="G37" s="38">
        <f t="shared" si="25"/>
        <v>96714</v>
      </c>
      <c r="I37" s="29">
        <v>195.56</v>
      </c>
      <c r="J37" s="12">
        <v>122400</v>
      </c>
      <c r="K37" s="1">
        <v>0.98</v>
      </c>
      <c r="L37" s="10">
        <v>95.294117647058812</v>
      </c>
      <c r="M37" s="4">
        <f t="shared" si="6"/>
        <v>116639.99999999999</v>
      </c>
      <c r="N37" s="38">
        <f t="shared" si="7"/>
        <v>119952</v>
      </c>
      <c r="O37" s="6"/>
      <c r="P37" s="29">
        <v>558.66</v>
      </c>
      <c r="Q37" s="12">
        <v>70560</v>
      </c>
      <c r="R37" s="1">
        <v>0.97499999999999998</v>
      </c>
      <c r="S37" s="10">
        <v>89.540816326530617</v>
      </c>
      <c r="T37" s="4">
        <f t="shared" si="20"/>
        <v>63180</v>
      </c>
      <c r="U37" s="38">
        <f t="shared" si="21"/>
        <v>68796</v>
      </c>
    </row>
    <row r="38" spans="1:21" ht="14.25" customHeight="1" x14ac:dyDescent="0.2">
      <c r="A38" s="8">
        <v>44270</v>
      </c>
      <c r="B38" s="29">
        <v>307.5</v>
      </c>
      <c r="C38" s="12">
        <v>97200</v>
      </c>
      <c r="D38" s="2">
        <v>0.97899999999999998</v>
      </c>
      <c r="E38" s="10">
        <v>93.592592592592595</v>
      </c>
      <c r="F38" s="4">
        <f t="shared" si="24"/>
        <v>90972</v>
      </c>
      <c r="G38" s="38">
        <f t="shared" si="25"/>
        <v>95158.8</v>
      </c>
      <c r="H38" s="8">
        <v>44273</v>
      </c>
      <c r="I38" s="29">
        <v>195.4</v>
      </c>
      <c r="J38" s="12">
        <v>122400</v>
      </c>
      <c r="K38" s="1">
        <v>0.98299999999999998</v>
      </c>
      <c r="L38" s="10">
        <v>95.294117647058812</v>
      </c>
      <c r="M38" s="4">
        <f t="shared" si="6"/>
        <v>116639.99999999999</v>
      </c>
      <c r="N38" s="38">
        <f t="shared" si="7"/>
        <v>120319.2</v>
      </c>
      <c r="P38" s="52">
        <f>AVERAGE(P32:P37)</f>
        <v>557.58833333333325</v>
      </c>
      <c r="Q38" s="53"/>
      <c r="R38" s="54" t="s">
        <v>0</v>
      </c>
      <c r="S38" s="21">
        <f>T38/U38</f>
        <v>0.90881750838908471</v>
      </c>
      <c r="T38" s="64">
        <f>SUM(T32:T37)</f>
        <v>372060</v>
      </c>
      <c r="U38" s="64">
        <f>SUM(U32:U37)</f>
        <v>409389.12</v>
      </c>
    </row>
    <row r="39" spans="1:21" ht="12.75" customHeight="1" x14ac:dyDescent="0.2">
      <c r="A39" s="6"/>
      <c r="B39" s="29">
        <v>308.58</v>
      </c>
      <c r="C39" s="12">
        <v>97200</v>
      </c>
      <c r="D39" s="2">
        <v>0.996</v>
      </c>
      <c r="E39" s="10">
        <v>98.518518518518519</v>
      </c>
      <c r="F39" s="4">
        <f t="shared" si="24"/>
        <v>95760</v>
      </c>
      <c r="G39" s="38">
        <f t="shared" si="25"/>
        <v>96811.199999999997</v>
      </c>
      <c r="I39" s="29">
        <v>196.47</v>
      </c>
      <c r="J39" s="12">
        <v>122400</v>
      </c>
      <c r="K39" s="1">
        <v>0.97799999999999998</v>
      </c>
      <c r="L39" s="10">
        <v>95.294117647058812</v>
      </c>
      <c r="M39" s="4">
        <f t="shared" si="6"/>
        <v>116639.99999999999</v>
      </c>
      <c r="N39" s="38">
        <f t="shared" si="7"/>
        <v>119707.2</v>
      </c>
      <c r="P39" s="29"/>
      <c r="Q39" s="12"/>
      <c r="R39" s="1"/>
      <c r="S39" s="10"/>
      <c r="T39" s="4"/>
      <c r="U39" s="38"/>
    </row>
    <row r="40" spans="1:21" ht="12.75" customHeight="1" x14ac:dyDescent="0.2">
      <c r="B40" s="52">
        <f>AVERAGE(B34:B39)</f>
        <v>308.49666666666667</v>
      </c>
      <c r="C40" s="53"/>
      <c r="D40" s="54" t="s">
        <v>0</v>
      </c>
      <c r="E40" s="21">
        <f>F40/G40</f>
        <v>0.94857922055071708</v>
      </c>
      <c r="F40" s="64">
        <f>SUM(F34:F39)</f>
        <v>543438</v>
      </c>
      <c r="G40" s="64">
        <f>SUM(G34:G39)</f>
        <v>572896.79999999993</v>
      </c>
      <c r="H40" s="8">
        <v>44274</v>
      </c>
      <c r="I40" s="29">
        <v>196.14</v>
      </c>
      <c r="J40" s="12">
        <v>122400</v>
      </c>
      <c r="K40" s="1">
        <v>0.98699999999999999</v>
      </c>
      <c r="L40" s="10">
        <v>95.294117647058812</v>
      </c>
      <c r="M40" s="4">
        <f t="shared" si="6"/>
        <v>116639.99999999999</v>
      </c>
      <c r="N40" s="38">
        <f t="shared" si="7"/>
        <v>120808.8</v>
      </c>
      <c r="P40" s="121" t="s">
        <v>43</v>
      </c>
      <c r="Q40" s="114"/>
      <c r="R40" s="114"/>
      <c r="S40" s="114"/>
      <c r="T40" s="114"/>
      <c r="U40" s="115"/>
    </row>
    <row r="41" spans="1:21" ht="12.75" customHeight="1" x14ac:dyDescent="0.2">
      <c r="B41" s="67"/>
      <c r="C41" s="41"/>
      <c r="D41" s="68"/>
      <c r="E41" s="30"/>
      <c r="F41" s="4"/>
      <c r="G41" s="38"/>
      <c r="H41" s="6"/>
      <c r="I41" s="29">
        <v>195.75</v>
      </c>
      <c r="J41" s="12">
        <v>122400</v>
      </c>
      <c r="K41" s="1">
        <v>0.97699999999999998</v>
      </c>
      <c r="L41" s="10">
        <v>95.294117647058812</v>
      </c>
      <c r="M41" s="4">
        <f t="shared" si="6"/>
        <v>116639.99999999999</v>
      </c>
      <c r="N41" s="38">
        <f t="shared" si="7"/>
        <v>119584.8</v>
      </c>
      <c r="O41" s="8">
        <v>44270</v>
      </c>
      <c r="P41" s="29">
        <v>462.77</v>
      </c>
      <c r="Q41" s="12">
        <v>75600</v>
      </c>
      <c r="R41" s="1">
        <v>0.93400000000000005</v>
      </c>
      <c r="S41" s="10">
        <v>70</v>
      </c>
      <c r="T41" s="4">
        <f t="shared" ref="T41" si="26">Q41*S41/100</f>
        <v>52920</v>
      </c>
      <c r="U41" s="38">
        <f t="shared" ref="U41" si="27">Q41*R41</f>
        <v>70610.400000000009</v>
      </c>
    </row>
    <row r="42" spans="1:21" ht="12.75" customHeight="1" x14ac:dyDescent="0.2">
      <c r="B42" s="121" t="s">
        <v>37</v>
      </c>
      <c r="C42" s="114"/>
      <c r="D42" s="114"/>
      <c r="E42" s="114"/>
      <c r="F42" s="114"/>
      <c r="G42" s="115"/>
      <c r="H42" s="8">
        <v>44275</v>
      </c>
      <c r="I42" s="29">
        <v>195.54</v>
      </c>
      <c r="J42" s="12">
        <v>122400</v>
      </c>
      <c r="K42" s="1">
        <v>0.98099999999999998</v>
      </c>
      <c r="L42" s="10">
        <v>95.294117647058812</v>
      </c>
      <c r="M42" s="4">
        <f t="shared" si="6"/>
        <v>116639.99999999999</v>
      </c>
      <c r="N42" s="38">
        <f t="shared" si="7"/>
        <v>120074.4</v>
      </c>
      <c r="P42" s="29">
        <v>461.8</v>
      </c>
      <c r="Q42" s="12">
        <v>75600</v>
      </c>
      <c r="R42" s="1">
        <v>0.97599999999999998</v>
      </c>
      <c r="S42" s="10">
        <v>91.388888888888886</v>
      </c>
      <c r="T42" s="4">
        <f t="shared" ref="T42:T46" si="28">Q42*S42/100</f>
        <v>69090</v>
      </c>
      <c r="U42" s="38">
        <f t="shared" ref="U42:U46" si="29">Q42*R42</f>
        <v>73785.599999999991</v>
      </c>
    </row>
    <row r="43" spans="1:21" ht="12.75" customHeight="1" x14ac:dyDescent="0.2">
      <c r="A43" s="8">
        <v>44271</v>
      </c>
      <c r="B43" s="29">
        <v>348.47</v>
      </c>
      <c r="C43" s="12">
        <v>93600</v>
      </c>
      <c r="D43" s="2">
        <v>0.97599999999999998</v>
      </c>
      <c r="E43" s="10">
        <v>84.051282051282044</v>
      </c>
      <c r="F43" s="4">
        <f t="shared" ref="F43" si="30">C43*E43/100</f>
        <v>78671.999999999985</v>
      </c>
      <c r="G43" s="38">
        <f t="shared" ref="G43" si="31">C43*D43</f>
        <v>91353.599999999991</v>
      </c>
      <c r="I43" s="29">
        <v>195.45</v>
      </c>
      <c r="J43" s="12">
        <v>122400</v>
      </c>
      <c r="K43" s="1">
        <v>0.96799999999999997</v>
      </c>
      <c r="L43" s="10">
        <v>95.294117647058812</v>
      </c>
      <c r="M43" s="4">
        <f t="shared" si="6"/>
        <v>116639.99999999999</v>
      </c>
      <c r="N43" s="38">
        <f t="shared" si="7"/>
        <v>118483.2</v>
      </c>
      <c r="O43" s="8">
        <v>44271</v>
      </c>
      <c r="P43" s="29">
        <v>463.6</v>
      </c>
      <c r="Q43" s="12">
        <v>75600</v>
      </c>
      <c r="R43" s="1">
        <v>0.96299999999999997</v>
      </c>
      <c r="S43" s="10">
        <v>95.277777777777771</v>
      </c>
      <c r="T43" s="4">
        <f t="shared" si="28"/>
        <v>72029.999999999985</v>
      </c>
      <c r="U43" s="38">
        <f t="shared" si="29"/>
        <v>72802.8</v>
      </c>
    </row>
    <row r="44" spans="1:21" ht="12.75" customHeight="1" x14ac:dyDescent="0.2">
      <c r="B44" s="29">
        <v>351.52</v>
      </c>
      <c r="C44" s="12">
        <v>93600</v>
      </c>
      <c r="D44" s="2">
        <v>0.98599999999999999</v>
      </c>
      <c r="E44" s="10">
        <v>97.42307692307692</v>
      </c>
      <c r="F44" s="4">
        <f t="shared" ref="F44:F56" si="32">C44*E44/100</f>
        <v>91188</v>
      </c>
      <c r="G44" s="38">
        <f t="shared" ref="G44:G56" si="33">C44*D44</f>
        <v>92289.600000000006</v>
      </c>
      <c r="H44" s="8">
        <v>44276</v>
      </c>
      <c r="I44" s="29">
        <v>195.83</v>
      </c>
      <c r="J44" s="12">
        <v>122400</v>
      </c>
      <c r="K44" s="1">
        <v>0.98099999999999998</v>
      </c>
      <c r="L44" s="10">
        <v>95.294117647058812</v>
      </c>
      <c r="M44" s="4">
        <f t="shared" si="6"/>
        <v>116639.99999999999</v>
      </c>
      <c r="N44" s="38">
        <f t="shared" si="7"/>
        <v>120074.4</v>
      </c>
      <c r="P44" s="29">
        <v>462.64</v>
      </c>
      <c r="Q44" s="12">
        <v>75600</v>
      </c>
      <c r="R44" s="1">
        <v>0.98299999999999998</v>
      </c>
      <c r="S44" s="10">
        <v>95.277777777777771</v>
      </c>
      <c r="T44" s="4">
        <f t="shared" si="28"/>
        <v>72029.999999999985</v>
      </c>
      <c r="U44" s="38">
        <f t="shared" si="29"/>
        <v>74314.8</v>
      </c>
    </row>
    <row r="45" spans="1:21" ht="12.75" customHeight="1" x14ac:dyDescent="0.2">
      <c r="A45" s="8">
        <v>44272</v>
      </c>
      <c r="B45" s="29">
        <v>351.27</v>
      </c>
      <c r="C45" s="12">
        <v>93600</v>
      </c>
      <c r="D45" s="2">
        <v>0.98399999999999999</v>
      </c>
      <c r="E45" s="10">
        <v>95.512820512820511</v>
      </c>
      <c r="F45" s="4">
        <f t="shared" si="32"/>
        <v>89400</v>
      </c>
      <c r="G45" s="38">
        <f t="shared" si="33"/>
        <v>92102.399999999994</v>
      </c>
      <c r="I45" s="29">
        <v>195.79</v>
      </c>
      <c r="J45" s="12">
        <v>122400</v>
      </c>
      <c r="K45" s="1">
        <v>0.99</v>
      </c>
      <c r="L45" s="10">
        <v>98.272058823529406</v>
      </c>
      <c r="M45" s="4">
        <f t="shared" si="6"/>
        <v>120285</v>
      </c>
      <c r="N45" s="38">
        <f t="shared" si="7"/>
        <v>121176</v>
      </c>
      <c r="O45" s="8">
        <v>44272</v>
      </c>
      <c r="P45" s="29">
        <v>462.83</v>
      </c>
      <c r="Q45" s="12">
        <v>75600</v>
      </c>
      <c r="R45" s="1">
        <v>0.98299999999999998</v>
      </c>
      <c r="S45" s="10">
        <v>95.277777777777771</v>
      </c>
      <c r="T45" s="4">
        <f t="shared" si="28"/>
        <v>72029.999999999985</v>
      </c>
      <c r="U45" s="38">
        <f t="shared" si="29"/>
        <v>74314.8</v>
      </c>
    </row>
    <row r="46" spans="1:21" ht="12.75" customHeight="1" x14ac:dyDescent="0.2">
      <c r="B46" s="29">
        <v>352.2</v>
      </c>
      <c r="C46" s="12">
        <v>93600</v>
      </c>
      <c r="D46" s="2">
        <v>0.98899999999999999</v>
      </c>
      <c r="E46" s="10">
        <v>97.42307692307692</v>
      </c>
      <c r="F46" s="4">
        <f t="shared" si="32"/>
        <v>91188</v>
      </c>
      <c r="G46" s="38">
        <f t="shared" si="33"/>
        <v>92570.4</v>
      </c>
      <c r="H46" s="8">
        <v>44277</v>
      </c>
      <c r="I46" s="29">
        <v>196.19</v>
      </c>
      <c r="J46" s="12">
        <v>122400</v>
      </c>
      <c r="K46" s="1">
        <v>0.98099999999999998</v>
      </c>
      <c r="L46" s="10">
        <v>95.294117647058812</v>
      </c>
      <c r="M46" s="4">
        <f t="shared" si="6"/>
        <v>116639.99999999999</v>
      </c>
      <c r="N46" s="38">
        <f t="shared" si="7"/>
        <v>120074.4</v>
      </c>
      <c r="P46" s="29">
        <v>463.33</v>
      </c>
      <c r="Q46" s="12">
        <v>75600</v>
      </c>
      <c r="R46" s="1">
        <v>0.96199999999999997</v>
      </c>
      <c r="S46" s="10">
        <v>89.444444444444443</v>
      </c>
      <c r="T46" s="4">
        <f t="shared" si="28"/>
        <v>67620</v>
      </c>
      <c r="U46" s="38">
        <f t="shared" si="29"/>
        <v>72727.199999999997</v>
      </c>
    </row>
    <row r="47" spans="1:21" ht="12.75" customHeight="1" x14ac:dyDescent="0.2">
      <c r="A47" s="8">
        <v>44273</v>
      </c>
      <c r="B47" s="29">
        <v>351.02</v>
      </c>
      <c r="C47" s="12">
        <v>93600</v>
      </c>
      <c r="D47" s="2">
        <v>0.98399999999999999</v>
      </c>
      <c r="E47" s="10">
        <v>97.42307692307692</v>
      </c>
      <c r="F47" s="4">
        <f t="shared" si="32"/>
        <v>91188</v>
      </c>
      <c r="G47" s="38">
        <f t="shared" si="33"/>
        <v>92102.399999999994</v>
      </c>
      <c r="I47" s="29">
        <v>196.43</v>
      </c>
      <c r="J47" s="12">
        <v>122400</v>
      </c>
      <c r="K47" s="1">
        <v>0.98499999999999999</v>
      </c>
      <c r="L47" s="10">
        <v>95.294117647058812</v>
      </c>
      <c r="M47" s="4">
        <f t="shared" si="6"/>
        <v>116639.99999999999</v>
      </c>
      <c r="N47" s="38">
        <f t="shared" si="7"/>
        <v>120564</v>
      </c>
      <c r="P47" s="52">
        <f>AVERAGE(P41:P46)</f>
        <v>462.82833333333332</v>
      </c>
      <c r="Q47" s="53"/>
      <c r="R47" s="54" t="s">
        <v>0</v>
      </c>
      <c r="S47" s="21">
        <f>T47/U47</f>
        <v>0.925127851519853</v>
      </c>
      <c r="T47" s="64">
        <f>SUM(T41:T46)</f>
        <v>405720</v>
      </c>
      <c r="U47" s="64">
        <f>SUM(U41:U46)</f>
        <v>438555.6</v>
      </c>
    </row>
    <row r="48" spans="1:21" ht="12.75" customHeight="1" x14ac:dyDescent="0.2">
      <c r="B48" s="29">
        <v>352.39</v>
      </c>
      <c r="C48" s="12">
        <v>93600</v>
      </c>
      <c r="D48" s="2">
        <v>0.98399999999999999</v>
      </c>
      <c r="E48" s="10">
        <v>97.42307692307692</v>
      </c>
      <c r="F48" s="4">
        <f t="shared" si="32"/>
        <v>91188</v>
      </c>
      <c r="G48" s="38">
        <f t="shared" si="33"/>
        <v>92102.399999999994</v>
      </c>
      <c r="H48" s="8">
        <v>44278</v>
      </c>
      <c r="I48" s="29">
        <v>196.54</v>
      </c>
      <c r="J48" s="12">
        <v>122400</v>
      </c>
      <c r="K48" s="1">
        <v>0.97099999999999997</v>
      </c>
      <c r="L48" s="10">
        <v>95.294117647058812</v>
      </c>
      <c r="M48" s="4">
        <f t="shared" si="6"/>
        <v>116639.99999999999</v>
      </c>
      <c r="N48" s="38">
        <f t="shared" si="7"/>
        <v>118850.4</v>
      </c>
      <c r="P48" s="67"/>
      <c r="Q48" s="41"/>
      <c r="R48" s="51"/>
      <c r="S48" s="30"/>
      <c r="T48" s="4"/>
      <c r="U48" s="38"/>
    </row>
    <row r="49" spans="1:21" ht="14.25" customHeight="1" x14ac:dyDescent="0.2">
      <c r="A49" s="8">
        <v>44274</v>
      </c>
      <c r="B49" s="29">
        <v>351.67</v>
      </c>
      <c r="C49" s="12">
        <v>93600</v>
      </c>
      <c r="D49" s="2">
        <v>0.98699999999999999</v>
      </c>
      <c r="E49" s="10">
        <v>97.42307692307692</v>
      </c>
      <c r="F49" s="4">
        <f t="shared" si="32"/>
        <v>91188</v>
      </c>
      <c r="G49" s="38">
        <f t="shared" si="33"/>
        <v>92383.2</v>
      </c>
      <c r="I49" s="29">
        <v>196.04</v>
      </c>
      <c r="J49" s="12">
        <v>122400</v>
      </c>
      <c r="K49" s="1">
        <v>0.98299999999999998</v>
      </c>
      <c r="L49" s="10">
        <v>95.294117647058812</v>
      </c>
      <c r="M49" s="4">
        <f t="shared" si="6"/>
        <v>116639.99999999999</v>
      </c>
      <c r="N49" s="38">
        <f t="shared" si="7"/>
        <v>120319.2</v>
      </c>
      <c r="P49" s="121" t="s">
        <v>44</v>
      </c>
      <c r="Q49" s="114"/>
      <c r="R49" s="114"/>
      <c r="S49" s="114"/>
      <c r="T49" s="114"/>
      <c r="U49" s="115"/>
    </row>
    <row r="50" spans="1:21" ht="14.25" customHeight="1" x14ac:dyDescent="0.2">
      <c r="A50" s="6"/>
      <c r="B50" s="29">
        <v>352.02</v>
      </c>
      <c r="C50" s="12">
        <v>93600</v>
      </c>
      <c r="D50" s="2">
        <v>0.98699999999999999</v>
      </c>
      <c r="E50" s="10">
        <v>97.42307692307692</v>
      </c>
      <c r="F50" s="4">
        <f t="shared" si="32"/>
        <v>91188</v>
      </c>
      <c r="G50" s="38">
        <f t="shared" si="33"/>
        <v>92383.2</v>
      </c>
      <c r="H50" s="8">
        <v>44279</v>
      </c>
      <c r="I50" s="29">
        <v>195.81</v>
      </c>
      <c r="J50" s="12">
        <v>122400</v>
      </c>
      <c r="K50" s="1">
        <v>0.97</v>
      </c>
      <c r="L50" s="10">
        <v>95.294117647058812</v>
      </c>
      <c r="M50" s="4">
        <f t="shared" si="6"/>
        <v>116639.99999999999</v>
      </c>
      <c r="N50" s="38">
        <f t="shared" si="7"/>
        <v>118728</v>
      </c>
      <c r="O50" s="8">
        <v>44273</v>
      </c>
      <c r="P50" s="29">
        <v>412.52</v>
      </c>
      <c r="Q50" s="12">
        <v>80640</v>
      </c>
      <c r="R50" s="1">
        <v>0.97499999999999998</v>
      </c>
      <c r="S50" s="10">
        <v>81.428571428571431</v>
      </c>
      <c r="T50" s="4">
        <f t="shared" ref="T50" si="34">Q50*S50/100</f>
        <v>65664</v>
      </c>
      <c r="U50" s="38">
        <f t="shared" ref="U50" si="35">Q50*R50</f>
        <v>78624</v>
      </c>
    </row>
    <row r="51" spans="1:21" ht="13.9" customHeight="1" x14ac:dyDescent="0.2">
      <c r="A51" s="8">
        <v>44275</v>
      </c>
      <c r="B51" s="29">
        <v>351.44</v>
      </c>
      <c r="C51" s="12">
        <v>93600</v>
      </c>
      <c r="D51" s="2">
        <v>0.98799999999999999</v>
      </c>
      <c r="E51" s="10">
        <v>97.42307692307692</v>
      </c>
      <c r="F51" s="4">
        <f t="shared" si="32"/>
        <v>91188</v>
      </c>
      <c r="G51" s="38">
        <f t="shared" si="33"/>
        <v>92476.800000000003</v>
      </c>
      <c r="I51" s="29">
        <v>196.13</v>
      </c>
      <c r="J51" s="12">
        <v>122400</v>
      </c>
      <c r="K51" s="1">
        <v>0.99099999999999999</v>
      </c>
      <c r="L51" s="10">
        <v>98.272058823529406</v>
      </c>
      <c r="M51" s="4">
        <f t="shared" si="6"/>
        <v>120285</v>
      </c>
      <c r="N51" s="38">
        <f t="shared" si="7"/>
        <v>121298.4</v>
      </c>
      <c r="P51" s="29">
        <v>411.1</v>
      </c>
      <c r="Q51" s="12">
        <v>80640</v>
      </c>
      <c r="R51" s="1">
        <v>0.97899999999999998</v>
      </c>
      <c r="S51" s="10">
        <v>97.261904761904759</v>
      </c>
      <c r="T51" s="4">
        <f t="shared" ref="T51:T53" si="36">Q51*S51/100</f>
        <v>78432</v>
      </c>
      <c r="U51" s="38">
        <f t="shared" ref="U51:U53" si="37">Q51*R51</f>
        <v>78946.559999999998</v>
      </c>
    </row>
    <row r="52" spans="1:21" ht="13.9" customHeight="1" x14ac:dyDescent="0.2">
      <c r="B52" s="29">
        <v>351.37</v>
      </c>
      <c r="C52" s="12">
        <v>93600</v>
      </c>
      <c r="D52" s="2">
        <v>0.98799999999999999</v>
      </c>
      <c r="E52" s="10">
        <v>97.42307692307692</v>
      </c>
      <c r="F52" s="4">
        <f t="shared" si="32"/>
        <v>91188</v>
      </c>
      <c r="G52" s="38">
        <f t="shared" si="33"/>
        <v>92476.800000000003</v>
      </c>
      <c r="H52" s="8">
        <v>44280</v>
      </c>
      <c r="I52" s="29">
        <v>195.85</v>
      </c>
      <c r="J52" s="12">
        <v>122400</v>
      </c>
      <c r="K52" s="1">
        <v>0.98</v>
      </c>
      <c r="L52" s="10">
        <v>95.294117647058812</v>
      </c>
      <c r="M52" s="4">
        <f t="shared" si="6"/>
        <v>116639.99999999999</v>
      </c>
      <c r="N52" s="38">
        <f t="shared" si="7"/>
        <v>119952</v>
      </c>
      <c r="O52" s="8">
        <v>44274</v>
      </c>
      <c r="P52" s="29">
        <v>411.87</v>
      </c>
      <c r="Q52" s="12">
        <v>80640</v>
      </c>
      <c r="R52" s="1">
        <v>0.98199999999999998</v>
      </c>
      <c r="S52" s="10">
        <v>97.261904761904759</v>
      </c>
      <c r="T52" s="4">
        <f t="shared" si="36"/>
        <v>78432</v>
      </c>
      <c r="U52" s="38">
        <f t="shared" si="37"/>
        <v>79188.479999999996</v>
      </c>
    </row>
    <row r="53" spans="1:21" ht="13.9" customHeight="1" x14ac:dyDescent="0.2">
      <c r="A53" s="8">
        <v>44276</v>
      </c>
      <c r="B53" s="29">
        <v>351.54</v>
      </c>
      <c r="C53" s="12">
        <v>93600</v>
      </c>
      <c r="D53" s="2">
        <v>0.98799999999999999</v>
      </c>
      <c r="E53" s="10">
        <v>97.42307692307692</v>
      </c>
      <c r="F53" s="4">
        <f t="shared" si="32"/>
        <v>91188</v>
      </c>
      <c r="G53" s="38">
        <f t="shared" si="33"/>
        <v>92476.800000000003</v>
      </c>
      <c r="I53" s="29">
        <v>196.14</v>
      </c>
      <c r="J53" s="12">
        <v>122400</v>
      </c>
      <c r="K53" s="1">
        <v>0.97599999999999998</v>
      </c>
      <c r="L53" s="10">
        <v>95.294117647058812</v>
      </c>
      <c r="M53" s="4">
        <f t="shared" si="6"/>
        <v>116639.99999999999</v>
      </c>
      <c r="N53" s="38">
        <f t="shared" si="7"/>
        <v>119462.39999999999</v>
      </c>
      <c r="P53" s="32">
        <v>412.85</v>
      </c>
      <c r="Q53" s="33">
        <v>80640</v>
      </c>
      <c r="R53" s="13">
        <v>0.98199999999999998</v>
      </c>
      <c r="S53" s="9">
        <v>97.261904761904759</v>
      </c>
      <c r="T53" s="4">
        <f t="shared" si="36"/>
        <v>78432</v>
      </c>
      <c r="U53" s="38">
        <f t="shared" si="37"/>
        <v>79188.479999999996</v>
      </c>
    </row>
    <row r="54" spans="1:21" ht="13.9" customHeight="1" x14ac:dyDescent="0.2">
      <c r="B54" s="29">
        <v>352.47</v>
      </c>
      <c r="C54" s="12">
        <v>93600</v>
      </c>
      <c r="D54" s="2">
        <v>0.98899999999999999</v>
      </c>
      <c r="E54" s="10">
        <v>97.42307692307692</v>
      </c>
      <c r="F54" s="4">
        <f t="shared" si="32"/>
        <v>91188</v>
      </c>
      <c r="G54" s="38">
        <f t="shared" si="33"/>
        <v>92570.4</v>
      </c>
      <c r="H54" s="8">
        <v>44281</v>
      </c>
      <c r="I54" s="29">
        <v>195.45</v>
      </c>
      <c r="J54" s="12">
        <v>122400</v>
      </c>
      <c r="K54" s="1">
        <v>0.97599999999999998</v>
      </c>
      <c r="L54" s="10">
        <v>95.294117647058812</v>
      </c>
      <c r="M54" s="4">
        <f t="shared" si="6"/>
        <v>116639.99999999999</v>
      </c>
      <c r="N54" s="38">
        <f t="shared" si="7"/>
        <v>119462.39999999999</v>
      </c>
      <c r="P54" s="52">
        <f>AVERAGE(P50:P53)</f>
        <v>412.08500000000004</v>
      </c>
      <c r="Q54" s="53"/>
      <c r="R54" s="54" t="s">
        <v>0</v>
      </c>
      <c r="S54" s="21">
        <f>T54/U54</f>
        <v>0.9525632611390652</v>
      </c>
      <c r="T54" s="64">
        <f>SUM(T50:T53)</f>
        <v>300960</v>
      </c>
      <c r="U54" s="64">
        <f>SUM(U50:U53)</f>
        <v>315947.51999999996</v>
      </c>
    </row>
    <row r="55" spans="1:21" x14ac:dyDescent="0.2">
      <c r="A55" s="8">
        <v>44277</v>
      </c>
      <c r="B55" s="88">
        <v>350.79</v>
      </c>
      <c r="C55" s="12">
        <v>93600</v>
      </c>
      <c r="D55" s="2">
        <v>0.98599999999999999</v>
      </c>
      <c r="E55" s="10">
        <v>97.42307692307692</v>
      </c>
      <c r="F55" s="4">
        <f t="shared" si="32"/>
        <v>91188</v>
      </c>
      <c r="G55" s="38">
        <f t="shared" si="33"/>
        <v>92289.600000000006</v>
      </c>
      <c r="I55" s="29">
        <v>196.25</v>
      </c>
      <c r="J55" s="12">
        <v>122400</v>
      </c>
      <c r="K55" s="1">
        <v>0.97699999999999998</v>
      </c>
      <c r="L55" s="10">
        <v>95.294117647058812</v>
      </c>
      <c r="M55" s="4">
        <f t="shared" si="6"/>
        <v>116639.99999999999</v>
      </c>
      <c r="N55" s="38">
        <f t="shared" si="7"/>
        <v>119584.8</v>
      </c>
      <c r="P55" s="67"/>
      <c r="Q55" s="41"/>
      <c r="R55" s="51"/>
      <c r="S55" s="30"/>
      <c r="T55" s="4"/>
      <c r="U55" s="38"/>
    </row>
    <row r="56" spans="1:21" ht="12.75" customHeight="1" x14ac:dyDescent="0.2">
      <c r="B56" s="88">
        <v>353.17</v>
      </c>
      <c r="C56" s="12">
        <v>93600</v>
      </c>
      <c r="D56" s="2">
        <v>0.999</v>
      </c>
      <c r="E56" s="10">
        <v>99.333333333333329</v>
      </c>
      <c r="F56" s="4">
        <f t="shared" si="32"/>
        <v>92976</v>
      </c>
      <c r="G56" s="38">
        <f t="shared" si="33"/>
        <v>93506.4</v>
      </c>
      <c r="H56" s="8">
        <v>44282</v>
      </c>
      <c r="I56" s="29">
        <v>196.81</v>
      </c>
      <c r="J56" s="12">
        <v>122400</v>
      </c>
      <c r="K56" s="1">
        <v>0.97799999999999998</v>
      </c>
      <c r="L56" s="10">
        <v>95.294117647058812</v>
      </c>
      <c r="M56" s="4">
        <f t="shared" si="6"/>
        <v>116639.99999999999</v>
      </c>
      <c r="N56" s="38">
        <f t="shared" si="7"/>
        <v>119707.2</v>
      </c>
      <c r="P56" s="121" t="s">
        <v>45</v>
      </c>
      <c r="Q56" s="114"/>
      <c r="R56" s="114"/>
      <c r="S56" s="114"/>
      <c r="T56" s="114"/>
      <c r="U56" s="115"/>
    </row>
    <row r="57" spans="1:21" x14ac:dyDescent="0.2">
      <c r="B57" s="52">
        <f>AVERAGE(B43:B56)</f>
        <v>351.52428571428572</v>
      </c>
      <c r="C57" s="53"/>
      <c r="D57" s="54" t="s">
        <v>0</v>
      </c>
      <c r="E57" s="21">
        <f>F57/G57</f>
        <v>0.97759774307005576</v>
      </c>
      <c r="F57" s="64">
        <f>SUM(F43:F56)</f>
        <v>1264116</v>
      </c>
      <c r="G57" s="64">
        <f>SUM(G43:G56)</f>
        <v>1293084</v>
      </c>
      <c r="I57" s="29">
        <v>195.66</v>
      </c>
      <c r="J57" s="12">
        <v>122400</v>
      </c>
      <c r="K57" s="1">
        <v>0.97899999999999998</v>
      </c>
      <c r="L57" s="10">
        <v>95.294117647058812</v>
      </c>
      <c r="M57" s="4">
        <f t="shared" si="6"/>
        <v>116639.99999999999</v>
      </c>
      <c r="N57" s="38">
        <f t="shared" si="7"/>
        <v>119829.59999999999</v>
      </c>
      <c r="O57" s="8">
        <v>44275</v>
      </c>
      <c r="P57" s="29">
        <v>429.5</v>
      </c>
      <c r="Q57" s="12">
        <v>80640</v>
      </c>
      <c r="R57" s="1">
        <v>0.98299999999999998</v>
      </c>
      <c r="S57" s="10">
        <v>83.125</v>
      </c>
      <c r="T57" s="4">
        <f t="shared" ref="T57" si="38">Q57*S57/100</f>
        <v>67032</v>
      </c>
      <c r="U57" s="38">
        <f t="shared" ref="U57" si="39">Q57*R57</f>
        <v>79269.119999999995</v>
      </c>
    </row>
    <row r="58" spans="1:21" x14ac:dyDescent="0.2">
      <c r="B58" s="32"/>
      <c r="C58" s="41"/>
      <c r="D58" s="11"/>
      <c r="E58" s="30"/>
      <c r="F58" s="4"/>
      <c r="G58" s="38"/>
      <c r="H58" s="8">
        <v>44283</v>
      </c>
      <c r="I58" s="29">
        <v>196</v>
      </c>
      <c r="J58" s="12">
        <v>122400</v>
      </c>
      <c r="K58" s="1">
        <v>0.995</v>
      </c>
      <c r="L58" s="10">
        <v>98.272058823529406</v>
      </c>
      <c r="M58" s="4">
        <f t="shared" si="6"/>
        <v>120285</v>
      </c>
      <c r="N58" s="38">
        <f t="shared" si="7"/>
        <v>121788</v>
      </c>
      <c r="P58" s="29">
        <v>429.72</v>
      </c>
      <c r="Q58" s="12">
        <v>80640</v>
      </c>
      <c r="R58" s="1">
        <v>0.98</v>
      </c>
      <c r="S58" s="10">
        <v>94.670138888888886</v>
      </c>
      <c r="T58" s="4">
        <f t="shared" ref="T58:T80" si="40">Q58*S58/100</f>
        <v>76342</v>
      </c>
      <c r="U58" s="38">
        <f t="shared" ref="U58:U80" si="41">Q58*R58</f>
        <v>79027.199999999997</v>
      </c>
    </row>
    <row r="59" spans="1:21" x14ac:dyDescent="0.2">
      <c r="B59" s="121" t="s">
        <v>38</v>
      </c>
      <c r="C59" s="114"/>
      <c r="D59" s="114"/>
      <c r="E59" s="114"/>
      <c r="F59" s="114"/>
      <c r="G59" s="115"/>
      <c r="I59" s="29">
        <v>195.95</v>
      </c>
      <c r="J59" s="12">
        <v>122400</v>
      </c>
      <c r="K59" s="1">
        <v>0.99299999999999999</v>
      </c>
      <c r="L59" s="10">
        <v>95.294117647058812</v>
      </c>
      <c r="M59" s="4">
        <f t="shared" si="6"/>
        <v>116639.99999999999</v>
      </c>
      <c r="N59" s="38">
        <f t="shared" si="7"/>
        <v>121543.2</v>
      </c>
      <c r="O59" s="8">
        <v>44276</v>
      </c>
      <c r="P59" s="29">
        <v>430</v>
      </c>
      <c r="Q59" s="12">
        <v>80640</v>
      </c>
      <c r="R59" s="1">
        <v>0.98299999999999998</v>
      </c>
      <c r="S59" s="10">
        <v>96.979166666666671</v>
      </c>
      <c r="T59" s="4">
        <f t="shared" si="40"/>
        <v>78204</v>
      </c>
      <c r="U59" s="38">
        <f t="shared" si="41"/>
        <v>79269.119999999995</v>
      </c>
    </row>
    <row r="60" spans="1:21" x14ac:dyDescent="0.2">
      <c r="A60" s="8">
        <v>44278</v>
      </c>
      <c r="B60" s="29">
        <v>597.72</v>
      </c>
      <c r="C60" s="12">
        <v>63360</v>
      </c>
      <c r="D60" s="2">
        <v>0.95899999999999996</v>
      </c>
      <c r="E60" s="10">
        <v>72.878787878787875</v>
      </c>
      <c r="F60" s="4">
        <f t="shared" ref="F60" si="42">C60*E60/100</f>
        <v>46176</v>
      </c>
      <c r="G60" s="38">
        <f t="shared" ref="G60" si="43">C60*D60</f>
        <v>60762.239999999998</v>
      </c>
      <c r="H60" s="6"/>
      <c r="I60" s="52">
        <f>AVERAGE(I4:I59)</f>
        <v>195.39446428571432</v>
      </c>
      <c r="J60" s="53"/>
      <c r="K60" s="54" t="s">
        <v>0</v>
      </c>
      <c r="L60" s="21">
        <f>M60/N60</f>
        <v>0.9756083166927223</v>
      </c>
      <c r="M60" s="64">
        <f>SUM(M4:M59)</f>
        <v>6546419.9999999991</v>
      </c>
      <c r="N60" s="64">
        <f>SUM(N4:N59)</f>
        <v>6710090.4000000032</v>
      </c>
      <c r="P60" s="29">
        <v>430.12</v>
      </c>
      <c r="Q60" s="12">
        <v>80640</v>
      </c>
      <c r="R60" s="1">
        <v>0.98</v>
      </c>
      <c r="S60" s="10">
        <v>96.979166666666671</v>
      </c>
      <c r="T60" s="4">
        <f t="shared" si="40"/>
        <v>78204</v>
      </c>
      <c r="U60" s="38">
        <f t="shared" si="41"/>
        <v>79027.199999999997</v>
      </c>
    </row>
    <row r="61" spans="1:21" x14ac:dyDescent="0.2">
      <c r="B61" s="29">
        <v>599.05999999999995</v>
      </c>
      <c r="C61" s="12">
        <v>63360</v>
      </c>
      <c r="D61" s="2">
        <v>0.97599999999999998</v>
      </c>
      <c r="E61" s="10">
        <v>94.545454545454547</v>
      </c>
      <c r="F61" s="4">
        <f t="shared" ref="F61:F63" si="44">C61*E61/100</f>
        <v>59904</v>
      </c>
      <c r="G61" s="38">
        <f t="shared" ref="G61:G63" si="45">C61*D61</f>
        <v>61839.360000000001</v>
      </c>
      <c r="I61" s="67"/>
      <c r="J61" s="41"/>
      <c r="K61" s="51"/>
      <c r="L61" s="30"/>
      <c r="M61" s="4"/>
      <c r="N61" s="38"/>
      <c r="O61" s="8">
        <v>44277</v>
      </c>
      <c r="P61" s="88">
        <v>429.7</v>
      </c>
      <c r="Q61" s="12">
        <v>80640</v>
      </c>
      <c r="R61" s="1">
        <v>0.98799999999999999</v>
      </c>
      <c r="S61" s="10">
        <v>96.979166666666671</v>
      </c>
      <c r="T61" s="4">
        <f t="shared" si="40"/>
        <v>78204</v>
      </c>
      <c r="U61" s="38">
        <f t="shared" si="41"/>
        <v>79672.319999999992</v>
      </c>
    </row>
    <row r="62" spans="1:21" ht="12.75" customHeight="1" x14ac:dyDescent="0.2">
      <c r="A62" s="8">
        <v>44279</v>
      </c>
      <c r="B62" s="29">
        <v>599.54</v>
      </c>
      <c r="C62" s="12">
        <v>63360</v>
      </c>
      <c r="D62" s="2">
        <v>0.996</v>
      </c>
      <c r="E62" s="10">
        <v>98.484848484848484</v>
      </c>
      <c r="F62" s="4">
        <f t="shared" si="44"/>
        <v>62400</v>
      </c>
      <c r="G62" s="38">
        <f t="shared" si="45"/>
        <v>63106.559999999998</v>
      </c>
      <c r="I62" s="121" t="s">
        <v>40</v>
      </c>
      <c r="J62" s="114"/>
      <c r="K62" s="114"/>
      <c r="L62" s="114"/>
      <c r="M62" s="114"/>
      <c r="N62" s="115"/>
      <c r="P62" s="88">
        <v>430.46</v>
      </c>
      <c r="Q62" s="12">
        <v>80640</v>
      </c>
      <c r="R62" s="1">
        <v>0.98799999999999999</v>
      </c>
      <c r="S62" s="10">
        <v>96.979166666666671</v>
      </c>
      <c r="T62" s="4">
        <f t="shared" si="40"/>
        <v>78204</v>
      </c>
      <c r="U62" s="38">
        <f t="shared" si="41"/>
        <v>79672.319999999992</v>
      </c>
    </row>
    <row r="63" spans="1:21" x14ac:dyDescent="0.2">
      <c r="B63" s="29">
        <v>600.1</v>
      </c>
      <c r="C63" s="12">
        <v>63360</v>
      </c>
      <c r="D63" s="2">
        <v>0.97899999999999998</v>
      </c>
      <c r="E63" s="10">
        <v>96.515151515151516</v>
      </c>
      <c r="F63" s="4">
        <f t="shared" si="44"/>
        <v>61152</v>
      </c>
      <c r="G63" s="38">
        <f t="shared" si="45"/>
        <v>62029.440000000002</v>
      </c>
      <c r="H63" s="8">
        <v>44284</v>
      </c>
      <c r="I63" s="29">
        <v>164.18</v>
      </c>
      <c r="J63" s="12">
        <v>110880</v>
      </c>
      <c r="K63" s="1">
        <v>0.93100000000000005</v>
      </c>
      <c r="L63" s="10">
        <v>66.356421356421365</v>
      </c>
      <c r="M63" s="4">
        <f t="shared" ref="M63" si="46">J63*L63/100</f>
        <v>73576.000000000015</v>
      </c>
      <c r="N63" s="38">
        <f t="shared" ref="N63" si="47">J63*K63</f>
        <v>103229.28</v>
      </c>
      <c r="O63" s="8">
        <v>44278</v>
      </c>
      <c r="P63" s="29">
        <v>429.22</v>
      </c>
      <c r="Q63" s="12">
        <v>80640</v>
      </c>
      <c r="R63" s="1">
        <v>0.96699999999999997</v>
      </c>
      <c r="S63" s="10">
        <v>92.361111111111114</v>
      </c>
      <c r="T63" s="4">
        <f t="shared" si="40"/>
        <v>74480</v>
      </c>
      <c r="U63" s="38">
        <f t="shared" si="41"/>
        <v>77978.880000000005</v>
      </c>
    </row>
    <row r="64" spans="1:21" ht="14.25" customHeight="1" x14ac:dyDescent="0.2">
      <c r="B64" s="52">
        <f>AVERAGE(B60:B63)</f>
        <v>599.10500000000002</v>
      </c>
      <c r="C64" s="53"/>
      <c r="D64" s="54" t="s">
        <v>0</v>
      </c>
      <c r="E64" s="21">
        <f>F64/G64</f>
        <v>0.92691622103386806</v>
      </c>
      <c r="F64" s="64">
        <f>SUM(F60:F63)</f>
        <v>229632</v>
      </c>
      <c r="G64" s="64">
        <f>SUM(G60:G63)</f>
        <v>247737.60000000001</v>
      </c>
      <c r="I64" s="29">
        <v>163.33000000000001</v>
      </c>
      <c r="J64" s="12">
        <v>110880</v>
      </c>
      <c r="K64" s="1">
        <v>0.98799999999999999</v>
      </c>
      <c r="L64" s="10">
        <v>93.679653679653683</v>
      </c>
      <c r="M64" s="4">
        <f t="shared" ref="M64:M68" si="48">J64*L64/100</f>
        <v>103872</v>
      </c>
      <c r="N64" s="38">
        <f t="shared" ref="N64:N68" si="49">J64*K64</f>
        <v>109549.44</v>
      </c>
      <c r="P64" s="29">
        <v>429.08</v>
      </c>
      <c r="Q64" s="12">
        <v>80640</v>
      </c>
      <c r="R64" s="1">
        <v>0.98299999999999998</v>
      </c>
      <c r="S64" s="10">
        <v>96.979166666666671</v>
      </c>
      <c r="T64" s="4">
        <f t="shared" si="40"/>
        <v>78204</v>
      </c>
      <c r="U64" s="38">
        <f t="shared" si="41"/>
        <v>79269.119999999995</v>
      </c>
    </row>
    <row r="65" spans="1:21" x14ac:dyDescent="0.2">
      <c r="B65" s="32"/>
      <c r="C65" s="41"/>
      <c r="D65" s="11"/>
      <c r="E65" s="30"/>
      <c r="F65" s="4"/>
      <c r="G65" s="38"/>
      <c r="H65" s="8">
        <v>44285</v>
      </c>
      <c r="I65" s="29">
        <v>164.08</v>
      </c>
      <c r="J65" s="12">
        <v>110880</v>
      </c>
      <c r="K65" s="1">
        <v>0.98099999999999998</v>
      </c>
      <c r="L65" s="10">
        <v>97.582972582972587</v>
      </c>
      <c r="M65" s="4">
        <f t="shared" si="48"/>
        <v>108200</v>
      </c>
      <c r="N65" s="38">
        <f t="shared" si="49"/>
        <v>108773.28</v>
      </c>
      <c r="O65" s="8">
        <v>44279</v>
      </c>
      <c r="P65" s="29">
        <v>429.72</v>
      </c>
      <c r="Q65" s="12">
        <v>80640</v>
      </c>
      <c r="R65" s="1">
        <v>0.97899999999999998</v>
      </c>
      <c r="S65" s="10">
        <v>96.979166666666671</v>
      </c>
      <c r="T65" s="4">
        <f t="shared" si="40"/>
        <v>78204</v>
      </c>
      <c r="U65" s="38">
        <f t="shared" si="41"/>
        <v>78946.559999999998</v>
      </c>
    </row>
    <row r="66" spans="1:21" x14ac:dyDescent="0.2">
      <c r="B66" s="121" t="s">
        <v>39</v>
      </c>
      <c r="C66" s="114"/>
      <c r="D66" s="114"/>
      <c r="E66" s="114"/>
      <c r="F66" s="114"/>
      <c r="G66" s="115"/>
      <c r="I66" s="29">
        <v>163</v>
      </c>
      <c r="J66" s="12">
        <v>110880</v>
      </c>
      <c r="K66" s="1">
        <v>0.98799999999999999</v>
      </c>
      <c r="L66" s="10">
        <v>97.582972582972587</v>
      </c>
      <c r="M66" s="4">
        <f t="shared" si="48"/>
        <v>108200</v>
      </c>
      <c r="N66" s="38">
        <f t="shared" si="49"/>
        <v>109549.44</v>
      </c>
      <c r="P66" s="29">
        <v>429.33</v>
      </c>
      <c r="Q66" s="12">
        <v>80640</v>
      </c>
      <c r="R66" s="1">
        <v>0.98799999999999999</v>
      </c>
      <c r="S66" s="10">
        <v>96.979166666666671</v>
      </c>
      <c r="T66" s="4">
        <f t="shared" si="40"/>
        <v>78204</v>
      </c>
      <c r="U66" s="38">
        <f t="shared" si="41"/>
        <v>79672.319999999992</v>
      </c>
    </row>
    <row r="67" spans="1:21" x14ac:dyDescent="0.2">
      <c r="A67" s="8">
        <v>44280</v>
      </c>
      <c r="B67" s="29">
        <v>250.97</v>
      </c>
      <c r="C67" s="12">
        <v>110880</v>
      </c>
      <c r="D67" s="2">
        <v>0.98499999999999999</v>
      </c>
      <c r="E67" s="10">
        <v>77.291666666666671</v>
      </c>
      <c r="F67" s="4">
        <f t="shared" ref="F67" si="50">C67*E67/100</f>
        <v>85701</v>
      </c>
      <c r="G67" s="38">
        <f t="shared" ref="G67" si="51">C67*D67</f>
        <v>109216.8</v>
      </c>
      <c r="H67" s="8">
        <v>44286</v>
      </c>
      <c r="I67" s="29">
        <v>164.06</v>
      </c>
      <c r="J67" s="12">
        <v>110880</v>
      </c>
      <c r="K67" s="1">
        <v>0.97</v>
      </c>
      <c r="L67" s="18">
        <v>93.679653679653683</v>
      </c>
      <c r="M67" s="4">
        <f t="shared" si="48"/>
        <v>103872</v>
      </c>
      <c r="N67" s="38">
        <f t="shared" si="49"/>
        <v>107553.59999999999</v>
      </c>
      <c r="O67" s="8">
        <v>44280</v>
      </c>
      <c r="P67" s="29">
        <v>430.81</v>
      </c>
      <c r="Q67" s="12">
        <v>80640</v>
      </c>
      <c r="R67" s="1">
        <v>0.98199999999999998</v>
      </c>
      <c r="S67" s="10">
        <v>96.979166666666671</v>
      </c>
      <c r="T67" s="4">
        <f t="shared" si="40"/>
        <v>78204</v>
      </c>
      <c r="U67" s="38">
        <f t="shared" si="41"/>
        <v>79188.479999999996</v>
      </c>
    </row>
    <row r="68" spans="1:21" x14ac:dyDescent="0.2">
      <c r="B68" s="29">
        <v>251.97</v>
      </c>
      <c r="C68" s="12">
        <v>110880</v>
      </c>
      <c r="D68" s="2">
        <v>0.99199999999999999</v>
      </c>
      <c r="E68" s="10">
        <v>98.371212121212125</v>
      </c>
      <c r="F68" s="4">
        <f t="shared" ref="F68:F80" si="52">C68*E68/100</f>
        <v>109074</v>
      </c>
      <c r="G68" s="38">
        <f t="shared" ref="G68:G80" si="53">C68*D68</f>
        <v>109992.96000000001</v>
      </c>
      <c r="I68" s="100">
        <v>164.38</v>
      </c>
      <c r="J68" s="101">
        <v>110880</v>
      </c>
      <c r="K68" s="102">
        <v>0.97099999999999997</v>
      </c>
      <c r="L68" s="103">
        <v>93.679653679653683</v>
      </c>
      <c r="M68" s="4">
        <f t="shared" si="48"/>
        <v>103872</v>
      </c>
      <c r="N68" s="38">
        <f t="shared" si="49"/>
        <v>107664.48</v>
      </c>
      <c r="O68" s="6"/>
      <c r="P68" s="29">
        <v>429.75</v>
      </c>
      <c r="Q68" s="12">
        <v>80640</v>
      </c>
      <c r="R68" s="1">
        <v>0.97399999999999998</v>
      </c>
      <c r="S68" s="10">
        <v>94.670138888888886</v>
      </c>
      <c r="T68" s="4">
        <f t="shared" si="40"/>
        <v>76342</v>
      </c>
      <c r="U68" s="38">
        <f t="shared" si="41"/>
        <v>78543.360000000001</v>
      </c>
    </row>
    <row r="69" spans="1:21" ht="13.9" customHeight="1" x14ac:dyDescent="0.2">
      <c r="A69" s="8">
        <v>44281</v>
      </c>
      <c r="B69" s="29">
        <v>252.33</v>
      </c>
      <c r="C69" s="12">
        <v>110880</v>
      </c>
      <c r="D69" s="2">
        <v>0.99399999999999999</v>
      </c>
      <c r="E69" s="10">
        <v>98.371212121212125</v>
      </c>
      <c r="F69" s="4">
        <f t="shared" si="52"/>
        <v>109074</v>
      </c>
      <c r="G69" s="38">
        <f t="shared" si="53"/>
        <v>110214.72</v>
      </c>
      <c r="I69" s="55">
        <f>AVERAGE(I63:I68)</f>
        <v>163.83833333333334</v>
      </c>
      <c r="J69" s="39"/>
      <c r="K69" s="40" t="s">
        <v>0</v>
      </c>
      <c r="L69" s="56">
        <f>M69/N69</f>
        <v>0.93079658185165126</v>
      </c>
      <c r="M69" s="60">
        <f>SUM(M63:M68)</f>
        <v>601592</v>
      </c>
      <c r="N69" s="60">
        <f>SUM(N63:N68)</f>
        <v>646319.52</v>
      </c>
      <c r="O69" s="8">
        <v>44281</v>
      </c>
      <c r="P69" s="29">
        <v>430.87</v>
      </c>
      <c r="Q69" s="12">
        <v>80640</v>
      </c>
      <c r="R69" s="1">
        <v>0.98599999999999999</v>
      </c>
      <c r="S69" s="10">
        <v>96.979166666666671</v>
      </c>
      <c r="T69" s="4">
        <f t="shared" si="40"/>
        <v>78204</v>
      </c>
      <c r="U69" s="38">
        <f t="shared" si="41"/>
        <v>79511.039999999994</v>
      </c>
    </row>
    <row r="70" spans="1:21" ht="14.25" customHeight="1" x14ac:dyDescent="0.2">
      <c r="B70" s="29">
        <v>252.39</v>
      </c>
      <c r="C70" s="12">
        <v>110880</v>
      </c>
      <c r="D70" s="2">
        <v>0.99099999999999999</v>
      </c>
      <c r="E70" s="10">
        <v>98.371212121212125</v>
      </c>
      <c r="F70" s="4">
        <f t="shared" si="52"/>
        <v>109074</v>
      </c>
      <c r="G70" s="38">
        <f t="shared" si="53"/>
        <v>109882.08</v>
      </c>
      <c r="I70" s="44"/>
      <c r="J70" s="62"/>
      <c r="K70" s="62"/>
      <c r="L70" s="26"/>
      <c r="M70" s="16"/>
      <c r="N70" s="16"/>
      <c r="O70" s="6"/>
      <c r="P70" s="29">
        <v>430.37</v>
      </c>
      <c r="Q70" s="12">
        <v>80640</v>
      </c>
      <c r="R70" s="1">
        <v>0.98199999999999998</v>
      </c>
      <c r="S70" s="10">
        <v>96.979166666666671</v>
      </c>
      <c r="T70" s="4">
        <f t="shared" si="40"/>
        <v>78204</v>
      </c>
      <c r="U70" s="38">
        <f t="shared" si="41"/>
        <v>79188.479999999996</v>
      </c>
    </row>
    <row r="71" spans="1:21" x14ac:dyDescent="0.2">
      <c r="A71" s="8">
        <v>44282</v>
      </c>
      <c r="B71" s="29">
        <v>252.08</v>
      </c>
      <c r="C71" s="12">
        <v>110880</v>
      </c>
      <c r="D71" s="2">
        <v>0.99199999999999999</v>
      </c>
      <c r="E71" s="10">
        <v>98.371212121212125</v>
      </c>
      <c r="F71" s="4">
        <f t="shared" si="52"/>
        <v>109074</v>
      </c>
      <c r="G71" s="38">
        <f t="shared" si="53"/>
        <v>109992.96000000001</v>
      </c>
      <c r="I71" s="42"/>
      <c r="J71" s="43"/>
      <c r="K71" s="43"/>
      <c r="L71" s="17"/>
      <c r="M71" s="49"/>
      <c r="N71" s="49"/>
      <c r="O71" s="8">
        <v>44282</v>
      </c>
      <c r="P71" s="29">
        <v>430.25</v>
      </c>
      <c r="Q71" s="12">
        <v>80640</v>
      </c>
      <c r="R71" s="1">
        <v>0.98899999999999999</v>
      </c>
      <c r="S71" s="10">
        <v>96.979166666666671</v>
      </c>
      <c r="T71" s="4">
        <f t="shared" si="40"/>
        <v>78204</v>
      </c>
      <c r="U71" s="38">
        <f t="shared" si="41"/>
        <v>79752.960000000006</v>
      </c>
    </row>
    <row r="72" spans="1:21" x14ac:dyDescent="0.2">
      <c r="A72" s="6"/>
      <c r="B72" s="29">
        <v>253.54</v>
      </c>
      <c r="C72" s="12">
        <v>110880</v>
      </c>
      <c r="D72" s="2">
        <v>0.99199999999999999</v>
      </c>
      <c r="E72" s="10">
        <v>98.371212121212125</v>
      </c>
      <c r="F72" s="4">
        <f t="shared" si="52"/>
        <v>109074</v>
      </c>
      <c r="G72" s="38">
        <f t="shared" si="53"/>
        <v>109992.96000000001</v>
      </c>
      <c r="I72" s="15"/>
      <c r="J72" s="15"/>
      <c r="K72" s="15"/>
      <c r="L72" s="15"/>
      <c r="M72" s="49"/>
      <c r="N72" s="42"/>
      <c r="P72" s="29">
        <v>430.6</v>
      </c>
      <c r="Q72" s="12">
        <v>80640</v>
      </c>
      <c r="R72" s="1">
        <v>0.98899999999999999</v>
      </c>
      <c r="S72" s="10">
        <v>96.979166666666671</v>
      </c>
      <c r="T72" s="4">
        <f t="shared" si="40"/>
        <v>78204</v>
      </c>
      <c r="U72" s="38">
        <f t="shared" si="41"/>
        <v>79752.960000000006</v>
      </c>
    </row>
    <row r="73" spans="1:21" ht="12.75" customHeight="1" x14ac:dyDescent="0.2">
      <c r="A73" s="8">
        <v>44283</v>
      </c>
      <c r="B73" s="29">
        <v>251.93</v>
      </c>
      <c r="C73" s="12">
        <v>110880</v>
      </c>
      <c r="D73" s="2">
        <v>0.99099999999999999</v>
      </c>
      <c r="E73" s="10">
        <v>98.371212121212125</v>
      </c>
      <c r="F73" s="4">
        <f t="shared" si="52"/>
        <v>109074</v>
      </c>
      <c r="G73" s="38">
        <f t="shared" si="53"/>
        <v>109882.08</v>
      </c>
      <c r="I73" s="14"/>
      <c r="J73" s="14"/>
      <c r="K73" s="14"/>
      <c r="L73" s="14"/>
      <c r="M73" s="14"/>
      <c r="N73" s="14"/>
      <c r="O73" s="8">
        <v>44283</v>
      </c>
      <c r="P73" s="29">
        <v>429.54</v>
      </c>
      <c r="Q73" s="12">
        <v>80640</v>
      </c>
      <c r="R73" s="1">
        <v>0.99099999999999999</v>
      </c>
      <c r="S73" s="10">
        <v>96.979166666666671</v>
      </c>
      <c r="T73" s="4">
        <f t="shared" si="40"/>
        <v>78204</v>
      </c>
      <c r="U73" s="38">
        <f t="shared" si="41"/>
        <v>79914.240000000005</v>
      </c>
    </row>
    <row r="74" spans="1:21" ht="12.75" customHeight="1" x14ac:dyDescent="0.2">
      <c r="B74" s="29">
        <v>253.02</v>
      </c>
      <c r="C74" s="12">
        <v>110880</v>
      </c>
      <c r="D74" s="2">
        <v>0.99199999999999999</v>
      </c>
      <c r="E74" s="10">
        <v>98.371212121212125</v>
      </c>
      <c r="F74" s="4">
        <f t="shared" si="52"/>
        <v>109074</v>
      </c>
      <c r="G74" s="38">
        <f t="shared" si="53"/>
        <v>109992.96000000001</v>
      </c>
      <c r="I74" s="31"/>
      <c r="J74" s="24"/>
      <c r="K74" s="17"/>
      <c r="L74" s="25"/>
      <c r="M74" s="49"/>
      <c r="N74" s="42"/>
      <c r="P74" s="29">
        <v>429.77</v>
      </c>
      <c r="Q74" s="12">
        <v>80640</v>
      </c>
      <c r="R74" s="1">
        <v>0.99099999999999999</v>
      </c>
      <c r="S74" s="10">
        <v>96.979166666666671</v>
      </c>
      <c r="T74" s="4">
        <f t="shared" si="40"/>
        <v>78204</v>
      </c>
      <c r="U74" s="38">
        <f t="shared" si="41"/>
        <v>79914.240000000005</v>
      </c>
    </row>
    <row r="75" spans="1:21" ht="14.25" customHeight="1" x14ac:dyDescent="0.2">
      <c r="A75" s="8">
        <v>44284</v>
      </c>
      <c r="B75" s="29">
        <v>251.88</v>
      </c>
      <c r="C75" s="12">
        <v>110880</v>
      </c>
      <c r="D75" s="2">
        <v>0.98699999999999999</v>
      </c>
      <c r="E75" s="10">
        <v>98.371212121212125</v>
      </c>
      <c r="F75" s="4">
        <f t="shared" si="52"/>
        <v>109074</v>
      </c>
      <c r="G75" s="38">
        <f t="shared" si="53"/>
        <v>109438.56</v>
      </c>
      <c r="I75" s="31"/>
      <c r="J75" s="24"/>
      <c r="K75" s="17"/>
      <c r="L75" s="25"/>
      <c r="M75" s="49"/>
      <c r="N75" s="42"/>
      <c r="O75" s="8">
        <v>44284</v>
      </c>
      <c r="P75" s="29">
        <v>429.77</v>
      </c>
      <c r="Q75" s="12">
        <v>80640</v>
      </c>
      <c r="R75" s="1">
        <v>9.2999999999999999E-2</v>
      </c>
      <c r="S75" s="10">
        <v>96.979166666666671</v>
      </c>
      <c r="T75" s="4">
        <f t="shared" si="40"/>
        <v>78204</v>
      </c>
      <c r="U75" s="38">
        <f t="shared" si="41"/>
        <v>7499.5199999999995</v>
      </c>
    </row>
    <row r="76" spans="1:21" ht="12.75" customHeight="1" x14ac:dyDescent="0.2">
      <c r="B76" s="29">
        <v>252.1</v>
      </c>
      <c r="C76" s="12">
        <v>110880</v>
      </c>
      <c r="D76" s="2">
        <v>0.99199999999999999</v>
      </c>
      <c r="E76" s="10">
        <v>98.371212121212125</v>
      </c>
      <c r="F76" s="4">
        <f t="shared" si="52"/>
        <v>109074</v>
      </c>
      <c r="G76" s="38">
        <f t="shared" si="53"/>
        <v>109992.96000000001</v>
      </c>
      <c r="H76" s="8"/>
      <c r="I76" s="31"/>
      <c r="J76" s="24"/>
      <c r="K76" s="17"/>
      <c r="L76" s="25"/>
      <c r="M76" s="49"/>
      <c r="N76" s="42"/>
      <c r="P76" s="29">
        <v>430.33</v>
      </c>
      <c r="Q76" s="12">
        <v>80640</v>
      </c>
      <c r="R76" s="1">
        <v>0.99299999999999999</v>
      </c>
      <c r="S76" s="10">
        <v>96.979166666666671</v>
      </c>
      <c r="T76" s="4">
        <f t="shared" si="40"/>
        <v>78204</v>
      </c>
      <c r="U76" s="38">
        <f t="shared" si="41"/>
        <v>80075.520000000004</v>
      </c>
    </row>
    <row r="77" spans="1:21" ht="12.75" customHeight="1" x14ac:dyDescent="0.2">
      <c r="A77" s="8">
        <v>44285</v>
      </c>
      <c r="B77" s="29">
        <v>252.33</v>
      </c>
      <c r="C77" s="12">
        <v>110880</v>
      </c>
      <c r="D77" s="2">
        <v>0.99299999999999999</v>
      </c>
      <c r="E77" s="10">
        <v>98.371212121212125</v>
      </c>
      <c r="F77" s="4">
        <f t="shared" si="52"/>
        <v>109074</v>
      </c>
      <c r="G77" s="38">
        <f t="shared" si="53"/>
        <v>110103.84</v>
      </c>
      <c r="I77" s="31"/>
      <c r="J77" s="24"/>
      <c r="K77" s="17"/>
      <c r="L77" s="25"/>
      <c r="M77" s="49"/>
      <c r="N77" s="42"/>
      <c r="O77" s="8">
        <v>44285</v>
      </c>
      <c r="P77" s="29">
        <v>431.16</v>
      </c>
      <c r="Q77" s="12">
        <v>80640</v>
      </c>
      <c r="R77" s="1">
        <v>0.98599999999999999</v>
      </c>
      <c r="S77" s="10">
        <v>96.979166666666671</v>
      </c>
      <c r="T77" s="4">
        <f t="shared" si="40"/>
        <v>78204</v>
      </c>
      <c r="U77" s="38">
        <f t="shared" si="41"/>
        <v>79511.039999999994</v>
      </c>
    </row>
    <row r="78" spans="1:21" ht="12.75" customHeight="1" x14ac:dyDescent="0.2">
      <c r="B78" s="29">
        <v>252.29</v>
      </c>
      <c r="C78" s="12">
        <v>110880</v>
      </c>
      <c r="D78" s="2">
        <v>0.995</v>
      </c>
      <c r="E78" s="10">
        <v>98.371212121212125</v>
      </c>
      <c r="F78" s="4">
        <f t="shared" si="52"/>
        <v>109074</v>
      </c>
      <c r="G78" s="38">
        <f t="shared" si="53"/>
        <v>110325.6</v>
      </c>
      <c r="I78" s="42"/>
      <c r="J78" s="43"/>
      <c r="K78" s="43"/>
      <c r="L78" s="17"/>
      <c r="M78" s="49"/>
      <c r="N78" s="49"/>
      <c r="P78" s="29">
        <v>429.9</v>
      </c>
      <c r="Q78" s="12">
        <v>80640</v>
      </c>
      <c r="R78" s="1">
        <v>0.99299999999999999</v>
      </c>
      <c r="S78" s="10">
        <v>96.979166666666671</v>
      </c>
      <c r="T78" s="4">
        <f t="shared" si="40"/>
        <v>78204</v>
      </c>
      <c r="U78" s="38">
        <f t="shared" si="41"/>
        <v>80075.520000000004</v>
      </c>
    </row>
    <row r="79" spans="1:21" ht="12.75" customHeight="1" x14ac:dyDescent="0.2">
      <c r="A79" s="8">
        <v>44286</v>
      </c>
      <c r="B79" s="29">
        <v>252.89</v>
      </c>
      <c r="C79" s="12">
        <v>110880</v>
      </c>
      <c r="D79" s="2">
        <v>0.98399999999999999</v>
      </c>
      <c r="E79" s="18">
        <v>96.029040404040401</v>
      </c>
      <c r="F79" s="4">
        <f t="shared" si="52"/>
        <v>106477</v>
      </c>
      <c r="G79" s="38">
        <f t="shared" si="53"/>
        <v>109105.92</v>
      </c>
      <c r="I79" s="15"/>
      <c r="J79" s="15"/>
      <c r="K79" s="15"/>
      <c r="L79" s="15"/>
      <c r="M79" s="49"/>
      <c r="N79" s="42"/>
      <c r="O79" s="8">
        <v>44286</v>
      </c>
      <c r="P79" s="29">
        <v>429.62</v>
      </c>
      <c r="Q79" s="12">
        <v>80640</v>
      </c>
      <c r="R79" s="1">
        <v>0.97399999999999998</v>
      </c>
      <c r="S79" s="18">
        <v>94.670138888888886</v>
      </c>
      <c r="T79" s="4">
        <f t="shared" si="40"/>
        <v>76342</v>
      </c>
      <c r="U79" s="38">
        <f t="shared" si="41"/>
        <v>78543.360000000001</v>
      </c>
    </row>
    <row r="80" spans="1:21" ht="12.75" customHeight="1" thickBot="1" x14ac:dyDescent="0.25">
      <c r="B80" s="47">
        <v>251.73</v>
      </c>
      <c r="C80" s="22">
        <v>110880</v>
      </c>
      <c r="D80" s="20">
        <v>0.99299999999999999</v>
      </c>
      <c r="E80" s="19">
        <v>98.371212121212125</v>
      </c>
      <c r="F80" s="4">
        <f t="shared" si="52"/>
        <v>109074</v>
      </c>
      <c r="G80" s="38">
        <f t="shared" si="53"/>
        <v>110103.84</v>
      </c>
      <c r="I80" s="15"/>
      <c r="J80" s="15"/>
      <c r="K80" s="15"/>
      <c r="L80" s="15"/>
      <c r="M80" s="49"/>
      <c r="N80" s="42"/>
      <c r="P80" s="47">
        <v>430.17</v>
      </c>
      <c r="Q80" s="22">
        <v>80640</v>
      </c>
      <c r="R80" s="99">
        <v>0.98599999999999999</v>
      </c>
      <c r="S80" s="19">
        <v>96.979166666666671</v>
      </c>
      <c r="T80" s="4">
        <f t="shared" si="40"/>
        <v>78204</v>
      </c>
      <c r="U80" s="38">
        <f t="shared" si="41"/>
        <v>79511.039999999994</v>
      </c>
    </row>
    <row r="81" spans="2:21" ht="12.75" customHeight="1" x14ac:dyDescent="0.2">
      <c r="B81" s="52">
        <f>AVERAGE(B67:B80)</f>
        <v>252.24642857142857</v>
      </c>
      <c r="C81" s="53"/>
      <c r="D81" s="54" t="s">
        <v>0</v>
      </c>
      <c r="E81" s="21">
        <f>F81/G81</f>
        <v>0.97583453652796981</v>
      </c>
      <c r="F81" s="64">
        <f>SUM(F67:F80)</f>
        <v>1501066</v>
      </c>
      <c r="G81" s="64">
        <f>SUM(G67:G80)</f>
        <v>1538238.24</v>
      </c>
      <c r="I81" s="15"/>
      <c r="J81" s="15"/>
      <c r="K81" s="15"/>
      <c r="L81" s="15"/>
      <c r="M81" s="49"/>
      <c r="N81" s="42"/>
      <c r="P81" s="52">
        <f>AVERAGE(P57:P80)</f>
        <v>429.99000000000007</v>
      </c>
      <c r="Q81" s="53"/>
      <c r="R81" s="54" t="s">
        <v>0</v>
      </c>
      <c r="S81" s="21">
        <f>T81/U81</f>
        <v>1.0128918930149791</v>
      </c>
      <c r="T81" s="64">
        <f>SUM(T57:T80)</f>
        <v>1856414</v>
      </c>
      <c r="U81" s="64">
        <f>SUM(U57:U80)</f>
        <v>1832785.9200000002</v>
      </c>
    </row>
    <row r="82" spans="2:21" x14ac:dyDescent="0.2">
      <c r="I82" s="15"/>
      <c r="J82" s="15"/>
      <c r="K82" s="15"/>
      <c r="L82" s="15"/>
      <c r="M82" s="14"/>
      <c r="N82" s="14"/>
      <c r="O82" s="8"/>
      <c r="P82" s="31"/>
      <c r="Q82" s="24"/>
      <c r="R82" s="17"/>
      <c r="S82" s="25"/>
      <c r="T82" s="49"/>
      <c r="U82" s="42"/>
    </row>
    <row r="83" spans="2:21" x14ac:dyDescent="0.2">
      <c r="B83" s="15"/>
      <c r="C83" s="15"/>
      <c r="D83" s="15"/>
      <c r="E83" s="15"/>
      <c r="F83" s="15"/>
      <c r="G83" s="15"/>
      <c r="H83" s="6"/>
      <c r="I83" s="31"/>
      <c r="J83" s="24"/>
      <c r="K83" s="17"/>
      <c r="L83" s="25"/>
      <c r="M83" s="49"/>
      <c r="N83" s="42"/>
      <c r="O83" s="6"/>
      <c r="P83" s="31"/>
      <c r="Q83" s="24"/>
      <c r="R83" s="17"/>
      <c r="S83" s="25"/>
      <c r="T83" s="49"/>
      <c r="U83" s="42"/>
    </row>
    <row r="84" spans="2:21" x14ac:dyDescent="0.2">
      <c r="B84" s="15"/>
      <c r="C84" s="15"/>
      <c r="D84" s="15"/>
      <c r="E84" s="15"/>
      <c r="F84" s="49"/>
      <c r="G84" s="42"/>
      <c r="H84" s="6"/>
      <c r="I84" s="31"/>
      <c r="J84" s="24"/>
      <c r="K84" s="17"/>
      <c r="L84" s="25"/>
      <c r="M84" s="49"/>
      <c r="N84" s="42"/>
      <c r="P84" s="42"/>
      <c r="Q84" s="43"/>
      <c r="R84" s="43"/>
      <c r="S84" s="17"/>
      <c r="T84" s="49"/>
      <c r="U84" s="49"/>
    </row>
    <row r="85" spans="2:21" ht="13.9" customHeight="1" x14ac:dyDescent="0.2">
      <c r="B85" s="15"/>
      <c r="C85" s="15"/>
      <c r="D85" s="15"/>
      <c r="E85" s="15"/>
      <c r="F85" s="49"/>
      <c r="G85" s="49"/>
      <c r="H85" s="6"/>
      <c r="I85" s="31"/>
      <c r="J85" s="24"/>
      <c r="K85" s="17"/>
      <c r="L85" s="25"/>
      <c r="M85" s="49"/>
      <c r="N85" s="42"/>
      <c r="P85" s="31"/>
      <c r="Q85" s="24"/>
      <c r="R85" s="17"/>
      <c r="S85" s="25"/>
      <c r="T85" s="49"/>
      <c r="U85" s="42"/>
    </row>
    <row r="86" spans="2:21" x14ac:dyDescent="0.2">
      <c r="B86" s="15"/>
      <c r="C86" s="15"/>
      <c r="D86" s="15"/>
      <c r="E86" s="15"/>
      <c r="F86" s="49"/>
      <c r="G86" s="42"/>
      <c r="I86" s="31"/>
      <c r="J86" s="24"/>
      <c r="K86" s="17"/>
      <c r="L86" s="25"/>
      <c r="M86" s="49"/>
      <c r="N86" s="42"/>
      <c r="P86" s="31"/>
      <c r="Q86" s="24"/>
      <c r="R86" s="17"/>
      <c r="S86" s="25"/>
      <c r="T86" s="49"/>
      <c r="U86" s="42"/>
    </row>
    <row r="87" spans="2:21" ht="13.9" customHeight="1" x14ac:dyDescent="0.2">
      <c r="B87" s="15"/>
      <c r="C87" s="15"/>
      <c r="D87" s="15"/>
      <c r="E87" s="15"/>
      <c r="F87" s="14"/>
      <c r="G87" s="14"/>
      <c r="I87" s="31"/>
      <c r="J87" s="24"/>
      <c r="K87" s="17"/>
      <c r="L87" s="25"/>
      <c r="M87" s="49"/>
      <c r="N87" s="42"/>
      <c r="P87" s="31"/>
      <c r="Q87" s="24"/>
      <c r="R87" s="17"/>
      <c r="S87" s="25"/>
      <c r="T87" s="49"/>
      <c r="U87" s="42"/>
    </row>
    <row r="88" spans="2:21" ht="13.9" customHeight="1" x14ac:dyDescent="0.2">
      <c r="B88" s="31"/>
      <c r="C88" s="24"/>
      <c r="D88" s="3"/>
      <c r="E88" s="25"/>
      <c r="F88" s="14"/>
      <c r="G88" s="14"/>
      <c r="I88" s="31"/>
      <c r="J88" s="24"/>
      <c r="K88" s="17"/>
      <c r="L88" s="25"/>
      <c r="M88" s="49"/>
      <c r="N88" s="42"/>
      <c r="P88" s="31"/>
      <c r="Q88" s="24"/>
      <c r="R88" s="17"/>
      <c r="S88" s="25"/>
      <c r="T88" s="49"/>
      <c r="U88" s="42"/>
    </row>
    <row r="89" spans="2:21" ht="13.9" customHeight="1" x14ac:dyDescent="0.2">
      <c r="B89" s="31"/>
      <c r="C89" s="24"/>
      <c r="D89" s="3"/>
      <c r="E89" s="25"/>
      <c r="F89" s="14"/>
      <c r="G89" s="14"/>
      <c r="I89" s="31"/>
      <c r="J89" s="24"/>
      <c r="K89" s="17"/>
      <c r="L89" s="25"/>
      <c r="M89" s="49"/>
      <c r="N89" s="42"/>
      <c r="P89" s="31"/>
      <c r="Q89" s="24"/>
      <c r="R89" s="17"/>
      <c r="S89" s="25"/>
      <c r="T89" s="49"/>
      <c r="U89" s="42"/>
    </row>
    <row r="90" spans="2:21" ht="13.9" customHeight="1" x14ac:dyDescent="0.2">
      <c r="B90" s="31"/>
      <c r="C90" s="24"/>
      <c r="D90" s="3"/>
      <c r="E90" s="25"/>
      <c r="F90" s="14"/>
      <c r="G90" s="14"/>
      <c r="I90" s="31"/>
      <c r="J90" s="24"/>
      <c r="K90" s="17"/>
      <c r="L90" s="25"/>
      <c r="M90" s="49"/>
      <c r="N90" s="42"/>
      <c r="P90" s="31"/>
      <c r="Q90" s="24"/>
      <c r="R90" s="17"/>
      <c r="S90" s="25"/>
      <c r="T90" s="49"/>
      <c r="U90" s="42"/>
    </row>
    <row r="91" spans="2:21" x14ac:dyDescent="0.2">
      <c r="B91" s="15"/>
      <c r="C91" s="15"/>
      <c r="D91" s="15"/>
      <c r="E91" s="15"/>
      <c r="F91" s="49"/>
      <c r="G91" s="42"/>
      <c r="H91" s="6"/>
      <c r="I91" s="31"/>
      <c r="J91" s="24"/>
      <c r="K91" s="17"/>
      <c r="L91" s="25"/>
      <c r="M91" s="49"/>
      <c r="N91" s="42"/>
      <c r="O91" s="6"/>
      <c r="P91" s="31"/>
      <c r="Q91" s="24"/>
      <c r="R91" s="17"/>
      <c r="S91" s="25"/>
      <c r="T91" s="49"/>
      <c r="U91" s="42"/>
    </row>
    <row r="92" spans="2:21" x14ac:dyDescent="0.2">
      <c r="B92" s="15"/>
      <c r="C92" s="15"/>
      <c r="D92" s="15"/>
      <c r="E92" s="15"/>
      <c r="F92" s="49"/>
      <c r="G92" s="42"/>
      <c r="H92" s="6"/>
      <c r="I92" s="31"/>
      <c r="J92" s="24"/>
      <c r="K92" s="17"/>
      <c r="L92" s="25"/>
      <c r="M92" s="49"/>
      <c r="N92" s="42"/>
      <c r="O92" s="6"/>
      <c r="P92" s="31"/>
      <c r="Q92" s="24"/>
      <c r="R92" s="17"/>
      <c r="S92" s="25"/>
      <c r="T92" s="49"/>
      <c r="U92" s="42"/>
    </row>
    <row r="93" spans="2:21" x14ac:dyDescent="0.2">
      <c r="B93" s="15"/>
      <c r="C93" s="15"/>
      <c r="D93" s="15"/>
      <c r="E93" s="15"/>
      <c r="F93" s="49"/>
      <c r="G93" s="42"/>
      <c r="H93" s="6"/>
      <c r="I93" s="31"/>
      <c r="J93" s="24"/>
      <c r="K93" s="17"/>
      <c r="L93" s="25"/>
      <c r="M93" s="49"/>
      <c r="N93" s="42"/>
      <c r="O93" s="6"/>
      <c r="P93" s="42"/>
      <c r="Q93" s="43"/>
      <c r="R93" s="43"/>
      <c r="S93" s="17"/>
      <c r="T93" s="49"/>
      <c r="U93" s="49"/>
    </row>
    <row r="94" spans="2:21" ht="14.25" customHeight="1" x14ac:dyDescent="0.2">
      <c r="B94" s="15"/>
      <c r="C94" s="15"/>
      <c r="D94" s="15"/>
      <c r="E94" s="15"/>
      <c r="F94" s="49"/>
      <c r="G94" s="42"/>
      <c r="H94" s="6"/>
      <c r="I94" s="31"/>
      <c r="J94" s="24"/>
      <c r="K94" s="17"/>
      <c r="L94" s="25"/>
      <c r="M94" s="49"/>
      <c r="N94" s="42"/>
      <c r="O94" s="6"/>
      <c r="P94" s="57"/>
      <c r="Q94" s="24"/>
      <c r="R94" s="17"/>
      <c r="S94" s="25"/>
      <c r="T94" s="49"/>
      <c r="U94" s="42"/>
    </row>
    <row r="95" spans="2:21" x14ac:dyDescent="0.2">
      <c r="B95" s="15"/>
      <c r="C95" s="15"/>
      <c r="D95" s="15"/>
      <c r="E95" s="15"/>
      <c r="F95" s="49"/>
      <c r="G95" s="42"/>
      <c r="H95" s="6"/>
      <c r="I95" s="31"/>
      <c r="J95" s="24"/>
      <c r="K95" s="17"/>
      <c r="L95" s="25"/>
      <c r="M95" s="49"/>
      <c r="N95" s="42"/>
      <c r="O95" s="6"/>
      <c r="P95" s="14"/>
      <c r="Q95" s="14"/>
      <c r="R95" s="14"/>
      <c r="S95" s="14"/>
      <c r="T95" s="14"/>
      <c r="U95" s="14"/>
    </row>
    <row r="96" spans="2:21" x14ac:dyDescent="0.2">
      <c r="B96" s="15"/>
      <c r="C96" s="15"/>
      <c r="D96" s="15"/>
      <c r="E96" s="15"/>
      <c r="F96" s="49"/>
      <c r="G96" s="42"/>
      <c r="H96" s="6"/>
      <c r="I96" s="31"/>
      <c r="J96" s="24"/>
      <c r="K96" s="17"/>
      <c r="L96" s="25"/>
      <c r="M96" s="49"/>
      <c r="N96" s="42"/>
      <c r="O96" s="6"/>
      <c r="P96" s="57"/>
      <c r="Q96" s="24"/>
      <c r="R96" s="17"/>
      <c r="S96" s="25"/>
      <c r="T96" s="49"/>
      <c r="U96" s="42"/>
    </row>
    <row r="97" spans="1:21" x14ac:dyDescent="0.2">
      <c r="B97" s="15"/>
      <c r="C97" s="15"/>
      <c r="D97" s="15"/>
      <c r="E97" s="15"/>
      <c r="F97" s="49"/>
      <c r="G97" s="42"/>
      <c r="H97" s="6"/>
      <c r="I97" s="31"/>
      <c r="J97" s="24"/>
      <c r="K97" s="17"/>
      <c r="L97" s="25"/>
      <c r="M97" s="49"/>
      <c r="N97" s="42"/>
      <c r="O97" s="6"/>
      <c r="P97" s="57"/>
      <c r="Q97" s="24"/>
      <c r="R97" s="17"/>
      <c r="S97" s="25"/>
      <c r="T97" s="49"/>
      <c r="U97" s="42"/>
    </row>
    <row r="98" spans="1:21" x14ac:dyDescent="0.2">
      <c r="A98" s="6"/>
      <c r="B98" s="31"/>
      <c r="C98" s="24"/>
      <c r="D98" s="3"/>
      <c r="E98" s="25"/>
      <c r="F98" s="49"/>
      <c r="G98" s="42"/>
      <c r="H98" s="6"/>
      <c r="I98" s="31"/>
      <c r="J98" s="24"/>
      <c r="K98" s="17"/>
      <c r="L98" s="25"/>
      <c r="M98" s="49"/>
      <c r="N98" s="42"/>
      <c r="O98" s="6"/>
      <c r="P98" s="31"/>
      <c r="Q98" s="24"/>
      <c r="R98" s="17"/>
      <c r="S98" s="25"/>
      <c r="T98" s="49"/>
      <c r="U98" s="42"/>
    </row>
    <row r="99" spans="1:21" ht="12.75" customHeight="1" x14ac:dyDescent="0.2">
      <c r="A99" s="6"/>
      <c r="B99" s="31"/>
      <c r="C99" s="24"/>
      <c r="D99" s="3"/>
      <c r="E99" s="25"/>
      <c r="F99" s="49"/>
      <c r="G99" s="42"/>
      <c r="H99" s="6"/>
      <c r="I99" s="31"/>
      <c r="J99" s="24"/>
      <c r="K99" s="17"/>
      <c r="L99" s="25"/>
      <c r="M99" s="49"/>
      <c r="N99" s="42"/>
      <c r="O99" s="6"/>
      <c r="P99" s="31"/>
      <c r="Q99" s="24"/>
      <c r="R99" s="17"/>
      <c r="S99" s="25"/>
      <c r="T99" s="49"/>
      <c r="U99" s="42"/>
    </row>
    <row r="100" spans="1:21" x14ac:dyDescent="0.2">
      <c r="A100" s="6"/>
      <c r="B100" s="31"/>
      <c r="C100" s="24"/>
      <c r="D100" s="3"/>
      <c r="E100" s="25"/>
      <c r="F100" s="49"/>
      <c r="G100" s="42"/>
      <c r="H100" s="6"/>
      <c r="I100" s="31"/>
      <c r="J100" s="24"/>
      <c r="K100" s="17"/>
      <c r="L100" s="25"/>
      <c r="M100" s="49"/>
      <c r="N100" s="42"/>
      <c r="O100" s="6"/>
      <c r="P100" s="31"/>
      <c r="Q100" s="24"/>
      <c r="R100" s="17"/>
      <c r="S100" s="25"/>
      <c r="T100" s="49"/>
      <c r="U100" s="42"/>
    </row>
    <row r="101" spans="1:21" ht="13.9" customHeight="1" x14ac:dyDescent="0.2">
      <c r="A101" s="6"/>
      <c r="B101" s="31"/>
      <c r="C101" s="24"/>
      <c r="D101" s="3"/>
      <c r="E101" s="25"/>
      <c r="F101" s="49"/>
      <c r="G101" s="42"/>
      <c r="H101" s="6"/>
      <c r="I101" s="31"/>
      <c r="J101" s="24"/>
      <c r="K101" s="17"/>
      <c r="L101" s="25"/>
      <c r="M101" s="49"/>
      <c r="N101" s="42"/>
      <c r="O101" s="6"/>
      <c r="P101" s="31"/>
      <c r="Q101" s="24"/>
      <c r="R101" s="17"/>
      <c r="S101" s="25"/>
      <c r="T101" s="49"/>
      <c r="U101" s="42"/>
    </row>
    <row r="102" spans="1:21" x14ac:dyDescent="0.2">
      <c r="A102" s="6"/>
      <c r="B102" s="31"/>
      <c r="C102" s="24"/>
      <c r="D102" s="3"/>
      <c r="E102" s="25"/>
      <c r="F102" s="49"/>
      <c r="G102" s="42"/>
      <c r="H102" s="6"/>
      <c r="I102" s="31"/>
      <c r="J102" s="24"/>
      <c r="K102" s="17"/>
      <c r="L102" s="25"/>
      <c r="M102" s="49"/>
      <c r="N102" s="42"/>
      <c r="P102" s="31"/>
      <c r="Q102" s="24"/>
      <c r="R102" s="17"/>
      <c r="S102" s="25"/>
      <c r="T102" s="49"/>
      <c r="U102" s="42"/>
    </row>
    <row r="103" spans="1:21" ht="12.75" customHeight="1" x14ac:dyDescent="0.2">
      <c r="A103" s="6"/>
      <c r="B103" s="31"/>
      <c r="C103" s="24"/>
      <c r="D103" s="3"/>
      <c r="E103" s="25"/>
      <c r="F103" s="49"/>
      <c r="G103" s="42"/>
      <c r="H103" s="6"/>
      <c r="I103" s="31"/>
      <c r="J103" s="24"/>
      <c r="K103" s="17"/>
      <c r="L103" s="25"/>
      <c r="M103" s="49"/>
      <c r="N103" s="42"/>
      <c r="O103" s="6"/>
      <c r="P103" s="31"/>
      <c r="Q103" s="24"/>
      <c r="R103" s="17"/>
      <c r="S103" s="25"/>
      <c r="T103" s="49"/>
      <c r="U103" s="42"/>
    </row>
    <row r="104" spans="1:21" x14ac:dyDescent="0.2">
      <c r="B104" s="31"/>
      <c r="C104" s="24"/>
      <c r="D104" s="3"/>
      <c r="E104" s="25"/>
      <c r="F104" s="49"/>
      <c r="G104" s="42"/>
      <c r="I104" s="31"/>
      <c r="J104" s="24"/>
      <c r="K104" s="17"/>
      <c r="L104" s="25"/>
      <c r="M104" s="49"/>
      <c r="N104" s="42"/>
      <c r="O104" s="6"/>
      <c r="P104" s="31"/>
      <c r="Q104" s="24"/>
      <c r="R104" s="17"/>
      <c r="S104" s="25"/>
      <c r="T104" s="49"/>
      <c r="U104" s="42"/>
    </row>
    <row r="105" spans="1:21" ht="13.9" customHeight="1" x14ac:dyDescent="0.2">
      <c r="B105" s="42"/>
      <c r="C105" s="43"/>
      <c r="D105" s="43"/>
      <c r="E105" s="17"/>
      <c r="F105" s="49"/>
      <c r="G105" s="49"/>
      <c r="I105" s="31"/>
      <c r="J105" s="24"/>
      <c r="K105" s="17"/>
      <c r="L105" s="25"/>
      <c r="M105" s="49"/>
      <c r="N105" s="42"/>
      <c r="O105" s="6"/>
      <c r="P105" s="31"/>
      <c r="Q105" s="24"/>
      <c r="R105" s="17"/>
      <c r="S105" s="25"/>
      <c r="T105" s="49"/>
      <c r="U105" s="42"/>
    </row>
    <row r="106" spans="1:21" ht="14.25" customHeight="1" x14ac:dyDescent="0.2">
      <c r="B106" s="31"/>
      <c r="C106" s="24"/>
      <c r="D106" s="3"/>
      <c r="E106" s="25"/>
      <c r="F106" s="49"/>
      <c r="G106" s="42"/>
      <c r="I106" s="31"/>
      <c r="J106" s="24"/>
      <c r="K106" s="17"/>
      <c r="L106" s="25"/>
      <c r="M106" s="49"/>
      <c r="N106" s="42"/>
      <c r="O106" s="6"/>
      <c r="P106" s="31"/>
      <c r="Q106" s="24"/>
      <c r="R106" s="17"/>
      <c r="S106" s="25"/>
      <c r="T106" s="49"/>
      <c r="U106" s="42"/>
    </row>
    <row r="107" spans="1:21" x14ac:dyDescent="0.2">
      <c r="B107" s="14"/>
      <c r="C107" s="14"/>
      <c r="D107" s="14"/>
      <c r="E107" s="14"/>
      <c r="F107" s="14"/>
      <c r="G107" s="14"/>
      <c r="I107" s="31"/>
      <c r="J107" s="24"/>
      <c r="K107" s="17"/>
      <c r="L107" s="25"/>
      <c r="M107" s="49"/>
      <c r="N107" s="42"/>
      <c r="O107" s="6"/>
      <c r="P107" s="31"/>
      <c r="Q107" s="24"/>
      <c r="R107" s="17"/>
      <c r="S107" s="25"/>
      <c r="T107" s="49"/>
      <c r="U107" s="42"/>
    </row>
    <row r="108" spans="1:21" x14ac:dyDescent="0.2">
      <c r="A108" s="6"/>
      <c r="B108" s="31"/>
      <c r="C108" s="24"/>
      <c r="D108" s="3"/>
      <c r="E108" s="25"/>
      <c r="F108" s="49"/>
      <c r="G108" s="42"/>
      <c r="H108" s="6"/>
      <c r="I108" s="31"/>
      <c r="J108" s="24"/>
      <c r="K108" s="17"/>
      <c r="L108" s="25"/>
      <c r="M108" s="49"/>
      <c r="N108" s="42"/>
      <c r="O108" s="6"/>
      <c r="P108" s="31"/>
      <c r="Q108" s="24"/>
      <c r="R108" s="17"/>
      <c r="S108" s="25"/>
      <c r="T108" s="49"/>
      <c r="U108" s="42"/>
    </row>
    <row r="109" spans="1:21" ht="14.25" customHeight="1" x14ac:dyDescent="0.2">
      <c r="A109" s="6"/>
      <c r="B109" s="31"/>
      <c r="C109" s="24"/>
      <c r="D109" s="3"/>
      <c r="E109" s="25"/>
      <c r="F109" s="49"/>
      <c r="G109" s="42"/>
      <c r="H109" s="6"/>
      <c r="I109" s="31"/>
      <c r="J109" s="24"/>
      <c r="K109" s="17"/>
      <c r="L109" s="25"/>
      <c r="M109" s="49"/>
      <c r="N109" s="42"/>
      <c r="O109" s="6"/>
      <c r="P109" s="31"/>
      <c r="Q109" s="24"/>
      <c r="R109" s="17"/>
      <c r="S109" s="25"/>
      <c r="T109" s="49"/>
      <c r="U109" s="42"/>
    </row>
    <row r="110" spans="1:21" x14ac:dyDescent="0.2">
      <c r="A110" s="6"/>
      <c r="B110" s="31"/>
      <c r="C110" s="24"/>
      <c r="D110" s="3"/>
      <c r="E110" s="25"/>
      <c r="F110" s="49"/>
      <c r="G110" s="42"/>
      <c r="H110" s="6"/>
      <c r="I110" s="31"/>
      <c r="J110" s="24"/>
      <c r="K110" s="17"/>
      <c r="L110" s="25"/>
      <c r="M110" s="49"/>
      <c r="N110" s="42"/>
      <c r="O110" s="6"/>
      <c r="P110" s="31"/>
      <c r="Q110" s="24"/>
      <c r="R110" s="17"/>
      <c r="S110" s="25"/>
      <c r="T110" s="49"/>
      <c r="U110" s="42"/>
    </row>
    <row r="111" spans="1:21" x14ac:dyDescent="0.2">
      <c r="A111" s="6"/>
      <c r="B111" s="31"/>
      <c r="C111" s="24"/>
      <c r="D111" s="3"/>
      <c r="E111" s="25"/>
      <c r="F111" s="49"/>
      <c r="G111" s="42"/>
      <c r="H111" s="6"/>
      <c r="I111" s="31"/>
      <c r="J111" s="24"/>
      <c r="K111" s="17"/>
      <c r="L111" s="25"/>
      <c r="M111" s="49"/>
      <c r="N111" s="42"/>
      <c r="O111" s="6"/>
      <c r="P111" s="31"/>
      <c r="Q111" s="24"/>
      <c r="R111" s="17"/>
      <c r="S111" s="25"/>
      <c r="T111" s="49"/>
      <c r="U111" s="42"/>
    </row>
    <row r="112" spans="1:21" x14ac:dyDescent="0.2">
      <c r="A112" s="6"/>
      <c r="B112" s="31"/>
      <c r="C112" s="24"/>
      <c r="D112" s="3"/>
      <c r="E112" s="25"/>
      <c r="F112" s="49"/>
      <c r="G112" s="42"/>
      <c r="H112" s="6"/>
      <c r="I112" s="31"/>
      <c r="J112" s="24"/>
      <c r="K112" s="17"/>
      <c r="L112" s="25"/>
      <c r="M112" s="49"/>
      <c r="N112" s="42"/>
      <c r="O112" s="6"/>
      <c r="P112" s="42"/>
      <c r="Q112" s="43"/>
      <c r="R112" s="43"/>
      <c r="S112" s="17"/>
      <c r="T112" s="49"/>
      <c r="U112" s="49"/>
    </row>
    <row r="113" spans="1:21" x14ac:dyDescent="0.2">
      <c r="B113" s="31"/>
      <c r="C113" s="24"/>
      <c r="D113" s="3"/>
      <c r="E113" s="25"/>
      <c r="F113" s="49"/>
      <c r="G113" s="42"/>
      <c r="I113" s="31"/>
      <c r="J113" s="24"/>
      <c r="K113" s="17"/>
      <c r="L113" s="25"/>
      <c r="M113" s="49"/>
      <c r="N113" s="42"/>
      <c r="P113" s="31"/>
      <c r="Q113" s="24"/>
      <c r="R113" s="17"/>
      <c r="S113" s="25"/>
      <c r="T113" s="49"/>
      <c r="U113" s="42"/>
    </row>
    <row r="114" spans="1:21" x14ac:dyDescent="0.2">
      <c r="B114" s="42"/>
      <c r="C114" s="43"/>
      <c r="D114" s="43"/>
      <c r="E114" s="17"/>
      <c r="F114" s="49"/>
      <c r="G114" s="49"/>
      <c r="I114" s="42"/>
      <c r="J114" s="43"/>
      <c r="K114" s="43"/>
      <c r="L114" s="17"/>
      <c r="M114" s="49"/>
      <c r="N114" s="49"/>
      <c r="P114" s="14"/>
      <c r="Q114" s="14"/>
      <c r="R114" s="14"/>
      <c r="S114" s="14"/>
      <c r="T114" s="14"/>
      <c r="U114" s="14"/>
    </row>
    <row r="115" spans="1:21" x14ac:dyDescent="0.2">
      <c r="A115" s="8"/>
      <c r="B115" s="31"/>
      <c r="C115" s="24"/>
      <c r="D115" s="3"/>
      <c r="E115" s="25"/>
      <c r="F115" s="49"/>
      <c r="G115" s="42"/>
      <c r="H115" s="8"/>
      <c r="I115" s="14"/>
      <c r="K115" s="14"/>
      <c r="L115" s="82"/>
      <c r="M115" s="82"/>
      <c r="N115" s="82"/>
      <c r="O115" s="8"/>
      <c r="P115" s="31"/>
      <c r="Q115" s="24"/>
      <c r="R115" s="17"/>
      <c r="S115" s="25"/>
      <c r="T115" s="49"/>
      <c r="U115" s="42"/>
    </row>
    <row r="116" spans="1:21" x14ac:dyDescent="0.2">
      <c r="B116" s="14"/>
      <c r="C116" s="14"/>
      <c r="D116" s="14"/>
      <c r="E116" s="14"/>
      <c r="F116" s="14"/>
      <c r="G116" s="14"/>
      <c r="I116" s="49"/>
      <c r="K116" s="49"/>
      <c r="L116" s="49"/>
      <c r="M116" s="49"/>
      <c r="N116" s="49"/>
      <c r="P116" s="31"/>
      <c r="Q116" s="24"/>
      <c r="R116" s="17"/>
      <c r="S116" s="25"/>
      <c r="T116" s="49"/>
      <c r="U116" s="42"/>
    </row>
    <row r="117" spans="1:21" x14ac:dyDescent="0.2">
      <c r="A117" s="8"/>
      <c r="B117" s="31"/>
      <c r="C117" s="24"/>
      <c r="D117" s="3"/>
      <c r="E117" s="25"/>
      <c r="F117" s="49"/>
      <c r="G117" s="42"/>
      <c r="H117" s="8"/>
      <c r="I117" s="49"/>
      <c r="K117" s="49"/>
      <c r="L117" s="49"/>
      <c r="M117" s="49"/>
      <c r="N117" s="49"/>
      <c r="O117" s="8"/>
      <c r="P117" s="42"/>
      <c r="Q117" s="43"/>
      <c r="R117" s="43"/>
      <c r="S117" s="17"/>
      <c r="T117" s="49"/>
      <c r="U117" s="49"/>
    </row>
    <row r="118" spans="1:21" x14ac:dyDescent="0.2">
      <c r="B118" s="31"/>
      <c r="C118" s="24"/>
      <c r="D118" s="3"/>
      <c r="E118" s="25"/>
      <c r="F118" s="49"/>
      <c r="G118" s="42"/>
      <c r="I118" s="14"/>
      <c r="K118" s="49"/>
      <c r="L118" s="49"/>
      <c r="M118" s="49"/>
      <c r="N118" s="49"/>
      <c r="P118" s="31"/>
      <c r="Q118" s="24"/>
      <c r="R118" s="17"/>
      <c r="S118" s="25"/>
      <c r="T118" s="49"/>
      <c r="U118" s="42"/>
    </row>
    <row r="119" spans="1:21" ht="13.5" customHeight="1" x14ac:dyDescent="0.2">
      <c r="B119" s="42"/>
      <c r="C119" s="43"/>
      <c r="D119" s="43"/>
      <c r="E119" s="17"/>
      <c r="F119" s="49"/>
      <c r="G119" s="49"/>
      <c r="I119" s="112"/>
      <c r="J119" s="112"/>
      <c r="K119" s="112"/>
      <c r="L119" s="82"/>
      <c r="M119" s="82"/>
      <c r="N119" s="82"/>
      <c r="P119" s="42"/>
      <c r="Q119" s="43"/>
      <c r="R119" s="43"/>
      <c r="S119" s="17"/>
      <c r="T119" s="49"/>
      <c r="U119" s="49"/>
    </row>
    <row r="120" spans="1:21" x14ac:dyDescent="0.2">
      <c r="B120" s="49"/>
      <c r="C120" s="3"/>
      <c r="D120" s="49"/>
      <c r="E120" s="49"/>
      <c r="F120" s="49"/>
      <c r="G120" s="49"/>
      <c r="I120" s="49"/>
      <c r="J120" s="3"/>
      <c r="K120" s="49"/>
      <c r="L120" s="49"/>
      <c r="M120" s="49"/>
      <c r="N120" s="49"/>
      <c r="P120" s="31"/>
      <c r="Q120" s="24"/>
      <c r="R120" s="17"/>
      <c r="S120" s="25"/>
      <c r="T120" s="49"/>
      <c r="U120" s="42"/>
    </row>
    <row r="121" spans="1:21" x14ac:dyDescent="0.2">
      <c r="B121" s="49"/>
      <c r="C121" s="3"/>
      <c r="D121" s="49"/>
      <c r="E121" s="49"/>
      <c r="F121" s="49"/>
      <c r="G121" s="49"/>
      <c r="I121" s="49"/>
      <c r="J121" s="3"/>
      <c r="K121" s="49"/>
      <c r="L121" s="49"/>
      <c r="M121" s="49"/>
      <c r="N121" s="49"/>
      <c r="P121" s="31"/>
      <c r="Q121" s="24"/>
      <c r="R121" s="17"/>
      <c r="S121" s="25"/>
      <c r="T121" s="49"/>
      <c r="U121" s="42"/>
    </row>
    <row r="122" spans="1:21" x14ac:dyDescent="0.2">
      <c r="B122" s="49"/>
      <c r="C122" s="3"/>
      <c r="D122" s="49"/>
      <c r="E122" s="49"/>
      <c r="F122" s="49"/>
      <c r="G122" s="49"/>
      <c r="I122" s="49"/>
      <c r="J122" s="3"/>
      <c r="K122" s="49"/>
      <c r="L122" s="49"/>
      <c r="M122" s="49"/>
      <c r="N122" s="49"/>
      <c r="P122" s="31"/>
      <c r="Q122" s="24"/>
      <c r="R122" s="17"/>
      <c r="S122" s="25"/>
      <c r="T122" s="49"/>
      <c r="U122" s="42"/>
    </row>
    <row r="123" spans="1:21" x14ac:dyDescent="0.2">
      <c r="B123" s="49"/>
      <c r="C123" s="3"/>
      <c r="D123" s="49"/>
      <c r="E123" s="49"/>
      <c r="F123" s="49"/>
      <c r="G123" s="49"/>
      <c r="I123" s="49"/>
      <c r="J123" s="3"/>
      <c r="K123" s="49"/>
      <c r="L123" s="49"/>
      <c r="M123" s="49"/>
      <c r="N123" s="49"/>
      <c r="P123" s="42"/>
      <c r="Q123" s="50"/>
      <c r="R123" s="50"/>
      <c r="S123" s="17"/>
      <c r="T123" s="49"/>
      <c r="U123" s="42"/>
    </row>
    <row r="124" spans="1:21" x14ac:dyDescent="0.2">
      <c r="A124" s="8"/>
      <c r="B124" s="49"/>
      <c r="C124" s="3"/>
      <c r="D124" s="49"/>
      <c r="E124" s="49"/>
      <c r="F124" s="49"/>
      <c r="G124" s="49"/>
      <c r="H124" s="8"/>
      <c r="I124" s="49"/>
      <c r="J124" s="3"/>
      <c r="K124" s="49"/>
      <c r="L124" s="49"/>
      <c r="M124" s="49"/>
      <c r="N124" s="49"/>
      <c r="O124" s="8"/>
      <c r="P124" s="49"/>
      <c r="Q124" s="3"/>
      <c r="R124" s="49"/>
    </row>
    <row r="125" spans="1:21" x14ac:dyDescent="0.2">
      <c r="B125" s="49"/>
      <c r="C125" s="3"/>
      <c r="D125" s="49"/>
      <c r="E125" s="49"/>
      <c r="F125" s="49"/>
      <c r="G125" s="49"/>
      <c r="I125" s="49"/>
      <c r="J125" s="3"/>
      <c r="K125" s="49"/>
      <c r="L125" s="49"/>
      <c r="M125" s="49"/>
      <c r="N125" s="49"/>
      <c r="P125" s="49"/>
      <c r="Q125" s="3"/>
      <c r="R125" s="49"/>
    </row>
    <row r="126" spans="1:21" x14ac:dyDescent="0.2">
      <c r="B126" s="112"/>
      <c r="C126" s="112"/>
      <c r="D126" s="49"/>
      <c r="E126" s="49"/>
      <c r="F126" s="49"/>
      <c r="G126" s="49"/>
      <c r="I126" s="112"/>
      <c r="J126" s="112"/>
      <c r="K126" s="49"/>
      <c r="L126" s="49"/>
      <c r="M126" s="49"/>
      <c r="N126" s="49"/>
      <c r="P126" s="112"/>
      <c r="Q126" s="112"/>
      <c r="R126" s="49"/>
    </row>
  </sheetData>
  <mergeCells count="21">
    <mergeCell ref="P49:U49"/>
    <mergeCell ref="P56:U56"/>
    <mergeCell ref="B8:G8"/>
    <mergeCell ref="B33:G33"/>
    <mergeCell ref="B42:G42"/>
    <mergeCell ref="P126:Q126"/>
    <mergeCell ref="P14:U14"/>
    <mergeCell ref="P31:U31"/>
    <mergeCell ref="B1:F1"/>
    <mergeCell ref="I1:M1"/>
    <mergeCell ref="P1:T1"/>
    <mergeCell ref="B3:G3"/>
    <mergeCell ref="I3:N3"/>
    <mergeCell ref="P3:U3"/>
    <mergeCell ref="B59:G59"/>
    <mergeCell ref="B66:G66"/>
    <mergeCell ref="I62:N62"/>
    <mergeCell ref="I119:K119"/>
    <mergeCell ref="B126:C126"/>
    <mergeCell ref="I126:J126"/>
    <mergeCell ref="P40:U40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4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70650-0B9C-43D0-8836-C8A17CB4A33A}">
  <sheetPr>
    <pageSetUpPr fitToPage="1"/>
  </sheetPr>
  <dimension ref="A1:U129"/>
  <sheetViews>
    <sheetView view="pageBreakPreview" zoomScale="95" zoomScaleSheetLayoutView="95" workbookViewId="0">
      <pane ySplit="2" topLeftCell="A39" activePane="bottomLeft" state="frozen"/>
      <selection pane="bottomLeft" sqref="A1:XFD1048576"/>
    </sheetView>
  </sheetViews>
  <sheetFormatPr defaultColWidth="8.85546875" defaultRowHeight="14.25" x14ac:dyDescent="0.2"/>
  <cols>
    <col min="1" max="1" width="12.28515625" style="5" bestFit="1" customWidth="1"/>
    <col min="2" max="2" width="12" style="6" customWidth="1"/>
    <col min="3" max="3" width="10.7109375" style="6" customWidth="1"/>
    <col min="4" max="4" width="12.42578125" style="6" customWidth="1"/>
    <col min="5" max="5" width="11.7109375" style="6" customWidth="1"/>
    <col min="6" max="6" width="15.7109375" style="6" customWidth="1"/>
    <col min="7" max="7" width="14.7109375" style="6" customWidth="1"/>
    <col min="8" max="8" width="12.28515625" style="5" bestFit="1" customWidth="1"/>
    <col min="9" max="9" width="12.5703125" style="6" customWidth="1"/>
    <col min="10" max="10" width="10.7109375" style="6" customWidth="1"/>
    <col min="11" max="11" width="12.85546875" style="6" customWidth="1"/>
    <col min="12" max="12" width="11.7109375" style="6" customWidth="1"/>
    <col min="13" max="13" width="15.28515625" style="6" customWidth="1"/>
    <col min="14" max="14" width="15.28515625" style="6" bestFit="1" customWidth="1"/>
    <col min="15" max="15" width="12.28515625" style="5" bestFit="1" customWidth="1"/>
    <col min="16" max="16" width="12.28515625" style="6" customWidth="1"/>
    <col min="17" max="17" width="10.7109375" style="6" customWidth="1"/>
    <col min="18" max="18" width="13.42578125" style="6" customWidth="1"/>
    <col min="19" max="19" width="11.5703125" style="6" customWidth="1"/>
    <col min="20" max="20" width="15.85546875" style="6" customWidth="1"/>
    <col min="21" max="21" width="15.28515625" style="6" bestFit="1" customWidth="1"/>
    <col min="22" max="16384" width="8.85546875" style="6"/>
  </cols>
  <sheetData>
    <row r="1" spans="1:21" ht="15" x14ac:dyDescent="0.25">
      <c r="B1" s="117" t="s">
        <v>2</v>
      </c>
      <c r="C1" s="118"/>
      <c r="D1" s="118"/>
      <c r="E1" s="118"/>
      <c r="F1" s="118"/>
      <c r="G1" s="96"/>
      <c r="I1" s="119" t="s">
        <v>4</v>
      </c>
      <c r="J1" s="120"/>
      <c r="K1" s="120"/>
      <c r="L1" s="120"/>
      <c r="M1" s="120"/>
      <c r="N1" s="96"/>
      <c r="P1" s="119" t="s">
        <v>3</v>
      </c>
      <c r="Q1" s="120"/>
      <c r="R1" s="120"/>
      <c r="S1" s="120"/>
      <c r="T1" s="120"/>
    </row>
    <row r="2" spans="1:21" ht="76.5" x14ac:dyDescent="0.2">
      <c r="B2" s="7" t="s">
        <v>5</v>
      </c>
      <c r="C2" s="27" t="s">
        <v>9</v>
      </c>
      <c r="D2" s="27" t="s">
        <v>6</v>
      </c>
      <c r="E2" s="7" t="s">
        <v>7</v>
      </c>
      <c r="F2" s="28" t="s">
        <v>1</v>
      </c>
      <c r="G2" s="28" t="s">
        <v>8</v>
      </c>
      <c r="I2" s="7" t="s">
        <v>5</v>
      </c>
      <c r="J2" s="27" t="s">
        <v>9</v>
      </c>
      <c r="K2" s="27" t="s">
        <v>6</v>
      </c>
      <c r="L2" s="7" t="s">
        <v>7</v>
      </c>
      <c r="M2" s="28" t="s">
        <v>1</v>
      </c>
      <c r="N2" s="28" t="s">
        <v>8</v>
      </c>
      <c r="P2" s="7" t="s">
        <v>5</v>
      </c>
      <c r="Q2" s="27" t="s">
        <v>9</v>
      </c>
      <c r="R2" s="27" t="s">
        <v>6</v>
      </c>
      <c r="S2" s="7" t="s">
        <v>7</v>
      </c>
      <c r="T2" s="28" t="s">
        <v>1</v>
      </c>
      <c r="U2" s="28" t="s">
        <v>8</v>
      </c>
    </row>
    <row r="3" spans="1:21" ht="13.9" customHeight="1" x14ac:dyDescent="0.2">
      <c r="A3" s="8"/>
      <c r="B3" s="121" t="s">
        <v>39</v>
      </c>
      <c r="C3" s="114"/>
      <c r="D3" s="114"/>
      <c r="E3" s="114"/>
      <c r="F3" s="114"/>
      <c r="G3" s="115"/>
      <c r="H3" s="8"/>
      <c r="I3" s="121" t="s">
        <v>40</v>
      </c>
      <c r="J3" s="114"/>
      <c r="K3" s="114"/>
      <c r="L3" s="114"/>
      <c r="M3" s="114"/>
      <c r="N3" s="115"/>
      <c r="O3" s="8"/>
      <c r="P3" s="121" t="s">
        <v>45</v>
      </c>
      <c r="Q3" s="114"/>
      <c r="R3" s="114"/>
      <c r="S3" s="114"/>
      <c r="T3" s="114"/>
      <c r="U3" s="115"/>
    </row>
    <row r="4" spans="1:21" ht="13.9" customHeight="1" x14ac:dyDescent="0.2">
      <c r="A4" s="8">
        <v>44287</v>
      </c>
      <c r="B4" s="84">
        <v>253.18</v>
      </c>
      <c r="C4" s="85">
        <v>110880</v>
      </c>
      <c r="D4" s="86">
        <v>0.98899999999999999</v>
      </c>
      <c r="E4" s="87">
        <v>98.371212121212125</v>
      </c>
      <c r="F4" s="4">
        <f t="shared" ref="F4" si="0">C4*E4/100</f>
        <v>109074</v>
      </c>
      <c r="G4" s="38">
        <f t="shared" ref="G4" si="1">C4*D4</f>
        <v>109660.31999999999</v>
      </c>
      <c r="H4" s="8">
        <v>44287</v>
      </c>
      <c r="I4" s="34">
        <v>164.31</v>
      </c>
      <c r="J4" s="35">
        <v>110880</v>
      </c>
      <c r="K4" s="36">
        <v>0.98299999999999998</v>
      </c>
      <c r="L4" s="37">
        <v>97.582972582972587</v>
      </c>
      <c r="M4" s="4">
        <f t="shared" ref="M4" si="2">J4*L4/100</f>
        <v>108200</v>
      </c>
      <c r="N4" s="38">
        <f t="shared" ref="N4" si="3">J4*K4</f>
        <v>108995.04</v>
      </c>
      <c r="O4" s="8">
        <v>44287</v>
      </c>
      <c r="P4" s="84">
        <v>428.45</v>
      </c>
      <c r="Q4" s="85">
        <v>80640</v>
      </c>
      <c r="R4" s="89">
        <v>0.98</v>
      </c>
      <c r="S4" s="87">
        <v>96.979166666666671</v>
      </c>
      <c r="T4" s="4">
        <f t="shared" ref="T4" si="4">Q4*S4/100</f>
        <v>78204</v>
      </c>
      <c r="U4" s="38">
        <f t="shared" ref="U4" si="5">Q4*R4</f>
        <v>79027.199999999997</v>
      </c>
    </row>
    <row r="5" spans="1:21" ht="12.75" customHeight="1" x14ac:dyDescent="0.2">
      <c r="B5" s="29">
        <v>251.75</v>
      </c>
      <c r="C5" s="12">
        <v>110880</v>
      </c>
      <c r="D5" s="2">
        <v>0.99299999999999999</v>
      </c>
      <c r="E5" s="10">
        <v>98.371212121212125</v>
      </c>
      <c r="F5" s="4">
        <f t="shared" ref="F5:F11" si="6">C5*E5/100</f>
        <v>109074</v>
      </c>
      <c r="G5" s="38">
        <f t="shared" ref="G5:G11" si="7">C5*D5</f>
        <v>110103.84</v>
      </c>
      <c r="I5" s="97">
        <v>163.38</v>
      </c>
      <c r="J5" s="33">
        <v>110880</v>
      </c>
      <c r="K5" s="109">
        <v>0.96299999999999997</v>
      </c>
      <c r="L5" s="9">
        <v>93.679653679653683</v>
      </c>
      <c r="M5" s="4">
        <f t="shared" ref="M5" si="8">J5*L5/100</f>
        <v>103872</v>
      </c>
      <c r="N5" s="38">
        <f t="shared" ref="N5" si="9">J5*K5</f>
        <v>106777.44</v>
      </c>
      <c r="P5" s="29">
        <v>430.35</v>
      </c>
      <c r="Q5" s="12">
        <v>80640</v>
      </c>
      <c r="R5" s="1">
        <v>0.98599999999999999</v>
      </c>
      <c r="S5" s="10">
        <v>96.979166666666671</v>
      </c>
      <c r="T5" s="4">
        <f t="shared" ref="T5:T7" si="10">Q5*S5/100</f>
        <v>78204</v>
      </c>
      <c r="U5" s="38">
        <f t="shared" ref="U5:U7" si="11">Q5*R5</f>
        <v>79511.039999999994</v>
      </c>
    </row>
    <row r="6" spans="1:21" x14ac:dyDescent="0.2">
      <c r="A6" s="8">
        <v>44288</v>
      </c>
      <c r="B6" s="29">
        <v>252.31</v>
      </c>
      <c r="C6" s="12">
        <v>110880</v>
      </c>
      <c r="D6" s="2">
        <v>0.98499999999999999</v>
      </c>
      <c r="E6" s="10">
        <v>96.029040404040401</v>
      </c>
      <c r="F6" s="4">
        <f t="shared" si="6"/>
        <v>106477</v>
      </c>
      <c r="G6" s="38">
        <f t="shared" si="7"/>
        <v>109216.8</v>
      </c>
      <c r="I6" s="52">
        <f>AVERAGE(I4:I5)</f>
        <v>163.845</v>
      </c>
      <c r="J6" s="53"/>
      <c r="K6" s="54" t="s">
        <v>0</v>
      </c>
      <c r="L6" s="21">
        <f>M6/N6</f>
        <v>0.98285008356950809</v>
      </c>
      <c r="M6" s="64">
        <f>SUM(M4:M5)</f>
        <v>212072</v>
      </c>
      <c r="N6" s="64">
        <f>SUM(N4:N5)</f>
        <v>215772.47999999998</v>
      </c>
      <c r="O6" s="8">
        <v>44288</v>
      </c>
      <c r="P6" s="29">
        <v>429.7</v>
      </c>
      <c r="Q6" s="12">
        <v>80640</v>
      </c>
      <c r="R6" s="1">
        <v>0.98299999999999998</v>
      </c>
      <c r="S6" s="10">
        <v>96.979166666666671</v>
      </c>
      <c r="T6" s="4">
        <f t="shared" si="10"/>
        <v>78204</v>
      </c>
      <c r="U6" s="38">
        <f t="shared" si="11"/>
        <v>79269.119999999995</v>
      </c>
    </row>
    <row r="7" spans="1:21" x14ac:dyDescent="0.2">
      <c r="B7" s="29">
        <v>252.18</v>
      </c>
      <c r="C7" s="12">
        <v>110880</v>
      </c>
      <c r="D7" s="2">
        <v>0.98899999999999999</v>
      </c>
      <c r="E7" s="10">
        <v>96.029040404040401</v>
      </c>
      <c r="F7" s="4">
        <f t="shared" si="6"/>
        <v>106477</v>
      </c>
      <c r="G7" s="38">
        <f t="shared" si="7"/>
        <v>109660.31999999999</v>
      </c>
      <c r="I7" s="29"/>
      <c r="J7" s="12"/>
      <c r="K7" s="1"/>
      <c r="L7" s="10"/>
      <c r="M7" s="4"/>
      <c r="N7" s="38"/>
      <c r="P7" s="29">
        <v>430.75</v>
      </c>
      <c r="Q7" s="12">
        <v>80640</v>
      </c>
      <c r="R7" s="1">
        <v>0.98199999999999998</v>
      </c>
      <c r="S7" s="10">
        <v>90.052083333333329</v>
      </c>
      <c r="T7" s="4">
        <f t="shared" si="10"/>
        <v>72618</v>
      </c>
      <c r="U7" s="38">
        <f t="shared" si="11"/>
        <v>79188.479999999996</v>
      </c>
    </row>
    <row r="8" spans="1:21" ht="13.9" customHeight="1" x14ac:dyDescent="0.2">
      <c r="A8" s="8">
        <v>44289</v>
      </c>
      <c r="B8" s="29">
        <v>253</v>
      </c>
      <c r="C8" s="12">
        <v>110880</v>
      </c>
      <c r="D8" s="2">
        <v>0.98599999999999999</v>
      </c>
      <c r="E8" s="10">
        <v>96.029040404040401</v>
      </c>
      <c r="F8" s="4">
        <f t="shared" si="6"/>
        <v>106477</v>
      </c>
      <c r="G8" s="38">
        <f t="shared" si="7"/>
        <v>109327.67999999999</v>
      </c>
      <c r="I8" s="121" t="s">
        <v>51</v>
      </c>
      <c r="J8" s="114"/>
      <c r="K8" s="114"/>
      <c r="L8" s="114"/>
      <c r="M8" s="114"/>
      <c r="N8" s="115"/>
      <c r="P8" s="52">
        <f>AVERAGE(P4:P7)</f>
        <v>429.8125</v>
      </c>
      <c r="Q8" s="53"/>
      <c r="R8" s="54" t="s">
        <v>0</v>
      </c>
      <c r="S8" s="21">
        <f>T8/U8</f>
        <v>0.96919252946663281</v>
      </c>
      <c r="T8" s="64">
        <f>SUM(T4:T7)</f>
        <v>307230</v>
      </c>
      <c r="U8" s="64">
        <f>SUM(U4:U7)</f>
        <v>316995.83999999997</v>
      </c>
    </row>
    <row r="9" spans="1:21" x14ac:dyDescent="0.2">
      <c r="B9" s="29">
        <v>253.31</v>
      </c>
      <c r="C9" s="12">
        <v>110880</v>
      </c>
      <c r="D9" s="2">
        <v>0.99199999999999999</v>
      </c>
      <c r="E9" s="10">
        <v>98.371212121212125</v>
      </c>
      <c r="F9" s="4">
        <f t="shared" si="6"/>
        <v>109074</v>
      </c>
      <c r="G9" s="38">
        <f t="shared" si="7"/>
        <v>109992.96000000001</v>
      </c>
      <c r="H9" s="8">
        <v>44288</v>
      </c>
      <c r="I9" s="29">
        <v>184.2</v>
      </c>
      <c r="J9" s="12">
        <v>133200</v>
      </c>
      <c r="K9" s="1">
        <v>0.82199999999999995</v>
      </c>
      <c r="L9" s="10">
        <v>57.081081081081088</v>
      </c>
      <c r="M9" s="4">
        <f t="shared" ref="M9" si="12">J9*L9/100</f>
        <v>76032.000000000015</v>
      </c>
      <c r="N9" s="38">
        <f t="shared" ref="N9" si="13">J9*K9</f>
        <v>109490.4</v>
      </c>
      <c r="P9" s="29"/>
      <c r="Q9" s="12"/>
      <c r="R9" s="1"/>
      <c r="S9" s="10"/>
      <c r="T9" s="4"/>
      <c r="U9" s="38"/>
    </row>
    <row r="10" spans="1:21" x14ac:dyDescent="0.2">
      <c r="A10" s="8">
        <v>44290</v>
      </c>
      <c r="B10" s="29">
        <v>253.5</v>
      </c>
      <c r="C10" s="12">
        <v>110880</v>
      </c>
      <c r="D10" s="2">
        <v>0.99299999999999999</v>
      </c>
      <c r="E10" s="10">
        <v>98.371212121212125</v>
      </c>
      <c r="F10" s="4">
        <f t="shared" si="6"/>
        <v>109074</v>
      </c>
      <c r="G10" s="38">
        <f t="shared" si="7"/>
        <v>110103.84</v>
      </c>
      <c r="I10" s="29">
        <v>184.45</v>
      </c>
      <c r="J10" s="12">
        <v>133200</v>
      </c>
      <c r="K10" s="1">
        <v>0.93600000000000005</v>
      </c>
      <c r="L10" s="10">
        <v>88.792792792792795</v>
      </c>
      <c r="M10" s="4">
        <f t="shared" ref="M10:M16" si="14">J10*L10/100</f>
        <v>118272</v>
      </c>
      <c r="N10" s="38">
        <f t="shared" ref="N10:N16" si="15">J10*K10</f>
        <v>124675.20000000001</v>
      </c>
      <c r="P10" s="121" t="s">
        <v>52</v>
      </c>
      <c r="Q10" s="114"/>
      <c r="R10" s="114"/>
      <c r="S10" s="114"/>
      <c r="T10" s="114"/>
      <c r="U10" s="115"/>
    </row>
    <row r="11" spans="1:21" ht="14.25" customHeight="1" x14ac:dyDescent="0.2">
      <c r="B11" s="29">
        <v>253.06</v>
      </c>
      <c r="C11" s="12">
        <v>110880</v>
      </c>
      <c r="D11" s="2">
        <v>0.98899999999999999</v>
      </c>
      <c r="E11" s="10">
        <v>96.029040404040401</v>
      </c>
      <c r="F11" s="4">
        <f t="shared" si="6"/>
        <v>106477</v>
      </c>
      <c r="G11" s="38">
        <f t="shared" si="7"/>
        <v>109660.31999999999</v>
      </c>
      <c r="H11" s="8">
        <v>44289</v>
      </c>
      <c r="I11" s="29">
        <v>184.75</v>
      </c>
      <c r="J11" s="12">
        <v>133200</v>
      </c>
      <c r="K11" s="1">
        <v>0.95299999999999996</v>
      </c>
      <c r="L11" s="10">
        <v>85.621621621621628</v>
      </c>
      <c r="M11" s="4">
        <f t="shared" si="14"/>
        <v>114048</v>
      </c>
      <c r="N11" s="38">
        <f t="shared" si="15"/>
        <v>126939.59999999999</v>
      </c>
      <c r="O11" s="8">
        <v>44289</v>
      </c>
      <c r="P11" s="29">
        <v>370.7</v>
      </c>
      <c r="Q11" s="12">
        <v>78480</v>
      </c>
      <c r="R11" s="1">
        <v>0.94199999999999995</v>
      </c>
      <c r="S11" s="10">
        <v>69.678899082568819</v>
      </c>
      <c r="T11" s="4">
        <f t="shared" ref="T11" si="16">Q11*S11/100</f>
        <v>54684.000000000007</v>
      </c>
      <c r="U11" s="38">
        <f t="shared" ref="U11" si="17">Q11*R11</f>
        <v>73928.159999999989</v>
      </c>
    </row>
    <row r="12" spans="1:21" ht="14.25" customHeight="1" x14ac:dyDescent="0.2">
      <c r="B12" s="52">
        <f>AVERAGE(B4:B11)</f>
        <v>252.78625</v>
      </c>
      <c r="C12" s="53"/>
      <c r="D12" s="54" t="s">
        <v>0</v>
      </c>
      <c r="E12" s="21">
        <f>F12/G12</f>
        <v>0.98231557617611198</v>
      </c>
      <c r="F12" s="64">
        <f>SUM(F4:F11)</f>
        <v>862204</v>
      </c>
      <c r="G12" s="64">
        <f>SUM(G4:G11)</f>
        <v>877726.07999999984</v>
      </c>
      <c r="I12" s="29">
        <v>184.41</v>
      </c>
      <c r="J12" s="12">
        <v>133200</v>
      </c>
      <c r="K12" s="1">
        <v>0.98</v>
      </c>
      <c r="L12" s="10">
        <v>91.963963963963963</v>
      </c>
      <c r="M12" s="4">
        <f t="shared" si="14"/>
        <v>122496</v>
      </c>
      <c r="N12" s="38">
        <f t="shared" si="15"/>
        <v>130536</v>
      </c>
      <c r="P12" s="29">
        <v>369.81</v>
      </c>
      <c r="Q12" s="12">
        <v>78480</v>
      </c>
      <c r="R12" s="1">
        <v>0.97299999999999998</v>
      </c>
      <c r="S12" s="10">
        <v>94.403669724770651</v>
      </c>
      <c r="T12" s="4">
        <f t="shared" ref="T12:T44" si="18">Q12*S12/100</f>
        <v>74088.000000000015</v>
      </c>
      <c r="U12" s="38">
        <f t="shared" ref="U12:U44" si="19">Q12*R12</f>
        <v>76361.039999999994</v>
      </c>
    </row>
    <row r="13" spans="1:21" ht="14.25" customHeight="1" x14ac:dyDescent="0.2">
      <c r="B13" s="29"/>
      <c r="C13" s="12"/>
      <c r="D13" s="2"/>
      <c r="E13" s="10"/>
      <c r="F13" s="4"/>
      <c r="G13" s="38"/>
      <c r="H13" s="8">
        <v>44290</v>
      </c>
      <c r="I13" s="29">
        <v>184.56</v>
      </c>
      <c r="J13" s="12">
        <v>133200</v>
      </c>
      <c r="K13" s="1">
        <v>0.97699999999999998</v>
      </c>
      <c r="L13" s="10">
        <v>88.792792792792795</v>
      </c>
      <c r="M13" s="4">
        <f t="shared" si="14"/>
        <v>118272</v>
      </c>
      <c r="N13" s="38">
        <f t="shared" si="15"/>
        <v>130136.4</v>
      </c>
      <c r="O13" s="8">
        <v>44290</v>
      </c>
      <c r="P13" s="29">
        <v>371.5</v>
      </c>
      <c r="Q13" s="12">
        <v>78480</v>
      </c>
      <c r="R13" s="1">
        <v>0.99299999999999999</v>
      </c>
      <c r="S13" s="10">
        <v>94.403669724770651</v>
      </c>
      <c r="T13" s="4">
        <f t="shared" si="18"/>
        <v>74088.000000000015</v>
      </c>
      <c r="U13" s="38">
        <f t="shared" si="19"/>
        <v>77930.64</v>
      </c>
    </row>
    <row r="14" spans="1:21" ht="14.25" customHeight="1" x14ac:dyDescent="0.2">
      <c r="A14" s="15"/>
      <c r="B14" s="121" t="s">
        <v>46</v>
      </c>
      <c r="C14" s="114"/>
      <c r="D14" s="114"/>
      <c r="E14" s="114"/>
      <c r="F14" s="114"/>
      <c r="G14" s="115"/>
      <c r="H14" s="15"/>
      <c r="I14" s="29">
        <v>184.79</v>
      </c>
      <c r="J14" s="12">
        <v>134640</v>
      </c>
      <c r="K14" s="1">
        <v>0.97</v>
      </c>
      <c r="L14" s="10">
        <v>94.117647058823522</v>
      </c>
      <c r="M14" s="4">
        <f t="shared" si="14"/>
        <v>126719.99999999999</v>
      </c>
      <c r="N14" s="38">
        <f t="shared" si="15"/>
        <v>130600.8</v>
      </c>
      <c r="O14" s="6"/>
      <c r="P14" s="29">
        <v>372.04</v>
      </c>
      <c r="Q14" s="12">
        <v>78480</v>
      </c>
      <c r="R14" s="1">
        <v>0.97299999999999998</v>
      </c>
      <c r="S14" s="10">
        <v>94.403669724770651</v>
      </c>
      <c r="T14" s="4">
        <f t="shared" si="18"/>
        <v>74088.000000000015</v>
      </c>
      <c r="U14" s="38">
        <f t="shared" si="19"/>
        <v>76361.039999999994</v>
      </c>
    </row>
    <row r="15" spans="1:21" ht="12.75" customHeight="1" x14ac:dyDescent="0.2">
      <c r="A15" s="23">
        <v>44291</v>
      </c>
      <c r="B15" s="29">
        <v>422.57</v>
      </c>
      <c r="C15" s="12">
        <v>84240</v>
      </c>
      <c r="D15" s="2">
        <v>0.87</v>
      </c>
      <c r="E15" s="10">
        <v>44.871794871794876</v>
      </c>
      <c r="F15" s="4">
        <f t="shared" ref="F15" si="20">C15*E15/100</f>
        <v>37800.000000000007</v>
      </c>
      <c r="G15" s="38">
        <f t="shared" ref="G15" si="21">C15*D15</f>
        <v>73288.800000000003</v>
      </c>
      <c r="H15" s="23">
        <v>44291</v>
      </c>
      <c r="I15" s="29">
        <v>184.94</v>
      </c>
      <c r="J15" s="12">
        <v>135360</v>
      </c>
      <c r="K15" s="1">
        <v>0.98399999999999999</v>
      </c>
      <c r="L15" s="10">
        <v>90.496453900709213</v>
      </c>
      <c r="M15" s="4">
        <f t="shared" si="14"/>
        <v>122495.99999999999</v>
      </c>
      <c r="N15" s="38">
        <f t="shared" si="15"/>
        <v>133194.23999999999</v>
      </c>
      <c r="O15" s="23">
        <v>44291</v>
      </c>
      <c r="P15" s="29">
        <v>371.12</v>
      </c>
      <c r="Q15" s="12">
        <v>78480</v>
      </c>
      <c r="R15" s="1">
        <v>0.99</v>
      </c>
      <c r="S15" s="10">
        <v>94.403669724770651</v>
      </c>
      <c r="T15" s="4">
        <f t="shared" si="18"/>
        <v>74088.000000000015</v>
      </c>
      <c r="U15" s="38">
        <f t="shared" si="19"/>
        <v>77695.199999999997</v>
      </c>
    </row>
    <row r="16" spans="1:21" ht="14.25" customHeight="1" x14ac:dyDescent="0.2">
      <c r="B16" s="29">
        <v>422.52</v>
      </c>
      <c r="C16" s="12">
        <v>84240</v>
      </c>
      <c r="D16" s="2">
        <v>0.96799999999999997</v>
      </c>
      <c r="E16" s="10">
        <v>89.743589743589752</v>
      </c>
      <c r="F16" s="4">
        <f t="shared" ref="F16:F20" si="22">C16*E16/100</f>
        <v>75600.000000000015</v>
      </c>
      <c r="G16" s="38">
        <f t="shared" ref="G16:G20" si="23">C16*D16</f>
        <v>81544.319999999992</v>
      </c>
      <c r="I16" s="29">
        <v>184.87</v>
      </c>
      <c r="J16" s="12">
        <v>136080</v>
      </c>
      <c r="K16" s="1">
        <v>0.97699999999999998</v>
      </c>
      <c r="L16" s="10">
        <v>90.017636684303355</v>
      </c>
      <c r="M16" s="4">
        <f t="shared" si="14"/>
        <v>122496</v>
      </c>
      <c r="N16" s="38">
        <f t="shared" si="15"/>
        <v>132950.16</v>
      </c>
      <c r="P16" s="29">
        <v>371.64</v>
      </c>
      <c r="Q16" s="12">
        <v>78480</v>
      </c>
      <c r="R16" s="1">
        <v>0.97899999999999998</v>
      </c>
      <c r="S16" s="10">
        <v>96.651376146788991</v>
      </c>
      <c r="T16" s="4">
        <f t="shared" si="18"/>
        <v>75852</v>
      </c>
      <c r="U16" s="38">
        <f t="shared" si="19"/>
        <v>76831.92</v>
      </c>
    </row>
    <row r="17" spans="1:21" ht="13.9" customHeight="1" x14ac:dyDescent="0.2">
      <c r="A17" s="8">
        <v>44292</v>
      </c>
      <c r="B17" s="29">
        <v>421.3</v>
      </c>
      <c r="C17" s="12">
        <v>86400</v>
      </c>
      <c r="D17" s="2">
        <v>0.96399999999999997</v>
      </c>
      <c r="E17" s="10">
        <v>84.965277777777786</v>
      </c>
      <c r="F17" s="4">
        <f t="shared" si="22"/>
        <v>73410.000000000015</v>
      </c>
      <c r="G17" s="38">
        <f t="shared" si="23"/>
        <v>83289.599999999991</v>
      </c>
      <c r="I17" s="52">
        <f>AVERAGE(I9:I16)</f>
        <v>184.62124999999997</v>
      </c>
      <c r="J17" s="53"/>
      <c r="K17" s="54" t="s">
        <v>0</v>
      </c>
      <c r="L17" s="21">
        <f>M17/N17</f>
        <v>0.90408579955205715</v>
      </c>
      <c r="M17" s="64">
        <f>SUM(M9:M16)</f>
        <v>920832</v>
      </c>
      <c r="N17" s="64">
        <f>SUM(N9:N16)</f>
        <v>1018522.8</v>
      </c>
      <c r="O17" s="8">
        <v>44292</v>
      </c>
      <c r="P17" s="29">
        <v>370.92</v>
      </c>
      <c r="Q17" s="12">
        <v>78480</v>
      </c>
      <c r="R17" s="1">
        <v>0.98299999999999998</v>
      </c>
      <c r="S17" s="10">
        <v>96.651376146788991</v>
      </c>
      <c r="T17" s="4">
        <f t="shared" si="18"/>
        <v>75852</v>
      </c>
      <c r="U17" s="38">
        <f t="shared" si="19"/>
        <v>77145.84</v>
      </c>
    </row>
    <row r="18" spans="1:21" x14ac:dyDescent="0.2">
      <c r="B18" s="29">
        <v>422.08</v>
      </c>
      <c r="C18" s="12">
        <v>86400</v>
      </c>
      <c r="D18" s="2">
        <v>0.98499999999999999</v>
      </c>
      <c r="E18" s="10">
        <v>94.0625</v>
      </c>
      <c r="F18" s="4">
        <f t="shared" si="22"/>
        <v>81270</v>
      </c>
      <c r="G18" s="38">
        <f t="shared" si="23"/>
        <v>85104</v>
      </c>
      <c r="I18" s="29"/>
      <c r="J18" s="12"/>
      <c r="K18" s="1"/>
      <c r="L18" s="10"/>
      <c r="M18" s="4"/>
      <c r="N18" s="38"/>
      <c r="O18" s="6"/>
      <c r="P18" s="29">
        <v>370.97</v>
      </c>
      <c r="Q18" s="12">
        <v>78480</v>
      </c>
      <c r="R18" s="1">
        <v>0.99299999999999999</v>
      </c>
      <c r="S18" s="10">
        <v>96.651376146788991</v>
      </c>
      <c r="T18" s="4">
        <f t="shared" si="18"/>
        <v>75852</v>
      </c>
      <c r="U18" s="38">
        <f t="shared" si="19"/>
        <v>77930.64</v>
      </c>
    </row>
    <row r="19" spans="1:21" x14ac:dyDescent="0.2">
      <c r="A19" s="8">
        <v>44293</v>
      </c>
      <c r="B19" s="29">
        <v>420.5</v>
      </c>
      <c r="C19" s="12">
        <v>86400</v>
      </c>
      <c r="D19" s="2">
        <v>0.97099999999999997</v>
      </c>
      <c r="E19" s="10">
        <v>94.0625</v>
      </c>
      <c r="F19" s="4">
        <f t="shared" si="22"/>
        <v>81270</v>
      </c>
      <c r="G19" s="38">
        <f t="shared" si="23"/>
        <v>83894.399999999994</v>
      </c>
      <c r="I19" s="121" t="s">
        <v>49</v>
      </c>
      <c r="J19" s="114"/>
      <c r="K19" s="114"/>
      <c r="L19" s="114"/>
      <c r="M19" s="114"/>
      <c r="N19" s="115"/>
      <c r="O19" s="8">
        <v>44293</v>
      </c>
      <c r="P19" s="29">
        <v>370.85</v>
      </c>
      <c r="Q19" s="12">
        <v>78480</v>
      </c>
      <c r="R19" s="1">
        <v>0.98599999999999999</v>
      </c>
      <c r="S19" s="10">
        <v>96.651376146788991</v>
      </c>
      <c r="T19" s="4">
        <f t="shared" si="18"/>
        <v>75852</v>
      </c>
      <c r="U19" s="38">
        <f t="shared" si="19"/>
        <v>77381.279999999999</v>
      </c>
    </row>
    <row r="20" spans="1:21" x14ac:dyDescent="0.2">
      <c r="B20" s="29">
        <v>421.54</v>
      </c>
      <c r="C20" s="12">
        <v>86400</v>
      </c>
      <c r="D20" s="2">
        <v>0.999</v>
      </c>
      <c r="E20" s="10">
        <v>98.4375</v>
      </c>
      <c r="F20" s="4">
        <f t="shared" si="22"/>
        <v>85050</v>
      </c>
      <c r="G20" s="38">
        <f t="shared" si="23"/>
        <v>86313.600000000006</v>
      </c>
      <c r="H20" s="8">
        <v>44292</v>
      </c>
      <c r="I20" s="29">
        <v>141.19999999999999</v>
      </c>
      <c r="J20" s="12">
        <v>146880</v>
      </c>
      <c r="K20" s="1">
        <v>0.93600000000000005</v>
      </c>
      <c r="L20" s="10">
        <v>75.925925925925924</v>
      </c>
      <c r="M20" s="4">
        <f t="shared" ref="M20" si="24">J20*L20/100</f>
        <v>111520</v>
      </c>
      <c r="N20" s="38">
        <f t="shared" ref="N20" si="25">J20*K20</f>
        <v>137479.68000000002</v>
      </c>
      <c r="O20" s="8"/>
      <c r="P20" s="29">
        <v>370.95</v>
      </c>
      <c r="Q20" s="12">
        <v>78480</v>
      </c>
      <c r="R20" s="1">
        <v>0.99399999999999999</v>
      </c>
      <c r="S20" s="10">
        <v>96.651376146788991</v>
      </c>
      <c r="T20" s="4">
        <f t="shared" si="18"/>
        <v>75852</v>
      </c>
      <c r="U20" s="38">
        <f t="shared" si="19"/>
        <v>78009.119999999995</v>
      </c>
    </row>
    <row r="21" spans="1:21" x14ac:dyDescent="0.2">
      <c r="B21" s="52">
        <f>AVERAGE(B15:B20)</f>
        <v>421.75166666666661</v>
      </c>
      <c r="C21" s="53"/>
      <c r="D21" s="54" t="s">
        <v>0</v>
      </c>
      <c r="E21" s="21">
        <f>F21/G21</f>
        <v>0.88035961474295943</v>
      </c>
      <c r="F21" s="64">
        <f>SUM(F15:F20)</f>
        <v>434400.00000000006</v>
      </c>
      <c r="G21" s="64">
        <f>SUM(G15:G20)</f>
        <v>493434.72</v>
      </c>
      <c r="I21" s="29">
        <v>141.63</v>
      </c>
      <c r="J21" s="12">
        <v>146880</v>
      </c>
      <c r="K21" s="1">
        <v>0.99099999999999999</v>
      </c>
      <c r="L21" s="10">
        <v>94.907407407407405</v>
      </c>
      <c r="M21" s="4">
        <f t="shared" ref="M21:M31" si="26">J21*L21/100</f>
        <v>139400</v>
      </c>
      <c r="N21" s="38">
        <f t="shared" ref="N21:N31" si="27">J21*K21</f>
        <v>145558.07999999999</v>
      </c>
      <c r="O21" s="8">
        <v>44294</v>
      </c>
      <c r="P21" s="29">
        <v>369.81</v>
      </c>
      <c r="Q21" s="12">
        <v>78480</v>
      </c>
      <c r="R21" s="1">
        <v>0.98299999999999998</v>
      </c>
      <c r="S21" s="10">
        <v>94.403669724770651</v>
      </c>
      <c r="T21" s="4">
        <f t="shared" si="18"/>
        <v>74088.000000000015</v>
      </c>
      <c r="U21" s="38">
        <f t="shared" si="19"/>
        <v>77145.84</v>
      </c>
    </row>
    <row r="22" spans="1:21" x14ac:dyDescent="0.2">
      <c r="B22" s="29"/>
      <c r="C22" s="12"/>
      <c r="D22" s="2"/>
      <c r="E22" s="10"/>
      <c r="F22" s="4"/>
      <c r="G22" s="38"/>
      <c r="H22" s="8">
        <v>44293</v>
      </c>
      <c r="I22" s="29">
        <v>141.6</v>
      </c>
      <c r="J22" s="12">
        <v>146880</v>
      </c>
      <c r="K22" s="1">
        <v>0.97299999999999998</v>
      </c>
      <c r="L22" s="10">
        <v>94.907407407407405</v>
      </c>
      <c r="M22" s="4">
        <f t="shared" si="26"/>
        <v>139400</v>
      </c>
      <c r="N22" s="38">
        <f t="shared" si="27"/>
        <v>142914.23999999999</v>
      </c>
      <c r="P22" s="29">
        <v>371.39</v>
      </c>
      <c r="Q22" s="12">
        <v>78480</v>
      </c>
      <c r="R22" s="1">
        <v>0.98299999999999998</v>
      </c>
      <c r="S22" s="10">
        <v>96.651376146788991</v>
      </c>
      <c r="T22" s="4">
        <f t="shared" si="18"/>
        <v>75852</v>
      </c>
      <c r="U22" s="38">
        <f t="shared" si="19"/>
        <v>77145.84</v>
      </c>
    </row>
    <row r="23" spans="1:21" ht="14.25" customHeight="1" x14ac:dyDescent="0.2">
      <c r="B23" s="121" t="s">
        <v>47</v>
      </c>
      <c r="C23" s="114"/>
      <c r="D23" s="114"/>
      <c r="E23" s="114"/>
      <c r="F23" s="114"/>
      <c r="G23" s="115"/>
      <c r="I23" s="29">
        <v>141.6</v>
      </c>
      <c r="J23" s="12">
        <v>146880</v>
      </c>
      <c r="K23" s="1">
        <v>0.98899999999999999</v>
      </c>
      <c r="L23" s="10">
        <v>90.162037037037038</v>
      </c>
      <c r="M23" s="4">
        <f t="shared" si="26"/>
        <v>132430</v>
      </c>
      <c r="N23" s="38">
        <f t="shared" si="27"/>
        <v>145264.32000000001</v>
      </c>
      <c r="O23" s="8">
        <v>44295</v>
      </c>
      <c r="P23" s="29">
        <v>371.89</v>
      </c>
      <c r="Q23" s="12">
        <v>78480</v>
      </c>
      <c r="R23" s="1">
        <v>0.98</v>
      </c>
      <c r="S23" s="10">
        <v>96.651376146788991</v>
      </c>
      <c r="T23" s="4">
        <f t="shared" si="18"/>
        <v>75852</v>
      </c>
      <c r="U23" s="38">
        <f t="shared" si="19"/>
        <v>76910.399999999994</v>
      </c>
    </row>
    <row r="24" spans="1:21" ht="14.25" customHeight="1" x14ac:dyDescent="0.2">
      <c r="A24" s="8">
        <v>44294</v>
      </c>
      <c r="B24" s="29">
        <v>354.52</v>
      </c>
      <c r="C24" s="12">
        <v>86400</v>
      </c>
      <c r="D24" s="2">
        <v>0.96399999999999997</v>
      </c>
      <c r="E24" s="10">
        <v>71.6875</v>
      </c>
      <c r="F24" s="4">
        <f t="shared" ref="F24" si="28">C24*E24/100</f>
        <v>61938</v>
      </c>
      <c r="G24" s="38">
        <f t="shared" ref="G24" si="29">C24*D24</f>
        <v>83289.599999999991</v>
      </c>
      <c r="H24" s="8">
        <v>44294</v>
      </c>
      <c r="I24" s="29">
        <v>142.22</v>
      </c>
      <c r="J24" s="12">
        <v>146880</v>
      </c>
      <c r="K24" s="1">
        <v>0.97199999999999998</v>
      </c>
      <c r="L24" s="10">
        <v>94.907407407407405</v>
      </c>
      <c r="M24" s="4">
        <f t="shared" si="26"/>
        <v>139400</v>
      </c>
      <c r="N24" s="38">
        <f t="shared" si="27"/>
        <v>142767.35999999999</v>
      </c>
      <c r="P24" s="29">
        <v>371.98</v>
      </c>
      <c r="Q24" s="12">
        <v>78480</v>
      </c>
      <c r="R24" s="1">
        <v>0.98</v>
      </c>
      <c r="S24" s="10">
        <v>96.651376146788991</v>
      </c>
      <c r="T24" s="4">
        <f t="shared" si="18"/>
        <v>75852</v>
      </c>
      <c r="U24" s="38">
        <f t="shared" si="19"/>
        <v>76910.399999999994</v>
      </c>
    </row>
    <row r="25" spans="1:21" x14ac:dyDescent="0.2">
      <c r="B25" s="29">
        <v>354.98</v>
      </c>
      <c r="C25" s="12">
        <v>86400</v>
      </c>
      <c r="D25" s="2">
        <v>0.97099999999999997</v>
      </c>
      <c r="E25" s="10">
        <v>94.8125</v>
      </c>
      <c r="F25" s="4">
        <f t="shared" ref="F25:F33" si="30">C25*E25/100</f>
        <v>81918</v>
      </c>
      <c r="G25" s="38">
        <f t="shared" ref="G25:G33" si="31">C25*D25</f>
        <v>83894.399999999994</v>
      </c>
      <c r="I25" s="29">
        <v>141.62</v>
      </c>
      <c r="J25" s="12">
        <v>146880</v>
      </c>
      <c r="K25" s="1">
        <v>0.99299999999999999</v>
      </c>
      <c r="L25" s="10">
        <v>94.907407407407405</v>
      </c>
      <c r="M25" s="4">
        <f t="shared" si="26"/>
        <v>139400</v>
      </c>
      <c r="N25" s="38">
        <f t="shared" si="27"/>
        <v>145851.84</v>
      </c>
      <c r="O25" s="8">
        <v>44296</v>
      </c>
      <c r="P25" s="29">
        <v>371.58</v>
      </c>
      <c r="Q25" s="12">
        <v>78480</v>
      </c>
      <c r="R25" s="1">
        <v>0.98099999999999998</v>
      </c>
      <c r="S25" s="10">
        <v>96.651376146788991</v>
      </c>
      <c r="T25" s="4">
        <f t="shared" si="18"/>
        <v>75852</v>
      </c>
      <c r="U25" s="38">
        <f t="shared" si="19"/>
        <v>76988.88</v>
      </c>
    </row>
    <row r="26" spans="1:21" x14ac:dyDescent="0.2">
      <c r="A26" s="8">
        <v>44295</v>
      </c>
      <c r="B26" s="29">
        <v>355.06</v>
      </c>
      <c r="C26" s="12">
        <v>86400</v>
      </c>
      <c r="D26" s="2">
        <v>0.98299999999999998</v>
      </c>
      <c r="E26" s="10">
        <v>97.125</v>
      </c>
      <c r="F26" s="4">
        <f t="shared" si="30"/>
        <v>83916</v>
      </c>
      <c r="G26" s="38">
        <f t="shared" si="31"/>
        <v>84931.199999999997</v>
      </c>
      <c r="H26" s="8">
        <v>44295</v>
      </c>
      <c r="I26" s="29">
        <v>142.5</v>
      </c>
      <c r="J26" s="12">
        <v>146880</v>
      </c>
      <c r="K26" s="1">
        <v>0.98</v>
      </c>
      <c r="L26" s="10">
        <v>94.907407407407405</v>
      </c>
      <c r="M26" s="4">
        <f t="shared" si="26"/>
        <v>139400</v>
      </c>
      <c r="N26" s="38">
        <f t="shared" si="27"/>
        <v>143942.39999999999</v>
      </c>
      <c r="P26" s="29">
        <v>371.54</v>
      </c>
      <c r="Q26" s="12">
        <v>78480</v>
      </c>
      <c r="R26" s="1">
        <v>0.98</v>
      </c>
      <c r="S26" s="10">
        <v>96.651376146788991</v>
      </c>
      <c r="T26" s="4">
        <f t="shared" si="18"/>
        <v>75852</v>
      </c>
      <c r="U26" s="38">
        <f t="shared" si="19"/>
        <v>76910.399999999994</v>
      </c>
    </row>
    <row r="27" spans="1:21" x14ac:dyDescent="0.2">
      <c r="B27" s="29">
        <v>355.08</v>
      </c>
      <c r="C27" s="12">
        <v>86400</v>
      </c>
      <c r="D27" s="2">
        <v>0.97799999999999998</v>
      </c>
      <c r="E27" s="10">
        <v>97.125</v>
      </c>
      <c r="F27" s="4">
        <f t="shared" si="30"/>
        <v>83916</v>
      </c>
      <c r="G27" s="38">
        <f t="shared" si="31"/>
        <v>84499.199999999997</v>
      </c>
      <c r="I27" s="29">
        <v>141.56</v>
      </c>
      <c r="J27" s="12">
        <v>146880</v>
      </c>
      <c r="K27" s="1">
        <v>0.999</v>
      </c>
      <c r="L27" s="10">
        <v>99.652777777777786</v>
      </c>
      <c r="M27" s="4">
        <f t="shared" si="26"/>
        <v>146370.00000000003</v>
      </c>
      <c r="N27" s="38">
        <f t="shared" si="27"/>
        <v>146733.12</v>
      </c>
      <c r="O27" s="8">
        <v>44297</v>
      </c>
      <c r="P27" s="29">
        <v>371.37</v>
      </c>
      <c r="Q27" s="12">
        <v>78480</v>
      </c>
      <c r="R27" s="1">
        <v>0.97599999999999998</v>
      </c>
      <c r="S27" s="10">
        <v>94.403669724770651</v>
      </c>
      <c r="T27" s="4">
        <f t="shared" si="18"/>
        <v>74088.000000000015</v>
      </c>
      <c r="U27" s="38">
        <f t="shared" si="19"/>
        <v>76596.479999999996</v>
      </c>
    </row>
    <row r="28" spans="1:21" x14ac:dyDescent="0.2">
      <c r="A28" s="8">
        <v>44296</v>
      </c>
      <c r="B28" s="29">
        <v>354.33</v>
      </c>
      <c r="C28" s="12">
        <v>86400</v>
      </c>
      <c r="D28" s="2">
        <v>0.98099999999999998</v>
      </c>
      <c r="E28" s="10">
        <v>97.125</v>
      </c>
      <c r="F28" s="4">
        <f t="shared" si="30"/>
        <v>83916</v>
      </c>
      <c r="G28" s="38">
        <f t="shared" si="31"/>
        <v>84758.399999999994</v>
      </c>
      <c r="H28" s="8">
        <v>44296</v>
      </c>
      <c r="I28" s="29">
        <v>142.13999999999999</v>
      </c>
      <c r="J28" s="12">
        <v>146880</v>
      </c>
      <c r="K28" s="1">
        <v>0.97</v>
      </c>
      <c r="L28" s="10">
        <v>94.907407407407405</v>
      </c>
      <c r="M28" s="4">
        <f t="shared" si="26"/>
        <v>139400</v>
      </c>
      <c r="N28" s="38">
        <f t="shared" si="27"/>
        <v>142473.60000000001</v>
      </c>
      <c r="P28" s="29">
        <v>371.54</v>
      </c>
      <c r="Q28" s="12">
        <v>78480</v>
      </c>
      <c r="R28" s="1">
        <v>0.97499999999999998</v>
      </c>
      <c r="S28" s="10">
        <v>94.403669724770651</v>
      </c>
      <c r="T28" s="4">
        <f t="shared" si="18"/>
        <v>74088.000000000015</v>
      </c>
      <c r="U28" s="38">
        <f t="shared" si="19"/>
        <v>76518</v>
      </c>
    </row>
    <row r="29" spans="1:21" x14ac:dyDescent="0.2">
      <c r="B29" s="29">
        <v>354.83</v>
      </c>
      <c r="C29" s="12">
        <v>86400</v>
      </c>
      <c r="D29" s="2">
        <v>0.98599999999999999</v>
      </c>
      <c r="E29" s="10">
        <v>97.125</v>
      </c>
      <c r="F29" s="4">
        <f t="shared" si="30"/>
        <v>83916</v>
      </c>
      <c r="G29" s="38">
        <f t="shared" si="31"/>
        <v>85190.399999999994</v>
      </c>
      <c r="I29" s="29">
        <v>141.97</v>
      </c>
      <c r="J29" s="12">
        <v>146880</v>
      </c>
      <c r="K29" s="1">
        <v>0.98299999999999998</v>
      </c>
      <c r="L29" s="10">
        <v>94.907407407407405</v>
      </c>
      <c r="M29" s="4">
        <f t="shared" si="26"/>
        <v>139400</v>
      </c>
      <c r="N29" s="38">
        <f t="shared" si="27"/>
        <v>144383.04000000001</v>
      </c>
      <c r="O29" s="8">
        <v>44298</v>
      </c>
      <c r="P29" s="29">
        <v>371.5</v>
      </c>
      <c r="Q29" s="12">
        <v>78480</v>
      </c>
      <c r="R29" s="1">
        <v>0.98499999999999999</v>
      </c>
      <c r="S29" s="10">
        <v>96.651376146788991</v>
      </c>
      <c r="T29" s="4">
        <f t="shared" si="18"/>
        <v>75852</v>
      </c>
      <c r="U29" s="38">
        <f t="shared" si="19"/>
        <v>77302.8</v>
      </c>
    </row>
    <row r="30" spans="1:21" x14ac:dyDescent="0.2">
      <c r="A30" s="8">
        <v>44297</v>
      </c>
      <c r="B30" s="29">
        <v>354.83</v>
      </c>
      <c r="C30" s="12">
        <v>86400</v>
      </c>
      <c r="D30" s="2">
        <v>0.98199999999999998</v>
      </c>
      <c r="E30" s="10">
        <v>94.8125</v>
      </c>
      <c r="F30" s="4">
        <f t="shared" si="30"/>
        <v>81918</v>
      </c>
      <c r="G30" s="38">
        <f t="shared" si="31"/>
        <v>84844.800000000003</v>
      </c>
      <c r="H30" s="8">
        <v>44297</v>
      </c>
      <c r="I30" s="29">
        <v>142.02000000000001</v>
      </c>
      <c r="J30" s="12">
        <v>146880</v>
      </c>
      <c r="K30" s="1">
        <v>0.97199999999999998</v>
      </c>
      <c r="L30" s="10">
        <v>94.907407407407405</v>
      </c>
      <c r="M30" s="4">
        <f t="shared" si="26"/>
        <v>139400</v>
      </c>
      <c r="N30" s="38">
        <f t="shared" si="27"/>
        <v>142767.35999999999</v>
      </c>
      <c r="O30" s="8"/>
      <c r="P30" s="29">
        <v>371.35</v>
      </c>
      <c r="Q30" s="12">
        <v>78480</v>
      </c>
      <c r="R30" s="1">
        <v>0.97299999999999998</v>
      </c>
      <c r="S30" s="10">
        <v>92.155963302752298</v>
      </c>
      <c r="T30" s="4">
        <f t="shared" si="18"/>
        <v>72324</v>
      </c>
      <c r="U30" s="38">
        <f t="shared" si="19"/>
        <v>76361.039999999994</v>
      </c>
    </row>
    <row r="31" spans="1:21" x14ac:dyDescent="0.2">
      <c r="B31" s="29">
        <v>355.54</v>
      </c>
      <c r="C31" s="12">
        <v>86400</v>
      </c>
      <c r="D31" s="2">
        <v>0.97399999999999998</v>
      </c>
      <c r="E31" s="10">
        <v>94.8125</v>
      </c>
      <c r="F31" s="4">
        <f t="shared" si="30"/>
        <v>81918</v>
      </c>
      <c r="G31" s="38">
        <f t="shared" si="31"/>
        <v>84153.599999999991</v>
      </c>
      <c r="I31" s="29">
        <v>142.04</v>
      </c>
      <c r="J31" s="12">
        <v>146880</v>
      </c>
      <c r="K31" s="1">
        <v>0.97299999999999998</v>
      </c>
      <c r="L31" s="10">
        <v>94.907407407407405</v>
      </c>
      <c r="M31" s="4">
        <f t="shared" si="26"/>
        <v>139400</v>
      </c>
      <c r="N31" s="38">
        <f t="shared" si="27"/>
        <v>142914.23999999999</v>
      </c>
      <c r="O31" s="8">
        <v>44299</v>
      </c>
      <c r="P31" s="29">
        <v>370.81</v>
      </c>
      <c r="Q31" s="12">
        <v>78480</v>
      </c>
      <c r="R31" s="1">
        <v>0.99099999999999999</v>
      </c>
      <c r="S31" s="10">
        <v>94.403669724770651</v>
      </c>
      <c r="T31" s="4">
        <f t="shared" si="18"/>
        <v>74088.000000000015</v>
      </c>
      <c r="U31" s="38">
        <f t="shared" si="19"/>
        <v>77773.679999999993</v>
      </c>
    </row>
    <row r="32" spans="1:21" x14ac:dyDescent="0.2">
      <c r="A32" s="8">
        <v>44298</v>
      </c>
      <c r="B32" s="29">
        <v>353.72</v>
      </c>
      <c r="C32" s="12">
        <v>86400</v>
      </c>
      <c r="D32" s="2">
        <v>0.97099999999999997</v>
      </c>
      <c r="E32" s="10">
        <v>92.5</v>
      </c>
      <c r="F32" s="4">
        <f t="shared" si="30"/>
        <v>79920</v>
      </c>
      <c r="G32" s="38">
        <f t="shared" si="31"/>
        <v>83894.399999999994</v>
      </c>
      <c r="I32" s="52">
        <f>AVERAGE(I20:I31)</f>
        <v>141.84166666666667</v>
      </c>
      <c r="J32" s="53"/>
      <c r="K32" s="54" t="s">
        <v>0</v>
      </c>
      <c r="L32" s="21">
        <f>M32/N32</f>
        <v>0.95465638684460608</v>
      </c>
      <c r="M32" s="64">
        <f>SUM(M20:M31)</f>
        <v>1644920</v>
      </c>
      <c r="N32" s="64">
        <f>SUM(N20:N31)</f>
        <v>1723049.28</v>
      </c>
      <c r="P32" s="29">
        <v>369.95</v>
      </c>
      <c r="Q32" s="12">
        <v>78480</v>
      </c>
      <c r="R32" s="1">
        <v>0.98299999999999998</v>
      </c>
      <c r="S32" s="10">
        <v>96.651376146788991</v>
      </c>
      <c r="T32" s="4">
        <f t="shared" si="18"/>
        <v>75852</v>
      </c>
      <c r="U32" s="38">
        <f t="shared" si="19"/>
        <v>77145.84</v>
      </c>
    </row>
    <row r="33" spans="1:21" ht="14.25" customHeight="1" x14ac:dyDescent="0.2">
      <c r="B33" s="29">
        <v>353.91</v>
      </c>
      <c r="C33" s="12">
        <v>86400</v>
      </c>
      <c r="D33" s="2">
        <v>0.999</v>
      </c>
      <c r="E33" s="10">
        <v>99.4375</v>
      </c>
      <c r="F33" s="4">
        <f t="shared" si="30"/>
        <v>85914</v>
      </c>
      <c r="G33" s="38">
        <f t="shared" si="31"/>
        <v>86313.600000000006</v>
      </c>
      <c r="I33" s="29"/>
      <c r="J33" s="12"/>
      <c r="K33" s="1"/>
      <c r="L33" s="10"/>
      <c r="M33" s="4"/>
      <c r="N33" s="38"/>
      <c r="O33" s="8">
        <v>44300</v>
      </c>
      <c r="P33" s="29">
        <v>371.6</v>
      </c>
      <c r="Q33" s="12">
        <v>78480</v>
      </c>
      <c r="R33" s="1">
        <v>0.98599999999999999</v>
      </c>
      <c r="S33" s="10">
        <v>96.651376146788991</v>
      </c>
      <c r="T33" s="4">
        <f t="shared" si="18"/>
        <v>75852</v>
      </c>
      <c r="U33" s="38">
        <f t="shared" si="19"/>
        <v>77381.279999999999</v>
      </c>
    </row>
    <row r="34" spans="1:21" x14ac:dyDescent="0.2">
      <c r="B34" s="52">
        <f>AVERAGE(B24:B33)</f>
        <v>354.67999999999995</v>
      </c>
      <c r="C34" s="53"/>
      <c r="D34" s="54" t="s">
        <v>0</v>
      </c>
      <c r="E34" s="21">
        <f>F34/G34</f>
        <v>0.95674992338338938</v>
      </c>
      <c r="F34" s="64">
        <f>SUM(F24:F33)</f>
        <v>809190</v>
      </c>
      <c r="G34" s="64">
        <f>SUM(G24:G33)</f>
        <v>845769.60000000009</v>
      </c>
      <c r="I34" s="121" t="s">
        <v>50</v>
      </c>
      <c r="J34" s="114"/>
      <c r="K34" s="114"/>
      <c r="L34" s="114"/>
      <c r="M34" s="114"/>
      <c r="N34" s="115"/>
      <c r="P34" s="29">
        <v>371.6</v>
      </c>
      <c r="Q34" s="12">
        <v>78480</v>
      </c>
      <c r="R34" s="1">
        <v>0.99199999999999999</v>
      </c>
      <c r="S34" s="10">
        <v>96.651376146788991</v>
      </c>
      <c r="T34" s="4">
        <f t="shared" si="18"/>
        <v>75852</v>
      </c>
      <c r="U34" s="38">
        <f t="shared" si="19"/>
        <v>77852.160000000003</v>
      </c>
    </row>
    <row r="35" spans="1:21" x14ac:dyDescent="0.2">
      <c r="B35" s="29"/>
      <c r="C35" s="12"/>
      <c r="D35" s="2"/>
      <c r="E35" s="10"/>
      <c r="F35" s="4"/>
      <c r="G35" s="38"/>
      <c r="H35" s="8">
        <v>44298</v>
      </c>
      <c r="I35" s="29">
        <v>195.42</v>
      </c>
      <c r="J35" s="12">
        <v>122400</v>
      </c>
      <c r="K35" s="1">
        <v>0.92700000000000005</v>
      </c>
      <c r="L35" s="10">
        <v>68.492647058823536</v>
      </c>
      <c r="M35" s="4">
        <f t="shared" ref="M35" si="32">J35*L35/100</f>
        <v>83835.000000000015</v>
      </c>
      <c r="N35" s="38">
        <f t="shared" ref="N35" si="33">J35*K35</f>
        <v>113464.8</v>
      </c>
      <c r="O35" s="8">
        <v>44301</v>
      </c>
      <c r="P35" s="29">
        <v>371.92</v>
      </c>
      <c r="Q35" s="12">
        <v>78480</v>
      </c>
      <c r="R35" s="1">
        <v>0.98299999999999998</v>
      </c>
      <c r="S35" s="10">
        <v>96.651376146788991</v>
      </c>
      <c r="T35" s="4">
        <f t="shared" si="18"/>
        <v>75852</v>
      </c>
      <c r="U35" s="38">
        <f t="shared" si="19"/>
        <v>77145.84</v>
      </c>
    </row>
    <row r="36" spans="1:21" ht="14.25" customHeight="1" x14ac:dyDescent="0.2">
      <c r="B36" s="121" t="s">
        <v>48</v>
      </c>
      <c r="C36" s="114"/>
      <c r="D36" s="114"/>
      <c r="E36" s="114"/>
      <c r="F36" s="114"/>
      <c r="G36" s="115"/>
      <c r="I36" s="29">
        <v>196.14</v>
      </c>
      <c r="J36" s="12">
        <v>122400</v>
      </c>
      <c r="K36" s="1">
        <v>0.97599999999999998</v>
      </c>
      <c r="L36" s="10">
        <v>95.294117647058812</v>
      </c>
      <c r="M36" s="4">
        <f t="shared" ref="M36:M72" si="34">J36*L36/100</f>
        <v>116639.99999999999</v>
      </c>
      <c r="N36" s="38">
        <f t="shared" ref="N36:N72" si="35">J36*K36</f>
        <v>119462.39999999999</v>
      </c>
      <c r="P36" s="29">
        <v>372.6</v>
      </c>
      <c r="Q36" s="12">
        <v>78480</v>
      </c>
      <c r="R36" s="1">
        <v>0.99199999999999999</v>
      </c>
      <c r="S36" s="10">
        <v>96.651376146788991</v>
      </c>
      <c r="T36" s="4">
        <f t="shared" si="18"/>
        <v>75852</v>
      </c>
      <c r="U36" s="38">
        <f t="shared" si="19"/>
        <v>77852.160000000003</v>
      </c>
    </row>
    <row r="37" spans="1:21" ht="14.25" customHeight="1" x14ac:dyDescent="0.2">
      <c r="A37" s="8">
        <v>44299</v>
      </c>
      <c r="B37" s="29">
        <v>263.42</v>
      </c>
      <c r="C37" s="12">
        <v>104400</v>
      </c>
      <c r="D37" s="2">
        <v>0.89600000000000002</v>
      </c>
      <c r="E37" s="10">
        <v>82.206896551724142</v>
      </c>
      <c r="F37" s="4">
        <f t="shared" ref="F37" si="36">C37*E37/100</f>
        <v>85824</v>
      </c>
      <c r="G37" s="38">
        <f t="shared" ref="G37" si="37">C37*D37</f>
        <v>93542.400000000009</v>
      </c>
      <c r="H37" s="8">
        <v>44299</v>
      </c>
      <c r="I37" s="29">
        <v>195.87</v>
      </c>
      <c r="J37" s="12">
        <v>122400</v>
      </c>
      <c r="K37" s="1">
        <v>0.98099999999999998</v>
      </c>
      <c r="L37" s="10">
        <v>95.294117647058812</v>
      </c>
      <c r="M37" s="4">
        <f t="shared" si="34"/>
        <v>116639.99999999999</v>
      </c>
      <c r="N37" s="38">
        <f t="shared" si="35"/>
        <v>120074.4</v>
      </c>
      <c r="O37" s="8">
        <v>44302</v>
      </c>
      <c r="P37" s="29">
        <v>371.16</v>
      </c>
      <c r="Q37" s="12">
        <v>78480</v>
      </c>
      <c r="R37" s="1">
        <v>0.97899999999999998</v>
      </c>
      <c r="S37" s="10">
        <v>94.403669724770651</v>
      </c>
      <c r="T37" s="4">
        <f t="shared" si="18"/>
        <v>74088.000000000015</v>
      </c>
      <c r="U37" s="38">
        <f t="shared" si="19"/>
        <v>76831.92</v>
      </c>
    </row>
    <row r="38" spans="1:21" ht="14.25" customHeight="1" x14ac:dyDescent="0.2">
      <c r="A38" s="6"/>
      <c r="B38" s="29">
        <v>252.97</v>
      </c>
      <c r="C38" s="12">
        <v>104400</v>
      </c>
      <c r="D38" s="2">
        <v>0.97799999999999998</v>
      </c>
      <c r="E38" s="10">
        <v>93.624521072796938</v>
      </c>
      <c r="F38" s="4">
        <f t="shared" ref="F38:F62" si="38">C38*E38/100</f>
        <v>97744</v>
      </c>
      <c r="G38" s="38">
        <f t="shared" ref="G38:G62" si="39">C38*D38</f>
        <v>102103.2</v>
      </c>
      <c r="I38" s="29">
        <v>196.62</v>
      </c>
      <c r="J38" s="12">
        <v>122400</v>
      </c>
      <c r="K38" s="1">
        <v>0.93500000000000005</v>
      </c>
      <c r="L38" s="10">
        <v>92.316176470588246</v>
      </c>
      <c r="M38" s="4">
        <f t="shared" si="34"/>
        <v>112995.00000000001</v>
      </c>
      <c r="N38" s="38">
        <f t="shared" si="35"/>
        <v>114444</v>
      </c>
      <c r="P38" s="29">
        <v>372</v>
      </c>
      <c r="Q38" s="12">
        <v>78480</v>
      </c>
      <c r="R38" s="1">
        <v>0.98599999999999999</v>
      </c>
      <c r="S38" s="10">
        <v>96.651376146788991</v>
      </c>
      <c r="T38" s="4">
        <f t="shared" si="18"/>
        <v>75852</v>
      </c>
      <c r="U38" s="38">
        <f t="shared" si="19"/>
        <v>77381.279999999999</v>
      </c>
    </row>
    <row r="39" spans="1:21" ht="12.75" customHeight="1" x14ac:dyDescent="0.2">
      <c r="A39" s="8">
        <v>44300</v>
      </c>
      <c r="B39" s="29">
        <v>263.29000000000002</v>
      </c>
      <c r="C39" s="12">
        <v>105120</v>
      </c>
      <c r="D39" s="2">
        <v>0.98299999999999998</v>
      </c>
      <c r="E39" s="10">
        <v>95.251141552511427</v>
      </c>
      <c r="F39" s="4">
        <f t="shared" si="38"/>
        <v>100128.00000000001</v>
      </c>
      <c r="G39" s="38">
        <f t="shared" si="39"/>
        <v>103332.95999999999</v>
      </c>
      <c r="H39" s="8">
        <v>44300</v>
      </c>
      <c r="I39" s="29">
        <v>196.33</v>
      </c>
      <c r="J39" s="12">
        <v>122400</v>
      </c>
      <c r="K39" s="1">
        <v>0.96899999999999997</v>
      </c>
      <c r="L39" s="10">
        <v>95.294117647058812</v>
      </c>
      <c r="M39" s="4">
        <f t="shared" si="34"/>
        <v>116639.99999999999</v>
      </c>
      <c r="N39" s="38">
        <f t="shared" si="35"/>
        <v>118605.59999999999</v>
      </c>
      <c r="O39" s="8">
        <v>44303</v>
      </c>
      <c r="P39" s="29">
        <v>371.06</v>
      </c>
      <c r="Q39" s="12">
        <v>78480</v>
      </c>
      <c r="R39" s="1">
        <v>0.96399999999999997</v>
      </c>
      <c r="S39" s="10">
        <v>94.403669724770651</v>
      </c>
      <c r="T39" s="4">
        <f t="shared" si="18"/>
        <v>74088.000000000015</v>
      </c>
      <c r="U39" s="38">
        <f t="shared" si="19"/>
        <v>75654.720000000001</v>
      </c>
    </row>
    <row r="40" spans="1:21" ht="12.75" customHeight="1" x14ac:dyDescent="0.2">
      <c r="B40" s="29">
        <v>264.14</v>
      </c>
      <c r="C40" s="12">
        <v>105840</v>
      </c>
      <c r="D40" s="2">
        <v>0.98599999999999999</v>
      </c>
      <c r="E40" s="10">
        <v>96.855631141345427</v>
      </c>
      <c r="F40" s="4">
        <f t="shared" si="38"/>
        <v>102512</v>
      </c>
      <c r="G40" s="38">
        <f t="shared" si="39"/>
        <v>104358.24</v>
      </c>
      <c r="H40" s="6"/>
      <c r="I40" s="29">
        <v>196.2</v>
      </c>
      <c r="J40" s="12">
        <v>122400</v>
      </c>
      <c r="K40" s="1">
        <v>0.98399999999999999</v>
      </c>
      <c r="L40" s="10">
        <v>95.294117647058812</v>
      </c>
      <c r="M40" s="4">
        <f t="shared" si="34"/>
        <v>116639.99999999999</v>
      </c>
      <c r="N40" s="38">
        <f t="shared" si="35"/>
        <v>120441.59999999999</v>
      </c>
      <c r="P40" s="29">
        <v>371.9</v>
      </c>
      <c r="Q40" s="12">
        <v>78480</v>
      </c>
      <c r="R40" s="1">
        <v>0.98599999999999999</v>
      </c>
      <c r="S40" s="10">
        <v>96.651376146788991</v>
      </c>
      <c r="T40" s="4">
        <f t="shared" si="18"/>
        <v>75852</v>
      </c>
      <c r="U40" s="38">
        <f t="shared" si="19"/>
        <v>77381.279999999999</v>
      </c>
    </row>
    <row r="41" spans="1:21" ht="12.75" customHeight="1" x14ac:dyDescent="0.2">
      <c r="A41" s="8">
        <v>44301</v>
      </c>
      <c r="B41" s="29">
        <v>262.64999999999998</v>
      </c>
      <c r="C41" s="12">
        <v>105840</v>
      </c>
      <c r="D41" s="2">
        <v>0.98599999999999999</v>
      </c>
      <c r="E41" s="10">
        <v>96.855631141345427</v>
      </c>
      <c r="F41" s="4">
        <f t="shared" si="38"/>
        <v>102512</v>
      </c>
      <c r="G41" s="38">
        <f t="shared" si="39"/>
        <v>104358.24</v>
      </c>
      <c r="H41" s="8">
        <v>44301</v>
      </c>
      <c r="I41" s="29">
        <v>196.25</v>
      </c>
      <c r="J41" s="12">
        <v>122400</v>
      </c>
      <c r="K41" s="1">
        <v>0.98</v>
      </c>
      <c r="L41" s="10">
        <v>95.294117647058812</v>
      </c>
      <c r="M41" s="4">
        <f t="shared" si="34"/>
        <v>116639.99999999999</v>
      </c>
      <c r="N41" s="38">
        <f t="shared" si="35"/>
        <v>119952</v>
      </c>
      <c r="O41" s="8">
        <v>44304</v>
      </c>
      <c r="P41" s="29">
        <v>369.91</v>
      </c>
      <c r="Q41" s="12">
        <v>78480</v>
      </c>
      <c r="R41" s="1">
        <v>0.98599999999999999</v>
      </c>
      <c r="S41" s="10">
        <v>96.651376146788991</v>
      </c>
      <c r="T41" s="4">
        <f t="shared" si="18"/>
        <v>75852</v>
      </c>
      <c r="U41" s="38">
        <f t="shared" si="19"/>
        <v>77381.279999999999</v>
      </c>
    </row>
    <row r="42" spans="1:21" ht="12.75" customHeight="1" x14ac:dyDescent="0.2">
      <c r="B42" s="29">
        <v>263.5</v>
      </c>
      <c r="C42" s="12">
        <v>105840</v>
      </c>
      <c r="D42" s="2">
        <v>0.98499999999999999</v>
      </c>
      <c r="E42" s="10">
        <v>96.855631141345427</v>
      </c>
      <c r="F42" s="4">
        <f t="shared" si="38"/>
        <v>102512</v>
      </c>
      <c r="G42" s="38">
        <f t="shared" si="39"/>
        <v>104252.4</v>
      </c>
      <c r="I42" s="29">
        <v>195.73</v>
      </c>
      <c r="J42" s="12">
        <v>122400</v>
      </c>
      <c r="K42" s="1">
        <v>0.98499999999999999</v>
      </c>
      <c r="L42" s="10">
        <v>95.294117647058812</v>
      </c>
      <c r="M42" s="4">
        <f t="shared" si="34"/>
        <v>116639.99999999999</v>
      </c>
      <c r="N42" s="38">
        <f t="shared" si="35"/>
        <v>120564</v>
      </c>
      <c r="P42" s="29">
        <v>371.16</v>
      </c>
      <c r="Q42" s="12">
        <v>78480</v>
      </c>
      <c r="R42" s="1">
        <v>0.98</v>
      </c>
      <c r="S42" s="10">
        <v>96.651376146788991</v>
      </c>
      <c r="T42" s="4">
        <f t="shared" si="18"/>
        <v>75852</v>
      </c>
      <c r="U42" s="38">
        <f t="shared" si="19"/>
        <v>76910.399999999994</v>
      </c>
    </row>
    <row r="43" spans="1:21" ht="12.75" customHeight="1" x14ac:dyDescent="0.2">
      <c r="A43" s="8">
        <v>44302</v>
      </c>
      <c r="B43" s="29">
        <v>264.37</v>
      </c>
      <c r="C43" s="12">
        <v>105840</v>
      </c>
      <c r="D43" s="2">
        <v>0.98499999999999999</v>
      </c>
      <c r="E43" s="10">
        <v>96.855631141345427</v>
      </c>
      <c r="F43" s="4">
        <f t="shared" si="38"/>
        <v>102512</v>
      </c>
      <c r="G43" s="38">
        <f t="shared" si="39"/>
        <v>104252.4</v>
      </c>
      <c r="H43" s="8">
        <v>44302</v>
      </c>
      <c r="I43" s="29">
        <v>196.18</v>
      </c>
      <c r="J43" s="12">
        <v>122400</v>
      </c>
      <c r="K43" s="1">
        <v>0.97199999999999998</v>
      </c>
      <c r="L43" s="10">
        <v>95.294117647058812</v>
      </c>
      <c r="M43" s="4">
        <f t="shared" si="34"/>
        <v>116639.99999999999</v>
      </c>
      <c r="N43" s="38">
        <f t="shared" si="35"/>
        <v>118972.8</v>
      </c>
      <c r="O43" s="8">
        <v>44305</v>
      </c>
      <c r="P43" s="29">
        <v>370.27</v>
      </c>
      <c r="Q43" s="12">
        <v>78480</v>
      </c>
      <c r="R43" s="1">
        <v>0.97499999999999998</v>
      </c>
      <c r="S43" s="10">
        <v>94.403669724770651</v>
      </c>
      <c r="T43" s="4">
        <f t="shared" si="18"/>
        <v>74088.000000000015</v>
      </c>
      <c r="U43" s="38">
        <f t="shared" si="19"/>
        <v>76518</v>
      </c>
    </row>
    <row r="44" spans="1:21" ht="12.75" customHeight="1" x14ac:dyDescent="0.2">
      <c r="B44" s="29">
        <v>263.63</v>
      </c>
      <c r="C44" s="12">
        <v>106560</v>
      </c>
      <c r="D44" s="2">
        <v>0.98699999999999999</v>
      </c>
      <c r="E44" s="10">
        <v>96.201201201201201</v>
      </c>
      <c r="F44" s="4">
        <f t="shared" si="38"/>
        <v>102512</v>
      </c>
      <c r="G44" s="38">
        <f t="shared" si="39"/>
        <v>105174.72</v>
      </c>
      <c r="I44" s="29">
        <v>196</v>
      </c>
      <c r="J44" s="12">
        <v>122400</v>
      </c>
      <c r="K44" s="1">
        <v>0.97899999999999998</v>
      </c>
      <c r="L44" s="10">
        <v>95.294117647058812</v>
      </c>
      <c r="M44" s="4">
        <f t="shared" si="34"/>
        <v>116639.99999999999</v>
      </c>
      <c r="N44" s="38">
        <f t="shared" si="35"/>
        <v>119829.59999999999</v>
      </c>
      <c r="P44" s="29">
        <v>369.66</v>
      </c>
      <c r="Q44" s="12">
        <v>78480</v>
      </c>
      <c r="R44" s="1">
        <v>0.97899999999999998</v>
      </c>
      <c r="S44" s="10">
        <v>92.155963302752298</v>
      </c>
      <c r="T44" s="4">
        <f t="shared" si="18"/>
        <v>72324</v>
      </c>
      <c r="U44" s="38">
        <f t="shared" si="19"/>
        <v>76831.92</v>
      </c>
    </row>
    <row r="45" spans="1:21" ht="12.75" customHeight="1" x14ac:dyDescent="0.2">
      <c r="A45" s="8">
        <v>44303</v>
      </c>
      <c r="B45" s="29">
        <v>264.91000000000003</v>
      </c>
      <c r="C45" s="12">
        <v>106560</v>
      </c>
      <c r="D45" s="2">
        <v>0.98299999999999998</v>
      </c>
      <c r="E45" s="10">
        <v>96.201201201201201</v>
      </c>
      <c r="F45" s="4">
        <f t="shared" si="38"/>
        <v>102512</v>
      </c>
      <c r="G45" s="38">
        <f t="shared" si="39"/>
        <v>104748.48</v>
      </c>
      <c r="H45" s="8">
        <v>44303</v>
      </c>
      <c r="I45" s="29">
        <v>198.06</v>
      </c>
      <c r="J45" s="12">
        <v>122400</v>
      </c>
      <c r="K45" s="1">
        <v>0.96</v>
      </c>
      <c r="L45" s="10">
        <v>92.316176470588246</v>
      </c>
      <c r="M45" s="4">
        <f t="shared" si="34"/>
        <v>112995.00000000001</v>
      </c>
      <c r="N45" s="38">
        <f t="shared" si="35"/>
        <v>117504</v>
      </c>
      <c r="P45" s="52">
        <f>AVERAGE(P11:P44)</f>
        <v>371.17794117647054</v>
      </c>
      <c r="Q45" s="53"/>
      <c r="R45" s="54" t="s">
        <v>0</v>
      </c>
      <c r="S45" s="21">
        <f>T45/U45</f>
        <v>0.96674820632907665</v>
      </c>
      <c r="T45" s="64">
        <f>SUM(T11:T44)</f>
        <v>2531340</v>
      </c>
      <c r="U45" s="64">
        <f>SUM(U11:U44)</f>
        <v>2618406.7199999993</v>
      </c>
    </row>
    <row r="46" spans="1:21" ht="12.75" customHeight="1" x14ac:dyDescent="0.2">
      <c r="B46" s="29">
        <v>264.04000000000002</v>
      </c>
      <c r="C46" s="12">
        <v>106560</v>
      </c>
      <c r="D46" s="2">
        <v>0.98699999999999999</v>
      </c>
      <c r="E46" s="10">
        <v>96.201201201201201</v>
      </c>
      <c r="F46" s="4">
        <f t="shared" si="38"/>
        <v>102512</v>
      </c>
      <c r="G46" s="38">
        <f t="shared" si="39"/>
        <v>105174.72</v>
      </c>
      <c r="I46" s="29">
        <v>196.29</v>
      </c>
      <c r="J46" s="12">
        <v>122400</v>
      </c>
      <c r="K46" s="1">
        <v>0.97699999999999998</v>
      </c>
      <c r="L46" s="10">
        <v>95.294117647058812</v>
      </c>
      <c r="M46" s="4">
        <f t="shared" si="34"/>
        <v>116639.99999999999</v>
      </c>
      <c r="N46" s="38">
        <f t="shared" si="35"/>
        <v>119584.8</v>
      </c>
      <c r="P46" s="29"/>
      <c r="Q46" s="12"/>
      <c r="R46" s="1"/>
      <c r="S46" s="10"/>
      <c r="T46" s="4"/>
      <c r="U46" s="38"/>
    </row>
    <row r="47" spans="1:21" ht="12.75" customHeight="1" x14ac:dyDescent="0.2">
      <c r="A47" s="8">
        <v>44304</v>
      </c>
      <c r="B47" s="29">
        <v>263.56</v>
      </c>
      <c r="C47" s="12">
        <v>106560</v>
      </c>
      <c r="D47" s="2">
        <v>0.98299999999999998</v>
      </c>
      <c r="E47" s="10">
        <v>96.201201201201201</v>
      </c>
      <c r="F47" s="4">
        <f t="shared" si="38"/>
        <v>102512</v>
      </c>
      <c r="G47" s="38">
        <f t="shared" si="39"/>
        <v>104748.48</v>
      </c>
      <c r="H47" s="8">
        <v>44304</v>
      </c>
      <c r="I47" s="29">
        <v>196.02</v>
      </c>
      <c r="J47" s="12">
        <v>122400</v>
      </c>
      <c r="K47" s="1">
        <v>0.97399999999999998</v>
      </c>
      <c r="L47" s="10">
        <v>95.294117647058812</v>
      </c>
      <c r="M47" s="4">
        <f t="shared" si="34"/>
        <v>116639.99999999999</v>
      </c>
      <c r="N47" s="38">
        <f t="shared" si="35"/>
        <v>119217.59999999999</v>
      </c>
      <c r="P47" s="121" t="s">
        <v>53</v>
      </c>
      <c r="Q47" s="114"/>
      <c r="R47" s="114"/>
      <c r="S47" s="114"/>
      <c r="T47" s="114"/>
      <c r="U47" s="115"/>
    </row>
    <row r="48" spans="1:21" ht="12.75" customHeight="1" x14ac:dyDescent="0.2">
      <c r="B48" s="29">
        <v>264.60000000000002</v>
      </c>
      <c r="C48" s="12">
        <v>106560</v>
      </c>
      <c r="D48" s="2">
        <v>0.98499999999999999</v>
      </c>
      <c r="E48" s="10">
        <v>96.201201201201201</v>
      </c>
      <c r="F48" s="4">
        <f t="shared" si="38"/>
        <v>102512</v>
      </c>
      <c r="G48" s="38">
        <f t="shared" si="39"/>
        <v>104961.60000000001</v>
      </c>
      <c r="I48" s="29">
        <v>197.58</v>
      </c>
      <c r="J48" s="12">
        <v>122400</v>
      </c>
      <c r="K48" s="1">
        <v>0.99099999999999999</v>
      </c>
      <c r="L48" s="10">
        <v>98.272058823529406</v>
      </c>
      <c r="M48" s="4">
        <f t="shared" si="34"/>
        <v>120285</v>
      </c>
      <c r="N48" s="38">
        <f t="shared" si="35"/>
        <v>121298.4</v>
      </c>
      <c r="O48" s="8">
        <v>44306</v>
      </c>
      <c r="P48" s="29">
        <v>373.79</v>
      </c>
      <c r="Q48" s="12">
        <v>82800</v>
      </c>
      <c r="R48" s="1">
        <v>0.96499999999999997</v>
      </c>
      <c r="S48" s="10">
        <v>77.246376811594203</v>
      </c>
      <c r="T48" s="4">
        <f t="shared" ref="T48" si="40">Q48*S48/100</f>
        <v>63960</v>
      </c>
      <c r="U48" s="38">
        <f t="shared" ref="U48" si="41">Q48*R48</f>
        <v>79902</v>
      </c>
    </row>
    <row r="49" spans="1:21" ht="14.25" customHeight="1" x14ac:dyDescent="0.2">
      <c r="A49" s="8">
        <v>44305</v>
      </c>
      <c r="B49" s="29">
        <v>265.06</v>
      </c>
      <c r="C49" s="12">
        <v>106560</v>
      </c>
      <c r="D49" s="2">
        <v>0.98499999999999999</v>
      </c>
      <c r="E49" s="10">
        <v>96.201201201201201</v>
      </c>
      <c r="F49" s="4">
        <f t="shared" si="38"/>
        <v>102512</v>
      </c>
      <c r="G49" s="38">
        <f t="shared" si="39"/>
        <v>104961.60000000001</v>
      </c>
      <c r="H49" s="8">
        <v>44305</v>
      </c>
      <c r="I49" s="29">
        <v>196.85</v>
      </c>
      <c r="J49" s="12">
        <v>122400</v>
      </c>
      <c r="K49" s="1">
        <v>0.97</v>
      </c>
      <c r="L49" s="10">
        <v>95.294117647058812</v>
      </c>
      <c r="M49" s="4">
        <f t="shared" si="34"/>
        <v>116639.99999999999</v>
      </c>
      <c r="N49" s="38">
        <f t="shared" si="35"/>
        <v>118728</v>
      </c>
      <c r="P49" s="29">
        <v>373.97</v>
      </c>
      <c r="Q49" s="12">
        <v>82800</v>
      </c>
      <c r="R49" s="1">
        <v>0.97899999999999998</v>
      </c>
      <c r="S49" s="10">
        <v>94.20289855072464</v>
      </c>
      <c r="T49" s="4">
        <f t="shared" ref="T49:T53" si="42">Q49*S49/100</f>
        <v>78000</v>
      </c>
      <c r="U49" s="38">
        <f t="shared" ref="U49:U53" si="43">Q49*R49</f>
        <v>81061.2</v>
      </c>
    </row>
    <row r="50" spans="1:21" ht="14.25" customHeight="1" x14ac:dyDescent="0.2">
      <c r="A50" s="6"/>
      <c r="B50" s="29">
        <v>265.31</v>
      </c>
      <c r="C50" s="12">
        <v>106560</v>
      </c>
      <c r="D50" s="2">
        <v>0.98599999999999999</v>
      </c>
      <c r="E50" s="10">
        <v>96.201201201201201</v>
      </c>
      <c r="F50" s="4">
        <f t="shared" si="38"/>
        <v>102512</v>
      </c>
      <c r="G50" s="38">
        <f t="shared" si="39"/>
        <v>105068.16</v>
      </c>
      <c r="H50" s="6"/>
      <c r="I50" s="29">
        <v>197.37</v>
      </c>
      <c r="J50" s="12">
        <v>122400</v>
      </c>
      <c r="K50" s="1">
        <v>0.98499999999999999</v>
      </c>
      <c r="L50" s="10">
        <v>95.294117647058812</v>
      </c>
      <c r="M50" s="4">
        <f t="shared" si="34"/>
        <v>116639.99999999999</v>
      </c>
      <c r="N50" s="38">
        <f t="shared" si="35"/>
        <v>120564</v>
      </c>
      <c r="O50" s="8">
        <v>44307</v>
      </c>
      <c r="P50" s="29">
        <v>374.25</v>
      </c>
      <c r="Q50" s="12">
        <v>82800</v>
      </c>
      <c r="R50" s="1">
        <v>0.99399999999999999</v>
      </c>
      <c r="S50" s="10">
        <v>97.971014492753625</v>
      </c>
      <c r="T50" s="4">
        <f t="shared" si="42"/>
        <v>81120</v>
      </c>
      <c r="U50" s="38">
        <f t="shared" si="43"/>
        <v>82303.199999999997</v>
      </c>
    </row>
    <row r="51" spans="1:21" ht="13.9" customHeight="1" x14ac:dyDescent="0.2">
      <c r="A51" s="8">
        <v>44306</v>
      </c>
      <c r="B51" s="29">
        <v>264.58</v>
      </c>
      <c r="C51" s="12">
        <v>106560</v>
      </c>
      <c r="D51" s="2">
        <v>0.98899999999999999</v>
      </c>
      <c r="E51" s="10">
        <v>96.201201201201201</v>
      </c>
      <c r="F51" s="4">
        <f t="shared" si="38"/>
        <v>102512</v>
      </c>
      <c r="G51" s="38">
        <f t="shared" si="39"/>
        <v>105387.84</v>
      </c>
      <c r="H51" s="8">
        <v>44306</v>
      </c>
      <c r="I51" s="29">
        <v>196.35</v>
      </c>
      <c r="J51" s="12">
        <v>122400</v>
      </c>
      <c r="K51" s="1">
        <v>0.97699999999999998</v>
      </c>
      <c r="L51" s="10">
        <v>95.294117647058812</v>
      </c>
      <c r="M51" s="4">
        <f t="shared" si="34"/>
        <v>116639.99999999999</v>
      </c>
      <c r="N51" s="38">
        <f t="shared" si="35"/>
        <v>119584.8</v>
      </c>
      <c r="P51" s="29">
        <v>373.45</v>
      </c>
      <c r="Q51" s="12">
        <v>82800</v>
      </c>
      <c r="R51" s="1">
        <v>0.99399999999999999</v>
      </c>
      <c r="S51" s="10">
        <v>97.971014492753625</v>
      </c>
      <c r="T51" s="4">
        <f t="shared" si="42"/>
        <v>81120</v>
      </c>
      <c r="U51" s="38">
        <f t="shared" si="43"/>
        <v>82303.199999999997</v>
      </c>
    </row>
    <row r="52" spans="1:21" ht="13.9" customHeight="1" x14ac:dyDescent="0.2">
      <c r="B52" s="29">
        <v>265.66000000000003</v>
      </c>
      <c r="C52" s="12">
        <v>106560</v>
      </c>
      <c r="D52" s="2">
        <v>0.98099999999999998</v>
      </c>
      <c r="E52" s="10">
        <v>96.201201201201201</v>
      </c>
      <c r="F52" s="4">
        <f t="shared" si="38"/>
        <v>102512</v>
      </c>
      <c r="G52" s="38">
        <f t="shared" si="39"/>
        <v>104535.36</v>
      </c>
      <c r="I52" s="29">
        <v>196.75</v>
      </c>
      <c r="J52" s="12">
        <v>122400</v>
      </c>
      <c r="K52" s="1">
        <v>0.97799999999999998</v>
      </c>
      <c r="L52" s="10">
        <v>92.316176470588246</v>
      </c>
      <c r="M52" s="4">
        <f t="shared" si="34"/>
        <v>112995.00000000001</v>
      </c>
      <c r="N52" s="38">
        <f t="shared" si="35"/>
        <v>119707.2</v>
      </c>
      <c r="O52" s="8">
        <v>44308</v>
      </c>
      <c r="P52" s="88">
        <v>373.38</v>
      </c>
      <c r="Q52" s="12">
        <v>82800</v>
      </c>
      <c r="R52" s="1">
        <v>0.99299999999999999</v>
      </c>
      <c r="S52" s="10">
        <v>97.971014492753625</v>
      </c>
      <c r="T52" s="4">
        <f t="shared" si="42"/>
        <v>81120</v>
      </c>
      <c r="U52" s="38">
        <f t="shared" si="43"/>
        <v>82220.399999999994</v>
      </c>
    </row>
    <row r="53" spans="1:21" ht="13.9" customHeight="1" x14ac:dyDescent="0.2">
      <c r="A53" s="8">
        <v>44307</v>
      </c>
      <c r="B53" s="29">
        <v>264.29000000000002</v>
      </c>
      <c r="C53" s="12">
        <v>106560</v>
      </c>
      <c r="D53" s="2">
        <v>0.997</v>
      </c>
      <c r="E53" s="10">
        <v>98.438438438438439</v>
      </c>
      <c r="F53" s="4">
        <f t="shared" si="38"/>
        <v>104896</v>
      </c>
      <c r="G53" s="38">
        <f t="shared" si="39"/>
        <v>106240.32000000001</v>
      </c>
      <c r="H53" s="8">
        <v>44307</v>
      </c>
      <c r="I53" s="29">
        <v>196.46</v>
      </c>
      <c r="J53" s="12">
        <v>122400</v>
      </c>
      <c r="K53" s="1">
        <v>0.98</v>
      </c>
      <c r="L53" s="10">
        <v>95.294117647058812</v>
      </c>
      <c r="M53" s="4">
        <f t="shared" si="34"/>
        <v>116639.99999999999</v>
      </c>
      <c r="N53" s="38">
        <f t="shared" si="35"/>
        <v>119952</v>
      </c>
      <c r="P53" s="88">
        <v>374.64</v>
      </c>
      <c r="Q53" s="12">
        <v>82800</v>
      </c>
      <c r="R53" s="1">
        <v>0.99099999999999999</v>
      </c>
      <c r="S53" s="10">
        <v>92.318840579710155</v>
      </c>
      <c r="T53" s="4">
        <f t="shared" si="42"/>
        <v>76440.000000000015</v>
      </c>
      <c r="U53" s="38">
        <f t="shared" si="43"/>
        <v>82054.8</v>
      </c>
    </row>
    <row r="54" spans="1:21" ht="13.9" customHeight="1" x14ac:dyDescent="0.2">
      <c r="B54" s="29">
        <v>265.81</v>
      </c>
      <c r="C54" s="12">
        <v>106560</v>
      </c>
      <c r="D54" s="2">
        <v>0.995</v>
      </c>
      <c r="E54" s="10">
        <v>98.438438438438439</v>
      </c>
      <c r="F54" s="4">
        <f t="shared" si="38"/>
        <v>104896</v>
      </c>
      <c r="G54" s="38">
        <f t="shared" si="39"/>
        <v>106027.2</v>
      </c>
      <c r="I54" s="29">
        <v>196.31</v>
      </c>
      <c r="J54" s="12">
        <v>122400</v>
      </c>
      <c r="K54" s="1">
        <v>0.99299999999999999</v>
      </c>
      <c r="L54" s="10">
        <v>98.272058823529406</v>
      </c>
      <c r="M54" s="4">
        <f t="shared" si="34"/>
        <v>120285</v>
      </c>
      <c r="N54" s="38">
        <f t="shared" si="35"/>
        <v>121543.2</v>
      </c>
      <c r="P54" s="52">
        <f>AVERAGE(P48:P53)</f>
        <v>373.91333333333336</v>
      </c>
      <c r="Q54" s="53"/>
      <c r="R54" s="54" t="s">
        <v>0</v>
      </c>
      <c r="S54" s="21">
        <f>T54/U54</f>
        <v>0.9426659219409903</v>
      </c>
      <c r="T54" s="64">
        <f>SUM(T48:T53)</f>
        <v>461760</v>
      </c>
      <c r="U54" s="64">
        <f>SUM(U48:U53)</f>
        <v>489844.8</v>
      </c>
    </row>
    <row r="55" spans="1:21" x14ac:dyDescent="0.2">
      <c r="A55" s="8">
        <v>44308</v>
      </c>
      <c r="B55" s="88">
        <v>263.44</v>
      </c>
      <c r="C55" s="12">
        <v>106560</v>
      </c>
      <c r="D55" s="2">
        <v>0.98099999999999998</v>
      </c>
      <c r="E55" s="10">
        <v>96.201201201201201</v>
      </c>
      <c r="F55" s="4">
        <f t="shared" si="38"/>
        <v>102512</v>
      </c>
      <c r="G55" s="38">
        <f t="shared" si="39"/>
        <v>104535.36</v>
      </c>
      <c r="H55" s="8">
        <v>44308</v>
      </c>
      <c r="I55" s="29">
        <v>195.6</v>
      </c>
      <c r="J55" s="12">
        <v>122400</v>
      </c>
      <c r="K55" s="1">
        <v>0.97599999999999998</v>
      </c>
      <c r="L55" s="10">
        <v>95.294117647058812</v>
      </c>
      <c r="M55" s="4">
        <f t="shared" si="34"/>
        <v>116639.99999999999</v>
      </c>
      <c r="N55" s="38">
        <f t="shared" si="35"/>
        <v>119462.39999999999</v>
      </c>
      <c r="P55" s="67"/>
      <c r="Q55" s="41"/>
      <c r="R55" s="51"/>
      <c r="S55" s="30"/>
      <c r="T55" s="4"/>
      <c r="U55" s="38"/>
    </row>
    <row r="56" spans="1:21" ht="12.75" customHeight="1" x14ac:dyDescent="0.2">
      <c r="B56" s="88">
        <v>265.18</v>
      </c>
      <c r="C56" s="12">
        <v>106560</v>
      </c>
      <c r="D56" s="2">
        <v>0.99</v>
      </c>
      <c r="E56" s="10">
        <v>98.438438438438439</v>
      </c>
      <c r="F56" s="4">
        <f t="shared" si="38"/>
        <v>104896</v>
      </c>
      <c r="G56" s="38">
        <f t="shared" si="39"/>
        <v>105494.39999999999</v>
      </c>
      <c r="I56" s="29">
        <v>195.69</v>
      </c>
      <c r="J56" s="12">
        <v>122400</v>
      </c>
      <c r="K56" s="1">
        <v>0.98899999999999999</v>
      </c>
      <c r="L56" s="10">
        <v>98.272058823529406</v>
      </c>
      <c r="M56" s="4">
        <f t="shared" si="34"/>
        <v>120285</v>
      </c>
      <c r="N56" s="38">
        <f t="shared" si="35"/>
        <v>121053.6</v>
      </c>
      <c r="P56" s="121" t="s">
        <v>54</v>
      </c>
      <c r="Q56" s="114"/>
      <c r="R56" s="114"/>
      <c r="S56" s="114"/>
      <c r="T56" s="114"/>
      <c r="U56" s="115"/>
    </row>
    <row r="57" spans="1:21" x14ac:dyDescent="0.2">
      <c r="A57" s="8">
        <v>44309</v>
      </c>
      <c r="B57" s="29">
        <v>262.48</v>
      </c>
      <c r="C57" s="12">
        <v>106560</v>
      </c>
      <c r="D57" s="2">
        <v>0.99299999999999999</v>
      </c>
      <c r="E57" s="10">
        <v>98.438438438438439</v>
      </c>
      <c r="F57" s="4">
        <f t="shared" si="38"/>
        <v>104896</v>
      </c>
      <c r="G57" s="38">
        <f t="shared" si="39"/>
        <v>105814.08</v>
      </c>
      <c r="H57" s="8">
        <v>44309</v>
      </c>
      <c r="I57" s="29">
        <v>195.56</v>
      </c>
      <c r="J57" s="12">
        <v>122400</v>
      </c>
      <c r="K57" s="1">
        <v>0.99099999999999999</v>
      </c>
      <c r="L57" s="10">
        <v>98.272058823529406</v>
      </c>
      <c r="M57" s="4">
        <f t="shared" si="34"/>
        <v>120285</v>
      </c>
      <c r="N57" s="38">
        <f t="shared" si="35"/>
        <v>121298.4</v>
      </c>
      <c r="O57" s="8">
        <v>44309</v>
      </c>
      <c r="P57" s="29">
        <v>437.52</v>
      </c>
      <c r="Q57" s="12">
        <v>74880</v>
      </c>
      <c r="R57" s="1">
        <v>0.93300000000000005</v>
      </c>
      <c r="S57" s="10">
        <v>80.769230769230774</v>
      </c>
      <c r="T57" s="4">
        <f t="shared" ref="T57" si="44">Q57*S57/100</f>
        <v>60480</v>
      </c>
      <c r="U57" s="38">
        <f t="shared" ref="U57" si="45">Q57*R57</f>
        <v>69863.040000000008</v>
      </c>
    </row>
    <row r="58" spans="1:21" x14ac:dyDescent="0.2">
      <c r="B58" s="29">
        <v>264.72000000000003</v>
      </c>
      <c r="C58" s="12">
        <v>106560</v>
      </c>
      <c r="D58" s="2">
        <v>0.98799999999999999</v>
      </c>
      <c r="E58" s="10">
        <v>96.201201201201201</v>
      </c>
      <c r="F58" s="4">
        <f t="shared" si="38"/>
        <v>102512</v>
      </c>
      <c r="G58" s="38">
        <f t="shared" si="39"/>
        <v>105281.28</v>
      </c>
      <c r="I58" s="29">
        <v>196.31</v>
      </c>
      <c r="J58" s="12">
        <v>122400</v>
      </c>
      <c r="K58" s="1">
        <v>0.98899999999999999</v>
      </c>
      <c r="L58" s="10">
        <v>95.294117647058812</v>
      </c>
      <c r="M58" s="4">
        <f t="shared" si="34"/>
        <v>116639.99999999999</v>
      </c>
      <c r="N58" s="38">
        <f t="shared" si="35"/>
        <v>121053.6</v>
      </c>
      <c r="P58" s="29">
        <v>436.33</v>
      </c>
      <c r="Q58" s="12">
        <v>74880</v>
      </c>
      <c r="R58" s="1">
        <v>0.99399999999999999</v>
      </c>
      <c r="S58" s="10">
        <v>96.92307692307692</v>
      </c>
      <c r="T58" s="4">
        <f t="shared" ref="T58:T64" si="46">Q58*S58/100</f>
        <v>72576</v>
      </c>
      <c r="U58" s="38">
        <f t="shared" ref="U58:U64" si="47">Q58*R58</f>
        <v>74430.720000000001</v>
      </c>
    </row>
    <row r="59" spans="1:21" x14ac:dyDescent="0.2">
      <c r="A59" s="8">
        <v>44310</v>
      </c>
      <c r="B59" s="29">
        <v>264.72000000000003</v>
      </c>
      <c r="C59" s="12">
        <v>106560</v>
      </c>
      <c r="D59" s="2">
        <v>0.98499999999999999</v>
      </c>
      <c r="E59" s="10">
        <v>96.201201201201201</v>
      </c>
      <c r="F59" s="4">
        <f t="shared" si="38"/>
        <v>102512</v>
      </c>
      <c r="G59" s="38">
        <f t="shared" si="39"/>
        <v>104961.60000000001</v>
      </c>
      <c r="H59" s="8">
        <v>44310</v>
      </c>
      <c r="I59" s="29">
        <v>197.04</v>
      </c>
      <c r="J59" s="12">
        <v>122400</v>
      </c>
      <c r="K59" s="1">
        <v>0.97199999999999998</v>
      </c>
      <c r="L59" s="10">
        <v>95.294117647058812</v>
      </c>
      <c r="M59" s="4">
        <f t="shared" si="34"/>
        <v>116639.99999999999</v>
      </c>
      <c r="N59" s="38">
        <f t="shared" si="35"/>
        <v>118972.8</v>
      </c>
      <c r="O59" s="8">
        <v>44310</v>
      </c>
      <c r="P59" s="29">
        <v>437.91</v>
      </c>
      <c r="Q59" s="12">
        <v>74880</v>
      </c>
      <c r="R59" s="1">
        <v>0.97199999999999998</v>
      </c>
      <c r="S59" s="10">
        <v>94.230769230769226</v>
      </c>
      <c r="T59" s="4">
        <f t="shared" si="46"/>
        <v>70560</v>
      </c>
      <c r="U59" s="38">
        <f t="shared" si="47"/>
        <v>72783.360000000001</v>
      </c>
    </row>
    <row r="60" spans="1:21" x14ac:dyDescent="0.2">
      <c r="B60" s="29">
        <v>263.70999999999998</v>
      </c>
      <c r="C60" s="12">
        <v>106560</v>
      </c>
      <c r="D60" s="2">
        <v>0.997</v>
      </c>
      <c r="E60" s="10">
        <v>98.438438438438439</v>
      </c>
      <c r="F60" s="4">
        <f t="shared" si="38"/>
        <v>104896</v>
      </c>
      <c r="G60" s="38">
        <f t="shared" si="39"/>
        <v>106240.32000000001</v>
      </c>
      <c r="I60" s="29">
        <v>196.4</v>
      </c>
      <c r="J60" s="12">
        <v>122400</v>
      </c>
      <c r="K60" s="1">
        <v>0.98099999999999998</v>
      </c>
      <c r="L60" s="10">
        <v>95.294117647058812</v>
      </c>
      <c r="M60" s="4">
        <f t="shared" si="34"/>
        <v>116639.99999999999</v>
      </c>
      <c r="N60" s="38">
        <f t="shared" si="35"/>
        <v>120074.4</v>
      </c>
      <c r="P60" s="29">
        <v>435.68</v>
      </c>
      <c r="Q60" s="12">
        <v>74880</v>
      </c>
      <c r="R60" s="1">
        <v>0.98599999999999999</v>
      </c>
      <c r="S60" s="10">
        <v>96.92307692307692</v>
      </c>
      <c r="T60" s="4">
        <f t="shared" si="46"/>
        <v>72576</v>
      </c>
      <c r="U60" s="38">
        <f t="shared" si="47"/>
        <v>73831.679999999993</v>
      </c>
    </row>
    <row r="61" spans="1:21" x14ac:dyDescent="0.2">
      <c r="A61" s="8">
        <v>44311</v>
      </c>
      <c r="B61" s="29">
        <v>265.60000000000002</v>
      </c>
      <c r="C61" s="12">
        <v>106560</v>
      </c>
      <c r="D61" s="2">
        <v>0.99099999999999999</v>
      </c>
      <c r="E61" s="10">
        <v>98.438438438438439</v>
      </c>
      <c r="F61" s="4">
        <f t="shared" si="38"/>
        <v>104896</v>
      </c>
      <c r="G61" s="38">
        <f t="shared" si="39"/>
        <v>105600.96000000001</v>
      </c>
      <c r="H61" s="8">
        <v>44311</v>
      </c>
      <c r="I61" s="29">
        <v>197.13</v>
      </c>
      <c r="J61" s="12">
        <v>122400</v>
      </c>
      <c r="K61" s="1">
        <v>0.98899999999999999</v>
      </c>
      <c r="L61" s="10">
        <v>95.294117647058812</v>
      </c>
      <c r="M61" s="4">
        <f t="shared" si="34"/>
        <v>116639.99999999999</v>
      </c>
      <c r="N61" s="38">
        <f t="shared" si="35"/>
        <v>121053.6</v>
      </c>
      <c r="O61" s="8">
        <v>44311</v>
      </c>
      <c r="P61" s="29">
        <v>436.7</v>
      </c>
      <c r="Q61" s="12">
        <v>74880</v>
      </c>
      <c r="R61" s="1">
        <v>0.98</v>
      </c>
      <c r="S61" s="10">
        <v>96.92307692307692</v>
      </c>
      <c r="T61" s="4">
        <f t="shared" si="46"/>
        <v>72576</v>
      </c>
      <c r="U61" s="38">
        <f t="shared" si="47"/>
        <v>73382.399999999994</v>
      </c>
    </row>
    <row r="62" spans="1:21" ht="12.75" customHeight="1" x14ac:dyDescent="0.2">
      <c r="B62" s="29">
        <v>263.64999999999998</v>
      </c>
      <c r="C62" s="12">
        <v>107280</v>
      </c>
      <c r="D62" s="2">
        <v>0.99099999999999999</v>
      </c>
      <c r="E62" s="10">
        <v>95.555555555555557</v>
      </c>
      <c r="F62" s="4">
        <f t="shared" si="38"/>
        <v>102512</v>
      </c>
      <c r="G62" s="38">
        <f t="shared" si="39"/>
        <v>106314.48</v>
      </c>
      <c r="I62" s="29">
        <v>195.81</v>
      </c>
      <c r="J62" s="12">
        <v>122400</v>
      </c>
      <c r="K62" s="1">
        <v>0.99299999999999999</v>
      </c>
      <c r="L62" s="10">
        <v>98.272058823529406</v>
      </c>
      <c r="M62" s="4">
        <f t="shared" si="34"/>
        <v>120285</v>
      </c>
      <c r="N62" s="38">
        <f t="shared" si="35"/>
        <v>121543.2</v>
      </c>
      <c r="O62" s="6"/>
      <c r="P62" s="29">
        <v>436.67</v>
      </c>
      <c r="Q62" s="12">
        <v>74880</v>
      </c>
      <c r="R62" s="1">
        <v>0.98299999999999998</v>
      </c>
      <c r="S62" s="10">
        <v>94.230769230769226</v>
      </c>
      <c r="T62" s="4">
        <f t="shared" si="46"/>
        <v>70560</v>
      </c>
      <c r="U62" s="38">
        <f t="shared" si="47"/>
        <v>73607.039999999994</v>
      </c>
    </row>
    <row r="63" spans="1:21" x14ac:dyDescent="0.2">
      <c r="B63" s="52">
        <f>AVERAGE(B37:B62)</f>
        <v>263.81884615384615</v>
      </c>
      <c r="C63" s="53"/>
      <c r="D63" s="54" t="s">
        <v>0</v>
      </c>
      <c r="E63" s="21">
        <f>F63/G63</f>
        <v>0.97729697776329383</v>
      </c>
      <c r="F63" s="64">
        <f>SUM(F37:F62)</f>
        <v>2655776</v>
      </c>
      <c r="G63" s="64">
        <f>SUM(G37:G62)</f>
        <v>2717470.8</v>
      </c>
      <c r="H63" s="8">
        <v>44312</v>
      </c>
      <c r="I63" s="29">
        <v>196.27</v>
      </c>
      <c r="J63" s="12">
        <v>122400</v>
      </c>
      <c r="K63" s="1">
        <v>0.98099999999999998</v>
      </c>
      <c r="L63" s="10">
        <v>95.294117647058812</v>
      </c>
      <c r="M63" s="4">
        <f t="shared" si="34"/>
        <v>116639.99999999999</v>
      </c>
      <c r="N63" s="38">
        <f t="shared" si="35"/>
        <v>120074.4</v>
      </c>
      <c r="O63" s="8">
        <v>44312</v>
      </c>
      <c r="P63" s="29">
        <v>436.66</v>
      </c>
      <c r="Q63" s="12">
        <v>74880</v>
      </c>
      <c r="R63" s="1">
        <v>0.96799999999999997</v>
      </c>
      <c r="S63" s="10">
        <v>94.230769230769226</v>
      </c>
      <c r="T63" s="4">
        <f t="shared" si="46"/>
        <v>70560</v>
      </c>
      <c r="U63" s="38">
        <f t="shared" si="47"/>
        <v>72483.839999999997</v>
      </c>
    </row>
    <row r="64" spans="1:21" ht="14.25" customHeight="1" x14ac:dyDescent="0.2">
      <c r="B64" s="104"/>
      <c r="C64" s="105"/>
      <c r="D64" s="106"/>
      <c r="E64" s="107"/>
      <c r="F64" s="108"/>
      <c r="G64" s="108"/>
      <c r="I64" s="29">
        <v>197.41</v>
      </c>
      <c r="J64" s="12">
        <v>122400</v>
      </c>
      <c r="K64" s="1">
        <v>0.99199999999999999</v>
      </c>
      <c r="L64" s="10">
        <v>98.272058823529406</v>
      </c>
      <c r="M64" s="4">
        <f t="shared" si="34"/>
        <v>120285</v>
      </c>
      <c r="N64" s="38">
        <f t="shared" si="35"/>
        <v>121420.8</v>
      </c>
      <c r="O64" s="6"/>
      <c r="P64" s="29">
        <v>437.16</v>
      </c>
      <c r="Q64" s="12">
        <v>74880</v>
      </c>
      <c r="R64" s="1">
        <v>0.97399999999999998</v>
      </c>
      <c r="S64" s="10">
        <v>94.230769230769226</v>
      </c>
      <c r="T64" s="4">
        <f t="shared" si="46"/>
        <v>70560</v>
      </c>
      <c r="U64" s="38">
        <f t="shared" si="47"/>
        <v>72933.119999999995</v>
      </c>
    </row>
    <row r="65" spans="1:21" x14ac:dyDescent="0.2">
      <c r="B65" s="121" t="s">
        <v>34</v>
      </c>
      <c r="C65" s="114"/>
      <c r="D65" s="114"/>
      <c r="E65" s="114"/>
      <c r="F65" s="114"/>
      <c r="G65" s="115"/>
      <c r="H65" s="8">
        <v>44313</v>
      </c>
      <c r="I65" s="29">
        <v>196.64</v>
      </c>
      <c r="J65" s="12">
        <v>122400</v>
      </c>
      <c r="K65" s="1">
        <v>0.98199999999999998</v>
      </c>
      <c r="L65" s="10">
        <v>95.294117647058812</v>
      </c>
      <c r="M65" s="4">
        <f t="shared" si="34"/>
        <v>116639.99999999999</v>
      </c>
      <c r="N65" s="38">
        <f t="shared" si="35"/>
        <v>120196.8</v>
      </c>
      <c r="P65" s="52">
        <f>AVERAGE(P57:P64)</f>
        <v>436.82874999999996</v>
      </c>
      <c r="Q65" s="53"/>
      <c r="R65" s="54" t="s">
        <v>0</v>
      </c>
      <c r="S65" s="21">
        <f>T65/U65</f>
        <v>0.96079786708798265</v>
      </c>
      <c r="T65" s="64">
        <f>SUM(T57:T64)</f>
        <v>560448</v>
      </c>
      <c r="U65" s="64">
        <f>SUM(U57:U64)</f>
        <v>583315.19999999995</v>
      </c>
    </row>
    <row r="66" spans="1:21" x14ac:dyDescent="0.2">
      <c r="A66" s="8">
        <v>44312</v>
      </c>
      <c r="B66" s="29">
        <v>574.04999999999995</v>
      </c>
      <c r="C66" s="12">
        <v>74160</v>
      </c>
      <c r="D66" s="2">
        <v>0.86699999999999999</v>
      </c>
      <c r="E66" s="10">
        <v>69.385113268608407</v>
      </c>
      <c r="F66" s="4">
        <f t="shared" ref="F66" si="48">C66*E66/100</f>
        <v>51455.999999999993</v>
      </c>
      <c r="G66" s="38">
        <f t="shared" ref="G66" si="49">C66*D66</f>
        <v>64296.72</v>
      </c>
      <c r="I66" s="29">
        <v>197.08</v>
      </c>
      <c r="J66" s="12">
        <v>122400</v>
      </c>
      <c r="K66" s="1">
        <v>0.98899999999999999</v>
      </c>
      <c r="L66" s="10">
        <v>98.272058823529406</v>
      </c>
      <c r="M66" s="4">
        <f t="shared" si="34"/>
        <v>120285</v>
      </c>
      <c r="N66" s="38">
        <f t="shared" si="35"/>
        <v>121053.6</v>
      </c>
      <c r="P66" s="29"/>
      <c r="Q66" s="12"/>
      <c r="R66" s="1"/>
      <c r="S66" s="10"/>
      <c r="T66" s="4"/>
      <c r="U66" s="38"/>
    </row>
    <row r="67" spans="1:21" x14ac:dyDescent="0.2">
      <c r="B67" s="29">
        <v>573.92999999999995</v>
      </c>
      <c r="C67" s="12">
        <v>74160</v>
      </c>
      <c r="D67" s="2">
        <v>0.97899999999999998</v>
      </c>
      <c r="E67" s="10">
        <v>93.203883495145632</v>
      </c>
      <c r="F67" s="4">
        <f t="shared" ref="F67:F78" si="50">C67*E67/100</f>
        <v>69120</v>
      </c>
      <c r="G67" s="38">
        <f t="shared" ref="G67:G78" si="51">C67*D67</f>
        <v>72602.64</v>
      </c>
      <c r="H67" s="8">
        <v>44314</v>
      </c>
      <c r="I67" s="29">
        <v>196.2</v>
      </c>
      <c r="J67" s="12">
        <v>122400</v>
      </c>
      <c r="K67" s="1">
        <v>0.98599999999999999</v>
      </c>
      <c r="L67" s="10">
        <v>95.294117647058812</v>
      </c>
      <c r="M67" s="4">
        <f t="shared" si="34"/>
        <v>116639.99999999999</v>
      </c>
      <c r="N67" s="38">
        <f t="shared" si="35"/>
        <v>120686.39999999999</v>
      </c>
      <c r="P67" s="121" t="s">
        <v>12</v>
      </c>
      <c r="Q67" s="114"/>
      <c r="R67" s="114"/>
      <c r="S67" s="114"/>
      <c r="T67" s="114"/>
      <c r="U67" s="115"/>
    </row>
    <row r="68" spans="1:21" x14ac:dyDescent="0.2">
      <c r="A68" s="8">
        <v>44313</v>
      </c>
      <c r="B68" s="29">
        <v>570.55999999999995</v>
      </c>
      <c r="C68" s="12">
        <v>74880</v>
      </c>
      <c r="D68" s="2">
        <v>0.97399999999999998</v>
      </c>
      <c r="E68" s="10">
        <v>92.307692307692307</v>
      </c>
      <c r="F68" s="4">
        <f t="shared" si="50"/>
        <v>69120</v>
      </c>
      <c r="G68" s="38">
        <f t="shared" si="51"/>
        <v>72933.119999999995</v>
      </c>
      <c r="I68" s="29">
        <v>196.85</v>
      </c>
      <c r="J68" s="12">
        <v>122400</v>
      </c>
      <c r="K68" s="1">
        <v>0.98199999999999998</v>
      </c>
      <c r="L68" s="10">
        <v>95.294117647058812</v>
      </c>
      <c r="M68" s="4">
        <f t="shared" si="34"/>
        <v>116639.99999999999</v>
      </c>
      <c r="N68" s="38">
        <f t="shared" si="35"/>
        <v>120196.8</v>
      </c>
      <c r="O68" s="8">
        <v>44313</v>
      </c>
      <c r="P68" s="29">
        <v>457.02</v>
      </c>
      <c r="Q68" s="12">
        <v>70560</v>
      </c>
      <c r="R68" s="1">
        <v>0.95199999999999996</v>
      </c>
      <c r="S68" s="10">
        <v>76.326530612244909</v>
      </c>
      <c r="T68" s="4">
        <f t="shared" ref="T68" si="52">Q68*S68/100</f>
        <v>53856.000000000007</v>
      </c>
      <c r="U68" s="38">
        <f t="shared" ref="U68" si="53">Q68*R68</f>
        <v>67173.119999999995</v>
      </c>
    </row>
    <row r="69" spans="1:21" ht="13.9" customHeight="1" x14ac:dyDescent="0.2">
      <c r="A69" s="6"/>
      <c r="B69" s="29">
        <v>572.95000000000005</v>
      </c>
      <c r="C69" s="12">
        <v>74880</v>
      </c>
      <c r="D69" s="2">
        <v>0.98599999999999999</v>
      </c>
      <c r="E69" s="10">
        <v>97.435897435897431</v>
      </c>
      <c r="F69" s="4">
        <f t="shared" si="50"/>
        <v>72960</v>
      </c>
      <c r="G69" s="38">
        <f t="shared" si="51"/>
        <v>73831.679999999993</v>
      </c>
      <c r="H69" s="8">
        <v>44315</v>
      </c>
      <c r="I69" s="29">
        <v>196.15</v>
      </c>
      <c r="J69" s="12">
        <v>122400</v>
      </c>
      <c r="K69" s="1">
        <v>0.99199999999999999</v>
      </c>
      <c r="L69" s="10">
        <v>98.272058823529406</v>
      </c>
      <c r="M69" s="4">
        <f t="shared" si="34"/>
        <v>120285</v>
      </c>
      <c r="N69" s="38">
        <f t="shared" si="35"/>
        <v>121420.8</v>
      </c>
      <c r="P69" s="29">
        <v>456.54</v>
      </c>
      <c r="Q69" s="12">
        <v>70560</v>
      </c>
      <c r="R69" s="1">
        <v>0.95799999999999996</v>
      </c>
      <c r="S69" s="10">
        <v>94.285714285714278</v>
      </c>
      <c r="T69" s="4">
        <f t="shared" ref="T69:T73" si="54">Q69*S69/100</f>
        <v>66527.999999999985</v>
      </c>
      <c r="U69" s="38">
        <f t="shared" ref="U69:U73" si="55">Q69*R69</f>
        <v>67596.479999999996</v>
      </c>
    </row>
    <row r="70" spans="1:21" ht="14.25" customHeight="1" x14ac:dyDescent="0.2">
      <c r="A70" s="8">
        <v>44314</v>
      </c>
      <c r="B70" s="29">
        <v>571.05999999999995</v>
      </c>
      <c r="C70" s="12">
        <v>74880</v>
      </c>
      <c r="D70" s="2">
        <v>0.97399999999999998</v>
      </c>
      <c r="E70" s="10">
        <v>96.410256410256409</v>
      </c>
      <c r="F70" s="4">
        <f t="shared" si="50"/>
        <v>72192</v>
      </c>
      <c r="G70" s="38">
        <f t="shared" si="51"/>
        <v>72933.119999999995</v>
      </c>
      <c r="I70" s="29">
        <v>196.25</v>
      </c>
      <c r="J70" s="12">
        <v>122400</v>
      </c>
      <c r="K70" s="1">
        <v>0.99099999999999999</v>
      </c>
      <c r="L70" s="10">
        <v>98.272058823529406</v>
      </c>
      <c r="M70" s="4">
        <f t="shared" si="34"/>
        <v>120285</v>
      </c>
      <c r="N70" s="38">
        <f t="shared" si="35"/>
        <v>121298.4</v>
      </c>
      <c r="O70" s="8">
        <v>44314</v>
      </c>
      <c r="P70" s="29">
        <v>456.6</v>
      </c>
      <c r="Q70" s="12">
        <v>70560</v>
      </c>
      <c r="R70" s="1">
        <v>0.98099999999999998</v>
      </c>
      <c r="S70" s="10">
        <v>94.285714285714278</v>
      </c>
      <c r="T70" s="4">
        <f t="shared" si="54"/>
        <v>66527.999999999985</v>
      </c>
      <c r="U70" s="38">
        <f t="shared" si="55"/>
        <v>69219.360000000001</v>
      </c>
    </row>
    <row r="71" spans="1:21" x14ac:dyDescent="0.2">
      <c r="B71" s="29">
        <v>572.20000000000005</v>
      </c>
      <c r="C71" s="12">
        <v>74880</v>
      </c>
      <c r="D71" s="2">
        <v>0.98199999999999998</v>
      </c>
      <c r="E71" s="10">
        <v>94.358974358974351</v>
      </c>
      <c r="F71" s="4">
        <f t="shared" si="50"/>
        <v>70655.999999999985</v>
      </c>
      <c r="G71" s="38">
        <f t="shared" si="51"/>
        <v>73532.160000000003</v>
      </c>
      <c r="H71" s="8">
        <v>44316</v>
      </c>
      <c r="I71" s="29">
        <v>195.52</v>
      </c>
      <c r="J71" s="12">
        <v>122400</v>
      </c>
      <c r="K71" s="1">
        <v>0.99099999999999999</v>
      </c>
      <c r="L71" s="10">
        <v>98.272058823529406</v>
      </c>
      <c r="M71" s="4">
        <f t="shared" si="34"/>
        <v>120285</v>
      </c>
      <c r="N71" s="38">
        <f t="shared" si="35"/>
        <v>121298.4</v>
      </c>
      <c r="P71" s="29">
        <v>454.8</v>
      </c>
      <c r="Q71" s="12">
        <v>70560</v>
      </c>
      <c r="R71" s="1">
        <v>0.96899999999999997</v>
      </c>
      <c r="S71" s="10">
        <v>94.285714285714278</v>
      </c>
      <c r="T71" s="4">
        <f t="shared" si="54"/>
        <v>66527.999999999985</v>
      </c>
      <c r="U71" s="38">
        <f t="shared" si="55"/>
        <v>68372.639999999999</v>
      </c>
    </row>
    <row r="72" spans="1:21" x14ac:dyDescent="0.2">
      <c r="A72" s="8">
        <v>44315</v>
      </c>
      <c r="B72" s="29">
        <v>572.6</v>
      </c>
      <c r="C72" s="12">
        <v>74880</v>
      </c>
      <c r="D72" s="2">
        <v>0.98</v>
      </c>
      <c r="E72" s="10">
        <v>95.384615384615387</v>
      </c>
      <c r="F72" s="4">
        <f t="shared" si="50"/>
        <v>71424</v>
      </c>
      <c r="G72" s="38">
        <f t="shared" si="51"/>
        <v>73382.399999999994</v>
      </c>
      <c r="I72" s="29">
        <v>195.2</v>
      </c>
      <c r="J72" s="12">
        <v>122400</v>
      </c>
      <c r="K72" s="1">
        <v>0.98699999999999999</v>
      </c>
      <c r="L72" s="10">
        <v>95.294117647058812</v>
      </c>
      <c r="M72" s="4">
        <f t="shared" si="34"/>
        <v>116639.99999999999</v>
      </c>
      <c r="N72" s="38">
        <f t="shared" si="35"/>
        <v>120808.8</v>
      </c>
      <c r="O72" s="8">
        <v>44315</v>
      </c>
      <c r="P72" s="29">
        <v>456.52</v>
      </c>
      <c r="Q72" s="12">
        <v>70560</v>
      </c>
      <c r="R72" s="1">
        <v>0.96</v>
      </c>
      <c r="S72" s="10">
        <v>92.040816326530617</v>
      </c>
      <c r="T72" s="4">
        <f t="shared" si="54"/>
        <v>64944</v>
      </c>
      <c r="U72" s="38">
        <f t="shared" si="55"/>
        <v>67737.599999999991</v>
      </c>
    </row>
    <row r="73" spans="1:21" ht="12.75" customHeight="1" x14ac:dyDescent="0.2">
      <c r="B73" s="29">
        <v>573.85</v>
      </c>
      <c r="C73" s="12">
        <v>74880</v>
      </c>
      <c r="D73" s="2">
        <v>0.97899999999999998</v>
      </c>
      <c r="E73" s="10">
        <v>92.307692307692307</v>
      </c>
      <c r="F73" s="4">
        <f t="shared" si="50"/>
        <v>69120</v>
      </c>
      <c r="G73" s="38">
        <f t="shared" si="51"/>
        <v>73307.520000000004</v>
      </c>
      <c r="I73" s="52">
        <f>AVERAGE(I35:I72)</f>
        <v>196.36552631578951</v>
      </c>
      <c r="J73" s="53"/>
      <c r="K73" s="54" t="s">
        <v>0</v>
      </c>
      <c r="L73" s="21">
        <f>M73/N73</f>
        <v>0.97115472740431275</v>
      </c>
      <c r="M73" s="64">
        <f>SUM(M35:M72)</f>
        <v>4425030</v>
      </c>
      <c r="N73" s="64">
        <f>SUM(N35:N72)</f>
        <v>4556462.3999999994</v>
      </c>
      <c r="P73" s="29">
        <v>455.93</v>
      </c>
      <c r="Q73" s="12">
        <v>70560</v>
      </c>
      <c r="R73" s="1">
        <v>0.98599999999999999</v>
      </c>
      <c r="S73" s="10">
        <v>96.530612244897966</v>
      </c>
      <c r="T73" s="4">
        <f t="shared" si="54"/>
        <v>68112.000000000015</v>
      </c>
      <c r="U73" s="38">
        <f t="shared" si="55"/>
        <v>69572.160000000003</v>
      </c>
    </row>
    <row r="74" spans="1:21" ht="12.75" customHeight="1" x14ac:dyDescent="0.2">
      <c r="B74" s="55">
        <f>AVERAGE(B66:B73)</f>
        <v>572.65</v>
      </c>
      <c r="C74" s="39"/>
      <c r="D74" s="40" t="s">
        <v>0</v>
      </c>
      <c r="E74" s="56">
        <f>F74/G74</f>
        <v>0.94665338555904233</v>
      </c>
      <c r="F74" s="60">
        <f>SUM(F66:F73)</f>
        <v>546048</v>
      </c>
      <c r="G74" s="60">
        <f>SUM(G66:G73)</f>
        <v>576819.36</v>
      </c>
      <c r="I74" s="42"/>
      <c r="J74" s="43"/>
      <c r="K74" s="43"/>
      <c r="L74" s="17"/>
      <c r="M74" s="49"/>
      <c r="N74" s="49"/>
      <c r="O74" s="8">
        <v>44316</v>
      </c>
      <c r="P74" s="29">
        <v>456.5</v>
      </c>
      <c r="Q74" s="12">
        <v>70560</v>
      </c>
      <c r="R74" s="1">
        <v>0.97899999999999998</v>
      </c>
      <c r="S74" s="10">
        <v>96.530612244897966</v>
      </c>
      <c r="T74" s="4">
        <f t="shared" ref="T74:T75" si="56">Q74*S74/100</f>
        <v>68112.000000000015</v>
      </c>
      <c r="U74" s="38">
        <f t="shared" ref="U74:U75" si="57">Q74*R74</f>
        <v>69078.240000000005</v>
      </c>
    </row>
    <row r="75" spans="1:21" ht="12.75" customHeight="1" x14ac:dyDescent="0.2">
      <c r="B75" s="29"/>
      <c r="C75" s="12"/>
      <c r="D75" s="2"/>
      <c r="E75" s="10"/>
      <c r="F75" s="4"/>
      <c r="G75" s="38"/>
      <c r="I75" s="42"/>
      <c r="J75" s="43"/>
      <c r="K75" s="43"/>
      <c r="L75" s="17"/>
      <c r="M75" s="49"/>
      <c r="N75" s="49"/>
      <c r="P75" s="29">
        <v>458.02</v>
      </c>
      <c r="Q75" s="12">
        <v>70560</v>
      </c>
      <c r="R75" s="1">
        <v>0.995</v>
      </c>
      <c r="S75" s="10">
        <v>96.530612244897966</v>
      </c>
      <c r="T75" s="4">
        <f t="shared" si="56"/>
        <v>68112.000000000015</v>
      </c>
      <c r="U75" s="38">
        <f t="shared" si="57"/>
        <v>70207.199999999997</v>
      </c>
    </row>
    <row r="76" spans="1:21" ht="12.75" customHeight="1" x14ac:dyDescent="0.2">
      <c r="B76" s="121" t="s">
        <v>34</v>
      </c>
      <c r="C76" s="114"/>
      <c r="D76" s="114"/>
      <c r="E76" s="114"/>
      <c r="F76" s="114"/>
      <c r="G76" s="115"/>
      <c r="I76" s="42"/>
      <c r="J76" s="43"/>
      <c r="K76" s="43"/>
      <c r="L76" s="17"/>
      <c r="M76" s="49"/>
      <c r="N76" s="49"/>
      <c r="P76" s="55">
        <f>AVERAGE(P68:P75)</f>
        <v>456.49124999999992</v>
      </c>
      <c r="Q76" s="39"/>
      <c r="R76" s="40" t="s">
        <v>0</v>
      </c>
      <c r="S76" s="56">
        <f>T76/U76</f>
        <v>0.95220607523214951</v>
      </c>
      <c r="T76" s="60">
        <f>SUM(T68:T75)</f>
        <v>522720</v>
      </c>
      <c r="U76" s="60">
        <f>SUM(U68:U75)</f>
        <v>548956.79999999993</v>
      </c>
    </row>
    <row r="77" spans="1:21" ht="12.75" customHeight="1" x14ac:dyDescent="0.2">
      <c r="A77" s="8">
        <v>44316</v>
      </c>
      <c r="B77" s="29">
        <v>577.5</v>
      </c>
      <c r="C77" s="12">
        <v>74880</v>
      </c>
      <c r="D77" s="2">
        <v>0.96299999999999997</v>
      </c>
      <c r="E77" s="10">
        <v>87.18</v>
      </c>
      <c r="F77" s="4">
        <f t="shared" ref="F77" si="58">C77*E77/100</f>
        <v>65280.384000000005</v>
      </c>
      <c r="G77" s="38">
        <f t="shared" ref="G77" si="59">C77*D77</f>
        <v>72109.440000000002</v>
      </c>
      <c r="I77" s="31"/>
      <c r="J77" s="24"/>
      <c r="K77" s="17"/>
      <c r="L77" s="25"/>
      <c r="M77" s="49"/>
      <c r="N77" s="42"/>
      <c r="O77" s="8"/>
      <c r="P77" s="91"/>
      <c r="Q77" s="92"/>
      <c r="R77" s="26"/>
      <c r="S77" s="93"/>
      <c r="T77" s="16"/>
      <c r="U77" s="44"/>
    </row>
    <row r="78" spans="1:21" ht="14.25" customHeight="1" x14ac:dyDescent="0.2">
      <c r="B78" s="29">
        <v>579.55999999999995</v>
      </c>
      <c r="C78" s="12">
        <v>74880</v>
      </c>
      <c r="D78" s="2">
        <v>0.98099999999999998</v>
      </c>
      <c r="E78" s="10">
        <v>95.384615384615387</v>
      </c>
      <c r="F78" s="4">
        <f t="shared" si="50"/>
        <v>71424</v>
      </c>
      <c r="G78" s="38">
        <f t="shared" si="51"/>
        <v>73457.279999999999</v>
      </c>
      <c r="I78" s="31"/>
      <c r="J78" s="24"/>
      <c r="K78" s="17"/>
      <c r="L78" s="25"/>
      <c r="M78" s="49"/>
      <c r="N78" s="42"/>
      <c r="P78" s="31"/>
      <c r="Q78" s="24"/>
      <c r="R78" s="17"/>
      <c r="S78" s="25"/>
      <c r="T78" s="49"/>
      <c r="U78" s="42"/>
    </row>
    <row r="79" spans="1:21" ht="12.75" customHeight="1" x14ac:dyDescent="0.2">
      <c r="B79" s="55">
        <f>AVERAGE(B77:B78)</f>
        <v>578.53</v>
      </c>
      <c r="C79" s="39"/>
      <c r="D79" s="40" t="s">
        <v>0</v>
      </c>
      <c r="E79" s="56">
        <f>F79/G79</f>
        <v>0.93911839189616986</v>
      </c>
      <c r="F79" s="60">
        <f>SUM(F77:F78)</f>
        <v>136704.38400000002</v>
      </c>
      <c r="G79" s="60">
        <f>SUM(G77:G78)</f>
        <v>145566.72</v>
      </c>
      <c r="H79" s="8"/>
      <c r="I79" s="31"/>
      <c r="J79" s="24"/>
      <c r="K79" s="17"/>
      <c r="L79" s="25"/>
      <c r="M79" s="49"/>
      <c r="N79" s="42"/>
      <c r="P79" s="31"/>
      <c r="Q79" s="24"/>
      <c r="R79" s="17"/>
      <c r="S79" s="25"/>
      <c r="T79" s="49"/>
      <c r="U79" s="42"/>
    </row>
    <row r="80" spans="1:21" ht="12.75" customHeight="1" x14ac:dyDescent="0.2">
      <c r="B80" s="91"/>
      <c r="C80" s="92"/>
      <c r="D80" s="94"/>
      <c r="E80" s="93"/>
      <c r="F80" s="16"/>
      <c r="G80" s="44"/>
      <c r="I80" s="31"/>
      <c r="J80" s="24"/>
      <c r="K80" s="17"/>
      <c r="L80" s="25"/>
      <c r="M80" s="49"/>
      <c r="N80" s="42"/>
      <c r="P80" s="31"/>
      <c r="Q80" s="24"/>
      <c r="R80" s="17"/>
      <c r="S80" s="25"/>
      <c r="T80" s="49"/>
      <c r="U80" s="42"/>
    </row>
    <row r="81" spans="1:21" ht="12.75" customHeight="1" x14ac:dyDescent="0.2">
      <c r="B81" s="31"/>
      <c r="C81" s="24"/>
      <c r="D81" s="3"/>
      <c r="E81" s="25"/>
      <c r="F81" s="49"/>
      <c r="G81" s="42"/>
      <c r="I81" s="42"/>
      <c r="J81" s="43"/>
      <c r="K81" s="43"/>
      <c r="L81" s="17"/>
      <c r="M81" s="49"/>
      <c r="N81" s="49"/>
      <c r="P81" s="31"/>
      <c r="Q81" s="24"/>
      <c r="R81" s="17"/>
      <c r="S81" s="25"/>
      <c r="T81" s="49"/>
      <c r="U81" s="42"/>
    </row>
    <row r="82" spans="1:21" ht="12.75" customHeight="1" x14ac:dyDescent="0.2">
      <c r="A82" s="8"/>
      <c r="B82" s="31"/>
      <c r="C82" s="24"/>
      <c r="D82" s="3"/>
      <c r="E82" s="25"/>
      <c r="F82" s="49"/>
      <c r="G82" s="42"/>
      <c r="I82" s="15"/>
      <c r="J82" s="15"/>
      <c r="K82" s="15"/>
      <c r="L82" s="15"/>
      <c r="M82" s="49"/>
      <c r="N82" s="42"/>
      <c r="O82" s="8"/>
      <c r="P82" s="31"/>
      <c r="Q82" s="24"/>
      <c r="R82" s="17"/>
      <c r="S82" s="25"/>
      <c r="T82" s="49"/>
      <c r="U82" s="42"/>
    </row>
    <row r="83" spans="1:21" ht="12.75" customHeight="1" x14ac:dyDescent="0.2">
      <c r="B83" s="31"/>
      <c r="C83" s="24"/>
      <c r="D83" s="3"/>
      <c r="E83" s="25"/>
      <c r="F83" s="49"/>
      <c r="G83" s="42"/>
      <c r="I83" s="15"/>
      <c r="J83" s="15"/>
      <c r="K83" s="15"/>
      <c r="L83" s="15"/>
      <c r="M83" s="49"/>
      <c r="N83" s="42"/>
      <c r="P83" s="31"/>
      <c r="Q83" s="24"/>
      <c r="R83" s="17"/>
      <c r="S83" s="25"/>
      <c r="T83" s="49"/>
      <c r="U83" s="42"/>
    </row>
    <row r="84" spans="1:21" ht="12.75" customHeight="1" x14ac:dyDescent="0.2">
      <c r="B84" s="42"/>
      <c r="C84" s="43"/>
      <c r="D84" s="43"/>
      <c r="E84" s="17"/>
      <c r="F84" s="49"/>
      <c r="G84" s="49"/>
      <c r="I84" s="15"/>
      <c r="J84" s="15"/>
      <c r="K84" s="15"/>
      <c r="L84" s="15"/>
      <c r="M84" s="49"/>
      <c r="N84" s="42"/>
      <c r="P84" s="42"/>
      <c r="Q84" s="43"/>
      <c r="R84" s="43"/>
      <c r="S84" s="17"/>
      <c r="T84" s="49"/>
      <c r="U84" s="49"/>
    </row>
    <row r="85" spans="1:21" x14ac:dyDescent="0.2">
      <c r="I85" s="15"/>
      <c r="J85" s="15"/>
      <c r="K85" s="15"/>
      <c r="L85" s="15"/>
      <c r="M85" s="14"/>
      <c r="N85" s="14"/>
      <c r="O85" s="8"/>
      <c r="P85" s="31"/>
      <c r="Q85" s="24"/>
      <c r="R85" s="17"/>
      <c r="S85" s="25"/>
      <c r="T85" s="49"/>
      <c r="U85" s="42"/>
    </row>
    <row r="86" spans="1:21" x14ac:dyDescent="0.2">
      <c r="B86" s="15"/>
      <c r="C86" s="15"/>
      <c r="D86" s="15"/>
      <c r="E86" s="15"/>
      <c r="F86" s="15"/>
      <c r="G86" s="15"/>
      <c r="H86" s="6"/>
      <c r="I86" s="31"/>
      <c r="J86" s="24"/>
      <c r="K86" s="17"/>
      <c r="L86" s="25"/>
      <c r="M86" s="49"/>
      <c r="N86" s="42"/>
      <c r="O86" s="6"/>
      <c r="P86" s="31"/>
      <c r="Q86" s="24"/>
      <c r="R86" s="17"/>
      <c r="S86" s="25"/>
      <c r="T86" s="49"/>
      <c r="U86" s="42"/>
    </row>
    <row r="87" spans="1:21" x14ac:dyDescent="0.2">
      <c r="B87" s="15"/>
      <c r="C87" s="15"/>
      <c r="D87" s="15"/>
      <c r="E87" s="15"/>
      <c r="F87" s="49"/>
      <c r="G87" s="42"/>
      <c r="H87" s="6"/>
      <c r="I87" s="31"/>
      <c r="J87" s="24"/>
      <c r="K87" s="17"/>
      <c r="L87" s="25"/>
      <c r="M87" s="49"/>
      <c r="N87" s="42"/>
      <c r="P87" s="42"/>
      <c r="Q87" s="43"/>
      <c r="R87" s="43"/>
      <c r="S87" s="17"/>
      <c r="T87" s="49"/>
      <c r="U87" s="49"/>
    </row>
    <row r="88" spans="1:21" ht="13.9" customHeight="1" x14ac:dyDescent="0.2">
      <c r="B88" s="15"/>
      <c r="C88" s="15"/>
      <c r="D88" s="15"/>
      <c r="E88" s="15"/>
      <c r="F88" s="49"/>
      <c r="G88" s="49"/>
      <c r="H88" s="6"/>
      <c r="I88" s="31"/>
      <c r="J88" s="24"/>
      <c r="K88" s="17"/>
      <c r="L88" s="25"/>
      <c r="M88" s="49"/>
      <c r="N88" s="42"/>
      <c r="P88" s="31"/>
      <c r="Q88" s="24"/>
      <c r="R88" s="17"/>
      <c r="S88" s="25"/>
      <c r="T88" s="49"/>
      <c r="U88" s="42"/>
    </row>
    <row r="89" spans="1:21" x14ac:dyDescent="0.2">
      <c r="B89" s="15"/>
      <c r="C89" s="15"/>
      <c r="D89" s="15"/>
      <c r="E89" s="15"/>
      <c r="F89" s="49"/>
      <c r="G89" s="42"/>
      <c r="I89" s="31"/>
      <c r="J89" s="24"/>
      <c r="K89" s="17"/>
      <c r="L89" s="25"/>
      <c r="M89" s="49"/>
      <c r="N89" s="42"/>
      <c r="P89" s="31"/>
      <c r="Q89" s="24"/>
      <c r="R89" s="17"/>
      <c r="S89" s="25"/>
      <c r="T89" s="49"/>
      <c r="U89" s="42"/>
    </row>
    <row r="90" spans="1:21" ht="13.9" customHeight="1" x14ac:dyDescent="0.2">
      <c r="B90" s="15"/>
      <c r="C90" s="15"/>
      <c r="D90" s="15"/>
      <c r="E90" s="15"/>
      <c r="F90" s="14"/>
      <c r="G90" s="14"/>
      <c r="I90" s="31"/>
      <c r="J90" s="24"/>
      <c r="K90" s="17"/>
      <c r="L90" s="25"/>
      <c r="M90" s="49"/>
      <c r="N90" s="42"/>
      <c r="P90" s="31"/>
      <c r="Q90" s="24"/>
      <c r="R90" s="17"/>
      <c r="S90" s="25"/>
      <c r="T90" s="49"/>
      <c r="U90" s="42"/>
    </row>
    <row r="91" spans="1:21" ht="13.9" customHeight="1" x14ac:dyDescent="0.2">
      <c r="B91" s="31"/>
      <c r="C91" s="24"/>
      <c r="D91" s="3"/>
      <c r="E91" s="25"/>
      <c r="F91" s="14"/>
      <c r="G91" s="14"/>
      <c r="I91" s="31"/>
      <c r="J91" s="24"/>
      <c r="K91" s="17"/>
      <c r="L91" s="25"/>
      <c r="M91" s="49"/>
      <c r="N91" s="42"/>
      <c r="P91" s="31"/>
      <c r="Q91" s="24"/>
      <c r="R91" s="17"/>
      <c r="S91" s="25"/>
      <c r="T91" s="49"/>
      <c r="U91" s="42"/>
    </row>
    <row r="92" spans="1:21" ht="13.9" customHeight="1" x14ac:dyDescent="0.2">
      <c r="B92" s="31"/>
      <c r="C92" s="24"/>
      <c r="D92" s="3"/>
      <c r="E92" s="25"/>
      <c r="F92" s="14"/>
      <c r="G92" s="14"/>
      <c r="I92" s="31"/>
      <c r="J92" s="24"/>
      <c r="K92" s="17"/>
      <c r="L92" s="25"/>
      <c r="M92" s="49"/>
      <c r="N92" s="42"/>
      <c r="P92" s="31"/>
      <c r="Q92" s="24"/>
      <c r="R92" s="17"/>
      <c r="S92" s="25"/>
      <c r="T92" s="49"/>
      <c r="U92" s="42"/>
    </row>
    <row r="93" spans="1:21" ht="13.9" customHeight="1" x14ac:dyDescent="0.2">
      <c r="B93" s="31"/>
      <c r="C93" s="24"/>
      <c r="D93" s="3"/>
      <c r="E93" s="25"/>
      <c r="F93" s="14"/>
      <c r="G93" s="14"/>
      <c r="I93" s="31"/>
      <c r="J93" s="24"/>
      <c r="K93" s="17"/>
      <c r="L93" s="25"/>
      <c r="M93" s="49"/>
      <c r="N93" s="42"/>
      <c r="P93" s="31"/>
      <c r="Q93" s="24"/>
      <c r="R93" s="17"/>
      <c r="S93" s="25"/>
      <c r="T93" s="49"/>
      <c r="U93" s="42"/>
    </row>
    <row r="94" spans="1:21" x14ac:dyDescent="0.2">
      <c r="B94" s="15"/>
      <c r="C94" s="15"/>
      <c r="D94" s="15"/>
      <c r="E94" s="15"/>
      <c r="F94" s="49"/>
      <c r="G94" s="42"/>
      <c r="H94" s="6"/>
      <c r="I94" s="31"/>
      <c r="J94" s="24"/>
      <c r="K94" s="17"/>
      <c r="L94" s="25"/>
      <c r="M94" s="49"/>
      <c r="N94" s="42"/>
      <c r="O94" s="6"/>
      <c r="P94" s="31"/>
      <c r="Q94" s="24"/>
      <c r="R94" s="17"/>
      <c r="S94" s="25"/>
      <c r="T94" s="49"/>
      <c r="U94" s="42"/>
    </row>
    <row r="95" spans="1:21" x14ac:dyDescent="0.2">
      <c r="B95" s="15"/>
      <c r="C95" s="15"/>
      <c r="D95" s="15"/>
      <c r="E95" s="15"/>
      <c r="F95" s="49"/>
      <c r="G95" s="42"/>
      <c r="H95" s="6"/>
      <c r="I95" s="31"/>
      <c r="J95" s="24"/>
      <c r="K95" s="17"/>
      <c r="L95" s="25"/>
      <c r="M95" s="49"/>
      <c r="N95" s="42"/>
      <c r="O95" s="6"/>
      <c r="P95" s="31"/>
      <c r="Q95" s="24"/>
      <c r="R95" s="17"/>
      <c r="S95" s="25"/>
      <c r="T95" s="49"/>
      <c r="U95" s="42"/>
    </row>
    <row r="96" spans="1:21" x14ac:dyDescent="0.2">
      <c r="B96" s="15"/>
      <c r="C96" s="15"/>
      <c r="D96" s="15"/>
      <c r="E96" s="15"/>
      <c r="F96" s="49"/>
      <c r="G96" s="42"/>
      <c r="H96" s="6"/>
      <c r="I96" s="31"/>
      <c r="J96" s="24"/>
      <c r="K96" s="17"/>
      <c r="L96" s="25"/>
      <c r="M96" s="49"/>
      <c r="N96" s="42"/>
      <c r="O96" s="6"/>
      <c r="P96" s="42"/>
      <c r="Q96" s="43"/>
      <c r="R96" s="43"/>
      <c r="S96" s="17"/>
      <c r="T96" s="49"/>
      <c r="U96" s="49"/>
    </row>
    <row r="97" spans="1:21" ht="14.25" customHeight="1" x14ac:dyDescent="0.2">
      <c r="B97" s="15"/>
      <c r="C97" s="15"/>
      <c r="D97" s="15"/>
      <c r="E97" s="15"/>
      <c r="F97" s="49"/>
      <c r="G97" s="42"/>
      <c r="H97" s="6"/>
      <c r="I97" s="31"/>
      <c r="J97" s="24"/>
      <c r="K97" s="17"/>
      <c r="L97" s="25"/>
      <c r="M97" s="49"/>
      <c r="N97" s="42"/>
      <c r="O97" s="6"/>
      <c r="P97" s="57"/>
      <c r="Q97" s="24"/>
      <c r="R97" s="17"/>
      <c r="S97" s="25"/>
      <c r="T97" s="49"/>
      <c r="U97" s="42"/>
    </row>
    <row r="98" spans="1:21" x14ac:dyDescent="0.2">
      <c r="B98" s="15"/>
      <c r="C98" s="15"/>
      <c r="D98" s="15"/>
      <c r="E98" s="15"/>
      <c r="F98" s="49"/>
      <c r="G98" s="42"/>
      <c r="H98" s="6"/>
      <c r="I98" s="31"/>
      <c r="J98" s="24"/>
      <c r="K98" s="17"/>
      <c r="L98" s="25"/>
      <c r="M98" s="49"/>
      <c r="N98" s="42"/>
      <c r="O98" s="6"/>
      <c r="P98" s="14"/>
      <c r="Q98" s="14"/>
      <c r="R98" s="14"/>
      <c r="S98" s="14"/>
      <c r="T98" s="14"/>
      <c r="U98" s="14"/>
    </row>
    <row r="99" spans="1:21" x14ac:dyDescent="0.2">
      <c r="B99" s="15"/>
      <c r="C99" s="15"/>
      <c r="D99" s="15"/>
      <c r="E99" s="15"/>
      <c r="F99" s="49"/>
      <c r="G99" s="42"/>
      <c r="H99" s="6"/>
      <c r="I99" s="31"/>
      <c r="J99" s="24"/>
      <c r="K99" s="17"/>
      <c r="L99" s="25"/>
      <c r="M99" s="49"/>
      <c r="N99" s="42"/>
      <c r="O99" s="6"/>
      <c r="P99" s="57"/>
      <c r="Q99" s="24"/>
      <c r="R99" s="17"/>
      <c r="S99" s="25"/>
      <c r="T99" s="49"/>
      <c r="U99" s="42"/>
    </row>
    <row r="100" spans="1:21" x14ac:dyDescent="0.2">
      <c r="B100" s="15"/>
      <c r="C100" s="15"/>
      <c r="D100" s="15"/>
      <c r="E100" s="15"/>
      <c r="F100" s="49"/>
      <c r="G100" s="42"/>
      <c r="H100" s="6"/>
      <c r="I100" s="31"/>
      <c r="J100" s="24"/>
      <c r="K100" s="17"/>
      <c r="L100" s="25"/>
      <c r="M100" s="49"/>
      <c r="N100" s="42"/>
      <c r="O100" s="6"/>
      <c r="P100" s="57"/>
      <c r="Q100" s="24"/>
      <c r="R100" s="17"/>
      <c r="S100" s="25"/>
      <c r="T100" s="49"/>
      <c r="U100" s="42"/>
    </row>
    <row r="101" spans="1:21" x14ac:dyDescent="0.2">
      <c r="A101" s="6"/>
      <c r="B101" s="31"/>
      <c r="C101" s="24"/>
      <c r="D101" s="3"/>
      <c r="E101" s="25"/>
      <c r="F101" s="49"/>
      <c r="G101" s="42"/>
      <c r="H101" s="6"/>
      <c r="I101" s="31"/>
      <c r="J101" s="24"/>
      <c r="K101" s="17"/>
      <c r="L101" s="25"/>
      <c r="M101" s="49"/>
      <c r="N101" s="42"/>
      <c r="O101" s="6"/>
      <c r="P101" s="31"/>
      <c r="Q101" s="24"/>
      <c r="R101" s="17"/>
      <c r="S101" s="25"/>
      <c r="T101" s="49"/>
      <c r="U101" s="42"/>
    </row>
    <row r="102" spans="1:21" ht="12.75" customHeight="1" x14ac:dyDescent="0.2">
      <c r="A102" s="6"/>
      <c r="B102" s="31"/>
      <c r="C102" s="24"/>
      <c r="D102" s="3"/>
      <c r="E102" s="25"/>
      <c r="F102" s="49"/>
      <c r="G102" s="42"/>
      <c r="H102" s="6"/>
      <c r="I102" s="31"/>
      <c r="J102" s="24"/>
      <c r="K102" s="17"/>
      <c r="L102" s="25"/>
      <c r="M102" s="49"/>
      <c r="N102" s="42"/>
      <c r="O102" s="6"/>
      <c r="P102" s="31"/>
      <c r="Q102" s="24"/>
      <c r="R102" s="17"/>
      <c r="S102" s="25"/>
      <c r="T102" s="49"/>
      <c r="U102" s="42"/>
    </row>
    <row r="103" spans="1:21" x14ac:dyDescent="0.2">
      <c r="A103" s="6"/>
      <c r="B103" s="31"/>
      <c r="C103" s="24"/>
      <c r="D103" s="3"/>
      <c r="E103" s="25"/>
      <c r="F103" s="49"/>
      <c r="G103" s="42"/>
      <c r="H103" s="6"/>
      <c r="I103" s="31"/>
      <c r="J103" s="24"/>
      <c r="K103" s="17"/>
      <c r="L103" s="25"/>
      <c r="M103" s="49"/>
      <c r="N103" s="42"/>
      <c r="O103" s="6"/>
      <c r="P103" s="31"/>
      <c r="Q103" s="24"/>
      <c r="R103" s="17"/>
      <c r="S103" s="25"/>
      <c r="T103" s="49"/>
      <c r="U103" s="42"/>
    </row>
    <row r="104" spans="1:21" ht="13.9" customHeight="1" x14ac:dyDescent="0.2">
      <c r="A104" s="6"/>
      <c r="B104" s="31"/>
      <c r="C104" s="24"/>
      <c r="D104" s="3"/>
      <c r="E104" s="25"/>
      <c r="F104" s="49"/>
      <c r="G104" s="42"/>
      <c r="H104" s="6"/>
      <c r="I104" s="31"/>
      <c r="J104" s="24"/>
      <c r="K104" s="17"/>
      <c r="L104" s="25"/>
      <c r="M104" s="49"/>
      <c r="N104" s="42"/>
      <c r="O104" s="6"/>
      <c r="P104" s="31"/>
      <c r="Q104" s="24"/>
      <c r="R104" s="17"/>
      <c r="S104" s="25"/>
      <c r="T104" s="49"/>
      <c r="U104" s="42"/>
    </row>
    <row r="105" spans="1:21" x14ac:dyDescent="0.2">
      <c r="A105" s="6"/>
      <c r="B105" s="31"/>
      <c r="C105" s="24"/>
      <c r="D105" s="3"/>
      <c r="E105" s="25"/>
      <c r="F105" s="49"/>
      <c r="G105" s="42"/>
      <c r="H105" s="6"/>
      <c r="I105" s="31"/>
      <c r="J105" s="24"/>
      <c r="K105" s="17"/>
      <c r="L105" s="25"/>
      <c r="M105" s="49"/>
      <c r="N105" s="42"/>
      <c r="P105" s="31"/>
      <c r="Q105" s="24"/>
      <c r="R105" s="17"/>
      <c r="S105" s="25"/>
      <c r="T105" s="49"/>
      <c r="U105" s="42"/>
    </row>
    <row r="106" spans="1:21" ht="12.75" customHeight="1" x14ac:dyDescent="0.2">
      <c r="A106" s="6"/>
      <c r="B106" s="31"/>
      <c r="C106" s="24"/>
      <c r="D106" s="3"/>
      <c r="E106" s="25"/>
      <c r="F106" s="49"/>
      <c r="G106" s="42"/>
      <c r="H106" s="6"/>
      <c r="I106" s="31"/>
      <c r="J106" s="24"/>
      <c r="K106" s="17"/>
      <c r="L106" s="25"/>
      <c r="M106" s="49"/>
      <c r="N106" s="42"/>
      <c r="O106" s="6"/>
      <c r="P106" s="31"/>
      <c r="Q106" s="24"/>
      <c r="R106" s="17"/>
      <c r="S106" s="25"/>
      <c r="T106" s="49"/>
      <c r="U106" s="42"/>
    </row>
    <row r="107" spans="1:21" x14ac:dyDescent="0.2">
      <c r="B107" s="31"/>
      <c r="C107" s="24"/>
      <c r="D107" s="3"/>
      <c r="E107" s="25"/>
      <c r="F107" s="49"/>
      <c r="G107" s="42"/>
      <c r="I107" s="31"/>
      <c r="J107" s="24"/>
      <c r="K107" s="17"/>
      <c r="L107" s="25"/>
      <c r="M107" s="49"/>
      <c r="N107" s="42"/>
      <c r="O107" s="6"/>
      <c r="P107" s="31"/>
      <c r="Q107" s="24"/>
      <c r="R107" s="17"/>
      <c r="S107" s="25"/>
      <c r="T107" s="49"/>
      <c r="U107" s="42"/>
    </row>
    <row r="108" spans="1:21" ht="13.9" customHeight="1" x14ac:dyDescent="0.2">
      <c r="B108" s="42"/>
      <c r="C108" s="43"/>
      <c r="D108" s="43"/>
      <c r="E108" s="17"/>
      <c r="F108" s="49"/>
      <c r="G108" s="49"/>
      <c r="I108" s="31"/>
      <c r="J108" s="24"/>
      <c r="K108" s="17"/>
      <c r="L108" s="25"/>
      <c r="M108" s="49"/>
      <c r="N108" s="42"/>
      <c r="O108" s="6"/>
      <c r="P108" s="31"/>
      <c r="Q108" s="24"/>
      <c r="R108" s="17"/>
      <c r="S108" s="25"/>
      <c r="T108" s="49"/>
      <c r="U108" s="42"/>
    </row>
    <row r="109" spans="1:21" ht="14.25" customHeight="1" x14ac:dyDescent="0.2">
      <c r="B109" s="31"/>
      <c r="C109" s="24"/>
      <c r="D109" s="3"/>
      <c r="E109" s="25"/>
      <c r="F109" s="49"/>
      <c r="G109" s="42"/>
      <c r="I109" s="31"/>
      <c r="J109" s="24"/>
      <c r="K109" s="17"/>
      <c r="L109" s="25"/>
      <c r="M109" s="49"/>
      <c r="N109" s="42"/>
      <c r="O109" s="6"/>
      <c r="P109" s="31"/>
      <c r="Q109" s="24"/>
      <c r="R109" s="17"/>
      <c r="S109" s="25"/>
      <c r="T109" s="49"/>
      <c r="U109" s="42"/>
    </row>
    <row r="110" spans="1:21" x14ac:dyDescent="0.2">
      <c r="B110" s="14"/>
      <c r="C110" s="14"/>
      <c r="D110" s="14"/>
      <c r="E110" s="14"/>
      <c r="F110" s="14"/>
      <c r="G110" s="14"/>
      <c r="I110" s="31"/>
      <c r="J110" s="24"/>
      <c r="K110" s="17"/>
      <c r="L110" s="25"/>
      <c r="M110" s="49"/>
      <c r="N110" s="42"/>
      <c r="O110" s="6"/>
      <c r="P110" s="31"/>
      <c r="Q110" s="24"/>
      <c r="R110" s="17"/>
      <c r="S110" s="25"/>
      <c r="T110" s="49"/>
      <c r="U110" s="42"/>
    </row>
    <row r="111" spans="1:21" x14ac:dyDescent="0.2">
      <c r="A111" s="6"/>
      <c r="B111" s="31"/>
      <c r="C111" s="24"/>
      <c r="D111" s="3"/>
      <c r="E111" s="25"/>
      <c r="F111" s="49"/>
      <c r="G111" s="42"/>
      <c r="H111" s="6"/>
      <c r="I111" s="31"/>
      <c r="J111" s="24"/>
      <c r="K111" s="17"/>
      <c r="L111" s="25"/>
      <c r="M111" s="49"/>
      <c r="N111" s="42"/>
      <c r="O111" s="6"/>
      <c r="P111" s="31"/>
      <c r="Q111" s="24"/>
      <c r="R111" s="17"/>
      <c r="S111" s="25"/>
      <c r="T111" s="49"/>
      <c r="U111" s="42"/>
    </row>
    <row r="112" spans="1:21" ht="14.25" customHeight="1" x14ac:dyDescent="0.2">
      <c r="A112" s="6"/>
      <c r="B112" s="31"/>
      <c r="C112" s="24"/>
      <c r="D112" s="3"/>
      <c r="E112" s="25"/>
      <c r="F112" s="49"/>
      <c r="G112" s="42"/>
      <c r="H112" s="6"/>
      <c r="I112" s="31"/>
      <c r="J112" s="24"/>
      <c r="K112" s="17"/>
      <c r="L112" s="25"/>
      <c r="M112" s="49"/>
      <c r="N112" s="42"/>
      <c r="O112" s="6"/>
      <c r="P112" s="31"/>
      <c r="Q112" s="24"/>
      <c r="R112" s="17"/>
      <c r="S112" s="25"/>
      <c r="T112" s="49"/>
      <c r="U112" s="42"/>
    </row>
    <row r="113" spans="1:21" x14ac:dyDescent="0.2">
      <c r="A113" s="6"/>
      <c r="B113" s="31"/>
      <c r="C113" s="24"/>
      <c r="D113" s="3"/>
      <c r="E113" s="25"/>
      <c r="F113" s="49"/>
      <c r="G113" s="42"/>
      <c r="H113" s="6"/>
      <c r="I113" s="31"/>
      <c r="J113" s="24"/>
      <c r="K113" s="17"/>
      <c r="L113" s="25"/>
      <c r="M113" s="49"/>
      <c r="N113" s="42"/>
      <c r="O113" s="6"/>
      <c r="P113" s="31"/>
      <c r="Q113" s="24"/>
      <c r="R113" s="17"/>
      <c r="S113" s="25"/>
      <c r="T113" s="49"/>
      <c r="U113" s="42"/>
    </row>
    <row r="114" spans="1:21" x14ac:dyDescent="0.2">
      <c r="A114" s="6"/>
      <c r="B114" s="31"/>
      <c r="C114" s="24"/>
      <c r="D114" s="3"/>
      <c r="E114" s="25"/>
      <c r="F114" s="49"/>
      <c r="G114" s="42"/>
      <c r="H114" s="6"/>
      <c r="I114" s="31"/>
      <c r="J114" s="24"/>
      <c r="K114" s="17"/>
      <c r="L114" s="25"/>
      <c r="M114" s="49"/>
      <c r="N114" s="42"/>
      <c r="O114" s="6"/>
      <c r="P114" s="31"/>
      <c r="Q114" s="24"/>
      <c r="R114" s="17"/>
      <c r="S114" s="25"/>
      <c r="T114" s="49"/>
      <c r="U114" s="42"/>
    </row>
    <row r="115" spans="1:21" x14ac:dyDescent="0.2">
      <c r="A115" s="6"/>
      <c r="B115" s="31"/>
      <c r="C115" s="24"/>
      <c r="D115" s="3"/>
      <c r="E115" s="25"/>
      <c r="F115" s="49"/>
      <c r="G115" s="42"/>
      <c r="H115" s="6"/>
      <c r="I115" s="31"/>
      <c r="J115" s="24"/>
      <c r="K115" s="17"/>
      <c r="L115" s="25"/>
      <c r="M115" s="49"/>
      <c r="N115" s="42"/>
      <c r="O115" s="6"/>
      <c r="P115" s="42"/>
      <c r="Q115" s="43"/>
      <c r="R115" s="43"/>
      <c r="S115" s="17"/>
      <c r="T115" s="49"/>
      <c r="U115" s="49"/>
    </row>
    <row r="116" spans="1:21" x14ac:dyDescent="0.2">
      <c r="B116" s="31"/>
      <c r="C116" s="24"/>
      <c r="D116" s="3"/>
      <c r="E116" s="25"/>
      <c r="F116" s="49"/>
      <c r="G116" s="42"/>
      <c r="I116" s="31"/>
      <c r="J116" s="24"/>
      <c r="K116" s="17"/>
      <c r="L116" s="25"/>
      <c r="M116" s="49"/>
      <c r="N116" s="42"/>
      <c r="P116" s="31"/>
      <c r="Q116" s="24"/>
      <c r="R116" s="17"/>
      <c r="S116" s="25"/>
      <c r="T116" s="49"/>
      <c r="U116" s="42"/>
    </row>
    <row r="117" spans="1:21" x14ac:dyDescent="0.2">
      <c r="B117" s="42"/>
      <c r="C117" s="43"/>
      <c r="D117" s="43"/>
      <c r="E117" s="17"/>
      <c r="F117" s="49"/>
      <c r="G117" s="49"/>
      <c r="I117" s="42"/>
      <c r="J117" s="43"/>
      <c r="K117" s="43"/>
      <c r="L117" s="17"/>
      <c r="M117" s="49"/>
      <c r="N117" s="49"/>
      <c r="P117" s="14"/>
      <c r="Q117" s="14"/>
      <c r="R117" s="14"/>
      <c r="S117" s="14"/>
      <c r="T117" s="14"/>
      <c r="U117" s="14"/>
    </row>
    <row r="118" spans="1:21" x14ac:dyDescent="0.2">
      <c r="A118" s="8"/>
      <c r="B118" s="31"/>
      <c r="C118" s="24"/>
      <c r="D118" s="3"/>
      <c r="E118" s="25"/>
      <c r="F118" s="49"/>
      <c r="G118" s="42"/>
      <c r="H118" s="8"/>
      <c r="I118" s="14"/>
      <c r="K118" s="14"/>
      <c r="L118" s="95"/>
      <c r="M118" s="95"/>
      <c r="N118" s="95"/>
      <c r="O118" s="8"/>
      <c r="P118" s="31"/>
      <c r="Q118" s="24"/>
      <c r="R118" s="17"/>
      <c r="S118" s="25"/>
      <c r="T118" s="49"/>
      <c r="U118" s="42"/>
    </row>
    <row r="119" spans="1:21" x14ac:dyDescent="0.2">
      <c r="B119" s="14"/>
      <c r="C119" s="14"/>
      <c r="D119" s="14"/>
      <c r="E119" s="14"/>
      <c r="F119" s="14"/>
      <c r="G119" s="14"/>
      <c r="I119" s="49"/>
      <c r="K119" s="49"/>
      <c r="L119" s="49"/>
      <c r="M119" s="49"/>
      <c r="N119" s="49"/>
      <c r="P119" s="31"/>
      <c r="Q119" s="24"/>
      <c r="R119" s="17"/>
      <c r="S119" s="25"/>
      <c r="T119" s="49"/>
      <c r="U119" s="42"/>
    </row>
    <row r="120" spans="1:21" x14ac:dyDescent="0.2">
      <c r="A120" s="8"/>
      <c r="B120" s="31"/>
      <c r="C120" s="24"/>
      <c r="D120" s="3"/>
      <c r="E120" s="25"/>
      <c r="F120" s="49"/>
      <c r="G120" s="42"/>
      <c r="H120" s="8"/>
      <c r="I120" s="49"/>
      <c r="K120" s="49"/>
      <c r="L120" s="49"/>
      <c r="M120" s="49"/>
      <c r="N120" s="49"/>
      <c r="O120" s="8"/>
      <c r="P120" s="42"/>
      <c r="Q120" s="43"/>
      <c r="R120" s="43"/>
      <c r="S120" s="17"/>
      <c r="T120" s="49"/>
      <c r="U120" s="49"/>
    </row>
    <row r="121" spans="1:21" x14ac:dyDescent="0.2">
      <c r="B121" s="31"/>
      <c r="C121" s="24"/>
      <c r="D121" s="3"/>
      <c r="E121" s="25"/>
      <c r="F121" s="49"/>
      <c r="G121" s="42"/>
      <c r="I121" s="14"/>
      <c r="K121" s="49"/>
      <c r="L121" s="49"/>
      <c r="M121" s="49"/>
      <c r="N121" s="49"/>
      <c r="P121" s="31"/>
      <c r="Q121" s="24"/>
      <c r="R121" s="17"/>
      <c r="S121" s="25"/>
      <c r="T121" s="49"/>
      <c r="U121" s="42"/>
    </row>
    <row r="122" spans="1:21" ht="13.5" customHeight="1" x14ac:dyDescent="0.2">
      <c r="B122" s="42"/>
      <c r="C122" s="43"/>
      <c r="D122" s="43"/>
      <c r="E122" s="17"/>
      <c r="F122" s="49"/>
      <c r="G122" s="49"/>
      <c r="I122" s="112"/>
      <c r="J122" s="112"/>
      <c r="K122" s="112"/>
      <c r="L122" s="95"/>
      <c r="M122" s="95"/>
      <c r="N122" s="95"/>
      <c r="P122" s="42"/>
      <c r="Q122" s="43"/>
      <c r="R122" s="43"/>
      <c r="S122" s="17"/>
      <c r="T122" s="49"/>
      <c r="U122" s="49"/>
    </row>
    <row r="123" spans="1:21" x14ac:dyDescent="0.2">
      <c r="B123" s="49"/>
      <c r="C123" s="3"/>
      <c r="D123" s="49"/>
      <c r="E123" s="49"/>
      <c r="F123" s="49"/>
      <c r="G123" s="49"/>
      <c r="I123" s="49"/>
      <c r="J123" s="3"/>
      <c r="K123" s="49"/>
      <c r="L123" s="49"/>
      <c r="M123" s="49"/>
      <c r="N123" s="49"/>
      <c r="P123" s="31"/>
      <c r="Q123" s="24"/>
      <c r="R123" s="17"/>
      <c r="S123" s="25"/>
      <c r="T123" s="49"/>
      <c r="U123" s="42"/>
    </row>
    <row r="124" spans="1:21" x14ac:dyDescent="0.2">
      <c r="B124" s="49"/>
      <c r="C124" s="3"/>
      <c r="D124" s="49"/>
      <c r="E124" s="49"/>
      <c r="F124" s="49"/>
      <c r="G124" s="49"/>
      <c r="I124" s="49"/>
      <c r="J124" s="3"/>
      <c r="K124" s="49"/>
      <c r="L124" s="49"/>
      <c r="M124" s="49"/>
      <c r="N124" s="49"/>
      <c r="P124" s="31"/>
      <c r="Q124" s="24"/>
      <c r="R124" s="17"/>
      <c r="S124" s="25"/>
      <c r="T124" s="49"/>
      <c r="U124" s="42"/>
    </row>
    <row r="125" spans="1:21" x14ac:dyDescent="0.2">
      <c r="B125" s="49"/>
      <c r="C125" s="3"/>
      <c r="D125" s="49"/>
      <c r="E125" s="49"/>
      <c r="F125" s="49"/>
      <c r="G125" s="49"/>
      <c r="I125" s="49"/>
      <c r="J125" s="3"/>
      <c r="K125" s="49"/>
      <c r="L125" s="49"/>
      <c r="M125" s="49"/>
      <c r="N125" s="49"/>
      <c r="P125" s="31"/>
      <c r="Q125" s="24"/>
      <c r="R125" s="17"/>
      <c r="S125" s="25"/>
      <c r="T125" s="49"/>
      <c r="U125" s="42"/>
    </row>
    <row r="126" spans="1:21" x14ac:dyDescent="0.2">
      <c r="B126" s="49"/>
      <c r="C126" s="3"/>
      <c r="D126" s="49"/>
      <c r="E126" s="49"/>
      <c r="F126" s="49"/>
      <c r="G126" s="49"/>
      <c r="I126" s="49"/>
      <c r="J126" s="3"/>
      <c r="K126" s="49"/>
      <c r="L126" s="49"/>
      <c r="M126" s="49"/>
      <c r="N126" s="49"/>
      <c r="P126" s="42"/>
      <c r="Q126" s="50"/>
      <c r="R126" s="50"/>
      <c r="S126" s="17"/>
      <c r="T126" s="49"/>
      <c r="U126" s="42"/>
    </row>
    <row r="127" spans="1:21" x14ac:dyDescent="0.2">
      <c r="A127" s="8"/>
      <c r="B127" s="49"/>
      <c r="C127" s="3"/>
      <c r="D127" s="49"/>
      <c r="E127" s="49"/>
      <c r="F127" s="49"/>
      <c r="G127" s="49"/>
      <c r="H127" s="8"/>
      <c r="I127" s="49"/>
      <c r="J127" s="3"/>
      <c r="K127" s="49"/>
      <c r="L127" s="49"/>
      <c r="M127" s="49"/>
      <c r="N127" s="49"/>
      <c r="O127" s="8"/>
      <c r="P127" s="49"/>
      <c r="Q127" s="3"/>
      <c r="R127" s="49"/>
    </row>
    <row r="128" spans="1:21" x14ac:dyDescent="0.2">
      <c r="B128" s="49"/>
      <c r="C128" s="3"/>
      <c r="D128" s="49"/>
      <c r="E128" s="49"/>
      <c r="F128" s="49"/>
      <c r="G128" s="49"/>
      <c r="I128" s="49"/>
      <c r="J128" s="3"/>
      <c r="K128" s="49"/>
      <c r="L128" s="49"/>
      <c r="M128" s="49"/>
      <c r="N128" s="49"/>
      <c r="P128" s="49"/>
      <c r="Q128" s="3"/>
      <c r="R128" s="49"/>
    </row>
    <row r="129" spans="2:18" x14ac:dyDescent="0.2">
      <c r="B129" s="112"/>
      <c r="C129" s="112"/>
      <c r="D129" s="49"/>
      <c r="E129" s="49"/>
      <c r="F129" s="49"/>
      <c r="G129" s="49"/>
      <c r="I129" s="112"/>
      <c r="J129" s="112"/>
      <c r="K129" s="49"/>
      <c r="L129" s="49"/>
      <c r="M129" s="49"/>
      <c r="N129" s="49"/>
      <c r="P129" s="112"/>
      <c r="Q129" s="112"/>
      <c r="R129" s="49"/>
    </row>
  </sheetData>
  <mergeCells count="22">
    <mergeCell ref="I8:N8"/>
    <mergeCell ref="P10:U10"/>
    <mergeCell ref="B1:F1"/>
    <mergeCell ref="I1:M1"/>
    <mergeCell ref="P1:T1"/>
    <mergeCell ref="B3:G3"/>
    <mergeCell ref="I3:N3"/>
    <mergeCell ref="P3:U3"/>
    <mergeCell ref="B14:G14"/>
    <mergeCell ref="B23:G23"/>
    <mergeCell ref="B36:G36"/>
    <mergeCell ref="B65:G65"/>
    <mergeCell ref="I19:N19"/>
    <mergeCell ref="I34:N34"/>
    <mergeCell ref="P47:U47"/>
    <mergeCell ref="P67:U67"/>
    <mergeCell ref="B76:G76"/>
    <mergeCell ref="B129:C129"/>
    <mergeCell ref="I129:J129"/>
    <mergeCell ref="P129:Q129"/>
    <mergeCell ref="P56:U56"/>
    <mergeCell ref="I122:K122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602F-0267-4118-BAF0-82441CD68C6F}">
  <sheetPr>
    <pageSetUpPr fitToPage="1"/>
  </sheetPr>
  <dimension ref="A1:U129"/>
  <sheetViews>
    <sheetView tabSelected="1" view="pageBreakPreview" zoomScale="90" zoomScaleNormal="100" zoomScaleSheetLayoutView="90" workbookViewId="0">
      <selection activeCell="F15" sqref="F15"/>
    </sheetView>
  </sheetViews>
  <sheetFormatPr defaultColWidth="8.85546875" defaultRowHeight="14.25" x14ac:dyDescent="0.2"/>
  <cols>
    <col min="1" max="1" width="12.28515625" style="5" bestFit="1" customWidth="1"/>
    <col min="2" max="2" width="12" style="6" customWidth="1"/>
    <col min="3" max="3" width="10.7109375" style="6" customWidth="1"/>
    <col min="4" max="4" width="12.42578125" style="6" customWidth="1"/>
    <col min="5" max="5" width="11.7109375" style="6" customWidth="1"/>
    <col min="6" max="6" width="15.7109375" style="6" customWidth="1"/>
    <col min="7" max="7" width="14.7109375" style="6" customWidth="1"/>
    <col min="8" max="8" width="12.28515625" style="5" bestFit="1" customWidth="1"/>
    <col min="9" max="9" width="12.5703125" style="6" customWidth="1"/>
    <col min="10" max="10" width="10.7109375" style="6" customWidth="1"/>
    <col min="11" max="11" width="12.85546875" style="6" customWidth="1"/>
    <col min="12" max="12" width="11.7109375" style="6" customWidth="1"/>
    <col min="13" max="13" width="15.28515625" style="6" customWidth="1"/>
    <col min="14" max="14" width="15.28515625" style="6" bestFit="1" customWidth="1"/>
    <col min="15" max="15" width="12.28515625" style="5" bestFit="1" customWidth="1"/>
    <col min="16" max="16" width="12.28515625" style="6" customWidth="1"/>
    <col min="17" max="17" width="10.7109375" style="6" customWidth="1"/>
    <col min="18" max="18" width="13.42578125" style="6" customWidth="1"/>
    <col min="19" max="19" width="11.5703125" style="6" customWidth="1"/>
    <col min="20" max="20" width="15.85546875" style="6" customWidth="1"/>
    <col min="21" max="21" width="15.28515625" style="6" bestFit="1" customWidth="1"/>
    <col min="22" max="16384" width="8.85546875" style="6"/>
  </cols>
  <sheetData>
    <row r="1" spans="1:21" ht="15" x14ac:dyDescent="0.25">
      <c r="B1" s="117" t="s">
        <v>2</v>
      </c>
      <c r="C1" s="118"/>
      <c r="D1" s="118"/>
      <c r="E1" s="118"/>
      <c r="F1" s="118"/>
      <c r="G1" s="110"/>
      <c r="I1" s="119" t="s">
        <v>4</v>
      </c>
      <c r="J1" s="120"/>
      <c r="K1" s="120"/>
      <c r="L1" s="120"/>
      <c r="M1" s="120"/>
      <c r="N1" s="110"/>
      <c r="P1" s="119" t="s">
        <v>3</v>
      </c>
      <c r="Q1" s="120"/>
      <c r="R1" s="120"/>
      <c r="S1" s="120"/>
      <c r="T1" s="120"/>
    </row>
    <row r="2" spans="1:21" ht="76.5" x14ac:dyDescent="0.2">
      <c r="B2" s="7" t="s">
        <v>5</v>
      </c>
      <c r="C2" s="27" t="s">
        <v>9</v>
      </c>
      <c r="D2" s="27" t="s">
        <v>6</v>
      </c>
      <c r="E2" s="7" t="s">
        <v>7</v>
      </c>
      <c r="F2" s="28" t="s">
        <v>1</v>
      </c>
      <c r="G2" s="28" t="s">
        <v>8</v>
      </c>
      <c r="I2" s="7" t="s">
        <v>5</v>
      </c>
      <c r="J2" s="27" t="s">
        <v>9</v>
      </c>
      <c r="K2" s="27" t="s">
        <v>6</v>
      </c>
      <c r="L2" s="7" t="s">
        <v>7</v>
      </c>
      <c r="M2" s="28" t="s">
        <v>1</v>
      </c>
      <c r="N2" s="28" t="s">
        <v>8</v>
      </c>
      <c r="P2" s="7" t="s">
        <v>5</v>
      </c>
      <c r="Q2" s="27" t="s">
        <v>9</v>
      </c>
      <c r="R2" s="27" t="s">
        <v>6</v>
      </c>
      <c r="S2" s="7" t="s">
        <v>7</v>
      </c>
      <c r="T2" s="28" t="s">
        <v>1</v>
      </c>
      <c r="U2" s="28" t="s">
        <v>8</v>
      </c>
    </row>
    <row r="3" spans="1:21" ht="13.9" customHeight="1" x14ac:dyDescent="0.2">
      <c r="A3" s="8"/>
      <c r="B3" s="121" t="s">
        <v>55</v>
      </c>
      <c r="C3" s="114"/>
      <c r="D3" s="114"/>
      <c r="E3" s="114"/>
      <c r="F3" s="114"/>
      <c r="G3" s="115"/>
      <c r="H3" s="8"/>
      <c r="I3" s="121" t="s">
        <v>50</v>
      </c>
      <c r="J3" s="114"/>
      <c r="K3" s="114"/>
      <c r="L3" s="114"/>
      <c r="M3" s="114"/>
      <c r="N3" s="115"/>
      <c r="O3" s="8"/>
      <c r="P3" s="121" t="s">
        <v>62</v>
      </c>
      <c r="Q3" s="114"/>
      <c r="R3" s="114"/>
      <c r="S3" s="114"/>
      <c r="T3" s="114"/>
      <c r="U3" s="115"/>
    </row>
    <row r="4" spans="1:21" ht="13.9" customHeight="1" x14ac:dyDescent="0.2">
      <c r="A4" s="8">
        <v>44317</v>
      </c>
      <c r="B4" s="84">
        <v>577.9</v>
      </c>
      <c r="C4" s="85">
        <v>74880</v>
      </c>
      <c r="D4" s="86">
        <v>0.97099999999999997</v>
      </c>
      <c r="E4" s="87">
        <v>95.384615384615387</v>
      </c>
      <c r="F4" s="4">
        <f t="shared" ref="F4:F11" si="0">C4*E4/100</f>
        <v>71424</v>
      </c>
      <c r="G4" s="38">
        <f t="shared" ref="G4:G11" si="1">C4*D4</f>
        <v>72708.479999999996</v>
      </c>
      <c r="H4" s="8">
        <v>44317</v>
      </c>
      <c r="I4" s="84">
        <v>194.94</v>
      </c>
      <c r="J4" s="85">
        <v>122400</v>
      </c>
      <c r="K4" s="89">
        <v>0.98599999999999999</v>
      </c>
      <c r="L4" s="87">
        <v>95.294117647058812</v>
      </c>
      <c r="M4" s="4">
        <f t="shared" ref="M4" si="2">J4*L4/100</f>
        <v>116639.99999999999</v>
      </c>
      <c r="N4" s="38">
        <f t="shared" ref="N4" si="3">J4*K4</f>
        <v>120686.39999999999</v>
      </c>
      <c r="O4" s="8">
        <v>44317</v>
      </c>
      <c r="P4" s="84">
        <v>457.13</v>
      </c>
      <c r="Q4" s="85">
        <v>70560</v>
      </c>
      <c r="R4" s="89">
        <v>0.97899999999999998</v>
      </c>
      <c r="S4" s="87">
        <v>96.530612244897966</v>
      </c>
      <c r="T4" s="4">
        <f t="shared" ref="T4:T7" si="4">Q4*S4/100</f>
        <v>68112.000000000015</v>
      </c>
      <c r="U4" s="38">
        <f t="shared" ref="U4:U7" si="5">Q4*R4</f>
        <v>69078.240000000005</v>
      </c>
    </row>
    <row r="5" spans="1:21" ht="12.75" customHeight="1" x14ac:dyDescent="0.2">
      <c r="B5" s="29">
        <v>578.39</v>
      </c>
      <c r="C5" s="12">
        <v>74880</v>
      </c>
      <c r="D5" s="2">
        <v>0.97799999999999998</v>
      </c>
      <c r="E5" s="10">
        <v>95.160256410256409</v>
      </c>
      <c r="F5" s="4">
        <f t="shared" si="0"/>
        <v>71256</v>
      </c>
      <c r="G5" s="38">
        <f t="shared" si="1"/>
        <v>73232.639999999999</v>
      </c>
      <c r="I5" s="29">
        <v>196.31</v>
      </c>
      <c r="J5" s="12">
        <v>122400</v>
      </c>
      <c r="K5" s="1">
        <v>0.99099999999999999</v>
      </c>
      <c r="L5" s="10">
        <v>98.272058823529406</v>
      </c>
      <c r="M5" s="4">
        <f t="shared" ref="M5:M27" si="6">J5*L5/100</f>
        <v>120285</v>
      </c>
      <c r="N5" s="38">
        <f t="shared" ref="N5:N27" si="7">J5*K5</f>
        <v>121298.4</v>
      </c>
      <c r="P5" s="29">
        <v>456.21</v>
      </c>
      <c r="Q5" s="12">
        <v>70560</v>
      </c>
      <c r="R5" s="1">
        <v>0.99299999999999999</v>
      </c>
      <c r="S5" s="10">
        <v>96.530612244897966</v>
      </c>
      <c r="T5" s="4">
        <f t="shared" ref="T5:T7" si="8">Q5*S5/100</f>
        <v>68112.000000000015</v>
      </c>
      <c r="U5" s="38">
        <f t="shared" ref="U5:U7" si="9">Q5*R5</f>
        <v>70066.080000000002</v>
      </c>
    </row>
    <row r="6" spans="1:21" x14ac:dyDescent="0.2">
      <c r="A6" s="8">
        <v>44318</v>
      </c>
      <c r="B6" s="29">
        <v>578.5</v>
      </c>
      <c r="C6" s="12">
        <v>74880</v>
      </c>
      <c r="D6" s="2">
        <v>0.97699999999999998</v>
      </c>
      <c r="E6" s="10">
        <v>93.830128205128204</v>
      </c>
      <c r="F6" s="4">
        <f t="shared" si="0"/>
        <v>70260</v>
      </c>
      <c r="G6" s="38">
        <f t="shared" si="1"/>
        <v>73157.759999999995</v>
      </c>
      <c r="H6" s="8">
        <v>44318</v>
      </c>
      <c r="I6" s="29">
        <v>196.85</v>
      </c>
      <c r="J6" s="12">
        <v>122400</v>
      </c>
      <c r="K6" s="1">
        <v>0.97699999999999998</v>
      </c>
      <c r="L6" s="10">
        <v>95.294117647058812</v>
      </c>
      <c r="M6" s="4">
        <f t="shared" si="6"/>
        <v>116639.99999999999</v>
      </c>
      <c r="N6" s="38">
        <f t="shared" si="7"/>
        <v>119584.8</v>
      </c>
      <c r="O6" s="8">
        <v>44318</v>
      </c>
      <c r="P6" s="29">
        <v>456.81</v>
      </c>
      <c r="Q6" s="12">
        <v>70560</v>
      </c>
      <c r="R6" s="1">
        <v>0.97699999999999998</v>
      </c>
      <c r="S6" s="10">
        <v>96.530612244897966</v>
      </c>
      <c r="T6" s="4">
        <f t="shared" si="8"/>
        <v>68112.000000000015</v>
      </c>
      <c r="U6" s="38">
        <f t="shared" si="9"/>
        <v>68937.119999999995</v>
      </c>
    </row>
    <row r="7" spans="1:21" x14ac:dyDescent="0.2">
      <c r="B7" s="29">
        <v>578.63</v>
      </c>
      <c r="C7" s="12">
        <v>74880</v>
      </c>
      <c r="D7" s="2">
        <v>0.97099999999999997</v>
      </c>
      <c r="E7" s="10">
        <v>95.384615384615387</v>
      </c>
      <c r="F7" s="4">
        <f t="shared" si="0"/>
        <v>71424</v>
      </c>
      <c r="G7" s="38">
        <f t="shared" si="1"/>
        <v>72708.479999999996</v>
      </c>
      <c r="I7" s="29">
        <v>196.44</v>
      </c>
      <c r="J7" s="12">
        <v>122400</v>
      </c>
      <c r="K7" s="1">
        <v>0.99099999999999999</v>
      </c>
      <c r="L7" s="10">
        <v>98.272058823529406</v>
      </c>
      <c r="M7" s="4">
        <f t="shared" si="6"/>
        <v>120285</v>
      </c>
      <c r="N7" s="38">
        <f t="shared" si="7"/>
        <v>121298.4</v>
      </c>
      <c r="P7" s="29">
        <v>459.21</v>
      </c>
      <c r="Q7" s="12">
        <v>70560</v>
      </c>
      <c r="R7" s="1">
        <v>0.98699999999999999</v>
      </c>
      <c r="S7" s="10">
        <v>96.530612244897966</v>
      </c>
      <c r="T7" s="4">
        <f t="shared" si="8"/>
        <v>68112.000000000015</v>
      </c>
      <c r="U7" s="38">
        <f t="shared" si="9"/>
        <v>69642.720000000001</v>
      </c>
    </row>
    <row r="8" spans="1:21" ht="13.9" customHeight="1" x14ac:dyDescent="0.2">
      <c r="A8" s="8">
        <v>44319</v>
      </c>
      <c r="B8" s="29">
        <v>579.91</v>
      </c>
      <c r="C8" s="12">
        <v>74880</v>
      </c>
      <c r="D8" s="2">
        <v>0.97099999999999997</v>
      </c>
      <c r="E8" s="10">
        <v>94.246794871794876</v>
      </c>
      <c r="F8" s="4">
        <f t="shared" si="0"/>
        <v>70572</v>
      </c>
      <c r="G8" s="38">
        <f t="shared" si="1"/>
        <v>72708.479999999996</v>
      </c>
      <c r="H8" s="8">
        <v>44319</v>
      </c>
      <c r="I8" s="29">
        <v>197.87</v>
      </c>
      <c r="J8" s="12">
        <v>122400</v>
      </c>
      <c r="K8" s="1">
        <v>0.98699999999999999</v>
      </c>
      <c r="L8" s="10">
        <v>95.294117647058812</v>
      </c>
      <c r="M8" s="4">
        <f t="shared" si="6"/>
        <v>116639.99999999999</v>
      </c>
      <c r="N8" s="38">
        <f t="shared" si="7"/>
        <v>120808.8</v>
      </c>
      <c r="P8" s="52">
        <f>AVERAGE(P4:P7)</f>
        <v>457.34</v>
      </c>
      <c r="Q8" s="53"/>
      <c r="R8" s="54" t="s">
        <v>0</v>
      </c>
      <c r="S8" s="21">
        <f>T8/U8</f>
        <v>0.98100215696034521</v>
      </c>
      <c r="T8" s="64">
        <f>SUM(T4:T7)</f>
        <v>272448.00000000006</v>
      </c>
      <c r="U8" s="64">
        <f>SUM(U4:U7)</f>
        <v>277724.16000000003</v>
      </c>
    </row>
    <row r="9" spans="1:21" x14ac:dyDescent="0.2">
      <c r="B9" s="29">
        <v>577.80999999999995</v>
      </c>
      <c r="C9" s="12">
        <v>74880</v>
      </c>
      <c r="D9" s="2">
        <v>0.97799999999999998</v>
      </c>
      <c r="E9" s="10">
        <v>95.245726495726487</v>
      </c>
      <c r="F9" s="4">
        <f t="shared" si="0"/>
        <v>71319.999999999985</v>
      </c>
      <c r="G9" s="38">
        <f t="shared" si="1"/>
        <v>73232.639999999999</v>
      </c>
      <c r="I9" s="29">
        <v>196</v>
      </c>
      <c r="J9" s="12">
        <v>122400</v>
      </c>
      <c r="K9" s="1">
        <v>0.98099999999999998</v>
      </c>
      <c r="L9" s="10">
        <v>95.294117647058812</v>
      </c>
      <c r="M9" s="4">
        <f t="shared" si="6"/>
        <v>116639.99999999999</v>
      </c>
      <c r="N9" s="38">
        <f t="shared" si="7"/>
        <v>120074.4</v>
      </c>
      <c r="P9" s="29"/>
      <c r="Q9" s="12"/>
      <c r="R9" s="1"/>
      <c r="S9" s="10"/>
      <c r="T9" s="4"/>
      <c r="U9" s="38"/>
    </row>
    <row r="10" spans="1:21" x14ac:dyDescent="0.2">
      <c r="A10" s="8">
        <v>44320</v>
      </c>
      <c r="B10" s="29">
        <v>577.35</v>
      </c>
      <c r="C10" s="12">
        <v>74880</v>
      </c>
      <c r="D10" s="2">
        <v>0.96499999999999997</v>
      </c>
      <c r="E10" s="10">
        <v>92.751068376068375</v>
      </c>
      <c r="F10" s="4">
        <f t="shared" si="0"/>
        <v>69452</v>
      </c>
      <c r="G10" s="38">
        <f t="shared" si="1"/>
        <v>72259.199999999997</v>
      </c>
      <c r="H10" s="8">
        <v>44321</v>
      </c>
      <c r="I10" s="29">
        <v>196.64</v>
      </c>
      <c r="J10" s="12">
        <v>122400</v>
      </c>
      <c r="K10" s="1">
        <v>0.99199999999999999</v>
      </c>
      <c r="L10" s="10">
        <v>98.272058823529406</v>
      </c>
      <c r="M10" s="4">
        <f t="shared" si="6"/>
        <v>120285</v>
      </c>
      <c r="N10" s="38">
        <f t="shared" si="7"/>
        <v>121420.8</v>
      </c>
      <c r="P10" s="121" t="s">
        <v>45</v>
      </c>
      <c r="Q10" s="114"/>
      <c r="R10" s="114"/>
      <c r="S10" s="114"/>
      <c r="T10" s="114"/>
      <c r="U10" s="115"/>
    </row>
    <row r="11" spans="1:21" ht="14.25" customHeight="1" x14ac:dyDescent="0.2">
      <c r="B11" s="29">
        <v>578.16</v>
      </c>
      <c r="C11" s="12">
        <v>74880</v>
      </c>
      <c r="D11" s="2">
        <v>0.96599999999999997</v>
      </c>
      <c r="E11" s="10">
        <v>93.333333333333329</v>
      </c>
      <c r="F11" s="4">
        <f t="shared" si="0"/>
        <v>69888</v>
      </c>
      <c r="G11" s="38">
        <f t="shared" si="1"/>
        <v>72334.080000000002</v>
      </c>
      <c r="H11" s="15"/>
      <c r="I11" s="29">
        <v>197.68</v>
      </c>
      <c r="J11" s="12">
        <v>122400</v>
      </c>
      <c r="K11" s="1">
        <v>0.97599999999999998</v>
      </c>
      <c r="L11" s="10">
        <v>95.294117647058812</v>
      </c>
      <c r="M11" s="4">
        <f t="shared" si="6"/>
        <v>116639.99999999999</v>
      </c>
      <c r="N11" s="38">
        <f t="shared" si="7"/>
        <v>119462.39999999999</v>
      </c>
      <c r="O11" s="8">
        <v>44319</v>
      </c>
      <c r="P11" s="29">
        <v>429.77</v>
      </c>
      <c r="Q11" s="12">
        <v>80640</v>
      </c>
      <c r="R11" s="1">
        <v>0.97699999999999998</v>
      </c>
      <c r="S11" s="10">
        <v>85.434027777777771</v>
      </c>
      <c r="T11" s="4">
        <f t="shared" ref="T11" si="10">Q11*S11/100</f>
        <v>68893.999999999985</v>
      </c>
      <c r="U11" s="38">
        <f t="shared" ref="U11" si="11">Q11*R11</f>
        <v>78785.279999999999</v>
      </c>
    </row>
    <row r="12" spans="1:21" ht="14.25" customHeight="1" x14ac:dyDescent="0.2">
      <c r="B12" s="52">
        <f>AVERAGE(B4:B11)</f>
        <v>578.33124999999995</v>
      </c>
      <c r="C12" s="53"/>
      <c r="D12" s="54" t="s">
        <v>0</v>
      </c>
      <c r="E12" s="21">
        <f>F12/G12</f>
        <v>0.97124410243222126</v>
      </c>
      <c r="F12" s="64">
        <f>SUM(F4:F11)</f>
        <v>565596</v>
      </c>
      <c r="G12" s="64">
        <f>SUM(G4:G11)</f>
        <v>582341.76</v>
      </c>
      <c r="H12" s="23">
        <v>44321</v>
      </c>
      <c r="I12" s="29">
        <v>196.85</v>
      </c>
      <c r="J12" s="12">
        <v>122400</v>
      </c>
      <c r="K12" s="1">
        <v>0.98</v>
      </c>
      <c r="L12" s="10">
        <v>95.294117647058812</v>
      </c>
      <c r="M12" s="4">
        <f t="shared" si="6"/>
        <v>116639.99999999999</v>
      </c>
      <c r="N12" s="38">
        <f t="shared" si="7"/>
        <v>119952</v>
      </c>
      <c r="P12" s="29">
        <v>429.75</v>
      </c>
      <c r="Q12" s="12">
        <v>80640</v>
      </c>
      <c r="R12" s="1">
        <v>0.98299999999999998</v>
      </c>
      <c r="S12" s="10">
        <v>94.670138888888886</v>
      </c>
      <c r="T12" s="4">
        <f t="shared" ref="T12:T43" si="12">Q12*S12/100</f>
        <v>76342</v>
      </c>
      <c r="U12" s="38">
        <f t="shared" ref="U12:U43" si="13">Q12*R12</f>
        <v>79269.119999999995</v>
      </c>
    </row>
    <row r="13" spans="1:21" ht="14.25" customHeight="1" x14ac:dyDescent="0.2">
      <c r="B13" s="29"/>
      <c r="C13" s="12"/>
      <c r="D13" s="2"/>
      <c r="E13" s="10"/>
      <c r="F13" s="4"/>
      <c r="G13" s="38"/>
      <c r="I13" s="29">
        <v>197.95</v>
      </c>
      <c r="J13" s="12">
        <v>122400</v>
      </c>
      <c r="K13" s="1">
        <v>0.98899999999999999</v>
      </c>
      <c r="L13" s="10">
        <v>98.272058823529406</v>
      </c>
      <c r="M13" s="4">
        <f t="shared" si="6"/>
        <v>120285</v>
      </c>
      <c r="N13" s="38">
        <f t="shared" si="7"/>
        <v>121053.6</v>
      </c>
      <c r="O13" s="8">
        <v>44321</v>
      </c>
      <c r="P13" s="29">
        <v>430.35</v>
      </c>
      <c r="Q13" s="12">
        <v>80640</v>
      </c>
      <c r="R13" s="1">
        <v>0.98899999999999999</v>
      </c>
      <c r="S13" s="10">
        <v>96.979166666666671</v>
      </c>
      <c r="T13" s="4">
        <f t="shared" si="12"/>
        <v>78204</v>
      </c>
      <c r="U13" s="38">
        <f t="shared" si="13"/>
        <v>79752.960000000006</v>
      </c>
    </row>
    <row r="14" spans="1:21" ht="14.25" customHeight="1" x14ac:dyDescent="0.2">
      <c r="A14" s="15"/>
      <c r="B14" s="121" t="s">
        <v>56</v>
      </c>
      <c r="C14" s="114"/>
      <c r="D14" s="114"/>
      <c r="E14" s="114"/>
      <c r="F14" s="114"/>
      <c r="G14" s="115"/>
      <c r="H14" s="8">
        <v>44322</v>
      </c>
      <c r="I14" s="29">
        <v>196.5</v>
      </c>
      <c r="J14" s="12">
        <v>122400</v>
      </c>
      <c r="K14" s="1">
        <v>0.99</v>
      </c>
      <c r="L14" s="10">
        <v>95.294117647058812</v>
      </c>
      <c r="M14" s="4">
        <f t="shared" si="6"/>
        <v>116639.99999999999</v>
      </c>
      <c r="N14" s="38">
        <f t="shared" si="7"/>
        <v>121176</v>
      </c>
      <c r="O14" s="6"/>
      <c r="P14" s="29">
        <v>429.35</v>
      </c>
      <c r="Q14" s="12">
        <v>80640</v>
      </c>
      <c r="R14" s="1">
        <v>0.98299999999999998</v>
      </c>
      <c r="S14" s="10">
        <v>96.979166666666671</v>
      </c>
      <c r="T14" s="4">
        <f t="shared" si="12"/>
        <v>78204</v>
      </c>
      <c r="U14" s="38">
        <f t="shared" si="13"/>
        <v>79269.119999999995</v>
      </c>
    </row>
    <row r="15" spans="1:21" ht="12.75" customHeight="1" x14ac:dyDescent="0.2">
      <c r="A15" s="23">
        <v>44321</v>
      </c>
      <c r="B15" s="32">
        <v>574.78</v>
      </c>
      <c r="C15" s="41">
        <v>75600</v>
      </c>
      <c r="D15" s="11">
        <v>0.9385</v>
      </c>
      <c r="E15" s="30">
        <v>91.698412698412696</v>
      </c>
      <c r="F15" s="4">
        <f t="shared" ref="F15" si="14">C15*E15/100</f>
        <v>69324</v>
      </c>
      <c r="G15" s="38">
        <f t="shared" ref="G15" si="15">C15*D15</f>
        <v>70950.600000000006</v>
      </c>
      <c r="I15" s="29">
        <v>196.64</v>
      </c>
      <c r="J15" s="12">
        <v>122400</v>
      </c>
      <c r="K15" s="1">
        <v>0.99199999999999999</v>
      </c>
      <c r="L15" s="10">
        <v>98.272058823529406</v>
      </c>
      <c r="M15" s="4">
        <f t="shared" si="6"/>
        <v>120285</v>
      </c>
      <c r="N15" s="38">
        <f t="shared" si="7"/>
        <v>121420.8</v>
      </c>
      <c r="O15" s="23">
        <v>44321</v>
      </c>
      <c r="P15" s="29">
        <v>429.5</v>
      </c>
      <c r="Q15" s="12">
        <v>80640</v>
      </c>
      <c r="R15" s="1">
        <v>0.98199999999999998</v>
      </c>
      <c r="S15" s="10">
        <v>96.979166666666671</v>
      </c>
      <c r="T15" s="4">
        <f t="shared" si="12"/>
        <v>78204</v>
      </c>
      <c r="U15" s="38">
        <f t="shared" si="13"/>
        <v>79188.479999999996</v>
      </c>
    </row>
    <row r="16" spans="1:21" ht="14.25" customHeight="1" x14ac:dyDescent="0.2">
      <c r="B16" s="32">
        <v>570.27</v>
      </c>
      <c r="C16" s="33">
        <v>76320</v>
      </c>
      <c r="D16" s="11">
        <v>0.97099999999999997</v>
      </c>
      <c r="E16" s="9">
        <v>93.584905660377359</v>
      </c>
      <c r="F16" s="4">
        <f t="shared" ref="F16:F18" si="16">C16*E16/100</f>
        <v>71424</v>
      </c>
      <c r="G16" s="38">
        <f t="shared" ref="G16:G18" si="17">C16*D16</f>
        <v>74106.720000000001</v>
      </c>
      <c r="H16" s="8">
        <v>44323</v>
      </c>
      <c r="I16" s="29">
        <v>196.69</v>
      </c>
      <c r="J16" s="12">
        <v>122400</v>
      </c>
      <c r="K16" s="1">
        <v>0.99299999999999999</v>
      </c>
      <c r="L16" s="10">
        <v>98.272058823529406</v>
      </c>
      <c r="M16" s="4">
        <f t="shared" si="6"/>
        <v>120285</v>
      </c>
      <c r="N16" s="38">
        <f t="shared" si="7"/>
        <v>121543.2</v>
      </c>
      <c r="P16" s="29">
        <v>430.41</v>
      </c>
      <c r="Q16" s="12">
        <v>80640</v>
      </c>
      <c r="R16" s="1">
        <v>0.998</v>
      </c>
      <c r="S16" s="10">
        <v>99.288194444444443</v>
      </c>
      <c r="T16" s="4">
        <f t="shared" si="12"/>
        <v>80066</v>
      </c>
      <c r="U16" s="38">
        <f t="shared" si="13"/>
        <v>80478.720000000001</v>
      </c>
    </row>
    <row r="17" spans="1:21" ht="13.9" customHeight="1" x14ac:dyDescent="0.2">
      <c r="A17" s="8">
        <v>44322</v>
      </c>
      <c r="B17" s="29">
        <v>570.1</v>
      </c>
      <c r="C17" s="12">
        <v>76320</v>
      </c>
      <c r="D17" s="2">
        <v>0.98399999999999999</v>
      </c>
      <c r="E17" s="10">
        <v>90.566037735849065</v>
      </c>
      <c r="F17" s="4">
        <f t="shared" si="16"/>
        <v>69120.000000000015</v>
      </c>
      <c r="G17" s="38">
        <f t="shared" si="17"/>
        <v>75098.880000000005</v>
      </c>
      <c r="I17" s="29">
        <v>196.45</v>
      </c>
      <c r="J17" s="12">
        <v>122400</v>
      </c>
      <c r="K17" s="1">
        <v>0.97899999999999998</v>
      </c>
      <c r="L17" s="10">
        <v>95.294117647058812</v>
      </c>
      <c r="M17" s="4">
        <f t="shared" si="6"/>
        <v>116639.99999999999</v>
      </c>
      <c r="N17" s="38">
        <f t="shared" si="7"/>
        <v>119829.59999999999</v>
      </c>
      <c r="O17" s="8">
        <v>44322</v>
      </c>
      <c r="P17" s="29">
        <v>420.29</v>
      </c>
      <c r="Q17" s="12">
        <v>80640</v>
      </c>
      <c r="R17" s="1">
        <v>0.99199999999999999</v>
      </c>
      <c r="S17" s="10">
        <v>96.979166666666671</v>
      </c>
      <c r="T17" s="4">
        <f t="shared" si="12"/>
        <v>78204</v>
      </c>
      <c r="U17" s="38">
        <f t="shared" si="13"/>
        <v>79994.880000000005</v>
      </c>
    </row>
    <row r="18" spans="1:21" x14ac:dyDescent="0.2">
      <c r="B18" s="29">
        <v>570.6</v>
      </c>
      <c r="C18" s="12">
        <v>76320</v>
      </c>
      <c r="D18" s="2">
        <v>0.95199999999999996</v>
      </c>
      <c r="E18" s="10">
        <v>88.553459119496864</v>
      </c>
      <c r="F18" s="4">
        <f t="shared" si="16"/>
        <v>67584.000000000015</v>
      </c>
      <c r="G18" s="38">
        <f t="shared" si="17"/>
        <v>72656.639999999999</v>
      </c>
      <c r="H18" s="8">
        <v>44324</v>
      </c>
      <c r="I18" s="29">
        <v>196.31</v>
      </c>
      <c r="J18" s="12">
        <v>122400</v>
      </c>
      <c r="K18" s="1">
        <v>0.98699999999999999</v>
      </c>
      <c r="L18" s="10">
        <v>95.294117647058812</v>
      </c>
      <c r="M18" s="4">
        <f t="shared" si="6"/>
        <v>116639.99999999999</v>
      </c>
      <c r="N18" s="38">
        <f t="shared" si="7"/>
        <v>120808.8</v>
      </c>
      <c r="O18" s="6"/>
      <c r="P18" s="29">
        <v>428.85</v>
      </c>
      <c r="Q18" s="12">
        <v>80640</v>
      </c>
      <c r="R18" s="1">
        <v>0.98599999999999999</v>
      </c>
      <c r="S18" s="10">
        <v>96.979166666666671</v>
      </c>
      <c r="T18" s="4">
        <f t="shared" si="12"/>
        <v>78204</v>
      </c>
      <c r="U18" s="38">
        <f t="shared" si="13"/>
        <v>79511.039999999994</v>
      </c>
    </row>
    <row r="19" spans="1:21" x14ac:dyDescent="0.2">
      <c r="B19" s="52">
        <f>AVERAGE(B15:B18)</f>
        <v>571.4375</v>
      </c>
      <c r="C19" s="53"/>
      <c r="D19" s="54" t="s">
        <v>0</v>
      </c>
      <c r="E19" s="21">
        <f>F19/G19</f>
        <v>0.7107885023074807</v>
      </c>
      <c r="F19" s="64">
        <f>SUM(F16:F18)</f>
        <v>208128</v>
      </c>
      <c r="G19" s="64">
        <f>SUM(G15:G18)</f>
        <v>292812.84000000003</v>
      </c>
      <c r="I19" s="29">
        <v>196.77</v>
      </c>
      <c r="J19" s="12">
        <v>122400</v>
      </c>
      <c r="K19" s="1">
        <v>0.98699999999999999</v>
      </c>
      <c r="L19" s="10">
        <v>95.294117647058812</v>
      </c>
      <c r="M19" s="4">
        <f t="shared" si="6"/>
        <v>116639.99999999999</v>
      </c>
      <c r="N19" s="38">
        <f t="shared" si="7"/>
        <v>120808.8</v>
      </c>
      <c r="O19" s="8">
        <v>44323</v>
      </c>
      <c r="P19" s="29">
        <v>430.29</v>
      </c>
      <c r="Q19" s="12">
        <v>80640</v>
      </c>
      <c r="R19" s="1">
        <v>0.998</v>
      </c>
      <c r="S19" s="10">
        <v>99.288194444444443</v>
      </c>
      <c r="T19" s="4">
        <f t="shared" si="12"/>
        <v>80066</v>
      </c>
      <c r="U19" s="38">
        <f t="shared" si="13"/>
        <v>80478.720000000001</v>
      </c>
    </row>
    <row r="20" spans="1:21" x14ac:dyDescent="0.2">
      <c r="B20" s="29"/>
      <c r="C20" s="12"/>
      <c r="D20" s="2"/>
      <c r="E20" s="10"/>
      <c r="F20" s="4"/>
      <c r="G20" s="38"/>
      <c r="H20" s="8">
        <v>44325</v>
      </c>
      <c r="I20" s="29">
        <v>196.5</v>
      </c>
      <c r="J20" s="12">
        <v>122400</v>
      </c>
      <c r="K20" s="1">
        <v>0.97199999999999998</v>
      </c>
      <c r="L20" s="10">
        <v>92.316176470588246</v>
      </c>
      <c r="M20" s="4">
        <f t="shared" si="6"/>
        <v>112995.00000000001</v>
      </c>
      <c r="N20" s="38">
        <f t="shared" si="7"/>
        <v>118972.8</v>
      </c>
      <c r="O20" s="8"/>
      <c r="P20" s="29">
        <v>429.89</v>
      </c>
      <c r="Q20" s="12">
        <v>80640</v>
      </c>
      <c r="R20" s="1">
        <v>0.98299999999999998</v>
      </c>
      <c r="S20" s="10">
        <v>96.979166666666671</v>
      </c>
      <c r="T20" s="4">
        <f t="shared" si="12"/>
        <v>78204</v>
      </c>
      <c r="U20" s="38">
        <f t="shared" si="13"/>
        <v>79269.119999999995</v>
      </c>
    </row>
    <row r="21" spans="1:21" x14ac:dyDescent="0.2">
      <c r="B21" s="124" t="s">
        <v>57</v>
      </c>
      <c r="C21" s="125"/>
      <c r="D21" s="125"/>
      <c r="E21" s="125"/>
      <c r="F21" s="125"/>
      <c r="G21" s="126"/>
      <c r="I21" s="29">
        <v>196.98</v>
      </c>
      <c r="J21" s="12">
        <v>122400</v>
      </c>
      <c r="K21" s="1">
        <v>0.98899999999999999</v>
      </c>
      <c r="L21" s="10">
        <v>98.272058823529406</v>
      </c>
      <c r="M21" s="4">
        <f t="shared" si="6"/>
        <v>120285</v>
      </c>
      <c r="N21" s="38">
        <f t="shared" si="7"/>
        <v>121053.6</v>
      </c>
      <c r="O21" s="8">
        <v>44324</v>
      </c>
      <c r="P21" s="29">
        <v>430.33</v>
      </c>
      <c r="Q21" s="12">
        <v>80640</v>
      </c>
      <c r="R21" s="1">
        <v>0.98599999999999999</v>
      </c>
      <c r="S21" s="10">
        <v>96.979166666666671</v>
      </c>
      <c r="T21" s="4">
        <f t="shared" si="12"/>
        <v>78204</v>
      </c>
      <c r="U21" s="38">
        <f t="shared" si="13"/>
        <v>79511.039999999994</v>
      </c>
    </row>
    <row r="22" spans="1:21" x14ac:dyDescent="0.2">
      <c r="A22" s="8">
        <v>44323</v>
      </c>
      <c r="B22" s="29">
        <v>424.04</v>
      </c>
      <c r="C22" s="12">
        <v>80640</v>
      </c>
      <c r="D22" s="2">
        <v>0.98199999999999998</v>
      </c>
      <c r="E22" s="10">
        <v>80.357142857142861</v>
      </c>
      <c r="F22" s="4">
        <f t="shared" ref="F22" si="18">C22*E22/100</f>
        <v>64800</v>
      </c>
      <c r="G22" s="38">
        <f t="shared" ref="G22" si="19">C22*D22</f>
        <v>79188.479999999996</v>
      </c>
      <c r="H22" s="8">
        <v>44326</v>
      </c>
      <c r="I22" s="29">
        <v>197.45</v>
      </c>
      <c r="J22" s="12">
        <v>122400</v>
      </c>
      <c r="K22" s="1">
        <v>0.97</v>
      </c>
      <c r="L22" s="10">
        <v>95.294117647058812</v>
      </c>
      <c r="M22" s="4">
        <f t="shared" si="6"/>
        <v>116639.99999999999</v>
      </c>
      <c r="N22" s="38">
        <f t="shared" si="7"/>
        <v>118728</v>
      </c>
      <c r="P22" s="29">
        <v>430.04</v>
      </c>
      <c r="Q22" s="12">
        <v>80640</v>
      </c>
      <c r="R22" s="1">
        <v>0.99099999999999999</v>
      </c>
      <c r="S22" s="10">
        <v>96.979166666666671</v>
      </c>
      <c r="T22" s="4">
        <f t="shared" si="12"/>
        <v>78204</v>
      </c>
      <c r="U22" s="38">
        <f t="shared" si="13"/>
        <v>79914.240000000005</v>
      </c>
    </row>
    <row r="23" spans="1:21" ht="14.25" customHeight="1" x14ac:dyDescent="0.2">
      <c r="B23" s="29">
        <v>426.65</v>
      </c>
      <c r="C23" s="12">
        <v>80640</v>
      </c>
      <c r="D23" s="2">
        <v>0.98499999999999999</v>
      </c>
      <c r="E23" s="10">
        <v>96.428571428571431</v>
      </c>
      <c r="F23" s="4">
        <f t="shared" ref="F23:F31" si="20">C23*E23/100</f>
        <v>77760</v>
      </c>
      <c r="G23" s="38">
        <f t="shared" ref="G23:G31" si="21">C23*D23</f>
        <v>79430.399999999994</v>
      </c>
      <c r="I23" s="29">
        <v>196.44</v>
      </c>
      <c r="J23" s="12">
        <v>122400</v>
      </c>
      <c r="K23" s="1">
        <v>0.99099999999999999</v>
      </c>
      <c r="L23" s="10">
        <v>98.272058823529406</v>
      </c>
      <c r="M23" s="4">
        <f t="shared" si="6"/>
        <v>120285</v>
      </c>
      <c r="N23" s="38">
        <f t="shared" si="7"/>
        <v>121298.4</v>
      </c>
      <c r="O23" s="8">
        <v>44325</v>
      </c>
      <c r="P23" s="29">
        <v>430.52</v>
      </c>
      <c r="Q23" s="12">
        <v>80640</v>
      </c>
      <c r="R23" s="1">
        <v>0.98599999999999999</v>
      </c>
      <c r="S23" s="10">
        <v>96.979166666666671</v>
      </c>
      <c r="T23" s="4">
        <f t="shared" si="12"/>
        <v>78204</v>
      </c>
      <c r="U23" s="38">
        <f t="shared" si="13"/>
        <v>79511.039999999994</v>
      </c>
    </row>
    <row r="24" spans="1:21" ht="14.25" customHeight="1" x14ac:dyDescent="0.2">
      <c r="A24" s="8">
        <v>44324</v>
      </c>
      <c r="B24" s="29">
        <v>424.13</v>
      </c>
      <c r="C24" s="12">
        <v>80640</v>
      </c>
      <c r="D24" s="2">
        <v>0.98799999999999999</v>
      </c>
      <c r="E24" s="10">
        <v>96.428571428571431</v>
      </c>
      <c r="F24" s="4">
        <f t="shared" si="20"/>
        <v>77760</v>
      </c>
      <c r="G24" s="38">
        <f t="shared" si="21"/>
        <v>79672.319999999992</v>
      </c>
      <c r="H24" s="8">
        <v>44327</v>
      </c>
      <c r="I24" s="29">
        <v>197.58</v>
      </c>
      <c r="J24" s="12">
        <v>122400</v>
      </c>
      <c r="K24" s="1">
        <v>0.98099999999999998</v>
      </c>
      <c r="L24" s="10">
        <v>95.294117647058812</v>
      </c>
      <c r="M24" s="4">
        <f t="shared" si="6"/>
        <v>116639.99999999999</v>
      </c>
      <c r="N24" s="38">
        <f t="shared" si="7"/>
        <v>120074.4</v>
      </c>
      <c r="P24" s="29">
        <v>429.95</v>
      </c>
      <c r="Q24" s="12">
        <v>80640</v>
      </c>
      <c r="R24" s="1">
        <v>0.99299999999999999</v>
      </c>
      <c r="S24" s="10">
        <v>96.979166666666671</v>
      </c>
      <c r="T24" s="4">
        <f t="shared" si="12"/>
        <v>78204</v>
      </c>
      <c r="U24" s="38">
        <f t="shared" si="13"/>
        <v>80075.520000000004</v>
      </c>
    </row>
    <row r="25" spans="1:21" x14ac:dyDescent="0.2">
      <c r="B25" s="29">
        <v>425.47</v>
      </c>
      <c r="C25" s="12">
        <v>80640</v>
      </c>
      <c r="D25" s="2">
        <v>0.98799999999999999</v>
      </c>
      <c r="E25" s="10">
        <v>96.428571428571431</v>
      </c>
      <c r="F25" s="4">
        <f t="shared" si="20"/>
        <v>77760</v>
      </c>
      <c r="G25" s="38">
        <f t="shared" si="21"/>
        <v>79672.319999999992</v>
      </c>
      <c r="I25" s="29">
        <v>197.14</v>
      </c>
      <c r="J25" s="12">
        <v>122400</v>
      </c>
      <c r="K25" s="1">
        <v>0.99199999999999999</v>
      </c>
      <c r="L25" s="10">
        <v>98.272058823529406</v>
      </c>
      <c r="M25" s="4">
        <f t="shared" si="6"/>
        <v>120285</v>
      </c>
      <c r="N25" s="38">
        <f t="shared" si="7"/>
        <v>121420.8</v>
      </c>
      <c r="O25" s="8">
        <v>44326</v>
      </c>
      <c r="P25" s="29">
        <v>429.93</v>
      </c>
      <c r="Q25" s="12">
        <v>80640</v>
      </c>
      <c r="R25" s="1">
        <v>0.98</v>
      </c>
      <c r="S25" s="10">
        <v>96.979166666666671</v>
      </c>
      <c r="T25" s="4">
        <f t="shared" si="12"/>
        <v>78204</v>
      </c>
      <c r="U25" s="38">
        <f t="shared" si="13"/>
        <v>79027.199999999997</v>
      </c>
    </row>
    <row r="26" spans="1:21" x14ac:dyDescent="0.2">
      <c r="A26" s="8">
        <v>44325</v>
      </c>
      <c r="B26" s="29">
        <v>423.67</v>
      </c>
      <c r="C26" s="12">
        <v>80640</v>
      </c>
      <c r="D26" s="2">
        <v>0.99299999999999999</v>
      </c>
      <c r="E26" s="10">
        <v>98.214285714285708</v>
      </c>
      <c r="F26" s="4">
        <f t="shared" si="20"/>
        <v>79199.999999999985</v>
      </c>
      <c r="G26" s="38">
        <f t="shared" si="21"/>
        <v>80075.520000000004</v>
      </c>
      <c r="H26" s="8">
        <v>44328</v>
      </c>
      <c r="I26" s="29">
        <v>197.35</v>
      </c>
      <c r="J26" s="12">
        <v>122400</v>
      </c>
      <c r="K26" s="1">
        <v>0.99099999999999999</v>
      </c>
      <c r="L26" s="10">
        <v>98.272058823529406</v>
      </c>
      <c r="M26" s="4">
        <f t="shared" si="6"/>
        <v>120285</v>
      </c>
      <c r="N26" s="38">
        <f t="shared" si="7"/>
        <v>121298.4</v>
      </c>
      <c r="P26" s="29">
        <v>430.96</v>
      </c>
      <c r="Q26" s="12">
        <v>80640</v>
      </c>
      <c r="R26" s="1">
        <v>0.98599999999999999</v>
      </c>
      <c r="S26" s="10">
        <v>96.979166666666671</v>
      </c>
      <c r="T26" s="4">
        <f t="shared" si="12"/>
        <v>78204</v>
      </c>
      <c r="U26" s="38">
        <f t="shared" si="13"/>
        <v>79511.039999999994</v>
      </c>
    </row>
    <row r="27" spans="1:21" x14ac:dyDescent="0.2">
      <c r="B27" s="29">
        <v>425.68</v>
      </c>
      <c r="C27" s="12">
        <v>80640</v>
      </c>
      <c r="D27" s="2">
        <v>0.98799999999999999</v>
      </c>
      <c r="E27" s="10">
        <v>98.214285714285708</v>
      </c>
      <c r="F27" s="4">
        <f t="shared" si="20"/>
        <v>79199.999999999985</v>
      </c>
      <c r="G27" s="38">
        <f t="shared" si="21"/>
        <v>79672.319999999992</v>
      </c>
      <c r="I27" s="29">
        <v>198.12</v>
      </c>
      <c r="J27" s="12">
        <v>122400</v>
      </c>
      <c r="K27" s="1">
        <v>0.98899999999999999</v>
      </c>
      <c r="L27" s="10">
        <v>95.294117647058812</v>
      </c>
      <c r="M27" s="4">
        <f t="shared" si="6"/>
        <v>116639.99999999999</v>
      </c>
      <c r="N27" s="38">
        <f t="shared" si="7"/>
        <v>121053.6</v>
      </c>
      <c r="O27" s="8">
        <v>44327</v>
      </c>
      <c r="P27" s="29">
        <v>429.58</v>
      </c>
      <c r="Q27" s="12">
        <v>80640</v>
      </c>
      <c r="R27" s="1">
        <v>0.97899999999999998</v>
      </c>
      <c r="S27" s="10">
        <v>96.979166666666671</v>
      </c>
      <c r="T27" s="4">
        <f t="shared" si="12"/>
        <v>78204</v>
      </c>
      <c r="U27" s="38">
        <f t="shared" si="13"/>
        <v>78946.559999999998</v>
      </c>
    </row>
    <row r="28" spans="1:21" x14ac:dyDescent="0.2">
      <c r="A28" s="8">
        <v>44326</v>
      </c>
      <c r="B28" s="29">
        <v>424.37</v>
      </c>
      <c r="C28" s="12">
        <v>80640</v>
      </c>
      <c r="D28" s="2">
        <v>0.98699999999999999</v>
      </c>
      <c r="E28" s="10">
        <v>96.428571428571431</v>
      </c>
      <c r="F28" s="4">
        <f t="shared" si="20"/>
        <v>77760</v>
      </c>
      <c r="G28" s="38">
        <f t="shared" si="21"/>
        <v>79591.679999999993</v>
      </c>
      <c r="I28" s="52">
        <f>AVERAGE(I20:I27)</f>
        <v>197.19499999999999</v>
      </c>
      <c r="J28" s="53"/>
      <c r="K28" s="54" t="s">
        <v>0</v>
      </c>
      <c r="L28" s="21">
        <f>M28/N28</f>
        <v>0.9782523545079469</v>
      </c>
      <c r="M28" s="64">
        <f>SUM(M4:M27)</f>
        <v>2832165</v>
      </c>
      <c r="N28" s="64">
        <f>SUM(N4:N27)</f>
        <v>2895127.2</v>
      </c>
      <c r="P28" s="29">
        <v>431.48</v>
      </c>
      <c r="Q28" s="12">
        <v>80640</v>
      </c>
      <c r="R28" s="1">
        <v>0.98299999999999998</v>
      </c>
      <c r="S28" s="10">
        <v>96.979166666666671</v>
      </c>
      <c r="T28" s="4">
        <f t="shared" si="12"/>
        <v>78204</v>
      </c>
      <c r="U28" s="38">
        <f t="shared" si="13"/>
        <v>79269.119999999995</v>
      </c>
    </row>
    <row r="29" spans="1:21" x14ac:dyDescent="0.2">
      <c r="B29" s="29">
        <v>424.94</v>
      </c>
      <c r="C29" s="12">
        <v>80640</v>
      </c>
      <c r="D29" s="2">
        <v>0.996</v>
      </c>
      <c r="E29" s="10">
        <v>98.214285714285708</v>
      </c>
      <c r="F29" s="4">
        <f t="shared" si="20"/>
        <v>79199.999999999985</v>
      </c>
      <c r="G29" s="38">
        <f t="shared" si="21"/>
        <v>80317.440000000002</v>
      </c>
      <c r="I29" s="29"/>
      <c r="J29" s="12"/>
      <c r="K29" s="1"/>
      <c r="L29" s="10"/>
      <c r="M29" s="4"/>
      <c r="N29" s="38"/>
      <c r="O29" s="8">
        <v>44328</v>
      </c>
      <c r="P29" s="29">
        <v>429</v>
      </c>
      <c r="Q29" s="12">
        <v>80640</v>
      </c>
      <c r="R29" s="1">
        <v>0.98199999999999998</v>
      </c>
      <c r="S29" s="10">
        <v>96.979166666666671</v>
      </c>
      <c r="T29" s="4">
        <f t="shared" si="12"/>
        <v>78204</v>
      </c>
      <c r="U29" s="38">
        <f t="shared" si="13"/>
        <v>79188.479999999996</v>
      </c>
    </row>
    <row r="30" spans="1:21" x14ac:dyDescent="0.2">
      <c r="A30" s="8">
        <v>44327</v>
      </c>
      <c r="B30" s="29">
        <v>423.95</v>
      </c>
      <c r="C30" s="12">
        <v>80640</v>
      </c>
      <c r="D30" s="2">
        <v>0.98499999999999999</v>
      </c>
      <c r="E30" s="10">
        <v>96.428571428571431</v>
      </c>
      <c r="F30" s="4">
        <f t="shared" si="20"/>
        <v>77760</v>
      </c>
      <c r="G30" s="38">
        <f t="shared" si="21"/>
        <v>79430.399999999994</v>
      </c>
      <c r="I30" s="121" t="s">
        <v>61</v>
      </c>
      <c r="J30" s="114"/>
      <c r="K30" s="114"/>
      <c r="L30" s="114"/>
      <c r="M30" s="114"/>
      <c r="N30" s="115"/>
      <c r="O30" s="8"/>
      <c r="P30" s="29">
        <v>430.02</v>
      </c>
      <c r="Q30" s="12">
        <v>80640</v>
      </c>
      <c r="R30" s="1">
        <v>0.98</v>
      </c>
      <c r="S30" s="10">
        <v>96.979166666666671</v>
      </c>
      <c r="T30" s="4">
        <f t="shared" si="12"/>
        <v>78204</v>
      </c>
      <c r="U30" s="38">
        <f t="shared" si="13"/>
        <v>79027.199999999997</v>
      </c>
    </row>
    <row r="31" spans="1:21" x14ac:dyDescent="0.2">
      <c r="B31" s="29">
        <v>424.19</v>
      </c>
      <c r="C31" s="12">
        <v>80640</v>
      </c>
      <c r="D31" s="2">
        <v>0.99299999999999999</v>
      </c>
      <c r="E31" s="10">
        <v>98.214285714285708</v>
      </c>
      <c r="F31" s="4">
        <f t="shared" si="20"/>
        <v>79199.999999999985</v>
      </c>
      <c r="G31" s="38">
        <f t="shared" si="21"/>
        <v>80075.520000000004</v>
      </c>
      <c r="H31" s="8">
        <v>44329</v>
      </c>
      <c r="I31" s="29">
        <v>254.4</v>
      </c>
      <c r="J31" s="12">
        <v>113040</v>
      </c>
      <c r="K31" s="1">
        <v>0.86599999999999999</v>
      </c>
      <c r="L31" s="10">
        <v>67.261146496815286</v>
      </c>
      <c r="M31" s="4">
        <f t="shared" ref="M31" si="22">J31*L31/100</f>
        <v>76032</v>
      </c>
      <c r="N31" s="38">
        <f t="shared" ref="N31" si="23">J31*K31</f>
        <v>97892.64</v>
      </c>
      <c r="O31" s="8">
        <v>44329</v>
      </c>
      <c r="P31" s="29">
        <v>430.1</v>
      </c>
      <c r="Q31" s="12">
        <v>80640</v>
      </c>
      <c r="R31" s="1">
        <v>0.98399999999999999</v>
      </c>
      <c r="S31" s="10">
        <v>96.979166666666671</v>
      </c>
      <c r="T31" s="4">
        <f t="shared" si="12"/>
        <v>78204</v>
      </c>
      <c r="U31" s="38">
        <f t="shared" si="13"/>
        <v>79349.759999999995</v>
      </c>
    </row>
    <row r="32" spans="1:21" x14ac:dyDescent="0.2">
      <c r="B32" s="52">
        <f>AVERAGE(B22:B31)</f>
        <v>424.70899999999995</v>
      </c>
      <c r="C32" s="53"/>
      <c r="D32" s="54" t="s">
        <v>0</v>
      </c>
      <c r="E32" s="21">
        <f>F32/G32</f>
        <v>0.9664715658645856</v>
      </c>
      <c r="F32" s="64">
        <f>SUM(F22:F31)</f>
        <v>770400</v>
      </c>
      <c r="G32" s="64">
        <f>SUM(G22:G31)</f>
        <v>797126.4</v>
      </c>
      <c r="I32" s="90">
        <v>255.62</v>
      </c>
      <c r="J32" s="12">
        <v>113040</v>
      </c>
      <c r="K32" s="1">
        <v>0.97799999999999998</v>
      </c>
      <c r="L32" s="10">
        <v>92.172682236376502</v>
      </c>
      <c r="M32" s="4">
        <f t="shared" ref="M32:M68" si="24">J32*L32/100</f>
        <v>104192</v>
      </c>
      <c r="N32" s="38">
        <f t="shared" ref="N32:N68" si="25">J32*K32</f>
        <v>110553.12</v>
      </c>
      <c r="P32" s="29">
        <v>429.68</v>
      </c>
      <c r="Q32" s="12">
        <v>80640</v>
      </c>
      <c r="R32" s="1">
        <v>0.98299999999999998</v>
      </c>
      <c r="S32" s="10">
        <v>96.979166666666671</v>
      </c>
      <c r="T32" s="4">
        <f t="shared" si="12"/>
        <v>78204</v>
      </c>
      <c r="U32" s="38">
        <f t="shared" si="13"/>
        <v>79269.119999999995</v>
      </c>
    </row>
    <row r="33" spans="1:21" ht="14.25" customHeight="1" x14ac:dyDescent="0.2">
      <c r="B33" s="29"/>
      <c r="C33" s="12"/>
      <c r="D33" s="2"/>
      <c r="E33" s="10"/>
      <c r="F33" s="4"/>
      <c r="G33" s="38"/>
      <c r="H33" s="8">
        <v>44330</v>
      </c>
      <c r="I33" s="29">
        <v>255.81</v>
      </c>
      <c r="J33" s="12">
        <v>113040</v>
      </c>
      <c r="K33" s="1">
        <v>0.98299999999999998</v>
      </c>
      <c r="L33" s="10">
        <v>92.172682236376502</v>
      </c>
      <c r="M33" s="4">
        <f t="shared" si="24"/>
        <v>104192</v>
      </c>
      <c r="N33" s="38">
        <f t="shared" si="25"/>
        <v>111118.31999999999</v>
      </c>
      <c r="O33" s="8">
        <v>44330</v>
      </c>
      <c r="P33" s="29">
        <v>428.95</v>
      </c>
      <c r="Q33" s="12">
        <v>80640</v>
      </c>
      <c r="R33" s="1">
        <v>0.99</v>
      </c>
      <c r="S33" s="10">
        <v>96.979166666666671</v>
      </c>
      <c r="T33" s="4">
        <f t="shared" si="12"/>
        <v>78204</v>
      </c>
      <c r="U33" s="38">
        <f t="shared" si="13"/>
        <v>79833.600000000006</v>
      </c>
    </row>
    <row r="34" spans="1:21" x14ac:dyDescent="0.2">
      <c r="B34" s="124" t="s">
        <v>58</v>
      </c>
      <c r="C34" s="125"/>
      <c r="D34" s="125"/>
      <c r="E34" s="125"/>
      <c r="F34" s="125"/>
      <c r="G34" s="126"/>
      <c r="H34" s="6"/>
      <c r="I34" s="29">
        <v>254.41</v>
      </c>
      <c r="J34" s="12">
        <v>113040</v>
      </c>
      <c r="K34" s="1">
        <v>0.96799999999999997</v>
      </c>
      <c r="L34" s="10">
        <v>92.172682236376502</v>
      </c>
      <c r="M34" s="4">
        <f t="shared" si="24"/>
        <v>104192</v>
      </c>
      <c r="N34" s="38">
        <f t="shared" si="25"/>
        <v>109422.72</v>
      </c>
      <c r="P34" s="29">
        <v>429.04</v>
      </c>
      <c r="Q34" s="12">
        <v>80640</v>
      </c>
      <c r="R34" s="1">
        <v>0.98699999999999999</v>
      </c>
      <c r="S34" s="10">
        <v>96.979166666666671</v>
      </c>
      <c r="T34" s="4">
        <f t="shared" si="12"/>
        <v>78204</v>
      </c>
      <c r="U34" s="38">
        <f t="shared" si="13"/>
        <v>79591.679999999993</v>
      </c>
    </row>
    <row r="35" spans="1:21" x14ac:dyDescent="0.2">
      <c r="A35" s="8">
        <v>44328</v>
      </c>
      <c r="B35" s="29">
        <v>387.15</v>
      </c>
      <c r="C35" s="12">
        <v>82800</v>
      </c>
      <c r="D35" s="2">
        <v>0.94</v>
      </c>
      <c r="E35" s="10">
        <v>69.787439613526573</v>
      </c>
      <c r="F35" s="4">
        <f t="shared" ref="F35" si="26">C35*E35/100</f>
        <v>57784</v>
      </c>
      <c r="G35" s="38">
        <f t="shared" ref="G35" si="27">C35*D35</f>
        <v>77832</v>
      </c>
      <c r="H35" s="8">
        <v>44331</v>
      </c>
      <c r="I35" s="29">
        <v>255.38</v>
      </c>
      <c r="J35" s="12">
        <v>113040</v>
      </c>
      <c r="K35" s="1">
        <v>0.98099999999999998</v>
      </c>
      <c r="L35" s="10">
        <v>92.172682236376502</v>
      </c>
      <c r="M35" s="4">
        <f t="shared" si="24"/>
        <v>104192</v>
      </c>
      <c r="N35" s="38">
        <f t="shared" si="25"/>
        <v>110892.24</v>
      </c>
      <c r="O35" s="8">
        <v>44331</v>
      </c>
      <c r="P35" s="29">
        <v>430.29</v>
      </c>
      <c r="Q35" s="12">
        <v>80640</v>
      </c>
      <c r="R35" s="1">
        <v>0.99199999999999999</v>
      </c>
      <c r="S35" s="10">
        <v>96.979166666666671</v>
      </c>
      <c r="T35" s="4">
        <f t="shared" si="12"/>
        <v>78204</v>
      </c>
      <c r="U35" s="38">
        <f t="shared" si="13"/>
        <v>79994.880000000005</v>
      </c>
    </row>
    <row r="36" spans="1:21" ht="14.25" customHeight="1" x14ac:dyDescent="0.2">
      <c r="B36" s="29">
        <v>387.54</v>
      </c>
      <c r="C36" s="12">
        <v>82800</v>
      </c>
      <c r="D36" s="2">
        <v>0.97299999999999998</v>
      </c>
      <c r="E36" s="10">
        <v>90.048309178743963</v>
      </c>
      <c r="F36" s="4">
        <f t="shared" ref="F36:F38" si="28">C36*E36/100</f>
        <v>74560</v>
      </c>
      <c r="G36" s="38">
        <f t="shared" ref="G36:G38" si="29">C36*D36</f>
        <v>80564.399999999994</v>
      </c>
      <c r="I36" s="29">
        <v>255.66</v>
      </c>
      <c r="J36" s="12">
        <v>113040</v>
      </c>
      <c r="K36" s="1">
        <v>0.97399999999999998</v>
      </c>
      <c r="L36" s="10">
        <v>94.663835810332628</v>
      </c>
      <c r="M36" s="4">
        <f t="shared" si="24"/>
        <v>107008</v>
      </c>
      <c r="N36" s="38">
        <f t="shared" si="25"/>
        <v>110100.95999999999</v>
      </c>
      <c r="P36" s="29">
        <v>430.06</v>
      </c>
      <c r="Q36" s="12">
        <v>80640</v>
      </c>
      <c r="R36" s="1">
        <v>0.99199999999999999</v>
      </c>
      <c r="S36" s="10">
        <v>96.979166666666671</v>
      </c>
      <c r="T36" s="4">
        <f t="shared" si="12"/>
        <v>78204</v>
      </c>
      <c r="U36" s="38">
        <f t="shared" si="13"/>
        <v>79994.880000000005</v>
      </c>
    </row>
    <row r="37" spans="1:21" ht="14.25" customHeight="1" x14ac:dyDescent="0.2">
      <c r="A37" s="8">
        <v>44329</v>
      </c>
      <c r="B37" s="32">
        <v>386.5</v>
      </c>
      <c r="C37" s="41">
        <v>82800</v>
      </c>
      <c r="D37" s="11">
        <v>0.96199999999999997</v>
      </c>
      <c r="E37" s="30">
        <v>92.299516908212567</v>
      </c>
      <c r="F37" s="4">
        <f t="shared" si="28"/>
        <v>76424.000000000015</v>
      </c>
      <c r="G37" s="38">
        <f t="shared" si="29"/>
        <v>79653.599999999991</v>
      </c>
      <c r="H37" s="8">
        <v>44332</v>
      </c>
      <c r="I37" s="29">
        <v>254.79</v>
      </c>
      <c r="J37" s="12">
        <v>113040</v>
      </c>
      <c r="K37" s="1">
        <v>0.99099999999999999</v>
      </c>
      <c r="L37" s="10">
        <v>94.663835810332628</v>
      </c>
      <c r="M37" s="4">
        <f t="shared" si="24"/>
        <v>107008</v>
      </c>
      <c r="N37" s="38">
        <f t="shared" si="25"/>
        <v>112022.64</v>
      </c>
      <c r="O37" s="8">
        <v>44332</v>
      </c>
      <c r="P37" s="29">
        <v>430.33</v>
      </c>
      <c r="Q37" s="12">
        <v>80640</v>
      </c>
      <c r="R37" s="1">
        <v>0.98799999999999999</v>
      </c>
      <c r="S37" s="10">
        <v>96.979166666666671</v>
      </c>
      <c r="T37" s="4">
        <f t="shared" si="12"/>
        <v>78204</v>
      </c>
      <c r="U37" s="38">
        <f t="shared" si="13"/>
        <v>79672.319999999992</v>
      </c>
    </row>
    <row r="38" spans="1:21" ht="14.25" customHeight="1" x14ac:dyDescent="0.2">
      <c r="A38" s="6"/>
      <c r="B38" s="32">
        <v>386.06</v>
      </c>
      <c r="C38" s="33">
        <v>82800</v>
      </c>
      <c r="D38" s="11">
        <v>0.96499999999999997</v>
      </c>
      <c r="E38" s="9">
        <v>90.048309178743963</v>
      </c>
      <c r="F38" s="4">
        <f t="shared" si="28"/>
        <v>74560</v>
      </c>
      <c r="G38" s="38">
        <f t="shared" si="29"/>
        <v>79902</v>
      </c>
      <c r="I38" s="29">
        <v>255.25</v>
      </c>
      <c r="J38" s="12">
        <v>113040</v>
      </c>
      <c r="K38" s="1">
        <v>0.98399999999999999</v>
      </c>
      <c r="L38" s="10">
        <v>92.172682236376502</v>
      </c>
      <c r="M38" s="4">
        <f t="shared" si="24"/>
        <v>104192</v>
      </c>
      <c r="N38" s="38">
        <f t="shared" si="25"/>
        <v>111231.36</v>
      </c>
      <c r="P38" s="29">
        <v>428.89</v>
      </c>
      <c r="Q38" s="12">
        <v>80640</v>
      </c>
      <c r="R38" s="1">
        <v>0.99299999999999999</v>
      </c>
      <c r="S38" s="10">
        <v>96.979166666666671</v>
      </c>
      <c r="T38" s="4">
        <f t="shared" si="12"/>
        <v>78204</v>
      </c>
      <c r="U38" s="38">
        <f t="shared" si="13"/>
        <v>80075.520000000004</v>
      </c>
    </row>
    <row r="39" spans="1:21" ht="12.75" customHeight="1" x14ac:dyDescent="0.2">
      <c r="B39" s="52">
        <f>AVERAGE(B35:B38)</f>
        <v>386.8125</v>
      </c>
      <c r="C39" s="53"/>
      <c r="D39" s="54" t="s">
        <v>0</v>
      </c>
      <c r="E39" s="21">
        <f>F39/G39</f>
        <v>0.89110305958132041</v>
      </c>
      <c r="F39" s="64">
        <f>SUM(F35:F38)</f>
        <v>283328</v>
      </c>
      <c r="G39" s="64">
        <f>SUM(G35:G38)</f>
        <v>317952</v>
      </c>
      <c r="H39" s="8">
        <v>44333</v>
      </c>
      <c r="I39" s="29">
        <v>255.56</v>
      </c>
      <c r="J39" s="12">
        <v>113040</v>
      </c>
      <c r="K39" s="1">
        <v>0.98199999999999998</v>
      </c>
      <c r="L39" s="10">
        <v>94.663835810332628</v>
      </c>
      <c r="M39" s="4">
        <f t="shared" si="24"/>
        <v>107008</v>
      </c>
      <c r="N39" s="38">
        <f t="shared" si="25"/>
        <v>111005.28</v>
      </c>
      <c r="O39" s="8">
        <v>44333</v>
      </c>
      <c r="P39" s="29">
        <v>430.9</v>
      </c>
      <c r="Q39" s="12">
        <v>80640</v>
      </c>
      <c r="R39" s="1">
        <v>0.98899999999999999</v>
      </c>
      <c r="S39" s="10">
        <v>96.979166666666671</v>
      </c>
      <c r="T39" s="4">
        <f t="shared" si="12"/>
        <v>78204</v>
      </c>
      <c r="U39" s="38">
        <f t="shared" si="13"/>
        <v>79752.960000000006</v>
      </c>
    </row>
    <row r="40" spans="1:21" ht="12.75" customHeight="1" x14ac:dyDescent="0.2">
      <c r="B40" s="29"/>
      <c r="C40" s="12"/>
      <c r="D40" s="2"/>
      <c r="E40" s="10"/>
      <c r="F40" s="4"/>
      <c r="G40" s="38"/>
      <c r="I40" s="29">
        <v>255.12</v>
      </c>
      <c r="J40" s="12">
        <v>113040</v>
      </c>
      <c r="K40" s="1">
        <v>0.98499999999999999</v>
      </c>
      <c r="L40" s="10">
        <v>94.663835810332628</v>
      </c>
      <c r="M40" s="4">
        <f t="shared" si="24"/>
        <v>107008</v>
      </c>
      <c r="N40" s="38">
        <f t="shared" si="25"/>
        <v>111344.4</v>
      </c>
      <c r="P40" s="29">
        <v>429.18</v>
      </c>
      <c r="Q40" s="12">
        <v>80640</v>
      </c>
      <c r="R40" s="1">
        <v>0.99199999999999999</v>
      </c>
      <c r="S40" s="10">
        <v>96.979166666666671</v>
      </c>
      <c r="T40" s="4">
        <f t="shared" si="12"/>
        <v>78204</v>
      </c>
      <c r="U40" s="38">
        <f t="shared" si="13"/>
        <v>79994.880000000005</v>
      </c>
    </row>
    <row r="41" spans="1:21" ht="12.75" customHeight="1" x14ac:dyDescent="0.2">
      <c r="B41" s="127" t="s">
        <v>59</v>
      </c>
      <c r="C41" s="128"/>
      <c r="D41" s="128"/>
      <c r="E41" s="128"/>
      <c r="F41" s="128"/>
      <c r="G41" s="129"/>
      <c r="H41" s="8">
        <v>44334</v>
      </c>
      <c r="I41" s="29">
        <v>256.12</v>
      </c>
      <c r="J41" s="12">
        <v>113040</v>
      </c>
      <c r="K41" s="1">
        <v>0.97399999999999998</v>
      </c>
      <c r="L41" s="10">
        <v>92.172682236376502</v>
      </c>
      <c r="M41" s="4">
        <f t="shared" si="24"/>
        <v>104192</v>
      </c>
      <c r="N41" s="38">
        <f t="shared" si="25"/>
        <v>110100.95999999999</v>
      </c>
      <c r="O41" s="8">
        <v>44334</v>
      </c>
      <c r="P41" s="29">
        <v>430.14</v>
      </c>
      <c r="Q41" s="12">
        <v>80640</v>
      </c>
      <c r="R41" s="1">
        <v>0.97799999999999998</v>
      </c>
      <c r="S41" s="10">
        <v>96.979166666666671</v>
      </c>
      <c r="T41" s="4">
        <f t="shared" si="12"/>
        <v>78204</v>
      </c>
      <c r="U41" s="38">
        <f t="shared" si="13"/>
        <v>78865.919999999998</v>
      </c>
    </row>
    <row r="42" spans="1:21" ht="12.75" customHeight="1" x14ac:dyDescent="0.2">
      <c r="A42" s="8">
        <v>44330</v>
      </c>
      <c r="B42" s="84">
        <v>422.16</v>
      </c>
      <c r="C42" s="85">
        <v>86400</v>
      </c>
      <c r="D42" s="86">
        <v>0.88600000000000001</v>
      </c>
      <c r="E42" s="18">
        <v>63.4375</v>
      </c>
      <c r="F42" s="4">
        <f t="shared" ref="F42" si="30">C42*E42/100</f>
        <v>54810</v>
      </c>
      <c r="G42" s="38">
        <f t="shared" ref="G42" si="31">C42*D42</f>
        <v>76550.399999999994</v>
      </c>
      <c r="I42" s="29">
        <v>254.93</v>
      </c>
      <c r="J42" s="12">
        <v>113040</v>
      </c>
      <c r="K42" s="1">
        <v>0.98199999999999998</v>
      </c>
      <c r="L42" s="10">
        <v>94.663835810332628</v>
      </c>
      <c r="M42" s="4">
        <f t="shared" si="24"/>
        <v>107008</v>
      </c>
      <c r="N42" s="38">
        <f t="shared" si="25"/>
        <v>111005.28</v>
      </c>
      <c r="P42" s="29">
        <v>431.02</v>
      </c>
      <c r="Q42" s="12">
        <v>80640</v>
      </c>
      <c r="R42" s="1">
        <v>0.98799999999999999</v>
      </c>
      <c r="S42" s="10">
        <v>96.979166666666671</v>
      </c>
      <c r="T42" s="4">
        <f t="shared" si="12"/>
        <v>78204</v>
      </c>
      <c r="U42" s="38">
        <f t="shared" si="13"/>
        <v>79672.319999999992</v>
      </c>
    </row>
    <row r="43" spans="1:21" ht="12.75" customHeight="1" x14ac:dyDescent="0.2">
      <c r="B43" s="29">
        <v>422.18</v>
      </c>
      <c r="C43" s="12">
        <v>86400</v>
      </c>
      <c r="D43" s="2">
        <v>0.95499999999999996</v>
      </c>
      <c r="E43" s="10">
        <v>91.875</v>
      </c>
      <c r="F43" s="4">
        <f t="shared" ref="F43:F47" si="32">C43*E43/100</f>
        <v>79380</v>
      </c>
      <c r="G43" s="38">
        <f t="shared" ref="G43:G47" si="33">C43*D43</f>
        <v>82512</v>
      </c>
      <c r="H43" s="8">
        <v>44335</v>
      </c>
      <c r="I43" s="29">
        <v>255.64</v>
      </c>
      <c r="J43" s="12">
        <v>113040</v>
      </c>
      <c r="K43" s="1">
        <v>0.97099999999999997</v>
      </c>
      <c r="L43" s="10">
        <v>94.663835810332628</v>
      </c>
      <c r="M43" s="4">
        <f t="shared" si="24"/>
        <v>107008</v>
      </c>
      <c r="N43" s="38">
        <f t="shared" si="25"/>
        <v>109761.84</v>
      </c>
      <c r="O43" s="8">
        <v>44335</v>
      </c>
      <c r="P43" s="29">
        <v>429.43</v>
      </c>
      <c r="Q43" s="12">
        <v>80640</v>
      </c>
      <c r="R43" s="1">
        <v>0.98</v>
      </c>
      <c r="S43" s="10">
        <v>96.979166666666671</v>
      </c>
      <c r="T43" s="4">
        <f t="shared" si="12"/>
        <v>78204</v>
      </c>
      <c r="U43" s="38">
        <f t="shared" si="13"/>
        <v>79027.199999999997</v>
      </c>
    </row>
    <row r="44" spans="1:21" ht="12.75" customHeight="1" x14ac:dyDescent="0.2">
      <c r="A44" s="8">
        <v>44331</v>
      </c>
      <c r="B44" s="29">
        <v>421.54</v>
      </c>
      <c r="C44" s="12">
        <v>86400</v>
      </c>
      <c r="D44" s="2">
        <v>0.99</v>
      </c>
      <c r="E44" s="10">
        <v>98.4375</v>
      </c>
      <c r="F44" s="4">
        <f t="shared" si="32"/>
        <v>85050</v>
      </c>
      <c r="G44" s="38">
        <f t="shared" si="33"/>
        <v>85536</v>
      </c>
      <c r="H44" s="6"/>
      <c r="I44" s="29">
        <v>255.29</v>
      </c>
      <c r="J44" s="12">
        <v>113040</v>
      </c>
      <c r="K44" s="1">
        <v>0.98599999999999999</v>
      </c>
      <c r="L44" s="10">
        <v>97.154989384288754</v>
      </c>
      <c r="M44" s="4">
        <f t="shared" si="24"/>
        <v>109824</v>
      </c>
      <c r="N44" s="38">
        <f t="shared" si="25"/>
        <v>111457.44</v>
      </c>
      <c r="P44" s="29">
        <v>430.88</v>
      </c>
      <c r="Q44" s="12">
        <v>80640</v>
      </c>
      <c r="R44" s="1">
        <v>0.999</v>
      </c>
      <c r="S44" s="10">
        <v>99.288194444444443</v>
      </c>
      <c r="T44" s="4">
        <f t="shared" ref="T44" si="34">Q44*S44/100</f>
        <v>80066</v>
      </c>
      <c r="U44" s="38">
        <f t="shared" ref="U44" si="35">Q44*R44</f>
        <v>80559.360000000001</v>
      </c>
    </row>
    <row r="45" spans="1:21" ht="12.75" customHeight="1" x14ac:dyDescent="0.2">
      <c r="B45" s="29">
        <v>421.85</v>
      </c>
      <c r="C45" s="12">
        <v>86400</v>
      </c>
      <c r="D45" s="2">
        <v>0.97199999999999998</v>
      </c>
      <c r="E45" s="10">
        <v>94.0625</v>
      </c>
      <c r="F45" s="4">
        <f t="shared" si="32"/>
        <v>81270</v>
      </c>
      <c r="G45" s="38">
        <f t="shared" si="33"/>
        <v>83980.800000000003</v>
      </c>
      <c r="H45" s="8">
        <v>44336</v>
      </c>
      <c r="I45" s="29">
        <v>254.85</v>
      </c>
      <c r="J45" s="12">
        <v>113040</v>
      </c>
      <c r="K45" s="1">
        <v>0.97299999999999998</v>
      </c>
      <c r="L45" s="10">
        <v>94.663835810332628</v>
      </c>
      <c r="M45" s="4">
        <f t="shared" si="24"/>
        <v>107008</v>
      </c>
      <c r="N45" s="38">
        <f t="shared" si="25"/>
        <v>109987.92</v>
      </c>
      <c r="P45" s="52">
        <f>AVERAGE(P11:P43)</f>
        <v>429.64454545454555</v>
      </c>
      <c r="Q45" s="53"/>
      <c r="R45" s="54" t="s">
        <v>0</v>
      </c>
      <c r="S45" s="21">
        <f>T45/U45</f>
        <v>0.98067613952471788</v>
      </c>
      <c r="T45" s="64">
        <f>SUM(T11:T44)</f>
        <v>2653350</v>
      </c>
      <c r="U45" s="64">
        <f>SUM(U11:U44)</f>
        <v>2705633.2799999998</v>
      </c>
    </row>
    <row r="46" spans="1:21" ht="12.75" customHeight="1" x14ac:dyDescent="0.2">
      <c r="A46" s="8">
        <v>44332</v>
      </c>
      <c r="B46" s="29">
        <v>421.71</v>
      </c>
      <c r="C46" s="12">
        <v>86400</v>
      </c>
      <c r="D46" s="2">
        <v>0.97299999999999998</v>
      </c>
      <c r="E46" s="10">
        <v>94.0625</v>
      </c>
      <c r="F46" s="4">
        <f t="shared" si="32"/>
        <v>81270</v>
      </c>
      <c r="G46" s="38">
        <f t="shared" si="33"/>
        <v>84067.199999999997</v>
      </c>
      <c r="I46" s="29">
        <v>255.31</v>
      </c>
      <c r="J46" s="12">
        <v>113040</v>
      </c>
      <c r="K46" s="1">
        <v>0.97399999999999998</v>
      </c>
      <c r="L46" s="10">
        <v>94.663835810332628</v>
      </c>
      <c r="M46" s="4">
        <f t="shared" si="24"/>
        <v>107008</v>
      </c>
      <c r="N46" s="38">
        <f t="shared" si="25"/>
        <v>110100.95999999999</v>
      </c>
    </row>
    <row r="47" spans="1:21" ht="12.75" customHeight="1" x14ac:dyDescent="0.2">
      <c r="B47" s="29">
        <v>421.62</v>
      </c>
      <c r="C47" s="12">
        <v>86400</v>
      </c>
      <c r="D47" s="2">
        <v>0.98699999999999999</v>
      </c>
      <c r="E47" s="10">
        <v>96.25</v>
      </c>
      <c r="F47" s="4">
        <f t="shared" si="32"/>
        <v>83160</v>
      </c>
      <c r="G47" s="38">
        <f t="shared" si="33"/>
        <v>85276.800000000003</v>
      </c>
      <c r="H47" s="8">
        <v>44337</v>
      </c>
      <c r="I47" s="29">
        <v>255.58</v>
      </c>
      <c r="J47" s="12">
        <v>113040</v>
      </c>
      <c r="K47" s="1">
        <v>0.97699999999999998</v>
      </c>
      <c r="L47" s="10">
        <v>94.663835810332628</v>
      </c>
      <c r="M47" s="4">
        <f t="shared" si="24"/>
        <v>107008</v>
      </c>
      <c r="N47" s="38">
        <f t="shared" si="25"/>
        <v>110440.08</v>
      </c>
    </row>
    <row r="48" spans="1:21" ht="12.75" customHeight="1" x14ac:dyDescent="0.2">
      <c r="B48" s="52">
        <f>AVERAGE(B42:B47)</f>
        <v>421.84333333333331</v>
      </c>
      <c r="C48" s="53"/>
      <c r="D48" s="54" t="s">
        <v>0</v>
      </c>
      <c r="E48" s="21">
        <f>F48/G48</f>
        <v>0.93375845913586675</v>
      </c>
      <c r="F48" s="64">
        <f>SUM(F42:F47)</f>
        <v>464940</v>
      </c>
      <c r="G48" s="64">
        <f>SUM(G42:G47)</f>
        <v>497923.2</v>
      </c>
      <c r="I48" s="29">
        <v>255.97</v>
      </c>
      <c r="J48" s="12">
        <v>113040</v>
      </c>
      <c r="K48" s="1">
        <v>0.98399999999999999</v>
      </c>
      <c r="L48" s="10">
        <v>97.154989384288754</v>
      </c>
      <c r="M48" s="4">
        <f t="shared" si="24"/>
        <v>109824</v>
      </c>
      <c r="N48" s="38">
        <f t="shared" si="25"/>
        <v>111231.36</v>
      </c>
      <c r="P48" s="121" t="s">
        <v>63</v>
      </c>
      <c r="Q48" s="114"/>
      <c r="R48" s="114"/>
      <c r="S48" s="114"/>
      <c r="T48" s="114"/>
      <c r="U48" s="115"/>
    </row>
    <row r="49" spans="1:21" ht="14.25" customHeight="1" x14ac:dyDescent="0.2">
      <c r="B49" s="29"/>
      <c r="C49" s="12"/>
      <c r="D49" s="2"/>
      <c r="E49" s="10"/>
      <c r="F49" s="4"/>
      <c r="G49" s="38"/>
      <c r="H49" s="8">
        <v>44338</v>
      </c>
      <c r="I49" s="29">
        <v>255.83</v>
      </c>
      <c r="J49" s="12">
        <v>113040</v>
      </c>
      <c r="K49" s="1">
        <v>0.98499999999999999</v>
      </c>
      <c r="L49" s="10">
        <v>94.663835810332628</v>
      </c>
      <c r="M49" s="4">
        <f t="shared" si="24"/>
        <v>107008</v>
      </c>
      <c r="N49" s="38">
        <f t="shared" si="25"/>
        <v>111344.4</v>
      </c>
      <c r="O49" s="8">
        <v>44336</v>
      </c>
      <c r="P49" s="29">
        <v>473.24</v>
      </c>
      <c r="Q49" s="12">
        <v>76320</v>
      </c>
      <c r="R49" s="1">
        <v>0.87849999999999995</v>
      </c>
      <c r="S49" s="10">
        <v>58.608490566037744</v>
      </c>
      <c r="T49" s="4">
        <f t="shared" ref="T49" si="36">Q49*S49/100</f>
        <v>44730.000000000007</v>
      </c>
      <c r="U49" s="38">
        <f t="shared" ref="U49" si="37">Q49*R49</f>
        <v>67047.12</v>
      </c>
    </row>
    <row r="50" spans="1:21" ht="14.25" customHeight="1" x14ac:dyDescent="0.2">
      <c r="B50" s="127" t="s">
        <v>60</v>
      </c>
      <c r="C50" s="128"/>
      <c r="D50" s="128"/>
      <c r="E50" s="128"/>
      <c r="F50" s="128"/>
      <c r="G50" s="129"/>
      <c r="I50" s="29">
        <v>256.04000000000002</v>
      </c>
      <c r="J50" s="12">
        <v>113040</v>
      </c>
      <c r="K50" s="1">
        <v>0.97799999999999998</v>
      </c>
      <c r="L50" s="10">
        <v>94.663835810332628</v>
      </c>
      <c r="M50" s="4">
        <f t="shared" si="24"/>
        <v>107008</v>
      </c>
      <c r="N50" s="38">
        <f t="shared" si="25"/>
        <v>110553.12</v>
      </c>
      <c r="P50" s="29">
        <v>517.27</v>
      </c>
      <c r="Q50" s="12">
        <v>72000</v>
      </c>
      <c r="R50" s="1">
        <v>0.96399999999999997</v>
      </c>
      <c r="S50" s="10">
        <v>88.491666666666674</v>
      </c>
      <c r="T50" s="4">
        <f t="shared" ref="T50:T51" si="38">Q50*S50/100</f>
        <v>63714.000000000007</v>
      </c>
      <c r="U50" s="38">
        <f t="shared" ref="U50:U51" si="39">Q50*R50</f>
        <v>69408</v>
      </c>
    </row>
    <row r="51" spans="1:21" ht="13.9" customHeight="1" x14ac:dyDescent="0.2">
      <c r="A51" s="8">
        <v>44333</v>
      </c>
      <c r="B51" s="84">
        <v>370.86</v>
      </c>
      <c r="C51" s="85">
        <v>86400</v>
      </c>
      <c r="D51" s="86">
        <v>0.98099999999999998</v>
      </c>
      <c r="E51" s="18">
        <v>82.777777777777771</v>
      </c>
      <c r="F51" s="4">
        <f t="shared" ref="F51" si="40">C51*E51/100</f>
        <v>71519.999999999985</v>
      </c>
      <c r="G51" s="38">
        <f t="shared" ref="G51" si="41">C51*D51</f>
        <v>84758.399999999994</v>
      </c>
      <c r="H51" s="8">
        <v>44339</v>
      </c>
      <c r="I51" s="29">
        <v>256.27</v>
      </c>
      <c r="J51" s="12">
        <v>113040</v>
      </c>
      <c r="K51" s="1">
        <v>0.99</v>
      </c>
      <c r="L51" s="10">
        <v>94.663835810332628</v>
      </c>
      <c r="M51" s="4">
        <f t="shared" si="24"/>
        <v>107008</v>
      </c>
      <c r="N51" s="38">
        <f t="shared" si="25"/>
        <v>111909.6</v>
      </c>
      <c r="O51" s="8">
        <v>44337</v>
      </c>
      <c r="P51" s="29">
        <v>517.30999999999995</v>
      </c>
      <c r="Q51" s="12">
        <v>72000</v>
      </c>
      <c r="R51" s="1">
        <v>0.94399999999999995</v>
      </c>
      <c r="S51" s="10">
        <v>90.649999999999991</v>
      </c>
      <c r="T51" s="4">
        <f t="shared" si="38"/>
        <v>65267.999999999993</v>
      </c>
      <c r="U51" s="38">
        <f t="shared" si="39"/>
        <v>67968</v>
      </c>
    </row>
    <row r="52" spans="1:21" ht="13.9" customHeight="1" x14ac:dyDescent="0.2">
      <c r="B52" s="29">
        <v>371.38</v>
      </c>
      <c r="C52" s="12">
        <v>86400</v>
      </c>
      <c r="D52" s="2">
        <v>0.98599999999999999</v>
      </c>
      <c r="E52" s="10">
        <v>97.2638888888889</v>
      </c>
      <c r="F52" s="4">
        <f t="shared" ref="F52:F58" si="42">C52*E52/100</f>
        <v>84036.000000000015</v>
      </c>
      <c r="G52" s="38">
        <f t="shared" ref="G52:G58" si="43">C52*D52</f>
        <v>85190.399999999994</v>
      </c>
      <c r="I52" s="29">
        <v>255.02</v>
      </c>
      <c r="J52" s="12">
        <v>113040</v>
      </c>
      <c r="K52" s="1">
        <v>0.98</v>
      </c>
      <c r="L52" s="10">
        <v>94.663835810332628</v>
      </c>
      <c r="M52" s="4">
        <f t="shared" si="24"/>
        <v>107008</v>
      </c>
      <c r="N52" s="38">
        <f t="shared" si="25"/>
        <v>110779.2</v>
      </c>
      <c r="P52" s="52">
        <f>AVERAGE(P49:P51)</f>
        <v>502.60666666666663</v>
      </c>
      <c r="Q52" s="53"/>
      <c r="R52" s="54" t="s">
        <v>0</v>
      </c>
      <c r="S52" s="21">
        <f>T52/U52</f>
        <v>0.84976689525137861</v>
      </c>
      <c r="T52" s="64">
        <f>SUM(T49:T51)</f>
        <v>173712</v>
      </c>
      <c r="U52" s="64">
        <f>SUM(U49:U51)</f>
        <v>204423.12</v>
      </c>
    </row>
    <row r="53" spans="1:21" ht="13.9" customHeight="1" x14ac:dyDescent="0.2">
      <c r="A53" s="8">
        <v>44334</v>
      </c>
      <c r="B53" s="29">
        <v>371.37</v>
      </c>
      <c r="C53" s="12">
        <v>87120</v>
      </c>
      <c r="D53" s="2">
        <v>0.98099999999999998</v>
      </c>
      <c r="E53" s="10">
        <v>94.407713498622599</v>
      </c>
      <c r="F53" s="4">
        <f t="shared" si="42"/>
        <v>82248.000000000015</v>
      </c>
      <c r="G53" s="38">
        <f t="shared" si="43"/>
        <v>85464.72</v>
      </c>
      <c r="H53" s="8">
        <v>44340</v>
      </c>
      <c r="I53" s="29">
        <v>254.79</v>
      </c>
      <c r="J53" s="12">
        <v>113040</v>
      </c>
      <c r="K53" s="1">
        <v>0.99199999999999999</v>
      </c>
      <c r="L53" s="10">
        <v>94.663835810332628</v>
      </c>
      <c r="M53" s="4">
        <f t="shared" si="24"/>
        <v>107008</v>
      </c>
      <c r="N53" s="38">
        <f t="shared" si="25"/>
        <v>112135.67999999999</v>
      </c>
      <c r="P53" s="29"/>
      <c r="Q53" s="12"/>
      <c r="R53" s="1"/>
      <c r="S53" s="10"/>
      <c r="T53" s="4"/>
      <c r="U53" s="38"/>
    </row>
    <row r="54" spans="1:21" ht="13.9" customHeight="1" x14ac:dyDescent="0.2">
      <c r="B54" s="29">
        <v>371.46</v>
      </c>
      <c r="C54" s="12">
        <v>87120</v>
      </c>
      <c r="D54" s="2">
        <v>0.98299999999999998</v>
      </c>
      <c r="E54" s="10">
        <v>96.460055096418728</v>
      </c>
      <c r="F54" s="4">
        <f t="shared" si="42"/>
        <v>84036</v>
      </c>
      <c r="G54" s="38">
        <f t="shared" si="43"/>
        <v>85638.959999999992</v>
      </c>
      <c r="I54" s="29">
        <v>255.94</v>
      </c>
      <c r="J54" s="12">
        <v>113040</v>
      </c>
      <c r="K54" s="1">
        <v>0.98199999999999998</v>
      </c>
      <c r="L54" s="10">
        <v>92.172682236376502</v>
      </c>
      <c r="M54" s="4">
        <f t="shared" si="24"/>
        <v>104192</v>
      </c>
      <c r="N54" s="38">
        <f t="shared" si="25"/>
        <v>111005.28</v>
      </c>
      <c r="P54" s="121" t="s">
        <v>38</v>
      </c>
      <c r="Q54" s="114"/>
      <c r="R54" s="114"/>
      <c r="S54" s="114"/>
      <c r="T54" s="114"/>
      <c r="U54" s="115"/>
    </row>
    <row r="55" spans="1:21" x14ac:dyDescent="0.2">
      <c r="A55" s="8">
        <v>44335</v>
      </c>
      <c r="B55" s="29">
        <v>371.41</v>
      </c>
      <c r="C55" s="12">
        <v>87120</v>
      </c>
      <c r="D55" s="2">
        <v>0.98199999999999998</v>
      </c>
      <c r="E55" s="10">
        <v>96.460055096418728</v>
      </c>
      <c r="F55" s="4">
        <f t="shared" si="42"/>
        <v>84036</v>
      </c>
      <c r="G55" s="38">
        <f t="shared" si="43"/>
        <v>85551.84</v>
      </c>
      <c r="H55" s="8">
        <v>44341</v>
      </c>
      <c r="I55" s="29">
        <v>255.44</v>
      </c>
      <c r="J55" s="12">
        <v>113040</v>
      </c>
      <c r="K55" s="1">
        <v>0.98399999999999999</v>
      </c>
      <c r="L55" s="10">
        <v>97.154989384288754</v>
      </c>
      <c r="M55" s="4">
        <f t="shared" si="24"/>
        <v>109824</v>
      </c>
      <c r="N55" s="38">
        <f t="shared" si="25"/>
        <v>111231.36</v>
      </c>
      <c r="O55" s="8">
        <v>44337</v>
      </c>
      <c r="P55" s="29">
        <v>555.88</v>
      </c>
      <c r="Q55" s="12">
        <v>67680</v>
      </c>
      <c r="R55" s="1">
        <v>0.88900000000000001</v>
      </c>
      <c r="S55" s="10">
        <v>83.147163120567384</v>
      </c>
      <c r="T55" s="4">
        <f t="shared" ref="T55" si="44">Q55*S55/100</f>
        <v>56274.000000000007</v>
      </c>
      <c r="U55" s="38">
        <f t="shared" ref="U55" si="45">Q55*R55</f>
        <v>60167.520000000004</v>
      </c>
    </row>
    <row r="56" spans="1:21" ht="12.75" customHeight="1" x14ac:dyDescent="0.2">
      <c r="A56" s="6"/>
      <c r="B56" s="29">
        <v>370.94</v>
      </c>
      <c r="C56" s="12">
        <v>87120</v>
      </c>
      <c r="D56" s="2">
        <v>0.996</v>
      </c>
      <c r="E56" s="10">
        <v>98.512396694214871</v>
      </c>
      <c r="F56" s="4">
        <f t="shared" si="42"/>
        <v>85824</v>
      </c>
      <c r="G56" s="38">
        <f t="shared" si="43"/>
        <v>86771.520000000004</v>
      </c>
      <c r="I56" s="29">
        <v>255.81</v>
      </c>
      <c r="J56" s="12">
        <v>113040</v>
      </c>
      <c r="K56" s="1">
        <v>0.97799999999999998</v>
      </c>
      <c r="L56" s="10">
        <v>94.663835810332628</v>
      </c>
      <c r="M56" s="4">
        <f t="shared" si="24"/>
        <v>107008</v>
      </c>
      <c r="N56" s="38">
        <f t="shared" si="25"/>
        <v>110553.12</v>
      </c>
      <c r="P56" s="88">
        <v>601.20000000000005</v>
      </c>
      <c r="Q56" s="12">
        <v>63360</v>
      </c>
      <c r="R56" s="1">
        <v>0.98099999999999998</v>
      </c>
      <c r="S56" s="10">
        <v>94.545454545454547</v>
      </c>
      <c r="T56" s="4">
        <f t="shared" ref="T56:T61" si="46">Q56*S56/100</f>
        <v>59904</v>
      </c>
      <c r="U56" s="38">
        <f t="shared" ref="U56:U61" si="47">Q56*R56</f>
        <v>62156.159999999996</v>
      </c>
    </row>
    <row r="57" spans="1:21" x14ac:dyDescent="0.2">
      <c r="A57" s="8">
        <v>44336</v>
      </c>
      <c r="B57" s="29">
        <v>372.58</v>
      </c>
      <c r="C57" s="12">
        <v>87120</v>
      </c>
      <c r="D57" s="2">
        <v>0.98599999999999999</v>
      </c>
      <c r="E57" s="10">
        <v>96.460055096418728</v>
      </c>
      <c r="F57" s="4">
        <f t="shared" si="42"/>
        <v>84036</v>
      </c>
      <c r="G57" s="38">
        <f t="shared" si="43"/>
        <v>85900.319999999992</v>
      </c>
      <c r="H57" s="8">
        <v>44342</v>
      </c>
      <c r="I57" s="29">
        <v>255.16</v>
      </c>
      <c r="J57" s="12">
        <v>113040</v>
      </c>
      <c r="K57" s="1">
        <v>0.86099999999999999</v>
      </c>
      <c r="L57" s="10">
        <v>82.208067940552027</v>
      </c>
      <c r="M57" s="4">
        <f t="shared" si="24"/>
        <v>92928.000000000015</v>
      </c>
      <c r="N57" s="38">
        <f t="shared" si="25"/>
        <v>97327.44</v>
      </c>
      <c r="O57" s="8">
        <v>44338</v>
      </c>
      <c r="P57" s="88">
        <v>599.42999999999995</v>
      </c>
      <c r="Q57" s="12">
        <v>63360</v>
      </c>
      <c r="R57" s="1">
        <v>0.97799999999999998</v>
      </c>
      <c r="S57" s="10">
        <v>96.515151515151516</v>
      </c>
      <c r="T57" s="4">
        <f t="shared" si="46"/>
        <v>61152</v>
      </c>
      <c r="U57" s="38">
        <f t="shared" si="47"/>
        <v>61966.080000000002</v>
      </c>
    </row>
    <row r="58" spans="1:21" x14ac:dyDescent="0.2">
      <c r="B58" s="29">
        <v>372.75</v>
      </c>
      <c r="C58" s="12">
        <v>87120</v>
      </c>
      <c r="D58" s="2">
        <v>0.98899999999999999</v>
      </c>
      <c r="E58" s="10">
        <v>96.460055096418728</v>
      </c>
      <c r="F58" s="4">
        <f t="shared" si="42"/>
        <v>84036</v>
      </c>
      <c r="G58" s="38">
        <f t="shared" si="43"/>
        <v>86161.68</v>
      </c>
      <c r="I58" s="29">
        <v>255.38</v>
      </c>
      <c r="J58" s="12">
        <v>113040</v>
      </c>
      <c r="K58" s="1">
        <v>0.98</v>
      </c>
      <c r="L58" s="10">
        <v>94.663835810332628</v>
      </c>
      <c r="M58" s="4">
        <f t="shared" si="24"/>
        <v>107008</v>
      </c>
      <c r="N58" s="38">
        <f t="shared" si="25"/>
        <v>110779.2</v>
      </c>
      <c r="P58" s="29">
        <v>599.54</v>
      </c>
      <c r="Q58" s="12">
        <v>63360</v>
      </c>
      <c r="R58" s="1">
        <v>0.98899999999999999</v>
      </c>
      <c r="S58" s="10">
        <v>94.545454545454547</v>
      </c>
      <c r="T58" s="4">
        <f t="shared" si="46"/>
        <v>59904</v>
      </c>
      <c r="U58" s="38">
        <f t="shared" si="47"/>
        <v>62663.040000000001</v>
      </c>
    </row>
    <row r="59" spans="1:21" x14ac:dyDescent="0.2">
      <c r="B59" s="52">
        <f>AVERAGE(B51:B58)</f>
        <v>371.59375</v>
      </c>
      <c r="C59" s="53"/>
      <c r="D59" s="54" t="s">
        <v>0</v>
      </c>
      <c r="E59" s="21">
        <f>F59/G59</f>
        <v>0.96255555427170481</v>
      </c>
      <c r="F59" s="64">
        <f>SUM(F51:F58)</f>
        <v>659772</v>
      </c>
      <c r="G59" s="64">
        <f>SUM(G51:G58)</f>
        <v>685437.83999999985</v>
      </c>
      <c r="H59" s="8">
        <v>44343</v>
      </c>
      <c r="I59" s="29">
        <v>254.81</v>
      </c>
      <c r="J59" s="12">
        <v>113040</v>
      </c>
      <c r="K59" s="1">
        <v>0.97199999999999998</v>
      </c>
      <c r="L59" s="10">
        <v>94.663835810332628</v>
      </c>
      <c r="M59" s="4">
        <f t="shared" si="24"/>
        <v>107008</v>
      </c>
      <c r="N59" s="38">
        <f t="shared" si="25"/>
        <v>109874.87999999999</v>
      </c>
      <c r="O59" s="8">
        <v>44339</v>
      </c>
      <c r="P59" s="29">
        <v>599.35</v>
      </c>
      <c r="Q59" s="12">
        <v>63360</v>
      </c>
      <c r="R59" s="1">
        <v>0.98099999999999998</v>
      </c>
      <c r="S59" s="10">
        <v>94.545454545454547</v>
      </c>
      <c r="T59" s="4">
        <f t="shared" si="46"/>
        <v>59904</v>
      </c>
      <c r="U59" s="38">
        <f t="shared" si="47"/>
        <v>62156.159999999996</v>
      </c>
    </row>
    <row r="60" spans="1:21" x14ac:dyDescent="0.2">
      <c r="B60" s="29"/>
      <c r="C60" s="12"/>
      <c r="D60" s="2"/>
      <c r="E60" s="10"/>
      <c r="F60" s="4"/>
      <c r="G60" s="38"/>
      <c r="I60" s="29">
        <v>254.85</v>
      </c>
      <c r="J60" s="12">
        <v>113040</v>
      </c>
      <c r="K60" s="1">
        <v>0.97499999999999998</v>
      </c>
      <c r="L60" s="10">
        <v>94.663835810332628</v>
      </c>
      <c r="M60" s="4">
        <f t="shared" si="24"/>
        <v>107008</v>
      </c>
      <c r="N60" s="38">
        <f t="shared" si="25"/>
        <v>110214</v>
      </c>
      <c r="P60" s="29">
        <v>599.77</v>
      </c>
      <c r="Q60" s="12">
        <v>63360</v>
      </c>
      <c r="R60" s="1">
        <v>0.95899999999999996</v>
      </c>
      <c r="S60" s="10">
        <v>92.575757575757578</v>
      </c>
      <c r="T60" s="4">
        <f t="shared" si="46"/>
        <v>58656</v>
      </c>
      <c r="U60" s="38">
        <f t="shared" si="47"/>
        <v>60762.239999999998</v>
      </c>
    </row>
    <row r="61" spans="1:21" x14ac:dyDescent="0.2">
      <c r="B61" s="127" t="s">
        <v>14</v>
      </c>
      <c r="C61" s="128"/>
      <c r="D61" s="128"/>
      <c r="E61" s="128"/>
      <c r="F61" s="128"/>
      <c r="G61" s="129"/>
      <c r="H61" s="8">
        <v>44344</v>
      </c>
      <c r="I61" s="29">
        <v>255.08</v>
      </c>
      <c r="J61" s="12">
        <v>113040</v>
      </c>
      <c r="K61" s="1">
        <v>0.96899999999999997</v>
      </c>
      <c r="L61" s="10">
        <v>94.663835810332628</v>
      </c>
      <c r="M61" s="4">
        <f t="shared" si="24"/>
        <v>107008</v>
      </c>
      <c r="N61" s="38">
        <f t="shared" si="25"/>
        <v>109535.76</v>
      </c>
      <c r="O61" s="8">
        <v>44340</v>
      </c>
      <c r="P61" s="29">
        <v>599.42999999999995</v>
      </c>
      <c r="Q61" s="12">
        <v>63360</v>
      </c>
      <c r="R61" s="1">
        <v>0.99299999999999999</v>
      </c>
      <c r="S61" s="10">
        <v>96.515151515151516</v>
      </c>
      <c r="T61" s="4">
        <f t="shared" si="46"/>
        <v>61152</v>
      </c>
      <c r="U61" s="38">
        <f t="shared" si="47"/>
        <v>62916.480000000003</v>
      </c>
    </row>
    <row r="62" spans="1:21" ht="12.75" customHeight="1" x14ac:dyDescent="0.2">
      <c r="A62" s="8">
        <v>44337</v>
      </c>
      <c r="B62" s="29">
        <v>251.29</v>
      </c>
      <c r="C62" s="12">
        <v>110880</v>
      </c>
      <c r="D62" s="2">
        <v>0.98599999999999999</v>
      </c>
      <c r="E62" s="10">
        <v>84.318181818181813</v>
      </c>
      <c r="F62" s="4">
        <f t="shared" ref="F62" si="48">C62*E62/100</f>
        <v>93492</v>
      </c>
      <c r="G62" s="38">
        <f t="shared" ref="G62" si="49">C62*D62</f>
        <v>109327.67999999999</v>
      </c>
      <c r="I62" s="29">
        <v>255.22</v>
      </c>
      <c r="J62" s="12">
        <v>113040</v>
      </c>
      <c r="K62" s="1">
        <v>0.96499999999999997</v>
      </c>
      <c r="L62" s="10">
        <v>92.172682236376502</v>
      </c>
      <c r="M62" s="4">
        <f t="shared" si="24"/>
        <v>104192</v>
      </c>
      <c r="N62" s="38">
        <f t="shared" si="25"/>
        <v>109083.59999999999</v>
      </c>
      <c r="P62" s="52">
        <f>AVERAGE(P55:P61)</f>
        <v>593.51428571428562</v>
      </c>
      <c r="Q62" s="53"/>
      <c r="R62" s="54" t="s">
        <v>0</v>
      </c>
      <c r="S62" s="21">
        <f>T62/U62</f>
        <v>0.96339618539973226</v>
      </c>
      <c r="T62" s="64">
        <f>SUM(T55:T61)</f>
        <v>416946</v>
      </c>
      <c r="U62" s="64">
        <f>SUM(U55:U61)</f>
        <v>432787.68</v>
      </c>
    </row>
    <row r="63" spans="1:21" x14ac:dyDescent="0.2">
      <c r="B63" s="29">
        <v>253.18</v>
      </c>
      <c r="C63" s="12">
        <v>110880</v>
      </c>
      <c r="D63" s="2">
        <v>0.97799999999999998</v>
      </c>
      <c r="E63" s="10">
        <v>93.686868686868678</v>
      </c>
      <c r="F63" s="4">
        <f t="shared" ref="F63:F83" si="50">C63*E63/100</f>
        <v>103879.99999999999</v>
      </c>
      <c r="G63" s="38">
        <f t="shared" ref="G63:G83" si="51">C63*D63</f>
        <v>108440.64</v>
      </c>
      <c r="H63" s="8">
        <v>44345</v>
      </c>
      <c r="I63" s="29">
        <v>254.95</v>
      </c>
      <c r="J63" s="12">
        <v>113040</v>
      </c>
      <c r="K63" s="1">
        <v>0.97</v>
      </c>
      <c r="L63" s="10">
        <v>92.172682236376502</v>
      </c>
      <c r="M63" s="4">
        <f t="shared" si="24"/>
        <v>104192</v>
      </c>
      <c r="N63" s="38">
        <f t="shared" si="25"/>
        <v>109648.8</v>
      </c>
      <c r="P63" s="29"/>
      <c r="Q63" s="12"/>
      <c r="R63" s="1"/>
      <c r="S63" s="10"/>
      <c r="T63" s="4"/>
      <c r="U63" s="38"/>
    </row>
    <row r="64" spans="1:21" ht="14.25" customHeight="1" x14ac:dyDescent="0.2">
      <c r="A64" s="8">
        <v>44338</v>
      </c>
      <c r="B64" s="88">
        <v>252.98</v>
      </c>
      <c r="C64" s="12">
        <v>110880</v>
      </c>
      <c r="D64" s="2">
        <v>0.99199999999999999</v>
      </c>
      <c r="E64" s="10">
        <v>98.371212121212125</v>
      </c>
      <c r="F64" s="4">
        <f t="shared" si="50"/>
        <v>109074</v>
      </c>
      <c r="G64" s="38">
        <f t="shared" si="51"/>
        <v>109992.96000000001</v>
      </c>
      <c r="I64" s="29">
        <v>254.29</v>
      </c>
      <c r="J64" s="12">
        <v>113040</v>
      </c>
      <c r="K64" s="1">
        <v>0.98399999999999999</v>
      </c>
      <c r="L64" s="10">
        <v>97.154989384288754</v>
      </c>
      <c r="M64" s="4">
        <f t="shared" si="24"/>
        <v>109824</v>
      </c>
      <c r="N64" s="38">
        <f t="shared" si="25"/>
        <v>111231.36</v>
      </c>
      <c r="P64" s="121" t="s">
        <v>64</v>
      </c>
      <c r="Q64" s="114"/>
      <c r="R64" s="114"/>
      <c r="S64" s="114"/>
      <c r="T64" s="114"/>
      <c r="U64" s="115"/>
    </row>
    <row r="65" spans="1:21" x14ac:dyDescent="0.2">
      <c r="B65" s="88">
        <v>252.45</v>
      </c>
      <c r="C65" s="12">
        <v>110880</v>
      </c>
      <c r="D65" s="2">
        <v>0.98799999999999999</v>
      </c>
      <c r="E65" s="10">
        <v>96.029040404040401</v>
      </c>
      <c r="F65" s="4">
        <f t="shared" si="50"/>
        <v>106477</v>
      </c>
      <c r="G65" s="38">
        <f t="shared" si="51"/>
        <v>109549.44</v>
      </c>
      <c r="H65" s="8">
        <v>44346</v>
      </c>
      <c r="I65" s="29">
        <v>255.38</v>
      </c>
      <c r="J65" s="12">
        <v>113040</v>
      </c>
      <c r="K65" s="1">
        <v>0.98499999999999999</v>
      </c>
      <c r="L65" s="10">
        <v>94.663835810332628</v>
      </c>
      <c r="M65" s="4">
        <f t="shared" si="24"/>
        <v>107008</v>
      </c>
      <c r="N65" s="38">
        <f t="shared" si="25"/>
        <v>111344.4</v>
      </c>
      <c r="O65" s="8">
        <v>44341</v>
      </c>
      <c r="P65" s="29">
        <v>359.97</v>
      </c>
      <c r="Q65" s="12">
        <v>90000</v>
      </c>
      <c r="R65" s="1">
        <v>0.96699999999999997</v>
      </c>
      <c r="S65" s="10">
        <v>73.506666666666661</v>
      </c>
      <c r="T65" s="4">
        <f t="shared" ref="T65" si="52">Q65*S65/100</f>
        <v>66155.999999999985</v>
      </c>
      <c r="U65" s="38">
        <f t="shared" ref="U65" si="53">Q65*R65</f>
        <v>87030</v>
      </c>
    </row>
    <row r="66" spans="1:21" x14ac:dyDescent="0.2">
      <c r="A66" s="8">
        <v>44339</v>
      </c>
      <c r="B66" s="29">
        <v>252.9</v>
      </c>
      <c r="C66" s="12">
        <v>110880</v>
      </c>
      <c r="D66" s="2">
        <v>0.99099999999999999</v>
      </c>
      <c r="E66" s="10">
        <v>96.029040404040401</v>
      </c>
      <c r="F66" s="4">
        <f t="shared" si="50"/>
        <v>106477</v>
      </c>
      <c r="G66" s="38">
        <f t="shared" si="51"/>
        <v>109882.08</v>
      </c>
      <c r="I66" s="29">
        <v>255.79</v>
      </c>
      <c r="J66" s="12">
        <v>113040</v>
      </c>
      <c r="K66" s="1">
        <v>0.96199999999999997</v>
      </c>
      <c r="L66" s="10">
        <v>92.172682236376502</v>
      </c>
      <c r="M66" s="4">
        <f t="shared" si="24"/>
        <v>104192</v>
      </c>
      <c r="N66" s="38">
        <f t="shared" si="25"/>
        <v>108744.48</v>
      </c>
      <c r="O66" s="6"/>
      <c r="P66" s="29">
        <v>358.91</v>
      </c>
      <c r="Q66" s="12">
        <v>90000</v>
      </c>
      <c r="R66" s="1">
        <v>0.999</v>
      </c>
      <c r="S66" s="10">
        <v>99.333333333333329</v>
      </c>
      <c r="T66" s="4">
        <f t="shared" ref="T66:T70" si="54">Q66*S66/100</f>
        <v>89400</v>
      </c>
      <c r="U66" s="38">
        <f t="shared" ref="U66:U70" si="55">Q66*R66</f>
        <v>89910</v>
      </c>
    </row>
    <row r="67" spans="1:21" x14ac:dyDescent="0.2">
      <c r="B67" s="29">
        <v>252.79</v>
      </c>
      <c r="C67" s="12">
        <v>110880</v>
      </c>
      <c r="D67" s="2">
        <v>0.99099999999999999</v>
      </c>
      <c r="E67" s="10">
        <v>96.029040404040401</v>
      </c>
      <c r="F67" s="4">
        <f t="shared" si="50"/>
        <v>106477</v>
      </c>
      <c r="G67" s="38">
        <f t="shared" si="51"/>
        <v>109882.08</v>
      </c>
      <c r="H67" s="8">
        <v>44347</v>
      </c>
      <c r="I67" s="29">
        <v>255.68</v>
      </c>
      <c r="J67" s="12">
        <v>113040</v>
      </c>
      <c r="K67" s="1">
        <v>0.98699999999999999</v>
      </c>
      <c r="L67" s="18">
        <v>94.663835810332628</v>
      </c>
      <c r="M67" s="4">
        <f t="shared" si="24"/>
        <v>107008</v>
      </c>
      <c r="N67" s="38">
        <f t="shared" si="25"/>
        <v>111570.48</v>
      </c>
      <c r="O67" s="8">
        <v>44342</v>
      </c>
      <c r="P67" s="29">
        <v>359.17</v>
      </c>
      <c r="Q67" s="12">
        <v>90000</v>
      </c>
      <c r="R67" s="1">
        <v>0.68500000000000005</v>
      </c>
      <c r="S67" s="10">
        <v>57.613333333333337</v>
      </c>
      <c r="T67" s="4">
        <f t="shared" si="54"/>
        <v>51852</v>
      </c>
      <c r="U67" s="38">
        <f t="shared" si="55"/>
        <v>61650.000000000007</v>
      </c>
    </row>
    <row r="68" spans="1:21" x14ac:dyDescent="0.2">
      <c r="A68" s="8">
        <v>44340</v>
      </c>
      <c r="B68" s="29">
        <v>250.96</v>
      </c>
      <c r="C68" s="12">
        <v>110880</v>
      </c>
      <c r="D68" s="2">
        <v>0.98699999999999999</v>
      </c>
      <c r="E68" s="10">
        <v>96.029040404040401</v>
      </c>
      <c r="F68" s="4">
        <f t="shared" si="50"/>
        <v>106477</v>
      </c>
      <c r="G68" s="38">
        <f t="shared" si="51"/>
        <v>109438.56</v>
      </c>
      <c r="I68" s="100">
        <v>254.85</v>
      </c>
      <c r="J68" s="101">
        <v>113040</v>
      </c>
      <c r="K68" s="102">
        <v>0.93899999999999995</v>
      </c>
      <c r="L68" s="103">
        <v>92.172682236376502</v>
      </c>
      <c r="M68" s="4">
        <f t="shared" si="24"/>
        <v>104192</v>
      </c>
      <c r="N68" s="38">
        <f t="shared" si="25"/>
        <v>106144.56</v>
      </c>
      <c r="P68" s="29">
        <v>358.52</v>
      </c>
      <c r="Q68" s="12">
        <v>90000</v>
      </c>
      <c r="R68" s="1">
        <v>0.96299999999999997</v>
      </c>
      <c r="S68" s="10">
        <v>91.38666666666667</v>
      </c>
      <c r="T68" s="4">
        <f t="shared" si="54"/>
        <v>82248</v>
      </c>
      <c r="U68" s="38">
        <f t="shared" si="55"/>
        <v>86670</v>
      </c>
    </row>
    <row r="69" spans="1:21" ht="13.9" customHeight="1" x14ac:dyDescent="0.2">
      <c r="B69" s="29">
        <v>252.89</v>
      </c>
      <c r="C69" s="12">
        <v>110880</v>
      </c>
      <c r="D69" s="2">
        <v>0.99199999999999999</v>
      </c>
      <c r="E69" s="10">
        <v>98.371212121212125</v>
      </c>
      <c r="F69" s="4">
        <f t="shared" si="50"/>
        <v>109074</v>
      </c>
      <c r="G69" s="38">
        <f t="shared" si="51"/>
        <v>109992.96000000001</v>
      </c>
      <c r="I69" s="55">
        <f>AVERAGE(I31:I68)</f>
        <v>255.32289473684216</v>
      </c>
      <c r="J69" s="39"/>
      <c r="K69" s="40" t="s">
        <v>0</v>
      </c>
      <c r="L69" s="56">
        <f>M69/N69</f>
        <v>0.95852514922196774</v>
      </c>
      <c r="M69" s="60">
        <f>SUM(M31:M68)</f>
        <v>4001536</v>
      </c>
      <c r="N69" s="60">
        <f>SUM(N31:N68)</f>
        <v>4174680.2399999998</v>
      </c>
      <c r="O69" s="8">
        <v>44343</v>
      </c>
      <c r="P69" s="29">
        <v>359.16</v>
      </c>
      <c r="Q69" s="12">
        <v>90000</v>
      </c>
      <c r="R69" s="1">
        <v>0.97299999999999998</v>
      </c>
      <c r="S69" s="10">
        <v>87.413333333333327</v>
      </c>
      <c r="T69" s="4">
        <f t="shared" si="54"/>
        <v>78671.999999999985</v>
      </c>
      <c r="U69" s="38">
        <f t="shared" si="55"/>
        <v>87570</v>
      </c>
    </row>
    <row r="70" spans="1:21" ht="14.25" customHeight="1" x14ac:dyDescent="0.2">
      <c r="A70" s="8">
        <v>44341</v>
      </c>
      <c r="B70" s="29">
        <v>250.75</v>
      </c>
      <c r="C70" s="12">
        <v>110880</v>
      </c>
      <c r="D70" s="2">
        <v>0.99299999999999999</v>
      </c>
      <c r="E70" s="10">
        <v>98.371212121212125</v>
      </c>
      <c r="F70" s="4">
        <f t="shared" si="50"/>
        <v>109074</v>
      </c>
      <c r="G70" s="38">
        <f t="shared" si="51"/>
        <v>110103.84</v>
      </c>
      <c r="I70" s="91"/>
      <c r="J70" s="92"/>
      <c r="K70" s="26"/>
      <c r="L70" s="93"/>
      <c r="M70" s="16"/>
      <c r="N70" s="44"/>
      <c r="P70" s="29">
        <v>357.44</v>
      </c>
      <c r="Q70" s="12">
        <v>90000</v>
      </c>
      <c r="R70" s="1">
        <v>0.97799999999999998</v>
      </c>
      <c r="S70" s="10">
        <v>91.38666666666667</v>
      </c>
      <c r="T70" s="4">
        <f t="shared" si="54"/>
        <v>82248</v>
      </c>
      <c r="U70" s="38">
        <f t="shared" si="55"/>
        <v>88020</v>
      </c>
    </row>
    <row r="71" spans="1:21" ht="14.25" customHeight="1" x14ac:dyDescent="0.2">
      <c r="B71" s="29">
        <v>252.79</v>
      </c>
      <c r="C71" s="12">
        <v>110880</v>
      </c>
      <c r="D71" s="2">
        <v>0.99299999999999999</v>
      </c>
      <c r="E71" s="10">
        <v>98.371212121212125</v>
      </c>
      <c r="F71" s="4">
        <f t="shared" si="50"/>
        <v>109074</v>
      </c>
      <c r="G71" s="38">
        <f t="shared" si="51"/>
        <v>110103.84</v>
      </c>
      <c r="I71" s="31"/>
      <c r="J71" s="24"/>
      <c r="K71" s="17"/>
      <c r="L71" s="25"/>
      <c r="M71" s="49"/>
      <c r="N71" s="42"/>
      <c r="P71" s="52">
        <f>AVERAGE(P65:P70)</f>
        <v>358.86166666666668</v>
      </c>
      <c r="Q71" s="53"/>
      <c r="R71" s="54" t="s">
        <v>0</v>
      </c>
      <c r="S71" s="21">
        <f>T71/U71</f>
        <v>0.89962264150943394</v>
      </c>
      <c r="T71" s="64">
        <f>SUM(T65:T70)</f>
        <v>450576</v>
      </c>
      <c r="U71" s="64">
        <f>SUM(U65:U70)</f>
        <v>500850</v>
      </c>
    </row>
    <row r="72" spans="1:21" x14ac:dyDescent="0.2">
      <c r="A72" s="8">
        <v>44342</v>
      </c>
      <c r="B72" s="29">
        <v>253.54</v>
      </c>
      <c r="C72" s="12">
        <v>110880</v>
      </c>
      <c r="D72" s="2">
        <v>0.88600000000000001</v>
      </c>
      <c r="E72" s="10">
        <v>86.660353535353536</v>
      </c>
      <c r="F72" s="4">
        <f t="shared" si="50"/>
        <v>96089</v>
      </c>
      <c r="G72" s="38">
        <f t="shared" si="51"/>
        <v>98239.680000000008</v>
      </c>
      <c r="I72" s="31"/>
      <c r="J72" s="24"/>
      <c r="K72" s="17"/>
      <c r="L72" s="25"/>
      <c r="M72" s="49"/>
      <c r="N72" s="42"/>
      <c r="P72" s="29"/>
      <c r="Q72" s="12"/>
      <c r="R72" s="1"/>
      <c r="S72" s="10"/>
      <c r="T72" s="4"/>
      <c r="U72" s="38"/>
    </row>
    <row r="73" spans="1:21" ht="12.75" customHeight="1" x14ac:dyDescent="0.2">
      <c r="B73" s="29">
        <v>251.94</v>
      </c>
      <c r="C73" s="12">
        <v>110880</v>
      </c>
      <c r="D73" s="2">
        <v>0.99099999999999999</v>
      </c>
      <c r="E73" s="10">
        <v>98.371212121212125</v>
      </c>
      <c r="F73" s="4">
        <f t="shared" si="50"/>
        <v>109074</v>
      </c>
      <c r="G73" s="38">
        <f t="shared" si="51"/>
        <v>109882.08</v>
      </c>
      <c r="I73" s="42"/>
      <c r="J73" s="43"/>
      <c r="K73" s="43"/>
      <c r="L73" s="17"/>
      <c r="M73" s="49"/>
      <c r="N73" s="49"/>
      <c r="P73" s="121" t="s">
        <v>65</v>
      </c>
      <c r="Q73" s="114"/>
      <c r="R73" s="114"/>
      <c r="S73" s="114"/>
      <c r="T73" s="114"/>
      <c r="U73" s="115"/>
    </row>
    <row r="74" spans="1:21" ht="12.75" customHeight="1" x14ac:dyDescent="0.2">
      <c r="A74" s="8">
        <v>44343</v>
      </c>
      <c r="B74" s="29">
        <v>253.41</v>
      </c>
      <c r="C74" s="12">
        <v>110880</v>
      </c>
      <c r="D74" s="2">
        <v>0.98699999999999999</v>
      </c>
      <c r="E74" s="10">
        <v>96.029040404040401</v>
      </c>
      <c r="F74" s="4">
        <f t="shared" si="50"/>
        <v>106477</v>
      </c>
      <c r="G74" s="38">
        <f t="shared" si="51"/>
        <v>109438.56</v>
      </c>
      <c r="I74" s="42"/>
      <c r="J74" s="43"/>
      <c r="K74" s="43"/>
      <c r="L74" s="17"/>
      <c r="M74" s="49"/>
      <c r="N74" s="49"/>
      <c r="O74" s="8">
        <v>44344</v>
      </c>
      <c r="P74" s="29">
        <v>356.34</v>
      </c>
      <c r="Q74" s="12">
        <v>93600</v>
      </c>
      <c r="R74" s="1">
        <v>0.96499999999999997</v>
      </c>
      <c r="S74" s="10">
        <v>80.230769230769226</v>
      </c>
      <c r="T74" s="4">
        <f t="shared" ref="T74" si="56">Q74*S74/100</f>
        <v>75096</v>
      </c>
      <c r="U74" s="38">
        <f t="shared" ref="U74" si="57">Q74*R74</f>
        <v>90324</v>
      </c>
    </row>
    <row r="75" spans="1:21" ht="12.75" customHeight="1" x14ac:dyDescent="0.2">
      <c r="A75" s="6"/>
      <c r="B75" s="29">
        <v>252.44</v>
      </c>
      <c r="C75" s="12">
        <v>110880</v>
      </c>
      <c r="D75" s="2">
        <v>0.99199999999999999</v>
      </c>
      <c r="E75" s="10">
        <v>98.371212121212125</v>
      </c>
      <c r="F75" s="4">
        <f t="shared" si="50"/>
        <v>109074</v>
      </c>
      <c r="G75" s="38">
        <f t="shared" si="51"/>
        <v>109992.96000000001</v>
      </c>
      <c r="I75" s="42"/>
      <c r="J75" s="43"/>
      <c r="K75" s="43"/>
      <c r="L75" s="17"/>
      <c r="M75" s="49"/>
      <c r="N75" s="49"/>
      <c r="P75" s="29">
        <v>351.6</v>
      </c>
      <c r="Q75" s="12">
        <v>93600</v>
      </c>
      <c r="R75" s="1">
        <v>0.98299999999999998</v>
      </c>
      <c r="S75" s="10">
        <v>95.512820512820511</v>
      </c>
      <c r="T75" s="4">
        <f t="shared" ref="T75:T78" si="58">Q75*S75/100</f>
        <v>89400</v>
      </c>
      <c r="U75" s="38">
        <f t="shared" ref="U75:U78" si="59">Q75*R75</f>
        <v>92008.8</v>
      </c>
    </row>
    <row r="76" spans="1:21" ht="12.75" customHeight="1" x14ac:dyDescent="0.2">
      <c r="A76" s="8">
        <v>44344</v>
      </c>
      <c r="B76" s="29">
        <v>253.08</v>
      </c>
      <c r="C76" s="12">
        <v>110880</v>
      </c>
      <c r="D76" s="2">
        <v>0.98799999999999999</v>
      </c>
      <c r="E76" s="10">
        <v>96.029040404040401</v>
      </c>
      <c r="F76" s="4">
        <f t="shared" si="50"/>
        <v>106477</v>
      </c>
      <c r="G76" s="38">
        <f t="shared" si="51"/>
        <v>109549.44</v>
      </c>
      <c r="I76" s="42"/>
      <c r="J76" s="43"/>
      <c r="K76" s="43"/>
      <c r="L76" s="17"/>
      <c r="M76" s="49"/>
      <c r="N76" s="49"/>
      <c r="O76" s="8">
        <v>44345</v>
      </c>
      <c r="P76" s="29">
        <v>352.12</v>
      </c>
      <c r="Q76" s="12">
        <v>93600</v>
      </c>
      <c r="R76" s="1">
        <v>0.98199999999999998</v>
      </c>
      <c r="S76" s="10">
        <v>95.512820512820511</v>
      </c>
      <c r="T76" s="4">
        <f t="shared" si="58"/>
        <v>89400</v>
      </c>
      <c r="U76" s="38">
        <f t="shared" si="59"/>
        <v>91915.199999999997</v>
      </c>
    </row>
    <row r="77" spans="1:21" ht="12.75" customHeight="1" x14ac:dyDescent="0.2">
      <c r="B77" s="29">
        <v>253.5</v>
      </c>
      <c r="C77" s="12">
        <v>110880</v>
      </c>
      <c r="D77" s="2">
        <v>0.99199999999999999</v>
      </c>
      <c r="E77" s="10">
        <v>98.371212121212125</v>
      </c>
      <c r="F77" s="4">
        <f t="shared" si="50"/>
        <v>109074</v>
      </c>
      <c r="G77" s="38">
        <f t="shared" si="51"/>
        <v>109992.96000000001</v>
      </c>
      <c r="I77" s="31"/>
      <c r="J77" s="24"/>
      <c r="K77" s="17"/>
      <c r="L77" s="25"/>
      <c r="M77" s="49"/>
      <c r="N77" s="42"/>
      <c r="P77" s="29">
        <v>351.5</v>
      </c>
      <c r="Q77" s="12">
        <v>93600</v>
      </c>
      <c r="R77" s="1">
        <v>0.98099999999999998</v>
      </c>
      <c r="S77" s="10">
        <v>95.512820512820511</v>
      </c>
      <c r="T77" s="4">
        <f t="shared" si="58"/>
        <v>89400</v>
      </c>
      <c r="U77" s="38">
        <f t="shared" si="59"/>
        <v>91821.599999999991</v>
      </c>
    </row>
    <row r="78" spans="1:21" ht="14.25" customHeight="1" x14ac:dyDescent="0.2">
      <c r="A78" s="8">
        <v>44345</v>
      </c>
      <c r="B78" s="29">
        <v>253.62</v>
      </c>
      <c r="C78" s="12">
        <v>110880</v>
      </c>
      <c r="D78" s="2">
        <v>0.98199999999999998</v>
      </c>
      <c r="E78" s="10">
        <v>96.029040404040401</v>
      </c>
      <c r="F78" s="4">
        <f t="shared" si="50"/>
        <v>106477</v>
      </c>
      <c r="G78" s="38">
        <f t="shared" si="51"/>
        <v>108884.16</v>
      </c>
      <c r="I78" s="31"/>
      <c r="J78" s="24"/>
      <c r="K78" s="17"/>
      <c r="L78" s="25"/>
      <c r="M78" s="49"/>
      <c r="N78" s="42"/>
      <c r="O78" s="8">
        <v>44346</v>
      </c>
      <c r="P78" s="29">
        <v>351.72</v>
      </c>
      <c r="Q78" s="12">
        <v>93600</v>
      </c>
      <c r="R78" s="1">
        <v>0.98299999999999998</v>
      </c>
      <c r="S78" s="10">
        <v>95.512820512820511</v>
      </c>
      <c r="T78" s="4">
        <f t="shared" si="58"/>
        <v>89400</v>
      </c>
      <c r="U78" s="38">
        <f t="shared" si="59"/>
        <v>92008.8</v>
      </c>
    </row>
    <row r="79" spans="1:21" ht="12.75" customHeight="1" x14ac:dyDescent="0.2">
      <c r="B79" s="29">
        <v>253.37</v>
      </c>
      <c r="C79" s="12">
        <v>110880</v>
      </c>
      <c r="D79" s="2">
        <v>0.98299999999999998</v>
      </c>
      <c r="E79" s="10">
        <v>93.686868686868678</v>
      </c>
      <c r="F79" s="4">
        <f t="shared" si="50"/>
        <v>103879.99999999999</v>
      </c>
      <c r="G79" s="38">
        <f t="shared" si="51"/>
        <v>108995.04</v>
      </c>
      <c r="H79" s="8"/>
      <c r="I79" s="31"/>
      <c r="J79" s="24"/>
      <c r="K79" s="17"/>
      <c r="L79" s="25"/>
      <c r="M79" s="49"/>
      <c r="N79" s="42"/>
      <c r="O79" s="8"/>
      <c r="P79" s="29">
        <v>351.93</v>
      </c>
      <c r="Q79" s="12">
        <v>93600</v>
      </c>
      <c r="R79" s="1">
        <v>0.98399999999999999</v>
      </c>
      <c r="S79" s="10">
        <v>95.512820512820511</v>
      </c>
      <c r="T79" s="4">
        <f t="shared" ref="T79:T81" si="60">Q79*S79/100</f>
        <v>89400</v>
      </c>
      <c r="U79" s="38">
        <f t="shared" ref="U79:U81" si="61">Q79*R79</f>
        <v>92102.399999999994</v>
      </c>
    </row>
    <row r="80" spans="1:21" ht="12.75" customHeight="1" x14ac:dyDescent="0.2">
      <c r="A80" s="8">
        <v>44346</v>
      </c>
      <c r="B80" s="29">
        <v>252.5</v>
      </c>
      <c r="C80" s="12">
        <v>110880</v>
      </c>
      <c r="D80" s="2">
        <v>0.98899999999999999</v>
      </c>
      <c r="E80" s="10">
        <v>98.371212121212125</v>
      </c>
      <c r="F80" s="4">
        <f t="shared" si="50"/>
        <v>109074</v>
      </c>
      <c r="G80" s="38">
        <f t="shared" si="51"/>
        <v>109660.31999999999</v>
      </c>
      <c r="I80" s="31"/>
      <c r="J80" s="24"/>
      <c r="K80" s="17"/>
      <c r="L80" s="25"/>
      <c r="M80" s="49"/>
      <c r="N80" s="42"/>
      <c r="P80" s="29">
        <v>351.9</v>
      </c>
      <c r="Q80" s="12">
        <v>93600</v>
      </c>
      <c r="R80" s="1">
        <v>0.99099999999999999</v>
      </c>
      <c r="S80" s="18">
        <v>97.42307692307692</v>
      </c>
      <c r="T80" s="4">
        <f t="shared" si="60"/>
        <v>91188</v>
      </c>
      <c r="U80" s="38">
        <f t="shared" si="61"/>
        <v>92757.6</v>
      </c>
    </row>
    <row r="81" spans="1:21" ht="12.75" customHeight="1" x14ac:dyDescent="0.2">
      <c r="B81" s="29">
        <v>253.14</v>
      </c>
      <c r="C81" s="12">
        <v>110880</v>
      </c>
      <c r="D81" s="2">
        <v>0.99099999999999999</v>
      </c>
      <c r="E81" s="10">
        <v>98.371212121212125</v>
      </c>
      <c r="F81" s="4">
        <f t="shared" si="50"/>
        <v>109074</v>
      </c>
      <c r="G81" s="38">
        <f t="shared" si="51"/>
        <v>109882.08</v>
      </c>
      <c r="I81" s="42"/>
      <c r="J81" s="43"/>
      <c r="K81" s="43"/>
      <c r="L81" s="17"/>
      <c r="M81" s="49"/>
      <c r="N81" s="49"/>
      <c r="P81" s="100">
        <v>351.45</v>
      </c>
      <c r="Q81" s="101">
        <v>93600</v>
      </c>
      <c r="R81" s="102">
        <v>0.99099999999999999</v>
      </c>
      <c r="S81" s="131">
        <v>97.42307692307692</v>
      </c>
      <c r="T81" s="4">
        <f t="shared" si="60"/>
        <v>91188</v>
      </c>
      <c r="U81" s="38">
        <f t="shared" si="61"/>
        <v>92757.6</v>
      </c>
    </row>
    <row r="82" spans="1:21" ht="12.75" customHeight="1" x14ac:dyDescent="0.2">
      <c r="A82" s="8">
        <v>44347</v>
      </c>
      <c r="B82" s="29">
        <v>252.6</v>
      </c>
      <c r="C82" s="12">
        <v>110880</v>
      </c>
      <c r="D82" s="2">
        <v>0.98599999999999999</v>
      </c>
      <c r="E82" s="18">
        <v>96.029040404040401</v>
      </c>
      <c r="F82" s="4">
        <f t="shared" si="50"/>
        <v>106477</v>
      </c>
      <c r="G82" s="38">
        <f t="shared" si="51"/>
        <v>109327.67999999999</v>
      </c>
      <c r="I82" s="15"/>
      <c r="J82" s="15"/>
      <c r="K82" s="15"/>
      <c r="L82" s="15"/>
      <c r="M82" s="49"/>
      <c r="N82" s="42"/>
      <c r="P82" s="52">
        <f>AVERAGE(P74:P81)</f>
        <v>352.32</v>
      </c>
      <c r="Q82" s="53"/>
      <c r="R82" s="54" t="s">
        <v>0</v>
      </c>
      <c r="S82" s="21">
        <f>T82/U82</f>
        <v>0.95755855679519819</v>
      </c>
      <c r="T82" s="64">
        <f>SUM(T74:T81)</f>
        <v>704472</v>
      </c>
      <c r="U82" s="64">
        <f>SUM(U74:U81)</f>
        <v>735695.99999999988</v>
      </c>
    </row>
    <row r="83" spans="1:21" ht="12.75" customHeight="1" x14ac:dyDescent="0.2">
      <c r="B83" s="100">
        <v>253.68</v>
      </c>
      <c r="C83" s="101">
        <v>110880</v>
      </c>
      <c r="D83" s="130">
        <v>0.99199999999999999</v>
      </c>
      <c r="E83" s="103">
        <v>98.371212121212125</v>
      </c>
      <c r="F83" s="4">
        <f t="shared" si="50"/>
        <v>109074</v>
      </c>
      <c r="G83" s="38">
        <f t="shared" si="51"/>
        <v>109992.96000000001</v>
      </c>
      <c r="I83" s="15"/>
      <c r="J83" s="15"/>
      <c r="K83" s="15"/>
      <c r="L83" s="15"/>
      <c r="M83" s="49"/>
      <c r="N83" s="42"/>
      <c r="P83" s="31"/>
      <c r="Q83" s="24"/>
      <c r="R83" s="17"/>
      <c r="S83" s="25"/>
      <c r="T83" s="49"/>
      <c r="U83" s="42"/>
    </row>
    <row r="84" spans="1:21" ht="12.75" customHeight="1" x14ac:dyDescent="0.2">
      <c r="B84" s="52">
        <f>AVERAGE(B62:B83)</f>
        <v>252.71818181818188</v>
      </c>
      <c r="C84" s="53"/>
      <c r="D84" s="54" t="s">
        <v>0</v>
      </c>
      <c r="E84" s="21">
        <f>F84/G84</f>
        <v>0.97473289476753677</v>
      </c>
      <c r="F84" s="64">
        <f>SUM(F62:F83)</f>
        <v>2339897</v>
      </c>
      <c r="G84" s="64">
        <f>SUM(G62:G83)</f>
        <v>2400552</v>
      </c>
      <c r="I84" s="15"/>
      <c r="J84" s="15"/>
      <c r="K84" s="15"/>
      <c r="L84" s="15"/>
      <c r="M84" s="49"/>
      <c r="N84" s="42"/>
      <c r="P84" s="42"/>
      <c r="Q84" s="43"/>
      <c r="R84" s="43"/>
      <c r="S84" s="17"/>
      <c r="T84" s="49"/>
      <c r="U84" s="49"/>
    </row>
    <row r="85" spans="1:21" x14ac:dyDescent="0.2">
      <c r="I85" s="15"/>
      <c r="J85" s="15"/>
      <c r="K85" s="15"/>
      <c r="L85" s="15"/>
      <c r="M85" s="14"/>
      <c r="N85" s="14"/>
      <c r="O85" s="8"/>
      <c r="P85" s="31"/>
      <c r="Q85" s="24"/>
      <c r="R85" s="17"/>
      <c r="S85" s="25"/>
      <c r="T85" s="49"/>
      <c r="U85" s="42"/>
    </row>
    <row r="86" spans="1:21" x14ac:dyDescent="0.2">
      <c r="B86" s="15"/>
      <c r="C86" s="15"/>
      <c r="D86" s="15"/>
      <c r="E86" s="15"/>
      <c r="F86" s="15"/>
      <c r="G86" s="15"/>
      <c r="H86" s="6"/>
      <c r="I86" s="31"/>
      <c r="J86" s="24"/>
      <c r="K86" s="17"/>
      <c r="L86" s="25"/>
      <c r="M86" s="49"/>
      <c r="N86" s="42"/>
      <c r="O86" s="6"/>
      <c r="P86" s="31"/>
      <c r="Q86" s="24"/>
      <c r="R86" s="17"/>
      <c r="S86" s="25"/>
      <c r="T86" s="49"/>
      <c r="U86" s="42"/>
    </row>
    <row r="87" spans="1:21" x14ac:dyDescent="0.2">
      <c r="B87" s="15"/>
      <c r="C87" s="15"/>
      <c r="D87" s="15"/>
      <c r="E87" s="15"/>
      <c r="F87" s="49"/>
      <c r="G87" s="42"/>
      <c r="H87" s="6"/>
      <c r="I87" s="31"/>
      <c r="J87" s="24"/>
      <c r="K87" s="17"/>
      <c r="L87" s="25"/>
      <c r="M87" s="49"/>
      <c r="N87" s="42"/>
      <c r="P87" s="42"/>
      <c r="Q87" s="43"/>
      <c r="R87" s="43"/>
      <c r="S87" s="17"/>
      <c r="T87" s="49"/>
      <c r="U87" s="49"/>
    </row>
    <row r="88" spans="1:21" ht="13.9" customHeight="1" x14ac:dyDescent="0.2">
      <c r="B88" s="15"/>
      <c r="C88" s="15"/>
      <c r="D88" s="15"/>
      <c r="E88" s="15"/>
      <c r="F88" s="49"/>
      <c r="G88" s="49"/>
      <c r="H88" s="6"/>
      <c r="I88" s="31"/>
      <c r="J88" s="24"/>
      <c r="K88" s="17"/>
      <c r="L88" s="25"/>
      <c r="M88" s="49"/>
      <c r="N88" s="42"/>
      <c r="P88" s="31"/>
      <c r="Q88" s="24"/>
      <c r="R88" s="17"/>
      <c r="S88" s="25"/>
      <c r="T88" s="49"/>
      <c r="U88" s="42"/>
    </row>
    <row r="89" spans="1:21" x14ac:dyDescent="0.2">
      <c r="B89" s="15"/>
      <c r="C89" s="15"/>
      <c r="D89" s="15"/>
      <c r="E89" s="15"/>
      <c r="F89" s="49"/>
      <c r="G89" s="42"/>
      <c r="I89" s="31"/>
      <c r="J89" s="24"/>
      <c r="K89" s="17"/>
      <c r="L89" s="25"/>
      <c r="M89" s="49"/>
      <c r="N89" s="42"/>
      <c r="P89" s="31"/>
      <c r="Q89" s="24"/>
      <c r="R89" s="17"/>
      <c r="S89" s="25"/>
      <c r="T89" s="49"/>
      <c r="U89" s="42"/>
    </row>
    <row r="90" spans="1:21" ht="13.9" customHeight="1" x14ac:dyDescent="0.2">
      <c r="B90" s="15"/>
      <c r="C90" s="15"/>
      <c r="D90" s="15"/>
      <c r="E90" s="15"/>
      <c r="F90" s="14"/>
      <c r="G90" s="14"/>
      <c r="I90" s="31"/>
      <c r="J90" s="24"/>
      <c r="K90" s="17"/>
      <c r="L90" s="25"/>
      <c r="M90" s="49"/>
      <c r="N90" s="42"/>
      <c r="P90" s="31"/>
      <c r="Q90" s="24"/>
      <c r="R90" s="17"/>
      <c r="S90" s="25"/>
      <c r="T90" s="49"/>
      <c r="U90" s="42"/>
    </row>
    <row r="91" spans="1:21" ht="13.9" customHeight="1" x14ac:dyDescent="0.2">
      <c r="B91" s="31"/>
      <c r="C91" s="24"/>
      <c r="D91" s="3"/>
      <c r="E91" s="25"/>
      <c r="F91" s="14"/>
      <c r="G91" s="14"/>
      <c r="I91" s="31"/>
      <c r="J91" s="24"/>
      <c r="K91" s="17"/>
      <c r="L91" s="25"/>
      <c r="M91" s="49"/>
      <c r="N91" s="42"/>
      <c r="P91" s="31"/>
      <c r="Q91" s="24"/>
      <c r="R91" s="17"/>
      <c r="S91" s="25"/>
      <c r="T91" s="49"/>
      <c r="U91" s="42"/>
    </row>
    <row r="92" spans="1:21" ht="13.9" customHeight="1" x14ac:dyDescent="0.2">
      <c r="B92" s="31"/>
      <c r="C92" s="24"/>
      <c r="D92" s="3"/>
      <c r="E92" s="25"/>
      <c r="F92" s="14"/>
      <c r="G92" s="14"/>
      <c r="I92" s="31"/>
      <c r="J92" s="24"/>
      <c r="K92" s="17"/>
      <c r="L92" s="25"/>
      <c r="M92" s="49"/>
      <c r="N92" s="42"/>
      <c r="P92" s="31"/>
      <c r="Q92" s="24"/>
      <c r="R92" s="17"/>
      <c r="S92" s="25"/>
      <c r="T92" s="49"/>
      <c r="U92" s="42"/>
    </row>
    <row r="93" spans="1:21" ht="13.9" customHeight="1" x14ac:dyDescent="0.2">
      <c r="B93" s="31"/>
      <c r="C93" s="24"/>
      <c r="D93" s="3"/>
      <c r="E93" s="25"/>
      <c r="F93" s="14"/>
      <c r="G93" s="14"/>
      <c r="I93" s="31"/>
      <c r="J93" s="24"/>
      <c r="K93" s="17"/>
      <c r="L93" s="25"/>
      <c r="M93" s="49"/>
      <c r="N93" s="42"/>
      <c r="P93" s="31"/>
      <c r="Q93" s="24"/>
      <c r="R93" s="17"/>
      <c r="S93" s="25"/>
      <c r="T93" s="49"/>
      <c r="U93" s="42"/>
    </row>
    <row r="94" spans="1:21" x14ac:dyDescent="0.2">
      <c r="B94" s="15"/>
      <c r="C94" s="15"/>
      <c r="D94" s="15"/>
      <c r="E94" s="15"/>
      <c r="F94" s="49"/>
      <c r="G94" s="42"/>
      <c r="H94" s="6"/>
      <c r="I94" s="31"/>
      <c r="J94" s="24"/>
      <c r="K94" s="17"/>
      <c r="L94" s="25"/>
      <c r="M94" s="49"/>
      <c r="N94" s="42"/>
      <c r="O94" s="6"/>
      <c r="P94" s="31"/>
      <c r="Q94" s="24"/>
      <c r="R94" s="17"/>
      <c r="S94" s="25"/>
      <c r="T94" s="49"/>
      <c r="U94" s="42"/>
    </row>
    <row r="95" spans="1:21" x14ac:dyDescent="0.2">
      <c r="B95" s="15"/>
      <c r="C95" s="15"/>
      <c r="D95" s="15"/>
      <c r="E95" s="15"/>
      <c r="F95" s="49"/>
      <c r="G95" s="42"/>
      <c r="H95" s="6"/>
      <c r="I95" s="31"/>
      <c r="J95" s="24"/>
      <c r="K95" s="17"/>
      <c r="L95" s="25"/>
      <c r="M95" s="49"/>
      <c r="N95" s="42"/>
      <c r="O95" s="6"/>
      <c r="P95" s="31"/>
      <c r="Q95" s="24"/>
      <c r="R95" s="17"/>
      <c r="S95" s="25"/>
      <c r="T95" s="49"/>
      <c r="U95" s="42"/>
    </row>
    <row r="96" spans="1:21" x14ac:dyDescent="0.2">
      <c r="B96" s="15"/>
      <c r="C96" s="15"/>
      <c r="D96" s="15"/>
      <c r="E96" s="15"/>
      <c r="F96" s="49"/>
      <c r="G96" s="42"/>
      <c r="H96" s="6"/>
      <c r="I96" s="31"/>
      <c r="J96" s="24"/>
      <c r="K96" s="17"/>
      <c r="L96" s="25"/>
      <c r="M96" s="49"/>
      <c r="N96" s="42"/>
      <c r="O96" s="6"/>
      <c r="P96" s="42"/>
      <c r="Q96" s="43"/>
      <c r="R96" s="43"/>
      <c r="S96" s="17"/>
      <c r="T96" s="49"/>
      <c r="U96" s="49"/>
    </row>
    <row r="97" spans="1:21" ht="14.25" customHeight="1" x14ac:dyDescent="0.2">
      <c r="B97" s="15"/>
      <c r="C97" s="15"/>
      <c r="D97" s="15"/>
      <c r="E97" s="15"/>
      <c r="F97" s="49"/>
      <c r="G97" s="42"/>
      <c r="H97" s="6"/>
      <c r="I97" s="31"/>
      <c r="J97" s="24"/>
      <c r="K97" s="17"/>
      <c r="L97" s="25"/>
      <c r="M97" s="49"/>
      <c r="N97" s="42"/>
      <c r="O97" s="6"/>
      <c r="P97" s="57"/>
      <c r="Q97" s="24"/>
      <c r="R97" s="17"/>
      <c r="S97" s="25"/>
      <c r="T97" s="49"/>
      <c r="U97" s="42"/>
    </row>
    <row r="98" spans="1:21" x14ac:dyDescent="0.2">
      <c r="B98" s="15"/>
      <c r="C98" s="15"/>
      <c r="D98" s="15"/>
      <c r="E98" s="15"/>
      <c r="F98" s="49"/>
      <c r="G98" s="42"/>
      <c r="H98" s="6"/>
      <c r="I98" s="31"/>
      <c r="J98" s="24"/>
      <c r="K98" s="17"/>
      <c r="L98" s="25"/>
      <c r="M98" s="49"/>
      <c r="N98" s="42"/>
      <c r="O98" s="6"/>
      <c r="P98" s="14"/>
      <c r="Q98" s="14"/>
      <c r="R98" s="14"/>
      <c r="S98" s="14"/>
      <c r="T98" s="14"/>
      <c r="U98" s="14"/>
    </row>
    <row r="99" spans="1:21" x14ac:dyDescent="0.2">
      <c r="B99" s="15"/>
      <c r="C99" s="15"/>
      <c r="D99" s="15"/>
      <c r="E99" s="15"/>
      <c r="F99" s="49"/>
      <c r="G99" s="42"/>
      <c r="H99" s="6"/>
      <c r="I99" s="31"/>
      <c r="J99" s="24"/>
      <c r="K99" s="17"/>
      <c r="L99" s="25"/>
      <c r="M99" s="49"/>
      <c r="N99" s="42"/>
      <c r="O99" s="6"/>
      <c r="P99" s="57"/>
      <c r="Q99" s="24"/>
      <c r="R99" s="17"/>
      <c r="S99" s="25"/>
      <c r="T99" s="49"/>
      <c r="U99" s="42"/>
    </row>
    <row r="100" spans="1:21" x14ac:dyDescent="0.2">
      <c r="B100" s="15"/>
      <c r="C100" s="15"/>
      <c r="D100" s="15"/>
      <c r="E100" s="15"/>
      <c r="F100" s="49"/>
      <c r="G100" s="42"/>
      <c r="H100" s="6"/>
      <c r="I100" s="31"/>
      <c r="J100" s="24"/>
      <c r="K100" s="17"/>
      <c r="L100" s="25"/>
      <c r="M100" s="49"/>
      <c r="N100" s="42"/>
      <c r="O100" s="6"/>
      <c r="P100" s="57"/>
      <c r="Q100" s="24"/>
      <c r="R100" s="17"/>
      <c r="S100" s="25"/>
      <c r="T100" s="49"/>
      <c r="U100" s="42"/>
    </row>
    <row r="101" spans="1:21" x14ac:dyDescent="0.2">
      <c r="A101" s="6"/>
      <c r="B101" s="31"/>
      <c r="C101" s="24"/>
      <c r="D101" s="3"/>
      <c r="E101" s="25"/>
      <c r="F101" s="49"/>
      <c r="G101" s="42"/>
      <c r="H101" s="6"/>
      <c r="I101" s="31"/>
      <c r="J101" s="24"/>
      <c r="K101" s="17"/>
      <c r="L101" s="25"/>
      <c r="M101" s="49"/>
      <c r="N101" s="42"/>
      <c r="O101" s="6"/>
      <c r="P101" s="31"/>
      <c r="Q101" s="24"/>
      <c r="R101" s="17"/>
      <c r="S101" s="25"/>
      <c r="T101" s="49"/>
      <c r="U101" s="42"/>
    </row>
    <row r="102" spans="1:21" ht="12.75" customHeight="1" x14ac:dyDescent="0.2">
      <c r="A102" s="6"/>
      <c r="B102" s="31"/>
      <c r="C102" s="24"/>
      <c r="D102" s="3"/>
      <c r="E102" s="25"/>
      <c r="F102" s="49"/>
      <c r="G102" s="42"/>
      <c r="H102" s="6"/>
      <c r="I102" s="31"/>
      <c r="J102" s="24"/>
      <c r="K102" s="17"/>
      <c r="L102" s="25"/>
      <c r="M102" s="49"/>
      <c r="N102" s="42"/>
      <c r="O102" s="6"/>
      <c r="P102" s="31"/>
      <c r="Q102" s="24"/>
      <c r="R102" s="17"/>
      <c r="S102" s="25"/>
      <c r="T102" s="49"/>
      <c r="U102" s="42"/>
    </row>
    <row r="103" spans="1:21" x14ac:dyDescent="0.2">
      <c r="A103" s="6"/>
      <c r="B103" s="31"/>
      <c r="C103" s="24"/>
      <c r="D103" s="3"/>
      <c r="E103" s="25"/>
      <c r="F103" s="49"/>
      <c r="G103" s="42"/>
      <c r="H103" s="6"/>
      <c r="I103" s="31"/>
      <c r="J103" s="24"/>
      <c r="K103" s="17"/>
      <c r="L103" s="25"/>
      <c r="M103" s="49"/>
      <c r="N103" s="42"/>
      <c r="O103" s="6"/>
      <c r="P103" s="31"/>
      <c r="Q103" s="24"/>
      <c r="R103" s="17"/>
      <c r="S103" s="25"/>
      <c r="T103" s="49"/>
      <c r="U103" s="42"/>
    </row>
    <row r="104" spans="1:21" ht="13.9" customHeight="1" x14ac:dyDescent="0.2">
      <c r="A104" s="6"/>
      <c r="B104" s="31"/>
      <c r="C104" s="24"/>
      <c r="D104" s="3"/>
      <c r="E104" s="25"/>
      <c r="F104" s="49"/>
      <c r="G104" s="42"/>
      <c r="H104" s="6"/>
      <c r="I104" s="31"/>
      <c r="J104" s="24"/>
      <c r="K104" s="17"/>
      <c r="L104" s="25"/>
      <c r="M104" s="49"/>
      <c r="N104" s="42"/>
      <c r="O104" s="6"/>
      <c r="P104" s="31"/>
      <c r="Q104" s="24"/>
      <c r="R104" s="17"/>
      <c r="S104" s="25"/>
      <c r="T104" s="49"/>
      <c r="U104" s="42"/>
    </row>
    <row r="105" spans="1:21" x14ac:dyDescent="0.2">
      <c r="A105" s="6"/>
      <c r="B105" s="31"/>
      <c r="C105" s="24"/>
      <c r="D105" s="3"/>
      <c r="E105" s="25"/>
      <c r="F105" s="49"/>
      <c r="G105" s="42"/>
      <c r="H105" s="6"/>
      <c r="I105" s="31"/>
      <c r="J105" s="24"/>
      <c r="K105" s="17"/>
      <c r="L105" s="25"/>
      <c r="M105" s="49"/>
      <c r="N105" s="42"/>
      <c r="P105" s="31"/>
      <c r="Q105" s="24"/>
      <c r="R105" s="17"/>
      <c r="S105" s="25"/>
      <c r="T105" s="49"/>
      <c r="U105" s="42"/>
    </row>
    <row r="106" spans="1:21" ht="12.75" customHeight="1" x14ac:dyDescent="0.2">
      <c r="A106" s="6"/>
      <c r="B106" s="31"/>
      <c r="C106" s="24"/>
      <c r="D106" s="3"/>
      <c r="E106" s="25"/>
      <c r="F106" s="49"/>
      <c r="G106" s="42"/>
      <c r="H106" s="6"/>
      <c r="I106" s="31"/>
      <c r="J106" s="24"/>
      <c r="K106" s="17"/>
      <c r="L106" s="25"/>
      <c r="M106" s="49"/>
      <c r="N106" s="42"/>
      <c r="O106" s="6"/>
      <c r="P106" s="31"/>
      <c r="Q106" s="24"/>
      <c r="R106" s="17"/>
      <c r="S106" s="25"/>
      <c r="T106" s="49"/>
      <c r="U106" s="42"/>
    </row>
    <row r="107" spans="1:21" x14ac:dyDescent="0.2">
      <c r="B107" s="31"/>
      <c r="C107" s="24"/>
      <c r="D107" s="3"/>
      <c r="E107" s="25"/>
      <c r="F107" s="49"/>
      <c r="G107" s="42"/>
      <c r="I107" s="31"/>
      <c r="J107" s="24"/>
      <c r="K107" s="17"/>
      <c r="L107" s="25"/>
      <c r="M107" s="49"/>
      <c r="N107" s="42"/>
      <c r="O107" s="6"/>
      <c r="P107" s="31"/>
      <c r="Q107" s="24"/>
      <c r="R107" s="17"/>
      <c r="S107" s="25"/>
      <c r="T107" s="49"/>
      <c r="U107" s="42"/>
    </row>
    <row r="108" spans="1:21" ht="13.9" customHeight="1" x14ac:dyDescent="0.2">
      <c r="B108" s="42"/>
      <c r="C108" s="43"/>
      <c r="D108" s="43"/>
      <c r="E108" s="17"/>
      <c r="F108" s="49"/>
      <c r="G108" s="49"/>
      <c r="I108" s="31"/>
      <c r="J108" s="24"/>
      <c r="K108" s="17"/>
      <c r="L108" s="25"/>
      <c r="M108" s="49"/>
      <c r="N108" s="42"/>
      <c r="O108" s="6"/>
      <c r="P108" s="31"/>
      <c r="Q108" s="24"/>
      <c r="R108" s="17"/>
      <c r="S108" s="25"/>
      <c r="T108" s="49"/>
      <c r="U108" s="42"/>
    </row>
    <row r="109" spans="1:21" ht="14.25" customHeight="1" x14ac:dyDescent="0.2">
      <c r="B109" s="31"/>
      <c r="C109" s="24"/>
      <c r="D109" s="3"/>
      <c r="E109" s="25"/>
      <c r="F109" s="49"/>
      <c r="G109" s="42"/>
      <c r="I109" s="31"/>
      <c r="J109" s="24"/>
      <c r="K109" s="17"/>
      <c r="L109" s="25"/>
      <c r="M109" s="49"/>
      <c r="N109" s="42"/>
      <c r="O109" s="6"/>
      <c r="P109" s="31"/>
      <c r="Q109" s="24"/>
      <c r="R109" s="17"/>
      <c r="S109" s="25"/>
      <c r="T109" s="49"/>
      <c r="U109" s="42"/>
    </row>
    <row r="110" spans="1:21" x14ac:dyDescent="0.2">
      <c r="B110" s="14"/>
      <c r="C110" s="14"/>
      <c r="D110" s="14"/>
      <c r="E110" s="14"/>
      <c r="F110" s="14"/>
      <c r="G110" s="14"/>
      <c r="I110" s="31"/>
      <c r="J110" s="24"/>
      <c r="K110" s="17"/>
      <c r="L110" s="25"/>
      <c r="M110" s="49"/>
      <c r="N110" s="42"/>
      <c r="O110" s="6"/>
      <c r="P110" s="31"/>
      <c r="Q110" s="24"/>
      <c r="R110" s="17"/>
      <c r="S110" s="25"/>
      <c r="T110" s="49"/>
      <c r="U110" s="42"/>
    </row>
    <row r="111" spans="1:21" x14ac:dyDescent="0.2">
      <c r="A111" s="6"/>
      <c r="B111" s="31"/>
      <c r="C111" s="24"/>
      <c r="D111" s="3"/>
      <c r="E111" s="25"/>
      <c r="F111" s="49"/>
      <c r="G111" s="42"/>
      <c r="H111" s="6"/>
      <c r="I111" s="31"/>
      <c r="J111" s="24"/>
      <c r="K111" s="17"/>
      <c r="L111" s="25"/>
      <c r="M111" s="49"/>
      <c r="N111" s="42"/>
      <c r="O111" s="6"/>
      <c r="P111" s="31"/>
      <c r="Q111" s="24"/>
      <c r="R111" s="17"/>
      <c r="S111" s="25"/>
      <c r="T111" s="49"/>
      <c r="U111" s="42"/>
    </row>
    <row r="112" spans="1:21" ht="14.25" customHeight="1" x14ac:dyDescent="0.2">
      <c r="A112" s="6"/>
      <c r="B112" s="31"/>
      <c r="C112" s="24"/>
      <c r="D112" s="3"/>
      <c r="E112" s="25"/>
      <c r="F112" s="49"/>
      <c r="G112" s="42"/>
      <c r="H112" s="6"/>
      <c r="I112" s="31"/>
      <c r="J112" s="24"/>
      <c r="K112" s="17"/>
      <c r="L112" s="25"/>
      <c r="M112" s="49"/>
      <c r="N112" s="42"/>
      <c r="O112" s="6"/>
      <c r="P112" s="31"/>
      <c r="Q112" s="24"/>
      <c r="R112" s="17"/>
      <c r="S112" s="25"/>
      <c r="T112" s="49"/>
      <c r="U112" s="42"/>
    </row>
    <row r="113" spans="1:21" x14ac:dyDescent="0.2">
      <c r="A113" s="6"/>
      <c r="B113" s="31"/>
      <c r="C113" s="24"/>
      <c r="D113" s="3"/>
      <c r="E113" s="25"/>
      <c r="F113" s="49"/>
      <c r="G113" s="42"/>
      <c r="H113" s="6"/>
      <c r="I113" s="31"/>
      <c r="J113" s="24"/>
      <c r="K113" s="17"/>
      <c r="L113" s="25"/>
      <c r="M113" s="49"/>
      <c r="N113" s="42"/>
      <c r="O113" s="6"/>
      <c r="P113" s="31"/>
      <c r="Q113" s="24"/>
      <c r="R113" s="17"/>
      <c r="S113" s="25"/>
      <c r="T113" s="49"/>
      <c r="U113" s="42"/>
    </row>
    <row r="114" spans="1:21" x14ac:dyDescent="0.2">
      <c r="A114" s="6"/>
      <c r="B114" s="31"/>
      <c r="C114" s="24"/>
      <c r="D114" s="3"/>
      <c r="E114" s="25"/>
      <c r="F114" s="49"/>
      <c r="G114" s="42"/>
      <c r="H114" s="6"/>
      <c r="I114" s="31"/>
      <c r="J114" s="24"/>
      <c r="K114" s="17"/>
      <c r="L114" s="25"/>
      <c r="M114" s="49"/>
      <c r="N114" s="42"/>
      <c r="O114" s="6"/>
      <c r="P114" s="31"/>
      <c r="Q114" s="24"/>
      <c r="R114" s="17"/>
      <c r="S114" s="25"/>
      <c r="T114" s="49"/>
      <c r="U114" s="42"/>
    </row>
    <row r="115" spans="1:21" x14ac:dyDescent="0.2">
      <c r="A115" s="6"/>
      <c r="B115" s="31"/>
      <c r="C115" s="24"/>
      <c r="D115" s="3"/>
      <c r="E115" s="25"/>
      <c r="F115" s="49"/>
      <c r="G115" s="42"/>
      <c r="H115" s="6"/>
      <c r="I115" s="31"/>
      <c r="J115" s="24"/>
      <c r="K115" s="17"/>
      <c r="L115" s="25"/>
      <c r="M115" s="49"/>
      <c r="N115" s="42"/>
      <c r="O115" s="6"/>
      <c r="P115" s="42"/>
      <c r="Q115" s="43"/>
      <c r="R115" s="43"/>
      <c r="S115" s="17"/>
      <c r="T115" s="49"/>
      <c r="U115" s="49"/>
    </row>
    <row r="116" spans="1:21" x14ac:dyDescent="0.2">
      <c r="B116" s="31"/>
      <c r="C116" s="24"/>
      <c r="D116" s="3"/>
      <c r="E116" s="25"/>
      <c r="F116" s="49"/>
      <c r="G116" s="42"/>
      <c r="I116" s="31"/>
      <c r="J116" s="24"/>
      <c r="K116" s="17"/>
      <c r="L116" s="25"/>
      <c r="M116" s="49"/>
      <c r="N116" s="42"/>
      <c r="P116" s="31"/>
      <c r="Q116" s="24"/>
      <c r="R116" s="17"/>
      <c r="S116" s="25"/>
      <c r="T116" s="49"/>
      <c r="U116" s="42"/>
    </row>
    <row r="117" spans="1:21" x14ac:dyDescent="0.2">
      <c r="B117" s="42"/>
      <c r="C117" s="43"/>
      <c r="D117" s="43"/>
      <c r="E117" s="17"/>
      <c r="F117" s="49"/>
      <c r="G117" s="49"/>
      <c r="I117" s="42"/>
      <c r="J117" s="43"/>
      <c r="K117" s="43"/>
      <c r="L117" s="17"/>
      <c r="M117" s="49"/>
      <c r="N117" s="49"/>
      <c r="P117" s="14"/>
      <c r="Q117" s="14"/>
      <c r="R117" s="14"/>
      <c r="S117" s="14"/>
      <c r="T117" s="14"/>
      <c r="U117" s="14"/>
    </row>
    <row r="118" spans="1:21" x14ac:dyDescent="0.2">
      <c r="A118" s="8"/>
      <c r="B118" s="31"/>
      <c r="C118" s="24"/>
      <c r="D118" s="3"/>
      <c r="E118" s="25"/>
      <c r="F118" s="49"/>
      <c r="G118" s="42"/>
      <c r="H118" s="8"/>
      <c r="I118" s="14"/>
      <c r="K118" s="14"/>
      <c r="L118" s="111"/>
      <c r="M118" s="111"/>
      <c r="N118" s="111"/>
      <c r="O118" s="8"/>
      <c r="P118" s="31"/>
      <c r="Q118" s="24"/>
      <c r="R118" s="17"/>
      <c r="S118" s="25"/>
      <c r="T118" s="49"/>
      <c r="U118" s="42"/>
    </row>
    <row r="119" spans="1:21" x14ac:dyDescent="0.2">
      <c r="B119" s="14"/>
      <c r="C119" s="14"/>
      <c r="D119" s="14"/>
      <c r="E119" s="14"/>
      <c r="F119" s="14"/>
      <c r="G119" s="14"/>
      <c r="I119" s="49"/>
      <c r="K119" s="49"/>
      <c r="L119" s="49"/>
      <c r="M119" s="49"/>
      <c r="N119" s="49"/>
      <c r="P119" s="31"/>
      <c r="Q119" s="24"/>
      <c r="R119" s="17"/>
      <c r="S119" s="25"/>
      <c r="T119" s="49"/>
      <c r="U119" s="42"/>
    </row>
    <row r="120" spans="1:21" x14ac:dyDescent="0.2">
      <c r="A120" s="8"/>
      <c r="B120" s="31"/>
      <c r="C120" s="24"/>
      <c r="D120" s="3"/>
      <c r="E120" s="25"/>
      <c r="F120" s="49"/>
      <c r="G120" s="42"/>
      <c r="H120" s="8"/>
      <c r="I120" s="49"/>
      <c r="K120" s="49"/>
      <c r="L120" s="49"/>
      <c r="M120" s="49"/>
      <c r="N120" s="49"/>
      <c r="O120" s="8"/>
      <c r="P120" s="42"/>
      <c r="Q120" s="43"/>
      <c r="R120" s="43"/>
      <c r="S120" s="17"/>
      <c r="T120" s="49"/>
      <c r="U120" s="49"/>
    </row>
    <row r="121" spans="1:21" x14ac:dyDescent="0.2">
      <c r="B121" s="31"/>
      <c r="C121" s="24"/>
      <c r="D121" s="3"/>
      <c r="E121" s="25"/>
      <c r="F121" s="49"/>
      <c r="G121" s="42"/>
      <c r="I121" s="14"/>
      <c r="K121" s="49"/>
      <c r="L121" s="49"/>
      <c r="M121" s="49"/>
      <c r="N121" s="49"/>
      <c r="P121" s="31"/>
      <c r="Q121" s="24"/>
      <c r="R121" s="17"/>
      <c r="S121" s="25"/>
      <c r="T121" s="49"/>
      <c r="U121" s="42"/>
    </row>
    <row r="122" spans="1:21" ht="13.5" customHeight="1" x14ac:dyDescent="0.2">
      <c r="B122" s="42"/>
      <c r="C122" s="43"/>
      <c r="D122" s="43"/>
      <c r="E122" s="17"/>
      <c r="F122" s="49"/>
      <c r="G122" s="49"/>
      <c r="I122" s="112"/>
      <c r="J122" s="112"/>
      <c r="K122" s="112"/>
      <c r="L122" s="111"/>
      <c r="M122" s="111"/>
      <c r="N122" s="111"/>
      <c r="P122" s="42"/>
      <c r="Q122" s="43"/>
      <c r="R122" s="43"/>
      <c r="S122" s="17"/>
      <c r="T122" s="49"/>
      <c r="U122" s="49"/>
    </row>
    <row r="123" spans="1:21" x14ac:dyDescent="0.2">
      <c r="B123" s="49"/>
      <c r="C123" s="3"/>
      <c r="D123" s="49"/>
      <c r="E123" s="49"/>
      <c r="F123" s="49"/>
      <c r="G123" s="49"/>
      <c r="I123" s="49"/>
      <c r="J123" s="3"/>
      <c r="K123" s="49"/>
      <c r="L123" s="49"/>
      <c r="M123" s="49"/>
      <c r="N123" s="49"/>
      <c r="P123" s="31"/>
      <c r="Q123" s="24"/>
      <c r="R123" s="17"/>
      <c r="S123" s="25"/>
      <c r="T123" s="49"/>
      <c r="U123" s="42"/>
    </row>
    <row r="124" spans="1:21" x14ac:dyDescent="0.2">
      <c r="B124" s="49"/>
      <c r="C124" s="3"/>
      <c r="D124" s="49"/>
      <c r="E124" s="49"/>
      <c r="F124" s="49"/>
      <c r="G124" s="49"/>
      <c r="I124" s="49"/>
      <c r="J124" s="3"/>
      <c r="K124" s="49"/>
      <c r="L124" s="49"/>
      <c r="M124" s="49"/>
      <c r="N124" s="49"/>
      <c r="P124" s="31"/>
      <c r="Q124" s="24"/>
      <c r="R124" s="17"/>
      <c r="S124" s="25"/>
      <c r="T124" s="49"/>
      <c r="U124" s="42"/>
    </row>
    <row r="125" spans="1:21" x14ac:dyDescent="0.2">
      <c r="B125" s="49"/>
      <c r="C125" s="3"/>
      <c r="D125" s="49"/>
      <c r="E125" s="49"/>
      <c r="F125" s="49"/>
      <c r="G125" s="49"/>
      <c r="I125" s="49"/>
      <c r="J125" s="3"/>
      <c r="K125" s="49"/>
      <c r="L125" s="49"/>
      <c r="M125" s="49"/>
      <c r="N125" s="49"/>
      <c r="P125" s="31"/>
      <c r="Q125" s="24"/>
      <c r="R125" s="17"/>
      <c r="S125" s="25"/>
      <c r="T125" s="49"/>
      <c r="U125" s="42"/>
    </row>
    <row r="126" spans="1:21" x14ac:dyDescent="0.2">
      <c r="B126" s="49"/>
      <c r="C126" s="3"/>
      <c r="D126" s="49"/>
      <c r="E126" s="49"/>
      <c r="F126" s="49"/>
      <c r="G126" s="49"/>
      <c r="I126" s="49"/>
      <c r="J126" s="3"/>
      <c r="K126" s="49"/>
      <c r="L126" s="49"/>
      <c r="M126" s="49"/>
      <c r="N126" s="49"/>
      <c r="P126" s="42"/>
      <c r="Q126" s="50"/>
      <c r="R126" s="50"/>
      <c r="S126" s="17"/>
      <c r="T126" s="49"/>
      <c r="U126" s="42"/>
    </row>
    <row r="127" spans="1:21" x14ac:dyDescent="0.2">
      <c r="A127" s="8"/>
      <c r="B127" s="49"/>
      <c r="C127" s="3"/>
      <c r="D127" s="49"/>
      <c r="E127" s="49"/>
      <c r="F127" s="49"/>
      <c r="G127" s="49"/>
      <c r="H127" s="8"/>
      <c r="I127" s="49"/>
      <c r="J127" s="3"/>
      <c r="K127" s="49"/>
      <c r="L127" s="49"/>
      <c r="M127" s="49"/>
      <c r="N127" s="49"/>
      <c r="O127" s="8"/>
      <c r="P127" s="49"/>
      <c r="Q127" s="3"/>
      <c r="R127" s="49"/>
    </row>
    <row r="128" spans="1:21" x14ac:dyDescent="0.2">
      <c r="B128" s="49"/>
      <c r="C128" s="3"/>
      <c r="D128" s="49"/>
      <c r="E128" s="49"/>
      <c r="F128" s="49"/>
      <c r="G128" s="49"/>
      <c r="I128" s="49"/>
      <c r="J128" s="3"/>
      <c r="K128" s="49"/>
      <c r="L128" s="49"/>
      <c r="M128" s="49"/>
      <c r="N128" s="49"/>
      <c r="P128" s="49"/>
      <c r="Q128" s="3"/>
      <c r="R128" s="49"/>
    </row>
    <row r="129" spans="2:18" x14ac:dyDescent="0.2">
      <c r="B129" s="112"/>
      <c r="C129" s="112"/>
      <c r="D129" s="49"/>
      <c r="E129" s="49"/>
      <c r="F129" s="49"/>
      <c r="G129" s="49"/>
      <c r="I129" s="112"/>
      <c r="J129" s="112"/>
      <c r="K129" s="49"/>
      <c r="L129" s="49"/>
      <c r="M129" s="49"/>
      <c r="N129" s="49"/>
      <c r="P129" s="112"/>
      <c r="Q129" s="112"/>
      <c r="R129" s="49"/>
    </row>
  </sheetData>
  <mergeCells count="22">
    <mergeCell ref="P54:U54"/>
    <mergeCell ref="P64:U64"/>
    <mergeCell ref="P73:U73"/>
    <mergeCell ref="B1:F1"/>
    <mergeCell ref="I1:M1"/>
    <mergeCell ref="P1:T1"/>
    <mergeCell ref="B3:G3"/>
    <mergeCell ref="I3:N3"/>
    <mergeCell ref="P3:U3"/>
    <mergeCell ref="P10:U10"/>
    <mergeCell ref="B14:G14"/>
    <mergeCell ref="I30:N30"/>
    <mergeCell ref="I122:K122"/>
    <mergeCell ref="B129:C129"/>
    <mergeCell ref="I129:J129"/>
    <mergeCell ref="P129:Q129"/>
    <mergeCell ref="B21:G21"/>
    <mergeCell ref="B34:G34"/>
    <mergeCell ref="B41:G41"/>
    <mergeCell ref="B50:G50"/>
    <mergeCell ref="B61:G61"/>
    <mergeCell ref="P48:U48"/>
  </mergeCells>
  <pageMargins left="0.25" right="0.25" top="0.75" bottom="0.75" header="0.3" footer="0.3"/>
  <pageSetup paperSize="9" scale="53" fitToHeight="0" orientation="landscape" r:id="rId1"/>
  <rowBreaks count="1" manualBreakCount="1">
    <brk id="8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5</vt:i4>
      </vt:variant>
    </vt:vector>
  </HeadingPairs>
  <TitlesOfParts>
    <vt:vector size="10" baseType="lpstr">
      <vt:lpstr>Январь</vt:lpstr>
      <vt:lpstr>Февраль</vt:lpstr>
      <vt:lpstr>Март</vt:lpstr>
      <vt:lpstr>Апрель</vt:lpstr>
      <vt:lpstr>Май</vt:lpstr>
      <vt:lpstr>Апрель!Область_печати</vt:lpstr>
      <vt:lpstr>Май!Область_печати</vt:lpstr>
      <vt:lpstr>Март!Область_печати</vt:lpstr>
      <vt:lpstr>Февраль!Область_печати</vt:lpstr>
      <vt:lpstr>Январь!Область_печати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i.yanuchkovskaya</cp:lastModifiedBy>
  <cp:lastPrinted>2021-06-01T10:07:43Z</cp:lastPrinted>
  <dcterms:created xsi:type="dcterms:W3CDTF">1996-10-08T23:32:33Z</dcterms:created>
  <dcterms:modified xsi:type="dcterms:W3CDTF">2021-06-01T12:41:47Z</dcterms:modified>
</cp:coreProperties>
</file>