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xr:revisionPtr revIDLastSave="0" documentId="13_ncr:1_{9C3B0DF7-F71D-40D6-AF79-7E26CE4988B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G5" i="1" l="1"/>
  <c r="G6" i="1"/>
  <c r="G7" i="1"/>
  <c r="G8" i="1"/>
  <c r="G9" i="1"/>
  <c r="G10" i="1"/>
  <c r="G11" i="1"/>
  <c r="G12" i="1"/>
  <c r="G13" i="1"/>
  <c r="G14" i="1"/>
  <c r="G15" i="1"/>
  <c r="H17" i="1"/>
  <c r="G4" i="1"/>
  <c r="J33" i="2" l="1"/>
  <c r="E33" i="2"/>
  <c r="E32" i="2"/>
  <c r="B33" i="2"/>
  <c r="J29" i="2" l="1"/>
  <c r="B29" i="2"/>
  <c r="E31" i="2"/>
  <c r="E30" i="2"/>
  <c r="A20" i="2" l="1"/>
  <c r="B22" i="2" l="1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B28" i="2"/>
  <c r="E28" i="2"/>
  <c r="J28" i="2"/>
  <c r="E29" i="2"/>
  <c r="B30" i="2"/>
  <c r="J30" i="2"/>
  <c r="B31" i="2"/>
  <c r="J31" i="2"/>
  <c r="B32" i="2"/>
  <c r="J32" i="2"/>
  <c r="I40" i="2"/>
  <c r="E21" i="2"/>
  <c r="B21" i="2" l="1"/>
  <c r="J21" i="2"/>
  <c r="I16" i="2"/>
  <c r="I45" i="2" s="1"/>
  <c r="D16" i="2"/>
  <c r="I42" i="2"/>
  <c r="I17" i="2"/>
  <c r="E17" i="1" l="1"/>
</calcChain>
</file>

<file path=xl/sharedStrings.xml><?xml version="1.0" encoding="utf-8"?>
<sst xmlns="http://schemas.openxmlformats.org/spreadsheetml/2006/main" count="69" uniqueCount="46">
  <si>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</si>
  <si>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</si>
  <si>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</si>
  <si>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</si>
  <si>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</si>
  <si>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</si>
  <si>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</si>
  <si>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</si>
  <si>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</si>
  <si>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</si>
  <si>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</si>
  <si>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Плунжер</t>
  </si>
  <si>
    <t>Втулка плунжера</t>
  </si>
  <si>
    <t>Воронка</t>
  </si>
  <si>
    <t>Дутьевая головка</t>
  </si>
  <si>
    <t>Трубка дутьевой головки</t>
  </si>
  <si>
    <t>Плита охлаждения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</si>
  <si>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</si>
  <si>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</si>
  <si>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</si>
  <si>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</si>
  <si>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</si>
  <si>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</si>
  <si>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</si>
  <si>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</si>
  <si>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Маркировка деталей</t>
  </si>
  <si>
    <t>Вес, кг.</t>
  </si>
  <si>
    <t>Вес полный, кг.</t>
  </si>
  <si>
    <t>ХXI-КПМ-30-1-500-7</t>
  </si>
  <si>
    <t>шт.</t>
  </si>
  <si>
    <t>Поддон чистовой формы</t>
  </si>
  <si>
    <t>Поддон черновой формы</t>
  </si>
  <si>
    <t>Центрирующее кольцо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</si>
  <si>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</si>
  <si>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</si>
  <si>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</si>
  <si>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начальник производственного участка</t>
  </si>
  <si>
    <t>Д.Е. Серков</t>
  </si>
  <si>
    <t xml:space="preserve">к серийному формокомплекту XXI-В-28-2.1б-500-1/Хорватия/ - </t>
  </si>
  <si>
    <t>Начальник производственного</t>
  </si>
  <si>
    <t>участка</t>
  </si>
  <si>
    <t>Зам. директора</t>
  </si>
  <si>
    <t>200CC OVAL FLASK</t>
  </si>
  <si>
    <t>к серийному формокомплекту XXI-В-28-2.1б-700:</t>
  </si>
  <si>
    <t xml:space="preserve">         Форомокомплект бутылки "Фирменная 2 тест, 0.7 л." в том числе</t>
  </si>
  <si>
    <t>Процент веса детали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</si>
</sst>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 wrapText="1"/>
    </xf>
    <xf numFmtId="0" fontId="9" fillId="0" borderId="2" xfId="0" applyFont="1" applyBorder="1" applyAlignment="1">
      <alignment horizontal="center" vertical="center" wrapText="1"/>
    </xf>
    <xf numFmtId="10" fontId="0" fillId="0" borderId="0" xfId="0" applyNumberFormat="1"/>
    <xf numFmtId="164" fontId="0" fillId="0" borderId="0" xfId="0" applyNumberFormat="1"/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4" sqref="F4:F15"/>
    </sheetView>
  </sheetViews>
  <sheetFormatPr defaultRowHeight="12.75" x14ac:dyDescent="0.2"/>
  <cols>
    <col min="1" max="1" width="45.140625" bestFit="1" customWidth="1"/>
    <col min="2" max="2" width="16" bestFit="1" customWidth="1"/>
    <col min="3" max="3" width="20.28515625" bestFit="1" customWidth="1"/>
    <col min="4" max="4" width="7.7109375" bestFit="1" customWidth="1"/>
    <col min="5" max="5" width="8.7109375" bestFit="1" customWidth="1"/>
  </cols>
  <sheetData>
    <row r="1" spans="1:8" x14ac:dyDescent="0.2">
      <c r="A1" t="s">
        <v>43</v>
      </c>
    </row>
    <row r="2" spans="1:8" x14ac:dyDescent="0.2">
      <c r="A2" t="s">
        <v>38</v>
      </c>
    </row>
    <row r="3" spans="1:8" ht="38.25" x14ac:dyDescent="0.2">
      <c r="A3" s="16" t="s">
        <v>23</v>
      </c>
      <c r="B3" s="16" t="s">
        <v>24</v>
      </c>
      <c r="C3" s="16" t="s">
        <v>25</v>
      </c>
      <c r="D3" s="16" t="s">
        <v>26</v>
      </c>
      <c r="E3" s="17" t="s">
        <v>27</v>
      </c>
      <c r="F3" s="16" t="s">
        <v>26</v>
      </c>
      <c r="G3" s="17" t="s">
        <v>27</v>
      </c>
      <c r="H3" s="28" t="s">
        <v>45</v>
      </c>
    </row>
    <row r="4" spans="1:8" x14ac:dyDescent="0.2">
      <c r="A4" s="18" t="s">
        <v>8</v>
      </c>
      <c r="B4" s="19">
        <v>2</v>
      </c>
      <c r="C4" s="20" t="s">
        <v>42</v>
      </c>
      <c r="D4" s="19"/>
      <c r="E4" s="19"/>
      <c r="F4" s="30">
        <f>G4/B4/1000</f>
        <v>2.52E-2</v>
      </c>
      <c r="G4">
        <f>$G$17*H4</f>
        <v>50.4</v>
      </c>
      <c r="H4" s="29">
        <v>0.36</v>
      </c>
    </row>
    <row r="5" spans="1:8" x14ac:dyDescent="0.2">
      <c r="A5" s="18" t="s">
        <v>30</v>
      </c>
      <c r="B5" s="19">
        <v>2</v>
      </c>
      <c r="C5" s="20" t="s">
        <v>42</v>
      </c>
      <c r="D5" s="19"/>
      <c r="E5" s="19"/>
      <c r="F5" s="30">
        <f t="shared" ref="F5:F15" si="0">G5/B5/1000</f>
        <v>3.5000000000000001E-3</v>
      </c>
      <c r="G5">
        <f t="shared" ref="G5:G15" si="1">$G$17*H5</f>
        <v>7</v>
      </c>
      <c r="H5" s="29">
        <v>0.05</v>
      </c>
    </row>
    <row r="6" spans="1:8" x14ac:dyDescent="0.2">
      <c r="A6" s="18" t="s">
        <v>9</v>
      </c>
      <c r="B6" s="19">
        <v>2</v>
      </c>
      <c r="C6" s="20" t="s">
        <v>42</v>
      </c>
      <c r="D6" s="19"/>
      <c r="E6" s="19"/>
      <c r="F6" s="30">
        <f t="shared" si="0"/>
        <v>2.9399999999999999E-2</v>
      </c>
      <c r="G6">
        <f t="shared" si="1"/>
        <v>58.8</v>
      </c>
      <c r="H6" s="29">
        <v>0.42</v>
      </c>
    </row>
    <row r="7" spans="1:8" x14ac:dyDescent="0.2">
      <c r="A7" s="18" t="s">
        <v>31</v>
      </c>
      <c r="B7" s="19">
        <v>2</v>
      </c>
      <c r="C7" s="20" t="s">
        <v>42</v>
      </c>
      <c r="D7" s="19"/>
      <c r="E7" s="19"/>
      <c r="F7" s="30">
        <f t="shared" si="0"/>
        <v>2.8000000000000004E-3</v>
      </c>
      <c r="G7">
        <f t="shared" si="1"/>
        <v>5.6000000000000005</v>
      </c>
      <c r="H7" s="29">
        <v>0.04</v>
      </c>
    </row>
    <row r="8" spans="1:8" x14ac:dyDescent="0.2">
      <c r="A8" s="18" t="s">
        <v>10</v>
      </c>
      <c r="B8" s="19">
        <v>2</v>
      </c>
      <c r="C8" s="20" t="s">
        <v>42</v>
      </c>
      <c r="D8" s="19"/>
      <c r="E8" s="19"/>
      <c r="F8" s="30">
        <f t="shared" si="0"/>
        <v>1.4000000000000002E-3</v>
      </c>
      <c r="G8">
        <f t="shared" si="1"/>
        <v>2.8000000000000003</v>
      </c>
      <c r="H8" s="29">
        <v>0.02</v>
      </c>
    </row>
    <row r="9" spans="1:8" x14ac:dyDescent="0.2">
      <c r="A9" s="18" t="s">
        <v>32</v>
      </c>
      <c r="B9" s="19">
        <v>2</v>
      </c>
      <c r="C9" s="20" t="s">
        <v>42</v>
      </c>
      <c r="D9" s="19"/>
      <c r="E9" s="19"/>
      <c r="F9" s="30">
        <f t="shared" si="0"/>
        <v>3.5000000000000005E-4</v>
      </c>
      <c r="G9">
        <f t="shared" si="1"/>
        <v>0.70000000000000007</v>
      </c>
      <c r="H9" s="29">
        <v>5.0000000000000001E-3</v>
      </c>
    </row>
    <row r="10" spans="1:8" x14ac:dyDescent="0.2">
      <c r="A10" s="18" t="s">
        <v>11</v>
      </c>
      <c r="B10" s="19">
        <v>3</v>
      </c>
      <c r="C10" s="20" t="s">
        <v>42</v>
      </c>
      <c r="D10" s="19"/>
      <c r="E10" s="19"/>
      <c r="F10" s="30">
        <f t="shared" si="0"/>
        <v>4.6666666666666672E-4</v>
      </c>
      <c r="G10">
        <f t="shared" si="1"/>
        <v>1.4000000000000001</v>
      </c>
      <c r="H10" s="29">
        <v>0.01</v>
      </c>
    </row>
    <row r="11" spans="1:8" x14ac:dyDescent="0.2">
      <c r="A11" s="18" t="s">
        <v>12</v>
      </c>
      <c r="B11" s="19">
        <v>2</v>
      </c>
      <c r="C11" s="20" t="s">
        <v>28</v>
      </c>
      <c r="D11" s="19"/>
      <c r="E11" s="19"/>
      <c r="F11" s="30">
        <f t="shared" si="0"/>
        <v>7.000000000000001E-4</v>
      </c>
      <c r="G11">
        <f t="shared" si="1"/>
        <v>1.4000000000000001</v>
      </c>
      <c r="H11" s="29">
        <v>0.01</v>
      </c>
    </row>
    <row r="12" spans="1:8" x14ac:dyDescent="0.2">
      <c r="A12" s="18" t="s">
        <v>13</v>
      </c>
      <c r="B12" s="19">
        <v>2</v>
      </c>
      <c r="C12" s="20" t="s">
        <v>42</v>
      </c>
      <c r="D12" s="19"/>
      <c r="E12" s="19"/>
      <c r="F12" s="30">
        <f t="shared" si="0"/>
        <v>2.1000000000000003E-3</v>
      </c>
      <c r="G12">
        <f t="shared" si="1"/>
        <v>4.2</v>
      </c>
      <c r="H12" s="29">
        <v>0.03</v>
      </c>
    </row>
    <row r="13" spans="1:8" x14ac:dyDescent="0.2">
      <c r="A13" s="18" t="s">
        <v>16</v>
      </c>
      <c r="B13" s="19">
        <v>1</v>
      </c>
      <c r="C13" s="20" t="s">
        <v>42</v>
      </c>
      <c r="D13" s="19"/>
      <c r="E13" s="19"/>
      <c r="F13" s="30">
        <f t="shared" si="0"/>
        <v>2.8000000000000004E-3</v>
      </c>
      <c r="G13">
        <f t="shared" si="1"/>
        <v>2.8000000000000003</v>
      </c>
      <c r="H13" s="29">
        <v>0.02</v>
      </c>
    </row>
    <row r="14" spans="1:8" x14ac:dyDescent="0.2">
      <c r="A14" s="21" t="s">
        <v>14</v>
      </c>
      <c r="B14" s="20">
        <v>3</v>
      </c>
      <c r="C14" s="20"/>
      <c r="D14" s="19"/>
      <c r="E14" s="19"/>
      <c r="F14" s="30">
        <f t="shared" si="0"/>
        <v>1.4000000000000002E-3</v>
      </c>
      <c r="G14">
        <f t="shared" si="1"/>
        <v>4.2</v>
      </c>
      <c r="H14" s="29">
        <v>0.03</v>
      </c>
    </row>
    <row r="15" spans="1:8" x14ac:dyDescent="0.2">
      <c r="A15" s="21" t="s">
        <v>15</v>
      </c>
      <c r="B15" s="22">
        <v>4</v>
      </c>
      <c r="C15" s="23"/>
      <c r="D15" s="19"/>
      <c r="E15" s="19"/>
      <c r="F15" s="30">
        <f t="shared" si="0"/>
        <v>1.7500000000000003E-4</v>
      </c>
      <c r="G15">
        <f t="shared" si="1"/>
        <v>0.70000000000000007</v>
      </c>
      <c r="H15" s="29">
        <v>5.0000000000000001E-3</v>
      </c>
    </row>
    <row r="17" spans="1:8" x14ac:dyDescent="0.2">
      <c r="A17" t="s">
        <v>44</v>
      </c>
      <c r="E17">
        <f>SUM(E4:E16)</f>
        <v>0</v>
      </c>
      <c r="G17">
        <v>140</v>
      </c>
      <c r="H17" s="29">
        <f>SUM(H4:H15)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5"/>
  <sheetViews>
    <sheetView view="pageBreakPreview" topLeftCell="A10" zoomScaleNormal="100" zoomScaleSheetLayoutView="100" workbookViewId="0">
      <selection activeCell="J34" sqref="J34"/>
    </sheetView>
  </sheetViews>
  <sheetFormatPr defaultColWidth="9.140625" defaultRowHeight="15" x14ac:dyDescent="0.25"/>
  <cols>
    <col min="1" max="3" width="9.140625" style="5"/>
    <col min="4" max="4" width="10.5703125" style="5" customWidth="1"/>
    <col min="5" max="5" width="9.140625" style="5"/>
    <col min="6" max="6" width="10.28515625" style="5" customWidth="1"/>
    <col min="7" max="7" width="9.140625" style="5" customWidth="1"/>
    <col min="8" max="8" width="16.5703125" style="5" bestFit="1" customWidth="1"/>
    <col min="9" max="9" width="18.5703125" style="5" customWidth="1"/>
    <col min="10" max="10" width="5.140625" style="5" bestFit="1" customWidth="1"/>
    <col min="11" max="11" width="4.5703125" style="5" customWidth="1"/>
    <col min="12" max="16384" width="9.140625" style="5"/>
  </cols>
  <sheetData>
    <row r="2" spans="1:11" s="1" customFormat="1" ht="17.25" x14ac:dyDescent="0.3">
      <c r="G2" s="2" t="s">
        <v>0</v>
      </c>
      <c r="H2" s="3"/>
      <c r="I2" s="3"/>
      <c r="J2" s="3"/>
      <c r="K2" s="3"/>
    </row>
    <row r="3" spans="1:11" s="1" customFormat="1" ht="17.25" x14ac:dyDescent="0.3">
      <c r="G3" s="2" t="s">
        <v>41</v>
      </c>
      <c r="H3" s="3"/>
      <c r="I3" s="3"/>
      <c r="J3" s="3"/>
      <c r="K3" s="3"/>
    </row>
    <row r="4" spans="1:11" s="1" customFormat="1" ht="17.25" x14ac:dyDescent="0.3">
      <c r="G4" s="2" t="s">
        <v>1</v>
      </c>
      <c r="H4" s="3"/>
      <c r="I4" s="3"/>
      <c r="J4" s="3"/>
      <c r="K4" s="3"/>
    </row>
    <row r="5" spans="1:11" s="1" customFormat="1" x14ac:dyDescent="0.25"/>
    <row r="6" spans="1:11" s="1" customFormat="1" ht="17.25" x14ac:dyDescent="0.3">
      <c r="G6" s="4"/>
      <c r="H6" s="4"/>
      <c r="I6" s="2" t="s">
        <v>2</v>
      </c>
      <c r="J6" s="3"/>
    </row>
    <row r="7" spans="1:11" s="1" customFormat="1" ht="17.25" x14ac:dyDescent="0.3">
      <c r="H7" s="3"/>
      <c r="I7" s="3"/>
      <c r="J7" s="3"/>
    </row>
    <row r="10" spans="1:11" ht="15" customHeight="1" x14ac:dyDescent="0.25">
      <c r="A10" s="26" t="s">
        <v>17</v>
      </c>
      <c r="B10" s="26"/>
      <c r="C10" s="26"/>
      <c r="D10" s="26"/>
      <c r="E10" s="26"/>
      <c r="F10" s="26"/>
      <c r="G10" s="26"/>
      <c r="H10" s="26"/>
      <c r="I10" s="26"/>
      <c r="J10" s="26"/>
    </row>
    <row r="12" spans="1:11" ht="15.75" x14ac:dyDescent="0.25">
      <c r="A12" s="6" t="s">
        <v>3</v>
      </c>
      <c r="B12" s="6"/>
      <c r="C12" s="6"/>
      <c r="D12" s="6"/>
      <c r="E12" s="6"/>
      <c r="F12" s="6"/>
      <c r="G12" s="7"/>
      <c r="H12" s="8">
        <v>44369</v>
      </c>
      <c r="I12" s="6"/>
      <c r="J12" s="7"/>
    </row>
    <row r="13" spans="1:11" ht="15.75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75" x14ac:dyDescent="0.25">
      <c r="A14" s="9" t="s">
        <v>5</v>
      </c>
      <c r="B14" s="10" t="s">
        <v>6</v>
      </c>
      <c r="C14" s="10"/>
      <c r="D14" s="11" t="s">
        <v>18</v>
      </c>
      <c r="E14" s="10"/>
      <c r="F14" s="10"/>
      <c r="H14" s="10"/>
      <c r="I14" s="10" t="s">
        <v>19</v>
      </c>
      <c r="J14" s="7"/>
    </row>
    <row r="15" spans="1:11" s="1" customFormat="1" ht="15.75" x14ac:dyDescent="0.25">
      <c r="A15" s="9" t="s">
        <v>5</v>
      </c>
      <c r="B15" s="10" t="s">
        <v>7</v>
      </c>
      <c r="C15" s="10"/>
      <c r="D15" s="11" t="s">
        <v>36</v>
      </c>
      <c r="E15" s="10"/>
      <c r="F15" s="10"/>
      <c r="G15" s="10"/>
      <c r="I15" s="10" t="s">
        <v>37</v>
      </c>
      <c r="J15" s="7"/>
    </row>
    <row r="16" spans="1:11" s="1" customFormat="1" ht="15.75" x14ac:dyDescent="0.25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75" x14ac:dyDescent="0.25">
      <c r="A17" s="6" t="s">
        <v>20</v>
      </c>
      <c r="B17" s="6"/>
      <c r="C17" s="6"/>
      <c r="D17" s="6"/>
      <c r="E17" s="6"/>
      <c r="F17" s="6"/>
      <c r="G17" s="6"/>
      <c r="H17" s="6"/>
      <c r="I17" s="8">
        <f>H12</f>
        <v>44369</v>
      </c>
      <c r="J17" s="7"/>
    </row>
    <row r="18" spans="1:11" ht="15.75" x14ac:dyDescent="0.25">
      <c r="A18" s="6" t="s">
        <v>21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75" x14ac:dyDescent="0.25">
      <c r="A19" s="6" t="s">
        <v>22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75" x14ac:dyDescent="0.25">
      <c r="A20" s="6" t="str">
        <f>Данные!A17</f>
        <v xml:space="preserve">         Форомокомплект бутылки "Фирменная 2 тест, 0.7 л." в том числе</v>
      </c>
      <c r="C20" s="6"/>
      <c r="D20" s="6"/>
      <c r="E20" s="6"/>
      <c r="F20" s="6"/>
      <c r="G20" s="6"/>
      <c r="H20" s="6"/>
      <c r="I20" s="6"/>
      <c r="J20" s="7"/>
    </row>
    <row r="21" spans="1:11" ht="15.75" x14ac:dyDescent="0.25">
      <c r="A21" s="6">
        <v>1</v>
      </c>
      <c r="B21" s="25" t="str">
        <f>Данные!A4</f>
        <v>Чистовая форма</v>
      </c>
      <c r="C21" s="25"/>
      <c r="D21" s="25"/>
      <c r="E21" s="6" t="str">
        <f>Данные!$A$1</f>
        <v>к серийному формокомплекту XXI-В-28-2.1б-700:</v>
      </c>
      <c r="F21" s="6"/>
      <c r="G21" s="6"/>
      <c r="H21" s="6"/>
      <c r="I21" s="6"/>
      <c r="J21" s="24">
        <f>Данные!B4</f>
        <v>2</v>
      </c>
      <c r="K21" s="6" t="s">
        <v>29</v>
      </c>
    </row>
    <row r="22" spans="1:11" ht="15.75" x14ac:dyDescent="0.25">
      <c r="A22" s="6">
        <v>2</v>
      </c>
      <c r="B22" s="25" t="str">
        <f>Данные!A5</f>
        <v>Поддон чистовой формы</v>
      </c>
      <c r="C22" s="25"/>
      <c r="D22" s="25"/>
      <c r="E22" s="6" t="str">
        <f>Данные!$A$1</f>
        <v>к серийному формокомплекту XXI-В-28-2.1б-700:</v>
      </c>
      <c r="F22" s="6"/>
      <c r="G22" s="6"/>
      <c r="H22" s="6"/>
      <c r="I22" s="6"/>
      <c r="J22" s="24">
        <f>Данные!B5</f>
        <v>2</v>
      </c>
      <c r="K22" s="6" t="s">
        <v>29</v>
      </c>
    </row>
    <row r="23" spans="1:11" ht="15.75" x14ac:dyDescent="0.25">
      <c r="A23" s="6">
        <v>3</v>
      </c>
      <c r="B23" s="25" t="str">
        <f>Данные!A6</f>
        <v>Черновая форма</v>
      </c>
      <c r="C23" s="25"/>
      <c r="D23" s="25"/>
      <c r="E23" s="6" t="str">
        <f>Данные!$A$1</f>
        <v>к серийному формокомплекту XXI-В-28-2.1б-700:</v>
      </c>
      <c r="F23" s="6"/>
      <c r="G23" s="6"/>
      <c r="H23" s="6"/>
      <c r="I23" s="6"/>
      <c r="J23" s="24">
        <f>Данные!B6</f>
        <v>2</v>
      </c>
      <c r="K23" s="6" t="s">
        <v>29</v>
      </c>
    </row>
    <row r="24" spans="1:11" ht="15.75" x14ac:dyDescent="0.25">
      <c r="A24" s="6">
        <v>4</v>
      </c>
      <c r="B24" s="25" t="str">
        <f>Данные!A7</f>
        <v>Поддон черновой формы</v>
      </c>
      <c r="C24" s="25"/>
      <c r="D24" s="25"/>
      <c r="E24" s="6" t="str">
        <f>Данные!$A$1</f>
        <v>к серийному формокомплекту XXI-В-28-2.1б-700:</v>
      </c>
      <c r="F24" s="6"/>
      <c r="G24" s="6"/>
      <c r="H24" s="6"/>
      <c r="I24" s="6"/>
      <c r="J24" s="24">
        <f>Данные!B7</f>
        <v>2</v>
      </c>
      <c r="K24" s="6" t="s">
        <v>29</v>
      </c>
    </row>
    <row r="25" spans="1:11" ht="15.75" x14ac:dyDescent="0.25">
      <c r="A25" s="6">
        <v>5</v>
      </c>
      <c r="B25" s="25" t="str">
        <f>Данные!A8</f>
        <v>Горловое кольцо</v>
      </c>
      <c r="C25" s="25"/>
      <c r="D25" s="25"/>
      <c r="E25" s="6" t="str">
        <f>Данные!$A$1</f>
        <v>к серийному формокомплекту XXI-В-28-2.1б-700:</v>
      </c>
      <c r="F25" s="6"/>
      <c r="G25" s="6"/>
      <c r="H25" s="6"/>
      <c r="I25" s="6"/>
      <c r="J25" s="24">
        <f>Данные!B8</f>
        <v>2</v>
      </c>
      <c r="K25" s="6" t="s">
        <v>29</v>
      </c>
    </row>
    <row r="26" spans="1:11" ht="15.75" x14ac:dyDescent="0.25">
      <c r="A26" s="6">
        <v>6</v>
      </c>
      <c r="B26" s="25" t="str">
        <f>Данные!A9</f>
        <v>Центрирующее кольцо</v>
      </c>
      <c r="C26" s="25"/>
      <c r="D26" s="25"/>
      <c r="E26" s="6" t="str">
        <f>Данные!$A$1</f>
        <v>к серийному формокомплекту XXI-В-28-2.1б-700:</v>
      </c>
      <c r="F26" s="6"/>
      <c r="G26" s="6"/>
      <c r="H26" s="6"/>
      <c r="I26" s="6"/>
      <c r="J26" s="24">
        <f>Данные!B9</f>
        <v>2</v>
      </c>
      <c r="K26" s="6" t="s">
        <v>29</v>
      </c>
    </row>
    <row r="27" spans="1:11" ht="15.75" x14ac:dyDescent="0.25">
      <c r="A27" s="6">
        <v>7</v>
      </c>
      <c r="B27" s="25" t="str">
        <f>Данные!A10</f>
        <v>Плунжер</v>
      </c>
      <c r="C27" s="25"/>
      <c r="D27" s="25"/>
      <c r="E27" s="6" t="str">
        <f>Данные!$A$1</f>
        <v>к серийному формокомплекту XXI-В-28-2.1б-700:</v>
      </c>
      <c r="F27" s="6"/>
      <c r="G27" s="6"/>
      <c r="H27" s="6"/>
      <c r="I27" s="6"/>
      <c r="J27" s="24">
        <f>Данные!B10</f>
        <v>3</v>
      </c>
      <c r="K27" s="6" t="s">
        <v>29</v>
      </c>
    </row>
    <row r="28" spans="1:11" ht="15.75" x14ac:dyDescent="0.25">
      <c r="A28" s="6">
        <v>8</v>
      </c>
      <c r="B28" s="25" t="str">
        <f>Данные!A11</f>
        <v>Втулка плунжера</v>
      </c>
      <c r="C28" s="25"/>
      <c r="D28" s="25"/>
      <c r="E28" s="6" t="str">
        <f>Данные!$A$1</f>
        <v>к серийному формокомплекту XXI-В-28-2.1б-700:</v>
      </c>
      <c r="F28" s="6"/>
      <c r="G28" s="6"/>
      <c r="H28" s="6"/>
      <c r="I28" s="6"/>
      <c r="J28" s="24">
        <f>Данные!B11</f>
        <v>2</v>
      </c>
      <c r="K28" s="6" t="s">
        <v>29</v>
      </c>
    </row>
    <row r="29" spans="1:11" ht="15.75" x14ac:dyDescent="0.25">
      <c r="A29" s="6">
        <v>9</v>
      </c>
      <c r="B29" s="25" t="str">
        <f>Данные!A15</f>
        <v>Трубка дутьевой головки</v>
      </c>
      <c r="C29" s="25"/>
      <c r="D29" s="25"/>
      <c r="E29" s="6" t="str">
        <f>Данные!$A$1</f>
        <v>к серийному формокомплекту XXI-В-28-2.1б-700:</v>
      </c>
      <c r="F29" s="6"/>
      <c r="G29" s="6"/>
      <c r="H29" s="6"/>
      <c r="I29" s="6"/>
      <c r="J29" s="24">
        <f>Данные!B15</f>
        <v>4</v>
      </c>
      <c r="K29" s="6" t="s">
        <v>29</v>
      </c>
    </row>
    <row r="30" spans="1:11" ht="15.75" x14ac:dyDescent="0.25">
      <c r="A30" s="6">
        <v>10</v>
      </c>
      <c r="B30" s="25" t="str">
        <f>Данные!A12</f>
        <v>Воронка</v>
      </c>
      <c r="C30" s="25"/>
      <c r="D30" s="25"/>
      <c r="E30" s="6" t="str">
        <f>Данные!A1</f>
        <v>к серийному формокомплекту XXI-В-28-2.1б-700:</v>
      </c>
      <c r="F30" s="6"/>
      <c r="G30" s="6"/>
      <c r="H30" s="6"/>
      <c r="I30" s="6"/>
      <c r="J30" s="24">
        <f>Данные!B12</f>
        <v>2</v>
      </c>
      <c r="K30" s="6" t="s">
        <v>29</v>
      </c>
    </row>
    <row r="31" spans="1:11" ht="15.75" x14ac:dyDescent="0.25">
      <c r="A31" s="6">
        <v>11</v>
      </c>
      <c r="B31" s="25" t="str">
        <f>Данные!A13</f>
        <v>Плита охлаждения</v>
      </c>
      <c r="C31" s="25"/>
      <c r="D31" s="25"/>
      <c r="E31" s="6" t="str">
        <f>Данные!A1</f>
        <v>к серийному формокомплекту XXI-В-28-2.1б-700:</v>
      </c>
      <c r="F31" s="6"/>
      <c r="G31" s="6"/>
      <c r="H31" s="6"/>
      <c r="I31" s="6"/>
      <c r="J31" s="24">
        <f>Данные!B13</f>
        <v>1</v>
      </c>
      <c r="K31" s="6" t="s">
        <v>29</v>
      </c>
    </row>
    <row r="32" spans="1:11" ht="15.75" x14ac:dyDescent="0.25">
      <c r="A32" s="6">
        <v>12</v>
      </c>
      <c r="B32" s="25" t="str">
        <f>Данные!A14</f>
        <v>Дутьевая головка</v>
      </c>
      <c r="C32" s="25"/>
      <c r="D32" s="25"/>
      <c r="E32" s="6" t="str">
        <f>Данные!A1</f>
        <v>к серийному формокомплекту XXI-В-28-2.1б-700:</v>
      </c>
      <c r="F32" s="6"/>
      <c r="G32" s="6"/>
      <c r="H32" s="6"/>
      <c r="I32" s="6"/>
      <c r="J32" s="24">
        <f>Данные!B14</f>
        <v>3</v>
      </c>
      <c r="K32" s="6" t="s">
        <v>29</v>
      </c>
    </row>
    <row r="33" spans="1:11" ht="15.75" x14ac:dyDescent="0.25">
      <c r="A33" s="6">
        <v>13</v>
      </c>
      <c r="B33" s="25" t="str">
        <f>Данные!A15</f>
        <v>Трубка дутьевой головки</v>
      </c>
      <c r="C33" s="25"/>
      <c r="D33" s="25"/>
      <c r="E33" s="6" t="str">
        <f>Данные!A1</f>
        <v>к серийному формокомплекту XXI-В-28-2.1б-700:</v>
      </c>
      <c r="F33" s="6"/>
      <c r="G33" s="6"/>
      <c r="H33" s="6"/>
      <c r="I33" s="6"/>
      <c r="J33" s="24">
        <f>Данные!B15</f>
        <v>4</v>
      </c>
      <c r="K33" s="6" t="s">
        <v>29</v>
      </c>
    </row>
    <row r="34" spans="1:11" ht="15.75" x14ac:dyDescent="0.25">
      <c r="A34" s="6"/>
      <c r="B34" s="6"/>
      <c r="C34" s="6"/>
      <c r="D34" s="6"/>
      <c r="E34" s="6"/>
      <c r="F34" s="6"/>
      <c r="G34" s="6"/>
      <c r="H34" s="6"/>
      <c r="I34" s="6"/>
      <c r="J34" s="7"/>
    </row>
    <row r="35" spans="1:11" ht="15.6" customHeight="1" x14ac:dyDescent="0.25">
      <c r="A35" s="27" t="s">
        <v>33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5.6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5.6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5.75" x14ac:dyDescent="0.25">
      <c r="A38" s="6"/>
      <c r="B38" s="6"/>
      <c r="C38" s="6"/>
      <c r="D38" s="12"/>
      <c r="E38" s="12"/>
      <c r="F38" s="12"/>
      <c r="G38" s="12"/>
      <c r="H38" s="12"/>
      <c r="I38" s="6"/>
      <c r="J38" s="7"/>
    </row>
    <row r="39" spans="1:11" ht="15.75" x14ac:dyDescent="0.25">
      <c r="A39" s="6"/>
      <c r="B39" s="6"/>
      <c r="C39" s="6"/>
      <c r="D39" s="6"/>
      <c r="E39" s="6"/>
      <c r="F39" s="6"/>
      <c r="G39" s="6"/>
      <c r="H39" s="6"/>
      <c r="I39" s="6"/>
      <c r="J39" s="7"/>
    </row>
    <row r="40" spans="1:11" ht="15.75" x14ac:dyDescent="0.25">
      <c r="A40" s="6"/>
      <c r="B40" s="6"/>
      <c r="C40" s="6" t="s">
        <v>34</v>
      </c>
      <c r="D40" s="6"/>
      <c r="E40" s="6"/>
      <c r="G40" s="13"/>
      <c r="H40" s="13"/>
      <c r="I40" s="6" t="str">
        <f>I14</f>
        <v>Я.В. Карчмит</v>
      </c>
      <c r="J40" s="6"/>
    </row>
    <row r="41" spans="1:11" ht="15.75" x14ac:dyDescent="0.25">
      <c r="A41" s="6"/>
      <c r="B41" s="6"/>
      <c r="C41" s="6"/>
      <c r="D41" s="6"/>
      <c r="E41" s="6"/>
      <c r="G41" s="6"/>
      <c r="H41" s="6"/>
      <c r="I41" s="6"/>
      <c r="J41" s="6"/>
    </row>
    <row r="42" spans="1:11" ht="15.75" x14ac:dyDescent="0.25">
      <c r="A42" s="6"/>
      <c r="B42" s="6"/>
      <c r="C42" s="6" t="s">
        <v>39</v>
      </c>
      <c r="D42" s="6"/>
      <c r="E42" s="6"/>
      <c r="G42" s="14"/>
      <c r="H42" s="14"/>
      <c r="I42" s="6" t="str">
        <f>I15</f>
        <v>Д.Е. Серков</v>
      </c>
    </row>
    <row r="43" spans="1:11" ht="18" x14ac:dyDescent="0.25">
      <c r="A43" s="15"/>
      <c r="B43" s="15"/>
      <c r="C43" s="6" t="s">
        <v>40</v>
      </c>
      <c r="D43" s="15"/>
      <c r="E43" s="15"/>
    </row>
    <row r="44" spans="1:11" ht="18" x14ac:dyDescent="0.25">
      <c r="A44" s="15"/>
      <c r="B44" s="15"/>
      <c r="C44" s="6"/>
      <c r="D44" s="15"/>
      <c r="E44" s="15"/>
    </row>
    <row r="45" spans="1:11" ht="18" x14ac:dyDescent="0.25">
      <c r="A45" s="15"/>
      <c r="B45" s="15"/>
      <c r="C45" s="6" t="s">
        <v>35</v>
      </c>
      <c r="D45" s="15"/>
      <c r="E45" s="15"/>
      <c r="G45" s="13"/>
      <c r="H45" s="13"/>
      <c r="I45" s="6" t="str">
        <f>I16</f>
        <v>А.Д. Гавриленко</v>
      </c>
      <c r="J45" s="6"/>
    </row>
  </sheetData>
  <mergeCells count="15">
    <mergeCell ref="B25:D25"/>
    <mergeCell ref="B26:D26"/>
    <mergeCell ref="B27:D27"/>
    <mergeCell ref="A35:K37"/>
    <mergeCell ref="B28:D28"/>
    <mergeCell ref="B29:D29"/>
    <mergeCell ref="B30:D30"/>
    <mergeCell ref="B31:D31"/>
    <mergeCell ref="B32:D32"/>
    <mergeCell ref="B33:D33"/>
    <mergeCell ref="B21:D21"/>
    <mergeCell ref="A10:J10"/>
    <mergeCell ref="B22:D22"/>
    <mergeCell ref="B23:D23"/>
    <mergeCell ref="B24:D24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i.yanuchkovskaya</cp:lastModifiedBy>
  <cp:lastPrinted>2021-06-22T07:20:21Z</cp:lastPrinted>
  <dcterms:created xsi:type="dcterms:W3CDTF">2019-12-05T10:03:19Z</dcterms:created>
  <dcterms:modified xsi:type="dcterms:W3CDTF">2021-06-22T13:13:36Z</dcterms:modified>
</cp:coreProperties>
</file>