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bookViews>
    <workbookView xWindow="360" yWindow="12" windowWidth="18780" windowHeight="13296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Лист1!$A$1:$L$39</definedName>
  </definedNames>
  <calcPr calcId="152511"/>
</workbook>
</file>

<file path=xl/calcChain.xml><?xml version="1.0" encoding="utf-8"?>
<calcChain xmlns="http://schemas.openxmlformats.org/spreadsheetml/2006/main">
  <c r="A7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G7" i="1"/>
  <c r="G9" i="1"/>
  <c r="G10" i="1"/>
  <c r="G11" i="1"/>
  <c r="G12" i="1"/>
  <c r="G13" i="1"/>
  <c r="G14" i="1"/>
  <c r="G15" i="1"/>
  <c r="G16" i="1"/>
  <c r="G17" i="1"/>
  <c r="G18" i="1"/>
  <c r="G6" i="1"/>
  <c r="A22" i="1"/>
  <c r="G23" i="1" s="1"/>
  <c r="E33" i="1"/>
  <c r="F33" i="1"/>
  <c r="A39" i="1" s="1"/>
  <c r="H33" i="1" l="1"/>
  <c r="G22" i="1"/>
  <c r="I22" i="1" s="1"/>
  <c r="I23" i="1" s="1"/>
  <c r="H22" i="1"/>
  <c r="H23" i="1" s="1"/>
  <c r="G33" i="1" l="1"/>
  <c r="C39" i="1" s="1"/>
  <c r="D39" i="1" s="1"/>
  <c r="I33" i="1" l="1"/>
</calcChain>
</file>

<file path=xl/sharedStrings.xml><?xml version="1.0" encoding="utf-8"?>
<sst xmlns="http://schemas.openxmlformats.org/spreadsheetml/2006/main" count="55" uniqueCount="42">
  <si>
    <t>Наименование деталей</t>
  </si>
  <si>
    <t>Маркировка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</si>
  <si>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</si>
  <si>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</si>
  <si>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</si>
  <si>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</si>
  <si>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</si>
  <si>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</si>
  <si>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</si>
  <si>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</si>
  <si>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</si>
  <si>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</si>
  <si>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</si>
  <si>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</si>
  <si>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</si>
  <si>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</si>
  <si>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</si>
  <si>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</si>
  <si>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</si>
  <si>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</si>
  <si>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</si>
  <si>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</si>
  <si>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</si>
  <si>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</si>
  <si>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</si>
  <si>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</si>
  <si>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</si>
  <si>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</si>
  <si>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</si>
  <si>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Втулка плунжера</t>
  </si>
  <si>
    <t>Фактическое количество деталей по акту приемки, шт.</t>
  </si>
  <si>
    <t>Остаточный ресурс детали, %</t>
  </si>
  <si>
    <t>Фактически пригодных деталей, шт.</t>
  </si>
  <si>
    <t>Кол-во непригодных, шт.</t>
  </si>
  <si>
    <t>Кол-во по ТТН, шт</t>
  </si>
  <si>
    <t>№ п/п</t>
  </si>
  <si>
    <t>Начальник УРФ                                             А.Д. Гавриленко</t>
  </si>
  <si>
    <t>Формокомплект бутылки  "Тоник 0.2" тип V-GPI-630-200</t>
  </si>
  <si>
    <t xml:space="preserve"> (владелец )</t>
  </si>
  <si>
    <t>Дата поставки  (c остаточным ресурсом %)</t>
  </si>
  <si>
    <t>Чистовой поддон бронза</t>
  </si>
  <si>
    <t>TONIC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</si>
</sst>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8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5">
    <xf numFmtId="0" fontId="0" fillId="0" borderId="0" xfId="0"/>
    <xf numFmtId="0" fontId="0" fillId="0" borderId="0" xfId="0" applyBorder="1"/>
    <xf numFmtId="0" fontId="3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5" fontId="0" fillId="0" borderId="1" xfId="2" applyNumberFormat="1" applyFont="1" applyBorder="1"/>
    <xf numFmtId="0" fontId="4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2" xfId="0" applyBorder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165" fontId="0" fillId="0" borderId="6" xfId="2" applyNumberFormat="1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9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3" xfId="1" applyNumberFormat="1" applyFont="1" applyBorder="1" applyAlignment="1">
      <alignment horizontal="center"/>
    </xf>
    <xf numFmtId="10" fontId="0" fillId="0" borderId="14" xfId="1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165" fontId="0" fillId="0" borderId="1" xfId="2" applyNumberFormat="1" applyFont="1" applyBorder="1" applyAlignment="1">
      <alignment horizontal="center"/>
    </xf>
    <xf numFmtId="165" fontId="0" fillId="0" borderId="16" xfId="2" applyNumberFormat="1" applyFont="1" applyBorder="1" applyAlignment="1">
      <alignment horizontal="center"/>
    </xf>
    <xf numFmtId="0" fontId="13" fillId="0" borderId="0" xfId="0" applyFont="1"/>
    <xf numFmtId="167" fontId="0" fillId="0" borderId="9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0" fontId="0" fillId="0" borderId="19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0" fillId="0" borderId="3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165" fontId="0" fillId="0" borderId="24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0" fillId="0" borderId="2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3" fontId="0" fillId="0" borderId="18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7" xfId="0" applyNumberFormat="1" applyFill="1" applyBorder="1" applyAlignment="1">
      <alignment horizontal="center"/>
    </xf>
    <xf numFmtId="165" fontId="0" fillId="0" borderId="17" xfId="2" applyNumberFormat="1" applyFont="1" applyFill="1" applyBorder="1"/>
    <xf numFmtId="10" fontId="0" fillId="0" borderId="19" xfId="0" applyNumberFormat="1" applyFill="1" applyBorder="1" applyAlignment="1">
      <alignment horizontal="center"/>
    </xf>
    <xf numFmtId="165" fontId="0" fillId="0" borderId="17" xfId="2" applyNumberFormat="1" applyFont="1" applyFill="1" applyBorder="1" applyAlignment="1">
      <alignment horizontal="center"/>
    </xf>
    <xf numFmtId="10" fontId="0" fillId="0" borderId="20" xfId="1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/>
    </xf>
    <xf numFmtId="165" fontId="0" fillId="0" borderId="1" xfId="2" applyNumberFormat="1" applyFont="1" applyFill="1" applyBorder="1"/>
    <xf numFmtId="165" fontId="0" fillId="0" borderId="1" xfId="2" applyNumberFormat="1" applyFont="1" applyFill="1" applyBorder="1" applyAlignment="1">
      <alignment horizontal="center"/>
    </xf>
    <xf numFmtId="10" fontId="0" fillId="0" borderId="14" xfId="1" applyNumberFormat="1" applyFont="1" applyFill="1" applyBorder="1" applyAlignment="1">
      <alignment horizontal="center" vertical="center" wrapText="1"/>
    </xf>
    <xf numFmtId="14" fontId="0" fillId="0" borderId="17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9" fillId="0" borderId="0" xfId="0" applyFont="1" applyBorder="1" applyAlignment="1"/>
    <xf numFmtId="0" fontId="0" fillId="0" borderId="0" xfId="0" applyAlignment="1"/>
    <xf numFmtId="168" fontId="4" fillId="3" borderId="13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A10" zoomScaleSheetLayoutView="100" workbookViewId="0">
      <selection activeCell="G23" sqref="G23"/>
    </sheetView>
  </sheetViews>
  <sheetFormatPr defaultRowHeight="13.2"/>
  <cols>
    <col min="1" max="1" width="12.109375" customWidth="1"/>
    <col min="2" max="2" width="22" customWidth="1"/>
    <col min="3" max="3" width="16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03" t="s">
        <v>37</v>
      </c>
      <c r="B1" s="103"/>
      <c r="C1" s="103"/>
      <c r="D1" s="103"/>
      <c r="E1" s="103"/>
      <c r="F1" s="103"/>
      <c r="G1" s="103"/>
      <c r="H1" s="103"/>
      <c r="I1" s="103"/>
      <c r="J1" s="93"/>
      <c r="K1" s="93"/>
      <c r="L1" s="93"/>
    </row>
    <row r="2" spans="1:13" ht="15.6">
      <c r="A2" s="103" t="s">
        <v>38</v>
      </c>
      <c r="B2" s="103"/>
      <c r="C2" s="103"/>
      <c r="D2" s="103"/>
      <c r="E2" s="103"/>
      <c r="F2" s="103"/>
      <c r="G2" s="103"/>
      <c r="H2" s="103"/>
      <c r="I2" s="103"/>
      <c r="J2" s="89"/>
      <c r="K2" s="89"/>
      <c r="L2" s="89"/>
    </row>
    <row r="3" spans="1:13">
      <c r="A3" s="104" t="s">
        <v>39</v>
      </c>
      <c r="B3" s="104"/>
      <c r="C3" s="104"/>
      <c r="D3" s="104"/>
      <c r="E3" s="104"/>
      <c r="F3" s="104"/>
      <c r="G3" s="104"/>
      <c r="H3" s="104"/>
      <c r="I3" s="104"/>
      <c r="K3" s="37"/>
      <c r="L3" s="37"/>
      <c r="M3" s="1"/>
    </row>
    <row r="4" spans="1:13" ht="16.2" thickBot="1">
      <c r="A4" s="1"/>
      <c r="B4" s="2"/>
      <c r="C4" s="2"/>
      <c r="F4" s="3"/>
      <c r="G4" s="4"/>
      <c r="H4" s="3"/>
      <c r="I4" s="3"/>
      <c r="J4" s="37"/>
      <c r="K4" s="37"/>
      <c r="M4" s="11"/>
    </row>
    <row r="5" spans="1:13" ht="66.599999999999994" thickBot="1">
      <c r="A5" s="39" t="s">
        <v>35</v>
      </c>
      <c r="B5" s="40" t="s">
        <v>0</v>
      </c>
      <c r="C5" s="40" t="s">
        <v>1</v>
      </c>
      <c r="D5" s="40" t="s">
        <v>34</v>
      </c>
      <c r="E5" s="40" t="s">
        <v>30</v>
      </c>
      <c r="F5" s="40" t="s">
        <v>33</v>
      </c>
      <c r="G5" s="40" t="s">
        <v>32</v>
      </c>
      <c r="H5" s="92" t="s">
        <v>31</v>
      </c>
      <c r="I5" s="73"/>
      <c r="J5" s="73"/>
      <c r="K5" s="73"/>
      <c r="L5" s="73"/>
    </row>
    <row r="6" spans="1:13">
      <c r="A6" s="45">
        <v>1</v>
      </c>
      <c r="B6" s="58" t="s">
        <v>12</v>
      </c>
      <c r="C6" s="7" t="s">
        <v>41</v>
      </c>
      <c r="D6" s="47">
        <v>24</v>
      </c>
      <c r="E6" s="47">
        <v>24</v>
      </c>
      <c r="F6" s="46"/>
      <c r="G6" s="47">
        <f>E6-F6</f>
        <v>24</v>
      </c>
      <c r="H6" s="52"/>
      <c r="I6" s="91"/>
      <c r="J6" s="1"/>
      <c r="K6" s="1"/>
      <c r="L6" s="91"/>
    </row>
    <row r="7" spans="1:13">
      <c r="A7" s="48">
        <f>A6+1</f>
        <v>2</v>
      </c>
      <c r="B7" s="59" t="s">
        <v>4</v>
      </c>
      <c r="C7" s="7" t="s">
        <v>41</v>
      </c>
      <c r="D7" s="7">
        <v>23</v>
      </c>
      <c r="E7" s="7">
        <v>24</v>
      </c>
      <c r="F7" s="23"/>
      <c r="G7" s="7">
        <f t="shared" ref="G7:G18" si="0">E7-F7</f>
        <v>24</v>
      </c>
      <c r="H7" s="53"/>
      <c r="I7" s="91"/>
      <c r="J7" s="1"/>
      <c r="K7" s="1"/>
      <c r="L7" s="91"/>
    </row>
    <row r="8" spans="1:13">
      <c r="A8" s="48"/>
      <c r="B8" s="59" t="s">
        <v>40</v>
      </c>
      <c r="C8" s="7" t="s">
        <v>41</v>
      </c>
      <c r="D8" s="7">
        <v>25</v>
      </c>
      <c r="E8" s="7"/>
      <c r="F8" s="23"/>
      <c r="G8" s="7"/>
      <c r="H8" s="53"/>
      <c r="I8" s="91"/>
      <c r="J8" s="1"/>
      <c r="K8" s="1"/>
      <c r="L8" s="91"/>
    </row>
    <row r="9" spans="1:13">
      <c r="A9" s="48">
        <f>A7+1</f>
        <v>3</v>
      </c>
      <c r="B9" s="59" t="s">
        <v>2</v>
      </c>
      <c r="C9" s="7" t="s">
        <v>41</v>
      </c>
      <c r="D9" s="7">
        <v>32</v>
      </c>
      <c r="E9" s="7">
        <v>32</v>
      </c>
      <c r="F9" s="23"/>
      <c r="G9" s="7">
        <f t="shared" si="0"/>
        <v>32</v>
      </c>
      <c r="H9" s="54"/>
      <c r="I9" s="91"/>
      <c r="J9" s="1"/>
      <c r="K9" s="1"/>
      <c r="L9" s="91"/>
    </row>
    <row r="10" spans="1:13">
      <c r="A10" s="48">
        <f t="shared" ref="A10:A18" si="1">A9+1</f>
        <v>4</v>
      </c>
      <c r="B10" s="59" t="s">
        <v>3</v>
      </c>
      <c r="C10" s="7" t="s">
        <v>41</v>
      </c>
      <c r="D10" s="7">
        <v>32</v>
      </c>
      <c r="E10" s="7">
        <v>32</v>
      </c>
      <c r="F10" s="23"/>
      <c r="G10" s="7">
        <f t="shared" si="0"/>
        <v>32</v>
      </c>
      <c r="H10" s="54"/>
      <c r="I10" s="91"/>
      <c r="J10" s="66"/>
      <c r="K10" s="1"/>
      <c r="L10" s="91"/>
    </row>
    <row r="11" spans="1:13">
      <c r="A11" s="48">
        <f t="shared" si="1"/>
        <v>5</v>
      </c>
      <c r="B11" s="60" t="s">
        <v>28</v>
      </c>
      <c r="C11" s="7" t="s">
        <v>41</v>
      </c>
      <c r="D11" s="7">
        <v>30</v>
      </c>
      <c r="E11" s="7">
        <v>20</v>
      </c>
      <c r="F11" s="23"/>
      <c r="G11" s="7">
        <f t="shared" si="0"/>
        <v>20</v>
      </c>
      <c r="H11" s="54"/>
      <c r="I11" s="66"/>
      <c r="J11" s="66"/>
      <c r="K11" s="66"/>
      <c r="L11" s="91"/>
    </row>
    <row r="12" spans="1:13">
      <c r="A12" s="48">
        <f t="shared" si="1"/>
        <v>6</v>
      </c>
      <c r="B12" s="59" t="s">
        <v>29</v>
      </c>
      <c r="C12" s="7" t="s">
        <v>41</v>
      </c>
      <c r="D12" s="7">
        <v>30</v>
      </c>
      <c r="E12" s="7">
        <v>20</v>
      </c>
      <c r="F12" s="23"/>
      <c r="G12" s="7">
        <f t="shared" si="0"/>
        <v>20</v>
      </c>
      <c r="H12" s="54"/>
      <c r="I12" s="91"/>
      <c r="J12" s="66"/>
      <c r="K12" s="1"/>
      <c r="L12" s="91"/>
    </row>
    <row r="13" spans="1:13">
      <c r="A13" s="48">
        <f t="shared" si="1"/>
        <v>7</v>
      </c>
      <c r="B13" s="59" t="s">
        <v>6</v>
      </c>
      <c r="C13" s="7" t="s">
        <v>41</v>
      </c>
      <c r="D13" s="7">
        <v>100</v>
      </c>
      <c r="E13" s="7">
        <v>60</v>
      </c>
      <c r="F13" s="35"/>
      <c r="G13" s="7">
        <f t="shared" si="0"/>
        <v>60</v>
      </c>
      <c r="H13" s="54"/>
      <c r="I13" s="66"/>
      <c r="J13" s="66"/>
      <c r="K13" s="66"/>
      <c r="L13" s="91"/>
      <c r="M13" s="33"/>
    </row>
    <row r="14" spans="1:13" ht="14.25" customHeight="1">
      <c r="A14" s="48">
        <f t="shared" si="1"/>
        <v>8</v>
      </c>
      <c r="B14" s="60" t="s">
        <v>9</v>
      </c>
      <c r="C14" s="7" t="s">
        <v>41</v>
      </c>
      <c r="D14" s="7">
        <v>24</v>
      </c>
      <c r="E14" s="7">
        <v>20</v>
      </c>
      <c r="F14" s="36"/>
      <c r="G14" s="7">
        <f t="shared" si="0"/>
        <v>20</v>
      </c>
      <c r="H14" s="54"/>
      <c r="I14" s="66"/>
      <c r="J14" s="66"/>
      <c r="K14" s="66"/>
      <c r="L14" s="91"/>
      <c r="M14" s="33"/>
    </row>
    <row r="15" spans="1:13" ht="14.25" customHeight="1">
      <c r="A15" s="48">
        <f t="shared" si="1"/>
        <v>9</v>
      </c>
      <c r="B15" s="60" t="s">
        <v>11</v>
      </c>
      <c r="C15" s="7" t="s">
        <v>41</v>
      </c>
      <c r="D15" s="7">
        <v>8</v>
      </c>
      <c r="E15" s="7">
        <v>8</v>
      </c>
      <c r="F15" s="23"/>
      <c r="G15" s="7">
        <f t="shared" si="0"/>
        <v>8</v>
      </c>
      <c r="H15" s="54" t="s">
        <v>25</v>
      </c>
      <c r="I15" s="66"/>
      <c r="J15" s="66"/>
      <c r="K15" s="66"/>
      <c r="L15" s="91"/>
    </row>
    <row r="16" spans="1:13" ht="14.25" customHeight="1">
      <c r="A16" s="48">
        <f t="shared" si="1"/>
        <v>10</v>
      </c>
      <c r="B16" s="59" t="s">
        <v>5</v>
      </c>
      <c r="C16" s="7" t="s">
        <v>41</v>
      </c>
      <c r="D16" s="7">
        <v>50</v>
      </c>
      <c r="E16" s="7">
        <v>50</v>
      </c>
      <c r="F16" s="35"/>
      <c r="G16" s="7">
        <f t="shared" si="0"/>
        <v>50</v>
      </c>
      <c r="H16" s="54"/>
      <c r="I16" s="66"/>
      <c r="J16" s="66"/>
      <c r="K16" s="66"/>
      <c r="L16" s="91"/>
    </row>
    <row r="17" spans="1:12" ht="14.25" customHeight="1">
      <c r="A17" s="48">
        <f t="shared" si="1"/>
        <v>11</v>
      </c>
      <c r="B17" s="59" t="s">
        <v>8</v>
      </c>
      <c r="C17" s="7" t="s">
        <v>41</v>
      </c>
      <c r="D17" s="7">
        <v>80</v>
      </c>
      <c r="E17" s="7">
        <v>60</v>
      </c>
      <c r="F17" s="23"/>
      <c r="G17" s="7">
        <f t="shared" si="0"/>
        <v>60</v>
      </c>
      <c r="H17" s="54"/>
      <c r="I17" s="66"/>
      <c r="J17" s="66"/>
      <c r="K17" s="66"/>
      <c r="L17" s="91"/>
    </row>
    <row r="18" spans="1:12" ht="14.25" customHeight="1" thickBot="1">
      <c r="A18" s="49">
        <f t="shared" si="1"/>
        <v>12</v>
      </c>
      <c r="B18" s="61" t="s">
        <v>10</v>
      </c>
      <c r="C18" s="51" t="s">
        <v>41</v>
      </c>
      <c r="D18" s="51">
        <v>40</v>
      </c>
      <c r="E18" s="51">
        <v>24</v>
      </c>
      <c r="F18" s="50"/>
      <c r="G18" s="51">
        <f t="shared" si="0"/>
        <v>24</v>
      </c>
      <c r="H18" s="55"/>
      <c r="I18" s="66"/>
      <c r="J18" s="65"/>
      <c r="K18" s="66"/>
      <c r="L18" s="91"/>
    </row>
    <row r="19" spans="1:12">
      <c r="A19" s="70"/>
      <c r="B19" s="69"/>
      <c r="C19" s="1"/>
      <c r="D19" s="1"/>
      <c r="E19" s="1"/>
      <c r="F19" s="1"/>
      <c r="G19" s="1"/>
      <c r="H19" s="1"/>
      <c r="I19" s="1"/>
      <c r="J19" s="1"/>
    </row>
    <row r="20" spans="1:12" ht="16.2" thickBot="1">
      <c r="A20" s="1"/>
      <c r="B20" s="71" t="s">
        <v>7</v>
      </c>
      <c r="C20" s="11"/>
      <c r="D20" s="11"/>
      <c r="E20" s="11"/>
      <c r="F20" s="11"/>
      <c r="G20" s="1"/>
      <c r="H20" s="1"/>
      <c r="I20" s="1"/>
      <c r="J20" s="72"/>
      <c r="K20" s="72"/>
      <c r="L20" s="72"/>
    </row>
    <row r="21" spans="1:12" ht="66.599999999999994" thickBot="1">
      <c r="A21" s="39" t="s">
        <v>20</v>
      </c>
      <c r="B21" s="40" t="s">
        <v>17</v>
      </c>
      <c r="C21" s="40" t="s">
        <v>18</v>
      </c>
      <c r="D21" s="40" t="s">
        <v>19</v>
      </c>
      <c r="E21" s="40" t="s">
        <v>21</v>
      </c>
      <c r="F21" s="40" t="s">
        <v>26</v>
      </c>
      <c r="G21" s="41" t="s">
        <v>27</v>
      </c>
      <c r="H21" s="42" t="s">
        <v>22</v>
      </c>
      <c r="I21" s="43" t="s">
        <v>23</v>
      </c>
      <c r="J21" s="73"/>
      <c r="K21" s="73"/>
      <c r="L21" s="73"/>
    </row>
    <row r="22" spans="1:12">
      <c r="A22" s="77">
        <f>D6*700000</f>
        <v>16800000</v>
      </c>
      <c r="B22" s="79">
        <v>43670</v>
      </c>
      <c r="C22" s="88">
        <v>43674</v>
      </c>
      <c r="D22" s="79">
        <v>43782</v>
      </c>
      <c r="E22" s="80">
        <v>847987</v>
      </c>
      <c r="F22" s="80">
        <v>988146</v>
      </c>
      <c r="G22" s="81">
        <f>F22/A$22</f>
        <v>5.8818214285714286E-2</v>
      </c>
      <c r="H22" s="82">
        <f>A22-F22</f>
        <v>15811854</v>
      </c>
      <c r="I22" s="83">
        <f>1-G22</f>
        <v>0.94118178571428568</v>
      </c>
      <c r="J22" s="74"/>
      <c r="K22" s="66"/>
      <c r="L22" s="66"/>
    </row>
    <row r="23" spans="1:12" ht="12.75" customHeight="1">
      <c r="A23" s="44"/>
      <c r="B23" s="84">
        <v>43777</v>
      </c>
      <c r="C23" s="84">
        <v>43781</v>
      </c>
      <c r="D23" s="84">
        <v>43782</v>
      </c>
      <c r="E23" s="85">
        <v>918344</v>
      </c>
      <c r="F23" s="85">
        <v>1005163</v>
      </c>
      <c r="G23" s="81">
        <f>F23/A$22</f>
        <v>5.9831130952380955E-2</v>
      </c>
      <c r="H23" s="86">
        <f>H22-F23</f>
        <v>14806691</v>
      </c>
      <c r="I23" s="87">
        <f>I22-G23</f>
        <v>0.88135065476190477</v>
      </c>
      <c r="J23" s="1"/>
      <c r="K23" s="1"/>
      <c r="L23" s="1"/>
    </row>
    <row r="24" spans="1:12" ht="12.75" customHeight="1">
      <c r="A24" s="13"/>
      <c r="B24" s="8"/>
      <c r="C24" s="8"/>
      <c r="D24" s="8"/>
      <c r="E24" s="9"/>
      <c r="F24" s="9"/>
      <c r="G24" s="38"/>
      <c r="H24" s="31"/>
      <c r="I24" s="28"/>
      <c r="J24" s="74"/>
      <c r="K24" s="66"/>
      <c r="L24" s="66"/>
    </row>
    <row r="25" spans="1:12">
      <c r="A25" s="13"/>
      <c r="B25" s="6"/>
      <c r="C25" s="6"/>
      <c r="D25" s="6"/>
      <c r="E25" s="6"/>
      <c r="F25" s="6"/>
      <c r="G25" s="6"/>
      <c r="H25" s="6"/>
      <c r="I25" s="12"/>
      <c r="J25" s="74"/>
      <c r="K25" s="74"/>
      <c r="L25" s="1"/>
    </row>
    <row r="26" spans="1:12">
      <c r="A26" s="13"/>
      <c r="B26" s="8"/>
      <c r="C26" s="8"/>
      <c r="D26" s="8"/>
      <c r="E26" s="9"/>
      <c r="F26" s="9"/>
      <c r="G26" s="26"/>
      <c r="H26" s="31"/>
      <c r="I26" s="28"/>
      <c r="J26" s="74"/>
      <c r="K26" s="75"/>
      <c r="L26" s="1"/>
    </row>
    <row r="27" spans="1:12">
      <c r="A27" s="13"/>
      <c r="B27" s="8"/>
      <c r="C27" s="8"/>
      <c r="D27" s="8"/>
      <c r="E27" s="9"/>
      <c r="F27" s="9"/>
      <c r="G27" s="26"/>
      <c r="H27" s="31"/>
      <c r="I27" s="28"/>
      <c r="J27" s="74"/>
      <c r="K27" s="74"/>
      <c r="L27" s="1"/>
    </row>
    <row r="28" spans="1:12">
      <c r="A28" s="13"/>
      <c r="B28" s="8"/>
      <c r="C28" s="8"/>
      <c r="D28" s="8"/>
      <c r="E28" s="31"/>
      <c r="F28" s="9"/>
      <c r="G28" s="26"/>
      <c r="H28" s="31"/>
      <c r="I28" s="28"/>
      <c r="J28" s="74"/>
      <c r="K28" s="74"/>
      <c r="L28" s="1"/>
    </row>
    <row r="29" spans="1:12">
      <c r="A29" s="13"/>
      <c r="B29" s="8"/>
      <c r="C29" s="8"/>
      <c r="D29" s="8"/>
      <c r="E29" s="31"/>
      <c r="F29" s="9"/>
      <c r="G29" s="26"/>
      <c r="H29" s="31"/>
      <c r="I29" s="28"/>
      <c r="J29" s="74"/>
      <c r="K29" s="74"/>
      <c r="L29" s="1"/>
    </row>
    <row r="30" spans="1:12">
      <c r="A30" s="13"/>
      <c r="B30" s="8"/>
      <c r="C30" s="8"/>
      <c r="D30" s="6"/>
      <c r="E30" s="6"/>
      <c r="F30" s="9"/>
      <c r="G30" s="27"/>
      <c r="H30" s="31"/>
      <c r="I30" s="29"/>
      <c r="J30" s="74"/>
      <c r="K30" s="74"/>
      <c r="L30" s="1"/>
    </row>
    <row r="31" spans="1:12">
      <c r="A31" s="13"/>
      <c r="B31" s="8"/>
      <c r="C31" s="8"/>
      <c r="D31" s="6"/>
      <c r="E31" s="6"/>
      <c r="F31" s="9"/>
      <c r="G31" s="26"/>
      <c r="H31" s="31"/>
      <c r="I31" s="29"/>
      <c r="J31" s="74"/>
      <c r="K31" s="74"/>
      <c r="L31" s="1"/>
    </row>
    <row r="32" spans="1:12" ht="13.8" thickBot="1">
      <c r="A32" s="14"/>
      <c r="B32" s="15"/>
      <c r="C32" s="15"/>
      <c r="D32" s="16"/>
      <c r="E32" s="16"/>
      <c r="F32" s="17"/>
      <c r="G32" s="24"/>
      <c r="H32" s="32"/>
      <c r="I32" s="30"/>
      <c r="J32" s="1"/>
      <c r="K32" s="1"/>
      <c r="L32" s="1"/>
    </row>
    <row r="33" spans="1:12" ht="13.8" thickBot="1">
      <c r="A33" s="18" t="s">
        <v>24</v>
      </c>
      <c r="B33" s="19"/>
      <c r="C33" s="19"/>
      <c r="D33" s="20"/>
      <c r="E33" s="57">
        <f>SUM(E22:E32)</f>
        <v>1766331</v>
      </c>
      <c r="F33" s="56">
        <f>SUM(F22:F32)</f>
        <v>1993309</v>
      </c>
      <c r="G33" s="25">
        <f>SUM(G22:G32)</f>
        <v>0.11864934523809524</v>
      </c>
      <c r="H33" s="21">
        <f>A22-F33</f>
        <v>14806691</v>
      </c>
      <c r="I33" s="34">
        <f>1-G33</f>
        <v>0.88135065476190477</v>
      </c>
      <c r="J33" s="76"/>
      <c r="K33" s="76"/>
      <c r="L33" s="76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2" ht="12.75" customHeight="1">
      <c r="A37" s="100" t="s">
        <v>13</v>
      </c>
      <c r="B37" s="100"/>
      <c r="C37" s="100"/>
      <c r="D37" s="100"/>
      <c r="E37" s="1"/>
      <c r="F37" s="1"/>
      <c r="G37" s="1"/>
      <c r="H37" s="1"/>
      <c r="I37" s="1"/>
      <c r="J37" s="1"/>
    </row>
    <row r="38" spans="1:12">
      <c r="A38" s="98" t="s">
        <v>14</v>
      </c>
      <c r="B38" s="98"/>
      <c r="C38" s="10" t="s">
        <v>15</v>
      </c>
      <c r="D38" s="10" t="s">
        <v>16</v>
      </c>
      <c r="E38" s="1"/>
      <c r="F38" s="1"/>
      <c r="G38" s="1"/>
      <c r="H38" s="1"/>
      <c r="I38" s="1"/>
      <c r="J38" s="1"/>
    </row>
    <row r="39" spans="1:12">
      <c r="A39" s="96">
        <f>A22-F33</f>
        <v>14806691</v>
      </c>
      <c r="B39" s="97"/>
      <c r="C39" s="78">
        <f>1-G33</f>
        <v>0.88135065476190477</v>
      </c>
      <c r="D39" s="22">
        <f>(C39/0.8)*100</f>
        <v>110.16883184523809</v>
      </c>
      <c r="E39" s="90" t="s">
        <v>36</v>
      </c>
      <c r="F39" s="90"/>
      <c r="G39" s="90"/>
      <c r="H39" s="90"/>
      <c r="I39" s="90"/>
      <c r="J39" s="90"/>
    </row>
    <row r="40" spans="1:12">
      <c r="A40" s="1"/>
      <c r="B40" s="1"/>
      <c r="C40" s="1"/>
      <c r="D40" s="1"/>
      <c r="E40" s="1"/>
      <c r="F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t="s">
        <v>25</v>
      </c>
    </row>
    <row r="42" spans="1:12" ht="15.6">
      <c r="A42" s="1"/>
      <c r="B42" s="5"/>
      <c r="C42" s="5"/>
      <c r="D42" s="1"/>
      <c r="E42" s="1"/>
      <c r="F42" s="1"/>
      <c r="G42" s="1"/>
      <c r="H42" s="1"/>
      <c r="I42" s="1"/>
      <c r="J42" s="1"/>
    </row>
    <row r="43" spans="1:12">
      <c r="A43" s="62"/>
      <c r="B43" s="62"/>
      <c r="C43" s="62"/>
      <c r="D43" s="62"/>
      <c r="E43" s="62"/>
      <c r="F43" s="62"/>
      <c r="G43" s="62"/>
      <c r="H43" s="62"/>
      <c r="I43" s="94"/>
      <c r="J43" s="95"/>
    </row>
    <row r="44" spans="1:12">
      <c r="A44" s="63"/>
      <c r="B44" s="64"/>
      <c r="C44" s="64"/>
      <c r="D44" s="1"/>
      <c r="E44" s="1"/>
      <c r="F44" s="64"/>
      <c r="G44" s="65"/>
      <c r="H44" s="64"/>
    </row>
    <row r="45" spans="1:12">
      <c r="A45" s="63"/>
      <c r="B45" s="64"/>
      <c r="C45" s="64"/>
      <c r="D45" s="64"/>
      <c r="E45" s="64"/>
      <c r="F45" s="64"/>
      <c r="G45" s="65"/>
      <c r="H45" s="64"/>
    </row>
    <row r="46" spans="1:12">
      <c r="A46" s="63"/>
      <c r="B46" s="64"/>
      <c r="C46" s="64"/>
      <c r="D46" s="1"/>
      <c r="E46" s="1"/>
      <c r="F46" s="64"/>
      <c r="G46" s="65"/>
      <c r="H46" s="64"/>
    </row>
    <row r="47" spans="1:12">
      <c r="A47" s="63"/>
      <c r="B47" s="64"/>
      <c r="C47" s="64"/>
      <c r="D47" s="64"/>
      <c r="E47" s="64"/>
      <c r="F47" s="64"/>
      <c r="G47" s="65"/>
      <c r="H47" s="64"/>
    </row>
    <row r="48" spans="1:12">
      <c r="A48" s="63"/>
      <c r="B48" s="64"/>
      <c r="C48" s="64"/>
      <c r="D48" s="1"/>
      <c r="E48" s="1"/>
      <c r="F48" s="64"/>
      <c r="G48" s="65"/>
      <c r="H48" s="64"/>
    </row>
    <row r="49" spans="1:10">
      <c r="A49" s="63"/>
      <c r="B49" s="64"/>
      <c r="C49" s="66"/>
      <c r="D49" s="67"/>
      <c r="E49" s="67"/>
      <c r="F49" s="66"/>
      <c r="G49" s="66"/>
      <c r="H49" s="66"/>
    </row>
    <row r="50" spans="1:10">
      <c r="A50" s="63"/>
      <c r="B50" s="64"/>
      <c r="C50" s="64"/>
      <c r="D50" s="64"/>
      <c r="E50" s="64"/>
      <c r="F50" s="64"/>
      <c r="G50" s="65"/>
      <c r="H50" s="64"/>
    </row>
    <row r="51" spans="1:10">
      <c r="A51" s="63"/>
      <c r="B51" s="64"/>
      <c r="C51" s="64"/>
      <c r="D51" s="64"/>
      <c r="E51" s="64"/>
      <c r="F51" s="64"/>
      <c r="G51" s="65"/>
      <c r="H51" s="64"/>
    </row>
    <row r="52" spans="1:10">
      <c r="A52" s="63"/>
      <c r="B52" s="64"/>
      <c r="C52" s="64"/>
      <c r="D52" s="1"/>
      <c r="E52" s="1"/>
      <c r="F52" s="64"/>
      <c r="G52" s="65"/>
      <c r="H52" s="64"/>
    </row>
    <row r="53" spans="1:10" ht="15.6">
      <c r="A53" s="1"/>
      <c r="B53" s="101"/>
      <c r="C53" s="101"/>
      <c r="D53" s="102"/>
      <c r="E53" s="68"/>
      <c r="F53" s="1"/>
      <c r="G53" s="1"/>
      <c r="H53" s="1"/>
      <c r="I53" s="1"/>
      <c r="J53" s="1"/>
    </row>
    <row r="54" spans="1:10">
      <c r="A54" s="62"/>
      <c r="B54" s="62"/>
      <c r="C54" s="62"/>
      <c r="D54" s="62"/>
      <c r="E54" s="62"/>
      <c r="F54" s="62"/>
      <c r="G54" s="62"/>
      <c r="H54" s="62"/>
      <c r="I54" s="94"/>
      <c r="J54" s="95"/>
    </row>
    <row r="55" spans="1:10">
      <c r="A55" s="63"/>
      <c r="B55" s="1"/>
      <c r="C55" s="1"/>
      <c r="D55" s="1"/>
      <c r="E55" s="1"/>
      <c r="F55" s="65"/>
      <c r="G55" s="65"/>
      <c r="H55" s="64"/>
      <c r="I55" s="99"/>
      <c r="J55" s="99"/>
    </row>
    <row r="56" spans="1:10">
      <c r="A56" s="63"/>
      <c r="B56" s="1"/>
      <c r="C56" s="1"/>
      <c r="D56" s="66"/>
      <c r="E56" s="66"/>
      <c r="F56" s="66"/>
      <c r="G56" s="66"/>
      <c r="H56" s="66"/>
      <c r="I56" s="99"/>
      <c r="J56" s="99"/>
    </row>
    <row r="57" spans="1:10">
      <c r="A57" s="1"/>
      <c r="B57" s="1"/>
      <c r="C57" s="1"/>
      <c r="D57" s="1"/>
      <c r="E57" s="1"/>
      <c r="F57" s="1"/>
      <c r="G57" s="1"/>
      <c r="H57" s="1"/>
    </row>
    <row r="62" spans="1:10">
      <c r="B62" s="94"/>
      <c r="C62" s="95"/>
    </row>
    <row r="69" spans="2:3">
      <c r="B69" s="94"/>
      <c r="C69" s="95"/>
    </row>
  </sheetData>
  <sortState ref="B9:B16">
    <sortCondition ref="B9"/>
  </sortState>
  <mergeCells count="13">
    <mergeCell ref="A37:D37"/>
    <mergeCell ref="I56:J56"/>
    <mergeCell ref="B53:D53"/>
    <mergeCell ref="A2:I2"/>
    <mergeCell ref="A1:I1"/>
    <mergeCell ref="A3:I3"/>
    <mergeCell ref="B69:C69"/>
    <mergeCell ref="A39:B39"/>
    <mergeCell ref="A38:B38"/>
    <mergeCell ref="B62:C62"/>
    <mergeCell ref="I43:J43"/>
    <mergeCell ref="I54:J54"/>
    <mergeCell ref="I55:J55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9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2014-07-14T10:40:38Z</cp:lastPrinted>
  <dcterms:created xsi:type="dcterms:W3CDTF">2004-08-05T11:03:05Z</dcterms:created>
  <dcterms:modified xsi:type="dcterms:W3CDTF">2019-11-13T08:44:59Z</dcterms:modified>
</cp:coreProperties>
</file>