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xr:revisionPtr revIDLastSave="0" documentId="13_ncr:1_{C28A45A7-3681-4A1B-BCD4-66B87B3885A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9" i="1" l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19" i="1" l="1"/>
  <c r="I19" i="1" s="1"/>
  <c r="G27" i="1"/>
  <c r="G26" i="1"/>
  <c r="G25" i="1"/>
  <c r="G24" i="1"/>
  <c r="G23" i="1"/>
  <c r="G22" i="1"/>
  <c r="G21" i="1"/>
  <c r="G30" i="1" s="1"/>
  <c r="C36" i="1" s="1"/>
  <c r="D36" i="1" s="1"/>
  <c r="G20" i="1"/>
  <c r="I20" i="1" s="1"/>
  <c r="H19" i="1"/>
  <c r="H20" i="1" s="1"/>
  <c r="H21" i="1" s="1"/>
  <c r="H22" i="1" s="1"/>
  <c r="H23" i="1" s="1"/>
  <c r="H24" i="1" s="1"/>
  <c r="H25" i="1" s="1"/>
  <c r="H26" i="1" s="1"/>
  <c r="H27" i="1" s="1"/>
  <c r="A36" i="1"/>
  <c r="H30" i="1"/>
  <c r="I21" i="1" l="1"/>
  <c r="I22" i="1" s="1"/>
  <c r="I23" i="1" s="1"/>
  <c r="I24" i="1" s="1"/>
  <c r="I25" i="1" s="1"/>
  <c r="I26" i="1" s="1"/>
  <c r="I27" i="1" s="1"/>
  <c r="I30" i="1"/>
</calcChain>
</file>

<file path=xl/sharedStrings.xml><?xml version="1.0" encoding="utf-8"?>
<sst xmlns="http://schemas.openxmlformats.org/spreadsheetml/2006/main" count="59" uniqueCount="46">
  <si>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</si>
  <si>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</si>
  <si>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</si>
  <si>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</si>
  <si>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</si>
  <si>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</si>
  <si>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</si>
  <si>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</si>
  <si>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</si>
  <si>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</si>
  <si>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</si>
  <si>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</si>
  <si>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</si>
  <si>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</si>
  <si>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</si>
  <si>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</si>
  <si>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</si>
  <si>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</si>
  <si>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</si>
  <si>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</si>
  <si>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</si>
  <si>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</si>
  <si>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</si>
  <si>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</si>
  <si>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</si>
  <si>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</si>
  <si>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</si>
  <si>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</si>
  <si>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</si>
  <si>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</si>
  <si>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</si>
  <si>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</si>
  <si>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</si>
  <si>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</si>
  <si>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</si>
  <si>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</si>
  <si>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</si>
  <si>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</si>
  <si>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</si>
  <si>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Формокомплект банки АВС 0,16 л тип III-3-53-160-2 (владелец ООО "ВЕДАТРАНЗИТ" Договор аренды имущества №3 от 23.01.2019 г.)</t>
  </si>
  <si>
    <t>Дата поставки  19.01.19 (c остаточным ресурсом 64 %)</t>
  </si>
  <si>
    <t>III-3-53-160-2</t>
  </si>
  <si>
    <t>-</t>
  </si>
  <si>
    <t>Начальник УРФ</t>
  </si>
  <si>
    <t>А.Д. Гавриленко</t>
  </si>
  <si>
    <t xml:space="preserve">Вес, гр. (ном. 135 гр.)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</si>
</sst>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/>
    <xf numFmtId="14" fontId="0" fillId="0" borderId="18" xfId="0" applyNumberForma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65" fontId="0" fillId="0" borderId="18" xfId="2" applyNumberFormat="1" applyFon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5" fontId="0" fillId="0" borderId="17" xfId="2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/>
    <xf numFmtId="0" fontId="0" fillId="0" borderId="14" xfId="0" applyFill="1" applyBorder="1"/>
    <xf numFmtId="0" fontId="0" fillId="0" borderId="30" xfId="0" applyFill="1" applyBorder="1"/>
    <xf numFmtId="0" fontId="0" fillId="0" borderId="4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/>
    <xf numFmtId="3" fontId="0" fillId="0" borderId="18" xfId="2" applyNumberFormat="1" applyFont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view="pageBreakPreview" topLeftCell="A4" zoomScale="120" zoomScaleSheetLayoutView="120" workbookViewId="0">
      <selection activeCell="F15" sqref="F15"/>
    </sheetView>
  </sheetViews>
  <sheetFormatPr defaultRowHeight="12.75" x14ac:dyDescent="0.2"/>
  <cols>
    <col min="1" max="1" width="12.140625" customWidth="1"/>
    <col min="2" max="2" width="20" customWidth="1"/>
    <col min="3" max="3" width="16" customWidth="1"/>
    <col min="4" max="4" width="10.85546875" customWidth="1"/>
    <col min="5" max="5" width="14.7109375" bestFit="1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17" t="s">
        <v>39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3" x14ac:dyDescent="0.2">
      <c r="A2" s="121" t="s">
        <v>40</v>
      </c>
      <c r="B2" s="121"/>
      <c r="C2" s="121"/>
      <c r="D2" s="121"/>
      <c r="E2" s="121"/>
      <c r="F2" s="23"/>
      <c r="G2" s="3"/>
      <c r="H2" s="4"/>
      <c r="K2" s="24"/>
      <c r="L2" s="24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4"/>
      <c r="K3" s="24"/>
      <c r="M3" s="12"/>
    </row>
    <row r="4" spans="1:13" ht="64.5" thickBot="1" x14ac:dyDescent="0.25">
      <c r="A4" s="25" t="s">
        <v>0</v>
      </c>
      <c r="B4" s="26" t="s">
        <v>1</v>
      </c>
      <c r="C4" s="26" t="s">
        <v>2</v>
      </c>
      <c r="D4" s="26" t="s">
        <v>35</v>
      </c>
      <c r="E4" s="26" t="s">
        <v>36</v>
      </c>
      <c r="F4" s="26" t="s">
        <v>32</v>
      </c>
      <c r="G4" s="26" t="s">
        <v>33</v>
      </c>
      <c r="H4" s="27" t="s">
        <v>34</v>
      </c>
      <c r="I4" s="28" t="s">
        <v>3</v>
      </c>
      <c r="J4" s="26" t="s">
        <v>26</v>
      </c>
      <c r="K4" s="26" t="s">
        <v>37</v>
      </c>
      <c r="L4" s="27" t="s">
        <v>4</v>
      </c>
    </row>
    <row r="5" spans="1:13" x14ac:dyDescent="0.2">
      <c r="A5" s="34">
        <v>1</v>
      </c>
      <c r="B5" s="35" t="s">
        <v>15</v>
      </c>
      <c r="C5" s="64" t="s">
        <v>41</v>
      </c>
      <c r="D5" s="36">
        <v>28</v>
      </c>
      <c r="E5" s="36">
        <v>28</v>
      </c>
      <c r="F5" s="65"/>
      <c r="G5" s="36">
        <f>E5-F5</f>
        <v>28</v>
      </c>
      <c r="H5" s="42"/>
      <c r="I5" s="39"/>
      <c r="J5" s="35"/>
      <c r="K5" s="35"/>
      <c r="L5" s="60"/>
    </row>
    <row r="6" spans="1:13" x14ac:dyDescent="0.2">
      <c r="A6" s="37">
        <f>A5+1</f>
        <v>2</v>
      </c>
      <c r="B6" s="92" t="s">
        <v>7</v>
      </c>
      <c r="C6" s="96" t="s">
        <v>41</v>
      </c>
      <c r="D6" s="41">
        <v>28</v>
      </c>
      <c r="E6" s="9">
        <v>28</v>
      </c>
      <c r="F6" s="66"/>
      <c r="G6" s="9">
        <f t="shared" ref="G6:G8" si="0">E6-F6</f>
        <v>28</v>
      </c>
      <c r="H6" s="43"/>
      <c r="I6" s="40"/>
      <c r="J6" s="8"/>
      <c r="K6" s="8"/>
      <c r="L6" s="61"/>
    </row>
    <row r="7" spans="1:13" x14ac:dyDescent="0.2">
      <c r="A7" s="37">
        <f t="shared" ref="A7:A15" si="1">A6+1</f>
        <v>3</v>
      </c>
      <c r="B7" s="92" t="s">
        <v>5</v>
      </c>
      <c r="C7" s="96" t="s">
        <v>41</v>
      </c>
      <c r="D7" s="41">
        <v>38</v>
      </c>
      <c r="E7" s="9">
        <v>38</v>
      </c>
      <c r="F7" s="66">
        <v>1</v>
      </c>
      <c r="G7" s="9">
        <f t="shared" si="0"/>
        <v>37</v>
      </c>
      <c r="H7" s="44"/>
      <c r="I7" s="40"/>
      <c r="J7" s="8"/>
      <c r="K7" s="8"/>
      <c r="L7" s="61"/>
    </row>
    <row r="8" spans="1:13" x14ac:dyDescent="0.2">
      <c r="A8" s="37">
        <f t="shared" si="1"/>
        <v>4</v>
      </c>
      <c r="B8" s="92" t="s">
        <v>6</v>
      </c>
      <c r="C8" s="96" t="s">
        <v>41</v>
      </c>
      <c r="D8" s="41">
        <v>38</v>
      </c>
      <c r="E8" s="9">
        <v>38</v>
      </c>
      <c r="F8" s="66">
        <v>6</v>
      </c>
      <c r="G8" s="9">
        <f t="shared" si="0"/>
        <v>32</v>
      </c>
      <c r="H8" s="44"/>
      <c r="I8" s="40"/>
      <c r="J8" s="9"/>
      <c r="K8" s="8"/>
      <c r="L8" s="61"/>
    </row>
    <row r="9" spans="1:13" x14ac:dyDescent="0.2">
      <c r="A9" s="37">
        <f t="shared" si="1"/>
        <v>5</v>
      </c>
      <c r="B9" s="92" t="s">
        <v>9</v>
      </c>
      <c r="C9" s="96" t="s">
        <v>41</v>
      </c>
      <c r="D9" s="41">
        <v>155</v>
      </c>
      <c r="E9" s="9">
        <v>155</v>
      </c>
      <c r="F9" s="66">
        <v>60</v>
      </c>
      <c r="G9" s="9">
        <f t="shared" ref="G9:G15" si="2">E9-F9</f>
        <v>95</v>
      </c>
      <c r="H9" s="44"/>
      <c r="I9" s="41"/>
      <c r="J9" s="9"/>
      <c r="K9" s="9"/>
      <c r="L9" s="61"/>
    </row>
    <row r="10" spans="1:13" x14ac:dyDescent="0.2">
      <c r="A10" s="37">
        <f t="shared" si="1"/>
        <v>6</v>
      </c>
      <c r="B10" s="93" t="s">
        <v>12</v>
      </c>
      <c r="C10" s="96" t="s">
        <v>41</v>
      </c>
      <c r="D10" s="41">
        <v>25</v>
      </c>
      <c r="E10" s="9">
        <v>25</v>
      </c>
      <c r="F10" s="66"/>
      <c r="G10" s="9">
        <f t="shared" si="2"/>
        <v>25</v>
      </c>
      <c r="H10" s="44"/>
      <c r="I10" s="40"/>
      <c r="J10" s="9"/>
      <c r="K10" s="8"/>
      <c r="L10" s="61"/>
    </row>
    <row r="11" spans="1:13" x14ac:dyDescent="0.2">
      <c r="A11" s="37">
        <f t="shared" si="1"/>
        <v>7</v>
      </c>
      <c r="B11" s="93" t="s">
        <v>38</v>
      </c>
      <c r="C11" s="96" t="s">
        <v>41</v>
      </c>
      <c r="D11" s="41">
        <v>30</v>
      </c>
      <c r="E11" s="9">
        <v>30</v>
      </c>
      <c r="F11" s="66">
        <v>2</v>
      </c>
      <c r="G11" s="9">
        <f t="shared" si="2"/>
        <v>28</v>
      </c>
      <c r="H11" s="44"/>
      <c r="I11" s="41"/>
      <c r="J11" s="9"/>
      <c r="K11" s="9"/>
      <c r="L11" s="61"/>
      <c r="M11" s="21"/>
    </row>
    <row r="12" spans="1:13" ht="14.25" customHeight="1" x14ac:dyDescent="0.2">
      <c r="A12" s="37">
        <f t="shared" si="1"/>
        <v>8</v>
      </c>
      <c r="B12" s="93" t="s">
        <v>14</v>
      </c>
      <c r="C12" s="96" t="s">
        <v>41</v>
      </c>
      <c r="D12" s="95" t="s">
        <v>42</v>
      </c>
      <c r="E12" s="11" t="s">
        <v>42</v>
      </c>
      <c r="F12" s="66"/>
      <c r="G12" s="9"/>
      <c r="H12" s="44"/>
      <c r="I12" s="41"/>
      <c r="J12" s="9"/>
      <c r="K12" s="9"/>
      <c r="L12" s="61"/>
      <c r="M12" s="21"/>
    </row>
    <row r="13" spans="1:13" ht="14.25" customHeight="1" x14ac:dyDescent="0.2">
      <c r="A13" s="37">
        <f t="shared" si="1"/>
        <v>9</v>
      </c>
      <c r="B13" s="92" t="s">
        <v>8</v>
      </c>
      <c r="C13" s="96" t="s">
        <v>41</v>
      </c>
      <c r="D13" s="41">
        <v>60</v>
      </c>
      <c r="E13" s="9">
        <v>60</v>
      </c>
      <c r="F13" s="66">
        <v>18</v>
      </c>
      <c r="G13" s="9">
        <f t="shared" si="2"/>
        <v>42</v>
      </c>
      <c r="H13" s="44" t="s">
        <v>29</v>
      </c>
      <c r="I13" s="41"/>
      <c r="J13" s="9"/>
      <c r="K13" s="9"/>
      <c r="L13" s="61"/>
    </row>
    <row r="14" spans="1:13" ht="14.25" customHeight="1" x14ac:dyDescent="0.2">
      <c r="A14" s="37">
        <f t="shared" si="1"/>
        <v>10</v>
      </c>
      <c r="B14" s="92" t="s">
        <v>11</v>
      </c>
      <c r="C14" s="96" t="s">
        <v>41</v>
      </c>
      <c r="D14" s="41">
        <v>240</v>
      </c>
      <c r="E14" s="9">
        <v>240</v>
      </c>
      <c r="F14" s="66">
        <v>82</v>
      </c>
      <c r="G14" s="9">
        <f t="shared" si="2"/>
        <v>158</v>
      </c>
      <c r="H14" s="44"/>
      <c r="I14" s="41"/>
      <c r="J14" s="9"/>
      <c r="K14" s="9"/>
      <c r="L14" s="61"/>
    </row>
    <row r="15" spans="1:13" ht="14.25" customHeight="1" thickBot="1" x14ac:dyDescent="0.25">
      <c r="A15" s="98">
        <f t="shared" si="1"/>
        <v>11</v>
      </c>
      <c r="B15" s="94" t="s">
        <v>13</v>
      </c>
      <c r="C15" s="97" t="s">
        <v>41</v>
      </c>
      <c r="D15" s="70">
        <v>50</v>
      </c>
      <c r="E15" s="38">
        <v>50</v>
      </c>
      <c r="F15" s="67"/>
      <c r="G15" s="38">
        <f t="shared" si="2"/>
        <v>50</v>
      </c>
      <c r="H15" s="69"/>
      <c r="I15" s="70"/>
      <c r="J15" s="38"/>
      <c r="K15" s="38"/>
      <c r="L15" s="71"/>
    </row>
    <row r="16" spans="1:13" x14ac:dyDescent="0.2">
      <c r="A16" s="53"/>
      <c r="B16" s="52"/>
      <c r="C16" s="1"/>
      <c r="D16" s="1"/>
      <c r="E16" s="1"/>
      <c r="F16" s="1"/>
      <c r="G16" s="1"/>
      <c r="H16" s="1"/>
      <c r="I16" s="1"/>
      <c r="J16" s="1"/>
    </row>
    <row r="17" spans="1:12" ht="16.5" thickBot="1" x14ac:dyDescent="0.3">
      <c r="A17" s="1"/>
      <c r="B17" s="54" t="s">
        <v>10</v>
      </c>
      <c r="C17" s="12"/>
      <c r="D17" s="12"/>
      <c r="E17" s="12"/>
      <c r="F17" s="12"/>
      <c r="G17" s="1"/>
      <c r="H17" s="1"/>
      <c r="I17" s="1"/>
      <c r="J17" s="55"/>
      <c r="K17" s="55"/>
      <c r="L17" s="55"/>
    </row>
    <row r="18" spans="1:12" ht="64.5" thickBot="1" x14ac:dyDescent="0.25">
      <c r="A18" s="29" t="s">
        <v>23</v>
      </c>
      <c r="B18" s="30" t="s">
        <v>20</v>
      </c>
      <c r="C18" s="30" t="s">
        <v>21</v>
      </c>
      <c r="D18" s="30" t="s">
        <v>22</v>
      </c>
      <c r="E18" s="30" t="s">
        <v>24</v>
      </c>
      <c r="F18" s="30" t="s">
        <v>30</v>
      </c>
      <c r="G18" s="31" t="s">
        <v>31</v>
      </c>
      <c r="H18" s="32" t="s">
        <v>25</v>
      </c>
      <c r="I18" s="33" t="s">
        <v>27</v>
      </c>
      <c r="J18" s="33" t="s">
        <v>45</v>
      </c>
      <c r="K18" s="56"/>
      <c r="L18" s="56"/>
    </row>
    <row r="19" spans="1:12" x14ac:dyDescent="0.2">
      <c r="A19" s="62">
        <f>E5*700000</f>
        <v>19600000</v>
      </c>
      <c r="B19" s="73"/>
      <c r="C19" s="74"/>
      <c r="D19" s="73"/>
      <c r="E19" s="100"/>
      <c r="F19" s="75">
        <v>7050000</v>
      </c>
      <c r="G19" s="76">
        <f t="shared" ref="G19:G27" si="3">F19/A$19</f>
        <v>0.35969387755102039</v>
      </c>
      <c r="H19" s="75">
        <f>A19-F19</f>
        <v>12550000</v>
      </c>
      <c r="I19" s="68">
        <f>1-G19</f>
        <v>0.64030612244897966</v>
      </c>
      <c r="J19" s="107"/>
      <c r="K19" s="49"/>
      <c r="L19" s="49"/>
    </row>
    <row r="20" spans="1:12" ht="12.75" customHeight="1" x14ac:dyDescent="0.2">
      <c r="A20" s="77"/>
      <c r="B20" s="78">
        <v>43503</v>
      </c>
      <c r="C20" s="78">
        <v>43508</v>
      </c>
      <c r="D20" s="78">
        <v>43509</v>
      </c>
      <c r="E20" s="101">
        <v>892160</v>
      </c>
      <c r="F20" s="79">
        <v>1151963</v>
      </c>
      <c r="G20" s="76">
        <f t="shared" si="3"/>
        <v>5.8773622448979594E-2</v>
      </c>
      <c r="H20" s="75">
        <f t="shared" ref="H20:I23" si="4">H19-F20</f>
        <v>11398037</v>
      </c>
      <c r="I20" s="68">
        <f t="shared" si="4"/>
        <v>0.58153250000000012</v>
      </c>
      <c r="J20" s="107"/>
      <c r="K20" s="1"/>
      <c r="L20" s="1"/>
    </row>
    <row r="21" spans="1:12" ht="12.75" customHeight="1" x14ac:dyDescent="0.2">
      <c r="A21" s="13"/>
      <c r="B21" s="80">
        <v>43531</v>
      </c>
      <c r="C21" s="80">
        <v>43537</v>
      </c>
      <c r="D21" s="80">
        <v>43553</v>
      </c>
      <c r="E21" s="102">
        <v>1379410</v>
      </c>
      <c r="F21" s="81">
        <v>1586701</v>
      </c>
      <c r="G21" s="76">
        <f t="shared" si="3"/>
        <v>8.0954132653061228E-2</v>
      </c>
      <c r="H21" s="75">
        <f t="shared" si="4"/>
        <v>9811336</v>
      </c>
      <c r="I21" s="68">
        <f t="shared" si="4"/>
        <v>0.50057836734693884</v>
      </c>
      <c r="J21" s="107"/>
      <c r="K21" s="49"/>
      <c r="L21" s="49"/>
    </row>
    <row r="22" spans="1:12" x14ac:dyDescent="0.2">
      <c r="A22" s="13"/>
      <c r="B22" s="80">
        <v>43577</v>
      </c>
      <c r="C22" s="80">
        <v>43584</v>
      </c>
      <c r="D22" s="80">
        <v>43585</v>
      </c>
      <c r="E22" s="103">
        <v>1740710</v>
      </c>
      <c r="F22" s="82">
        <v>1953970</v>
      </c>
      <c r="G22" s="76">
        <f t="shared" si="3"/>
        <v>9.9692346938775517E-2</v>
      </c>
      <c r="H22" s="75">
        <f t="shared" si="4"/>
        <v>7857366</v>
      </c>
      <c r="I22" s="68">
        <f t="shared" si="4"/>
        <v>0.40088602040816335</v>
      </c>
      <c r="J22" s="107"/>
      <c r="K22" s="57"/>
      <c r="L22" s="1"/>
    </row>
    <row r="23" spans="1:12" x14ac:dyDescent="0.2">
      <c r="A23" s="13"/>
      <c r="B23" s="80">
        <v>43675</v>
      </c>
      <c r="C23" s="80">
        <v>43679</v>
      </c>
      <c r="D23" s="80">
        <v>43680</v>
      </c>
      <c r="E23" s="102">
        <v>1324300</v>
      </c>
      <c r="F23" s="81">
        <v>1113321</v>
      </c>
      <c r="G23" s="83">
        <f t="shared" si="3"/>
        <v>5.6802091836734694E-2</v>
      </c>
      <c r="H23" s="75">
        <f t="shared" si="4"/>
        <v>6744045</v>
      </c>
      <c r="I23" s="68">
        <f t="shared" si="4"/>
        <v>0.34408392857142867</v>
      </c>
      <c r="J23" s="107"/>
      <c r="K23" s="58"/>
      <c r="L23" s="1"/>
    </row>
    <row r="24" spans="1:12" x14ac:dyDescent="0.2">
      <c r="A24" s="13"/>
      <c r="B24" s="80">
        <v>43719</v>
      </c>
      <c r="C24" s="80">
        <v>43724</v>
      </c>
      <c r="D24" s="80">
        <v>43725</v>
      </c>
      <c r="E24" s="102">
        <v>1512490</v>
      </c>
      <c r="F24" s="81">
        <v>1647216</v>
      </c>
      <c r="G24" s="83">
        <f t="shared" si="3"/>
        <v>8.4041632653061221E-2</v>
      </c>
      <c r="H24" s="75">
        <f t="shared" ref="H24" si="5">H23-F24</f>
        <v>5096829</v>
      </c>
      <c r="I24" s="68">
        <f t="shared" ref="I24" si="6">I23-G24</f>
        <v>0.26004229591836747</v>
      </c>
      <c r="J24" s="107"/>
      <c r="K24" s="57"/>
      <c r="L24" s="1"/>
    </row>
    <row r="25" spans="1:12" x14ac:dyDescent="0.2">
      <c r="A25" s="13"/>
      <c r="B25" s="80">
        <v>43782</v>
      </c>
      <c r="C25" s="80">
        <v>43788</v>
      </c>
      <c r="D25" s="80">
        <v>43789</v>
      </c>
      <c r="E25" s="102">
        <v>1791290</v>
      </c>
      <c r="F25" s="81">
        <v>1950132</v>
      </c>
      <c r="G25" s="83">
        <f t="shared" si="3"/>
        <v>9.9496530612244893E-2</v>
      </c>
      <c r="H25" s="75">
        <f t="shared" ref="H25" si="7">H24-F25</f>
        <v>3146697</v>
      </c>
      <c r="I25" s="68">
        <f t="shared" ref="I25" si="8">I24-G25</f>
        <v>0.16054576530612258</v>
      </c>
      <c r="J25" s="107"/>
      <c r="K25" s="57"/>
      <c r="L25" s="1"/>
    </row>
    <row r="26" spans="1:12" x14ac:dyDescent="0.2">
      <c r="A26" s="13"/>
      <c r="B26" s="80">
        <v>43852</v>
      </c>
      <c r="C26" s="80">
        <v>43857</v>
      </c>
      <c r="D26" s="80">
        <v>43858</v>
      </c>
      <c r="E26" s="102">
        <v>1533400</v>
      </c>
      <c r="F26" s="81">
        <v>1685448</v>
      </c>
      <c r="G26" s="83">
        <f t="shared" si="3"/>
        <v>8.5992244897959189E-2</v>
      </c>
      <c r="H26" s="75">
        <f t="shared" ref="H26" si="9">H25-F26</f>
        <v>1461249</v>
      </c>
      <c r="I26" s="68">
        <f t="shared" ref="I26" si="10">I25-G26</f>
        <v>7.455352040816339E-2</v>
      </c>
      <c r="J26" s="107">
        <v>143</v>
      </c>
      <c r="K26" s="57"/>
      <c r="L26" s="1"/>
    </row>
    <row r="27" spans="1:12" x14ac:dyDescent="0.2">
      <c r="A27" s="13"/>
      <c r="B27" s="80">
        <v>43913</v>
      </c>
      <c r="C27" s="80">
        <v>43920</v>
      </c>
      <c r="D27" s="80">
        <v>43922</v>
      </c>
      <c r="E27" s="103">
        <v>2124445</v>
      </c>
      <c r="F27" s="81">
        <v>2254357</v>
      </c>
      <c r="G27" s="84">
        <f t="shared" si="3"/>
        <v>0.11501821428571428</v>
      </c>
      <c r="H27" s="75">
        <f t="shared" ref="H27" si="11">H26-F27</f>
        <v>-793108</v>
      </c>
      <c r="I27" s="68">
        <f t="shared" ref="I27" si="12">I26-G27</f>
        <v>-4.0464693877550889E-2</v>
      </c>
      <c r="J27" s="108">
        <v>146</v>
      </c>
      <c r="K27" s="57"/>
      <c r="L27" s="1"/>
    </row>
    <row r="28" spans="1:12" x14ac:dyDescent="0.2">
      <c r="A28" s="13"/>
      <c r="B28" s="80"/>
      <c r="C28" s="80"/>
      <c r="D28" s="82"/>
      <c r="E28" s="103"/>
      <c r="F28" s="81"/>
      <c r="G28" s="83"/>
      <c r="H28" s="81"/>
      <c r="I28" s="85"/>
      <c r="J28" s="108"/>
      <c r="K28" s="57"/>
      <c r="L28" s="1"/>
    </row>
    <row r="29" spans="1:12" ht="13.5" thickBot="1" x14ac:dyDescent="0.25">
      <c r="A29" s="14"/>
      <c r="B29" s="86"/>
      <c r="C29" s="86"/>
      <c r="D29" s="87"/>
      <c r="E29" s="104"/>
      <c r="F29" s="88"/>
      <c r="G29" s="89"/>
      <c r="H29" s="90"/>
      <c r="I29" s="91"/>
      <c r="J29" s="109"/>
      <c r="K29" s="1"/>
      <c r="L29" s="1"/>
    </row>
    <row r="30" spans="1:12" ht="13.5" thickBot="1" x14ac:dyDescent="0.25">
      <c r="A30" s="15" t="s">
        <v>28</v>
      </c>
      <c r="B30" s="16"/>
      <c r="C30" s="16"/>
      <c r="D30" s="17"/>
      <c r="E30" s="105">
        <f>SUM(E19:E29)</f>
        <v>12298205</v>
      </c>
      <c r="F30" s="106">
        <f>SUM(F19:F29)</f>
        <v>20393108</v>
      </c>
      <c r="G30" s="20">
        <f>SUM(G19:G29)</f>
        <v>1.040464693877551</v>
      </c>
      <c r="H30" s="18">
        <f>A19-F30</f>
        <v>-793108</v>
      </c>
      <c r="I30" s="22">
        <f>1-G30</f>
        <v>-4.0464693877551028E-2</v>
      </c>
      <c r="J30" s="110"/>
      <c r="K30" s="59"/>
      <c r="L30" s="59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 x14ac:dyDescent="0.25">
      <c r="A34" s="118" t="s">
        <v>16</v>
      </c>
      <c r="B34" s="118"/>
      <c r="C34" s="118"/>
      <c r="D34" s="118"/>
      <c r="E34" s="1"/>
      <c r="F34" s="1"/>
      <c r="G34" s="1"/>
      <c r="H34" s="1"/>
      <c r="I34" s="1"/>
      <c r="J34" s="1"/>
    </row>
    <row r="35" spans="1:11" x14ac:dyDescent="0.2">
      <c r="A35" s="115" t="s">
        <v>17</v>
      </c>
      <c r="B35" s="115"/>
      <c r="C35" s="10" t="s">
        <v>18</v>
      </c>
      <c r="D35" s="10" t="s">
        <v>19</v>
      </c>
      <c r="E35" s="1"/>
      <c r="F35" s="1"/>
      <c r="G35" s="1"/>
      <c r="H35" s="1"/>
      <c r="I35" s="1"/>
      <c r="J35" s="1"/>
    </row>
    <row r="36" spans="1:11" x14ac:dyDescent="0.2">
      <c r="A36" s="113">
        <f>A19-F30</f>
        <v>-793108</v>
      </c>
      <c r="B36" s="114"/>
      <c r="C36" s="63">
        <f>1-G30</f>
        <v>-4.0464693877551028E-2</v>
      </c>
      <c r="D36" s="19">
        <f>(C36/0.8)*100</f>
        <v>-5.0580867346938785</v>
      </c>
      <c r="E36" s="72" t="s">
        <v>43</v>
      </c>
      <c r="F36" s="72" t="s">
        <v>29</v>
      </c>
      <c r="G36" s="99" t="s">
        <v>44</v>
      </c>
      <c r="H36" s="72"/>
      <c r="I36" s="72"/>
      <c r="J36" s="72"/>
    </row>
    <row r="37" spans="1:11" x14ac:dyDescent="0.2">
      <c r="A37" s="1"/>
      <c r="B37" s="1"/>
      <c r="C37" s="1"/>
      <c r="D37" s="1"/>
      <c r="E37" s="1"/>
      <c r="F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1" ht="15.75" x14ac:dyDescent="0.25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 x14ac:dyDescent="0.2">
      <c r="A40" s="45"/>
      <c r="B40" s="45"/>
      <c r="C40" s="45"/>
      <c r="D40" s="45"/>
      <c r="E40" s="45"/>
      <c r="F40" s="45"/>
      <c r="G40" s="45"/>
      <c r="H40" s="45"/>
      <c r="I40" s="111"/>
      <c r="J40" s="112"/>
    </row>
    <row r="41" spans="1:11" x14ac:dyDescent="0.2">
      <c r="A41" s="46"/>
      <c r="B41" s="47"/>
      <c r="C41" s="47"/>
      <c r="D41" s="1"/>
      <c r="E41" s="1"/>
      <c r="F41" s="47"/>
      <c r="G41" s="48"/>
      <c r="H41" s="47"/>
    </row>
    <row r="42" spans="1:11" x14ac:dyDescent="0.2">
      <c r="A42" s="46"/>
      <c r="B42" s="47"/>
      <c r="C42" s="47"/>
      <c r="D42" s="47"/>
      <c r="E42" s="47"/>
      <c r="F42" s="47"/>
      <c r="G42" s="48"/>
      <c r="H42" s="47"/>
    </row>
    <row r="43" spans="1:11" x14ac:dyDescent="0.2">
      <c r="A43" s="46"/>
      <c r="B43" s="47"/>
      <c r="C43" s="47"/>
      <c r="D43" s="1"/>
      <c r="E43" s="1"/>
      <c r="F43" s="47"/>
      <c r="G43" s="48"/>
      <c r="H43" s="47"/>
    </row>
    <row r="44" spans="1:11" x14ac:dyDescent="0.2">
      <c r="A44" s="46"/>
      <c r="B44" s="47"/>
      <c r="C44" s="47"/>
      <c r="D44" s="47"/>
      <c r="E44" s="47"/>
      <c r="F44" s="47"/>
      <c r="G44" s="48"/>
      <c r="H44" s="47"/>
    </row>
    <row r="45" spans="1:11" x14ac:dyDescent="0.2">
      <c r="A45" s="46"/>
      <c r="B45" s="47"/>
      <c r="C45" s="47"/>
      <c r="D45" s="1"/>
      <c r="E45" s="1"/>
      <c r="F45" s="47"/>
      <c r="G45" s="48"/>
      <c r="H45" s="47"/>
    </row>
    <row r="46" spans="1:11" x14ac:dyDescent="0.2">
      <c r="A46" s="46"/>
      <c r="B46" s="47"/>
      <c r="C46" s="49"/>
      <c r="D46" s="50"/>
      <c r="E46" s="50"/>
      <c r="F46" s="49"/>
      <c r="G46" s="49"/>
      <c r="H46" s="49"/>
    </row>
    <row r="47" spans="1:11" x14ac:dyDescent="0.2">
      <c r="A47" s="46"/>
      <c r="B47" s="47"/>
      <c r="C47" s="47"/>
      <c r="D47" s="47"/>
      <c r="E47" s="47"/>
      <c r="F47" s="47"/>
      <c r="G47" s="48"/>
      <c r="H47" s="47"/>
    </row>
    <row r="48" spans="1:11" x14ac:dyDescent="0.2">
      <c r="A48" s="46"/>
      <c r="B48" s="47"/>
      <c r="C48" s="47"/>
      <c r="D48" s="47"/>
      <c r="E48" s="47"/>
      <c r="F48" s="47"/>
      <c r="G48" s="48"/>
      <c r="H48" s="47"/>
    </row>
    <row r="49" spans="1:10" x14ac:dyDescent="0.2">
      <c r="A49" s="46"/>
      <c r="B49" s="47"/>
      <c r="C49" s="47"/>
      <c r="D49" s="1"/>
      <c r="E49" s="1"/>
      <c r="F49" s="47"/>
      <c r="G49" s="48"/>
      <c r="H49" s="47"/>
    </row>
    <row r="50" spans="1:10" ht="15.75" x14ac:dyDescent="0.25">
      <c r="A50" s="1"/>
      <c r="B50" s="119"/>
      <c r="C50" s="119"/>
      <c r="D50" s="120"/>
      <c r="E50" s="51"/>
      <c r="F50" s="1"/>
      <c r="G50" s="1"/>
      <c r="H50" s="1"/>
      <c r="I50" s="1"/>
      <c r="J50" s="1"/>
    </row>
    <row r="51" spans="1:10" x14ac:dyDescent="0.2">
      <c r="A51" s="45"/>
      <c r="B51" s="45"/>
      <c r="C51" s="45"/>
      <c r="D51" s="45"/>
      <c r="E51" s="45"/>
      <c r="F51" s="45"/>
      <c r="G51" s="45"/>
      <c r="H51" s="45"/>
      <c r="I51" s="111"/>
      <c r="J51" s="112"/>
    </row>
    <row r="52" spans="1:10" x14ac:dyDescent="0.2">
      <c r="A52" s="46"/>
      <c r="B52" s="1"/>
      <c r="C52" s="1"/>
      <c r="D52" s="1"/>
      <c r="E52" s="1"/>
      <c r="F52" s="48"/>
      <c r="G52" s="48"/>
      <c r="H52" s="47"/>
      <c r="I52" s="116"/>
      <c r="J52" s="116"/>
    </row>
    <row r="53" spans="1:10" x14ac:dyDescent="0.2">
      <c r="A53" s="46"/>
      <c r="B53" s="1"/>
      <c r="C53" s="1"/>
      <c r="D53" s="49"/>
      <c r="E53" s="49"/>
      <c r="F53" s="49"/>
      <c r="G53" s="49"/>
      <c r="H53" s="49"/>
      <c r="I53" s="116"/>
      <c r="J53" s="116"/>
    </row>
    <row r="54" spans="1:10" x14ac:dyDescent="0.2">
      <c r="A54" s="1"/>
      <c r="B54" s="1"/>
      <c r="C54" s="1"/>
      <c r="D54" s="1"/>
      <c r="E54" s="1"/>
      <c r="F54" s="1"/>
      <c r="G54" s="1"/>
      <c r="H54" s="1"/>
    </row>
    <row r="59" spans="1:10" x14ac:dyDescent="0.2">
      <c r="B59" s="111"/>
      <c r="C59" s="112"/>
    </row>
    <row r="66" spans="2:3" x14ac:dyDescent="0.2">
      <c r="B66" s="111"/>
      <c r="C66" s="112"/>
    </row>
  </sheetData>
  <sortState ref="B9:G15">
    <sortCondition ref="B9"/>
  </sortState>
  <mergeCells count="12">
    <mergeCell ref="A1:L1"/>
    <mergeCell ref="A34:D34"/>
    <mergeCell ref="I53:J53"/>
    <mergeCell ref="B50:D50"/>
    <mergeCell ref="A2:E2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2019-09-03T10:21:44Z</cp:lastPrinted>
  <dcterms:created xsi:type="dcterms:W3CDTF">2004-08-05T11:03:05Z</dcterms:created>
  <dcterms:modified xsi:type="dcterms:W3CDTF">2020-05-19T06:19:34Z</dcterms:modified>
</cp:coreProperties>
</file>