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F1AA40BC-221F-413A-B832-DB781A576D3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17" i="1" l="1"/>
  <c r="A2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6" i="1"/>
  <c r="G7" i="1"/>
  <c r="G8" i="1"/>
  <c r="G9" i="1"/>
  <c r="G10" i="1"/>
  <c r="G11" i="1"/>
  <c r="G12" i="1"/>
  <c r="G13" i="1"/>
  <c r="G14" i="1"/>
  <c r="G15" i="1"/>
  <c r="G5" i="1"/>
  <c r="E32" i="1"/>
  <c r="F32" i="1"/>
  <c r="G21" i="1" l="1"/>
  <c r="I21" i="1" s="1"/>
  <c r="G24" i="1"/>
  <c r="G23" i="1"/>
  <c r="G22" i="1"/>
  <c r="I22" i="1" s="1"/>
  <c r="I23" i="1" s="1"/>
  <c r="I24" i="1" s="1"/>
  <c r="A38" i="1"/>
  <c r="H21" i="1"/>
  <c r="H22" i="1" s="1"/>
  <c r="H23" i="1" s="1"/>
  <c r="H24" i="1" s="1"/>
  <c r="H32" i="1"/>
  <c r="G32" i="1"/>
  <c r="C38" i="1" s="1"/>
  <c r="D38" i="1" s="1"/>
  <c r="I32" i="1" l="1"/>
</calcChain>
</file>

<file path=xl/sharedStrings.xml><?xml version="1.0" encoding="utf-8"?>
<sst xmlns="http://schemas.openxmlformats.org/spreadsheetml/2006/main" count="58" uniqueCount="47">
  <si>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</si>
  <si>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</si>
  <si>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</si>
  <si>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</si>
  <si>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</si>
  <si>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</si>
  <si>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</si>
  <si>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</si>
  <si>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</si>
  <si>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</si>
  <si>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</si>
  <si>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</si>
  <si>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</si>
  <si>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</si>
  <si>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</si>
  <si>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</si>
  <si>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</si>
  <si>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</si>
  <si>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</si>
  <si>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</si>
  <si>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</si>
  <si>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</si>
  <si>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</si>
  <si>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</si>
  <si>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</si>
  <si>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</si>
  <si>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</si>
  <si>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</si>
  <si>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</si>
  <si>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</si>
  <si>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</si>
  <si>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</si>
  <si>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</si>
  <si>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</si>
  <si>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</si>
  <si>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</si>
  <si>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</si>
  <si>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</si>
  <si>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</si>
  <si>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11.06.19 (c остаточным ресурсом 100 %)</t>
  </si>
  <si>
    <t>XXI-В-28-2.1б-500-3 4221/PSI</t>
  </si>
  <si>
    <t>Вставка графитовая</t>
  </si>
  <si>
    <t>Держатель</t>
  </si>
  <si>
    <t>V-28-2 4221 PSI</t>
  </si>
  <si>
    <t>Начальник УРФ                                           А.Д. Гавриленко</t>
  </si>
  <si>
    <t>Формокомплект бутылки «Дрозды 0,5 л»  тип XXI-B-28-2.1б-500-3 (владелец ООО "Радамир")</t>
  </si>
  <si>
    <r>
      <t xml:space="preserve">Вес, гр. (ном. </t>
    </r>
    <r>
      <rPr>
        <b/>
        <sz val="10"/>
        <color rgb="FFFF0000"/>
        <rFont val="Arial Cyr"/>
        <charset val="204"/>
      </rPr>
      <t>390</t>
    </r>
    <r>
      <rPr>
        <b/>
        <sz val="10"/>
        <rFont val="Arial Cyr"/>
        <charset val="204"/>
      </rPr>
      <t xml:space="preserve"> гр.)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</si>
</sst>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0" fillId="0" borderId="1" xfId="2" applyNumberFormat="1" applyFont="1" applyBorder="1" applyAlignment="1">
      <alignment horizontal="center" vertical="center"/>
    </xf>
    <xf numFmtId="3" fontId="0" fillId="0" borderId="18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18" fillId="0" borderId="27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 wrapText="1" shrinkToFit="1"/>
    </xf>
    <xf numFmtId="0" fontId="18" fillId="0" borderId="1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8"/>
  <sheetViews>
    <sheetView tabSelected="1" view="pageBreakPreview" zoomScale="120" zoomScaleSheetLayoutView="120" workbookViewId="0">
      <selection activeCell="E32" sqref="E32:F32"/>
    </sheetView>
  </sheetViews>
  <sheetFormatPr defaultRowHeight="12.75" x14ac:dyDescent="0.2"/>
  <cols>
    <col min="1" max="1" width="12.140625" customWidth="1"/>
    <col min="2" max="2" width="22.140625" customWidth="1"/>
    <col min="3" max="3" width="27.71093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9" t="s">
        <v>45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 x14ac:dyDescent="0.2">
      <c r="A2" s="114" t="s">
        <v>39</v>
      </c>
      <c r="B2" s="114"/>
      <c r="C2" s="114"/>
      <c r="D2" s="114"/>
      <c r="E2" s="114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35</v>
      </c>
      <c r="E4" s="31" t="s">
        <v>37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25</v>
      </c>
      <c r="K4" s="31" t="s">
        <v>38</v>
      </c>
      <c r="L4" s="32" t="s">
        <v>4</v>
      </c>
    </row>
    <row r="5" spans="1:13" x14ac:dyDescent="0.2">
      <c r="A5" s="41">
        <v>1</v>
      </c>
      <c r="B5" s="52" t="s">
        <v>14</v>
      </c>
      <c r="C5" s="105" t="s">
        <v>40</v>
      </c>
      <c r="D5" s="44">
        <v>22</v>
      </c>
      <c r="E5" s="44">
        <v>22</v>
      </c>
      <c r="F5" s="43"/>
      <c r="G5" s="44">
        <f>E5-F5</f>
        <v>22</v>
      </c>
      <c r="H5" s="49"/>
      <c r="I5" s="46"/>
      <c r="J5" s="42"/>
      <c r="K5" s="42"/>
      <c r="L5" s="70"/>
    </row>
    <row r="6" spans="1:13" x14ac:dyDescent="0.2">
      <c r="A6" s="45">
        <f>A5+1</f>
        <v>2</v>
      </c>
      <c r="B6" s="53" t="s">
        <v>7</v>
      </c>
      <c r="C6" s="106" t="s">
        <v>40</v>
      </c>
      <c r="D6" s="9">
        <v>22</v>
      </c>
      <c r="E6" s="9">
        <v>22</v>
      </c>
      <c r="F6" s="21"/>
      <c r="G6" s="9">
        <f t="shared" ref="G6:G17" si="0">E6-F6</f>
        <v>22</v>
      </c>
      <c r="H6" s="50"/>
      <c r="I6" s="47"/>
      <c r="J6" s="8"/>
      <c r="K6" s="8"/>
      <c r="L6" s="71"/>
    </row>
    <row r="7" spans="1:13" x14ac:dyDescent="0.2">
      <c r="A7" s="45">
        <f t="shared" ref="A7:A17" si="1">A6+1</f>
        <v>3</v>
      </c>
      <c r="B7" s="53" t="s">
        <v>5</v>
      </c>
      <c r="C7" s="106" t="s">
        <v>40</v>
      </c>
      <c r="D7" s="9">
        <v>26</v>
      </c>
      <c r="E7" s="9">
        <v>26</v>
      </c>
      <c r="F7" s="21"/>
      <c r="G7" s="9">
        <f t="shared" si="0"/>
        <v>26</v>
      </c>
      <c r="H7" s="51"/>
      <c r="I7" s="47"/>
      <c r="J7" s="8"/>
      <c r="K7" s="8"/>
      <c r="L7" s="71"/>
    </row>
    <row r="8" spans="1:13" x14ac:dyDescent="0.2">
      <c r="A8" s="45">
        <f t="shared" si="1"/>
        <v>4</v>
      </c>
      <c r="B8" s="53" t="s">
        <v>6</v>
      </c>
      <c r="C8" s="106" t="s">
        <v>40</v>
      </c>
      <c r="D8" s="9">
        <v>26</v>
      </c>
      <c r="E8" s="9">
        <v>26</v>
      </c>
      <c r="F8" s="21"/>
      <c r="G8" s="9">
        <f t="shared" si="0"/>
        <v>26</v>
      </c>
      <c r="H8" s="51"/>
      <c r="I8" s="47"/>
      <c r="J8" s="9"/>
      <c r="K8" s="8"/>
      <c r="L8" s="71"/>
    </row>
    <row r="9" spans="1:13" x14ac:dyDescent="0.2">
      <c r="A9" s="45">
        <f t="shared" si="1"/>
        <v>5</v>
      </c>
      <c r="B9" s="54" t="s">
        <v>31</v>
      </c>
      <c r="C9" s="106" t="s">
        <v>40</v>
      </c>
      <c r="D9" s="9">
        <v>18</v>
      </c>
      <c r="E9" s="9">
        <v>18</v>
      </c>
      <c r="F9" s="21"/>
      <c r="G9" s="9">
        <f t="shared" si="0"/>
        <v>18</v>
      </c>
      <c r="H9" s="51"/>
      <c r="I9" s="48"/>
      <c r="J9" s="9"/>
      <c r="K9" s="9"/>
      <c r="L9" s="71"/>
    </row>
    <row r="10" spans="1:13" x14ac:dyDescent="0.2">
      <c r="A10" s="45">
        <f t="shared" si="1"/>
        <v>6</v>
      </c>
      <c r="B10" s="53" t="s">
        <v>36</v>
      </c>
      <c r="C10" s="106" t="s">
        <v>40</v>
      </c>
      <c r="D10" s="9">
        <v>18</v>
      </c>
      <c r="E10" s="9">
        <v>18</v>
      </c>
      <c r="F10" s="21"/>
      <c r="G10" s="9">
        <f t="shared" si="0"/>
        <v>18</v>
      </c>
      <c r="H10" s="51"/>
      <c r="I10" s="47"/>
      <c r="J10" s="9"/>
      <c r="K10" s="8"/>
      <c r="L10" s="71"/>
    </row>
    <row r="11" spans="1:13" x14ac:dyDescent="0.2">
      <c r="A11" s="45">
        <f t="shared" si="1"/>
        <v>7</v>
      </c>
      <c r="B11" s="53" t="s">
        <v>9</v>
      </c>
      <c r="C11" s="106" t="s">
        <v>40</v>
      </c>
      <c r="D11" s="9">
        <v>50</v>
      </c>
      <c r="E11" s="9">
        <v>50</v>
      </c>
      <c r="F11" s="26"/>
      <c r="G11" s="9">
        <f t="shared" si="0"/>
        <v>50</v>
      </c>
      <c r="H11" s="51"/>
      <c r="I11" s="48"/>
      <c r="J11" s="9"/>
      <c r="K11" s="9"/>
      <c r="L11" s="71"/>
      <c r="M11" s="24"/>
    </row>
    <row r="12" spans="1:13" x14ac:dyDescent="0.2">
      <c r="A12" s="45">
        <f t="shared" si="1"/>
        <v>8</v>
      </c>
      <c r="B12" s="54" t="s">
        <v>12</v>
      </c>
      <c r="C12" s="107" t="s">
        <v>43</v>
      </c>
      <c r="D12" s="9">
        <v>22</v>
      </c>
      <c r="E12" s="9">
        <v>22</v>
      </c>
      <c r="F12" s="27"/>
      <c r="G12" s="9">
        <f t="shared" si="0"/>
        <v>22</v>
      </c>
      <c r="H12" s="51"/>
      <c r="I12" s="48"/>
      <c r="J12" s="9"/>
      <c r="K12" s="9"/>
      <c r="L12" s="71"/>
      <c r="M12" s="24"/>
    </row>
    <row r="13" spans="1:13" x14ac:dyDescent="0.2">
      <c r="A13" s="45">
        <f t="shared" si="1"/>
        <v>9</v>
      </c>
      <c r="B13" s="54" t="s">
        <v>13</v>
      </c>
      <c r="C13" s="106" t="s">
        <v>40</v>
      </c>
      <c r="D13" s="9">
        <v>8</v>
      </c>
      <c r="E13" s="9">
        <v>8</v>
      </c>
      <c r="F13" s="21"/>
      <c r="G13" s="9">
        <f t="shared" si="0"/>
        <v>8</v>
      </c>
      <c r="H13" s="51" t="s">
        <v>28</v>
      </c>
      <c r="I13" s="48"/>
      <c r="J13" s="9"/>
      <c r="K13" s="9"/>
      <c r="L13" s="71"/>
    </row>
    <row r="14" spans="1:13" x14ac:dyDescent="0.2">
      <c r="A14" s="45">
        <f t="shared" si="1"/>
        <v>10</v>
      </c>
      <c r="B14" s="53" t="s">
        <v>8</v>
      </c>
      <c r="C14" s="106" t="s">
        <v>40</v>
      </c>
      <c r="D14" s="9">
        <v>40</v>
      </c>
      <c r="E14" s="9">
        <v>40</v>
      </c>
      <c r="F14" s="26"/>
      <c r="G14" s="9">
        <f t="shared" si="0"/>
        <v>40</v>
      </c>
      <c r="H14" s="51"/>
      <c r="I14" s="48"/>
      <c r="J14" s="9"/>
      <c r="K14" s="9"/>
      <c r="L14" s="71"/>
    </row>
    <row r="15" spans="1:13" x14ac:dyDescent="0.2">
      <c r="A15" s="45">
        <f t="shared" si="1"/>
        <v>11</v>
      </c>
      <c r="B15" s="53" t="s">
        <v>11</v>
      </c>
      <c r="C15" s="106" t="s">
        <v>40</v>
      </c>
      <c r="D15" s="9">
        <v>50</v>
      </c>
      <c r="E15" s="12">
        <v>50</v>
      </c>
      <c r="F15" s="21"/>
      <c r="G15" s="9">
        <f t="shared" si="0"/>
        <v>50</v>
      </c>
      <c r="H15" s="51"/>
      <c r="I15" s="48"/>
      <c r="J15" s="9"/>
      <c r="K15" s="9"/>
      <c r="L15" s="71"/>
    </row>
    <row r="16" spans="1:13" x14ac:dyDescent="0.2">
      <c r="A16" s="45">
        <f t="shared" si="1"/>
        <v>12</v>
      </c>
      <c r="B16" s="53" t="s">
        <v>42</v>
      </c>
      <c r="C16" s="107" t="s">
        <v>43</v>
      </c>
      <c r="D16" s="9">
        <v>22</v>
      </c>
      <c r="E16" s="12">
        <v>22</v>
      </c>
      <c r="F16" s="21"/>
      <c r="G16" s="9">
        <f t="shared" si="0"/>
        <v>22</v>
      </c>
      <c r="H16" s="51"/>
      <c r="I16" s="48"/>
      <c r="J16" s="9"/>
      <c r="K16" s="9"/>
      <c r="L16" s="71"/>
    </row>
    <row r="17" spans="1:12" x14ac:dyDescent="0.2">
      <c r="A17" s="45">
        <f t="shared" si="1"/>
        <v>13</v>
      </c>
      <c r="B17" s="79" t="s">
        <v>41</v>
      </c>
      <c r="C17" s="108"/>
      <c r="D17" s="9">
        <v>100</v>
      </c>
      <c r="E17" s="12">
        <v>100</v>
      </c>
      <c r="F17" s="21"/>
      <c r="G17" s="9">
        <f t="shared" si="0"/>
        <v>100</v>
      </c>
      <c r="H17" s="51"/>
      <c r="I17" s="78"/>
      <c r="J17" s="9"/>
      <c r="K17" s="9"/>
      <c r="L17" s="71"/>
    </row>
    <row r="18" spans="1:12" x14ac:dyDescent="0.2">
      <c r="A18" s="63"/>
      <c r="B18" s="62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64" t="s">
        <v>10</v>
      </c>
      <c r="C19" s="13"/>
      <c r="D19" s="13"/>
      <c r="E19" s="13"/>
      <c r="F19" s="13"/>
      <c r="G19" s="1"/>
      <c r="H19" s="1"/>
      <c r="I19" s="1"/>
      <c r="J19" s="65"/>
      <c r="K19" s="65"/>
      <c r="L19" s="65"/>
    </row>
    <row r="20" spans="1:12" ht="64.5" thickBot="1" x14ac:dyDescent="0.25">
      <c r="A20" s="35" t="s">
        <v>22</v>
      </c>
      <c r="B20" s="36" t="s">
        <v>19</v>
      </c>
      <c r="C20" s="36" t="s">
        <v>20</v>
      </c>
      <c r="D20" s="36" t="s">
        <v>21</v>
      </c>
      <c r="E20" s="36" t="s">
        <v>23</v>
      </c>
      <c r="F20" s="36" t="s">
        <v>29</v>
      </c>
      <c r="G20" s="37" t="s">
        <v>30</v>
      </c>
      <c r="H20" s="38" t="s">
        <v>24</v>
      </c>
      <c r="I20" s="39" t="s">
        <v>26</v>
      </c>
      <c r="J20" s="39" t="s">
        <v>46</v>
      </c>
      <c r="K20" s="66"/>
      <c r="L20" s="66"/>
    </row>
    <row r="21" spans="1:12" x14ac:dyDescent="0.2">
      <c r="A21" s="72">
        <f>E5*700000</f>
        <v>15400000</v>
      </c>
      <c r="B21" s="74">
        <v>43643</v>
      </c>
      <c r="C21" s="76">
        <v>43648</v>
      </c>
      <c r="D21" s="74"/>
      <c r="E21" s="84">
        <v>763476</v>
      </c>
      <c r="F21" s="84">
        <v>789738</v>
      </c>
      <c r="G21" s="34">
        <f>F21/A$21</f>
        <v>5.1281688311688313E-2</v>
      </c>
      <c r="H21" s="82">
        <f>A21-F21</f>
        <v>14610262</v>
      </c>
      <c r="I21" s="77">
        <f>1-G21</f>
        <v>0.94871831168831167</v>
      </c>
      <c r="J21" s="90"/>
      <c r="K21" s="59"/>
      <c r="L21" s="59"/>
    </row>
    <row r="22" spans="1:12" ht="12.75" customHeight="1" x14ac:dyDescent="0.2">
      <c r="A22" s="40"/>
      <c r="B22" s="75">
        <v>43717</v>
      </c>
      <c r="C22" s="75">
        <v>43723</v>
      </c>
      <c r="D22" s="75">
        <v>43725</v>
      </c>
      <c r="E22" s="85">
        <v>1046952</v>
      </c>
      <c r="F22" s="85">
        <v>1133004</v>
      </c>
      <c r="G22" s="89">
        <f t="shared" ref="G22" si="2">F22/A$21</f>
        <v>7.357168831168831E-2</v>
      </c>
      <c r="H22" s="81">
        <f t="shared" ref="H22:I22" si="3">H21-F22</f>
        <v>13477258</v>
      </c>
      <c r="I22" s="77">
        <f t="shared" si="3"/>
        <v>0.87514662337662341</v>
      </c>
      <c r="J22" s="90"/>
      <c r="K22" s="1"/>
      <c r="L22" s="1"/>
    </row>
    <row r="23" spans="1:12" ht="12.75" customHeight="1" x14ac:dyDescent="0.2">
      <c r="A23" s="14"/>
      <c r="B23" s="10">
        <v>43787</v>
      </c>
      <c r="C23" s="10">
        <v>43793</v>
      </c>
      <c r="D23" s="10">
        <v>43795</v>
      </c>
      <c r="E23" s="81">
        <v>1112886</v>
      </c>
      <c r="F23" s="81">
        <v>1150472</v>
      </c>
      <c r="G23" s="89">
        <f t="shared" ref="G23" si="4">F23/A$21</f>
        <v>7.4705974025974023E-2</v>
      </c>
      <c r="H23" s="81">
        <f t="shared" ref="H23" si="5">H22-F23</f>
        <v>12326786</v>
      </c>
      <c r="I23" s="77">
        <f t="shared" ref="I23" si="6">I22-G23</f>
        <v>0.8004406493506494</v>
      </c>
      <c r="J23" s="90"/>
      <c r="K23" s="59"/>
      <c r="L23" s="59"/>
    </row>
    <row r="24" spans="1:12" x14ac:dyDescent="0.2">
      <c r="A24" s="14"/>
      <c r="B24" s="93">
        <v>43868</v>
      </c>
      <c r="C24" s="93">
        <v>43872</v>
      </c>
      <c r="D24" s="93">
        <v>43873</v>
      </c>
      <c r="E24" s="86">
        <v>797202</v>
      </c>
      <c r="F24" s="86">
        <v>847836</v>
      </c>
      <c r="G24" s="89">
        <f t="shared" ref="G24" si="7">F24/A$21</f>
        <v>5.5054285714285715E-2</v>
      </c>
      <c r="H24" s="81">
        <f t="shared" ref="H24" si="8">H23-F24</f>
        <v>11478950</v>
      </c>
      <c r="I24" s="77">
        <f t="shared" ref="I24" si="9">I23-G24</f>
        <v>0.74538636363636368</v>
      </c>
      <c r="J24" s="95">
        <v>386</v>
      </c>
      <c r="K24" s="67"/>
      <c r="L24" s="1"/>
    </row>
    <row r="25" spans="1:12" x14ac:dyDescent="0.2">
      <c r="A25" s="14"/>
      <c r="B25" s="93"/>
      <c r="C25" s="93"/>
      <c r="D25" s="93"/>
      <c r="E25" s="81"/>
      <c r="F25" s="81"/>
      <c r="G25" s="96"/>
      <c r="H25" s="81"/>
      <c r="I25" s="23"/>
      <c r="J25" s="91"/>
      <c r="K25" s="68"/>
      <c r="L25" s="1"/>
    </row>
    <row r="26" spans="1:12" x14ac:dyDescent="0.2">
      <c r="A26" s="14"/>
      <c r="B26" s="93"/>
      <c r="C26" s="93"/>
      <c r="D26" s="93"/>
      <c r="E26" s="81"/>
      <c r="F26" s="81"/>
      <c r="G26" s="96"/>
      <c r="H26" s="81"/>
      <c r="I26" s="23"/>
      <c r="J26" s="91"/>
      <c r="K26" s="67"/>
      <c r="L26" s="1"/>
    </row>
    <row r="27" spans="1:12" x14ac:dyDescent="0.2">
      <c r="A27" s="14"/>
      <c r="B27" s="93"/>
      <c r="C27" s="93"/>
      <c r="D27" s="93"/>
      <c r="E27" s="81"/>
      <c r="F27" s="81"/>
      <c r="G27" s="96"/>
      <c r="H27" s="81"/>
      <c r="I27" s="23"/>
      <c r="J27" s="91"/>
      <c r="K27" s="67"/>
      <c r="L27" s="1"/>
    </row>
    <row r="28" spans="1:12" x14ac:dyDescent="0.2">
      <c r="A28" s="14"/>
      <c r="B28" s="93"/>
      <c r="C28" s="93"/>
      <c r="D28" s="93"/>
      <c r="E28" s="81"/>
      <c r="F28" s="81"/>
      <c r="G28" s="96"/>
      <c r="H28" s="81"/>
      <c r="I28" s="23"/>
      <c r="J28" s="91"/>
      <c r="K28" s="67"/>
      <c r="L28" s="1"/>
    </row>
    <row r="29" spans="1:12" x14ac:dyDescent="0.2">
      <c r="A29" s="14"/>
      <c r="B29" s="93"/>
      <c r="C29" s="93"/>
      <c r="D29" s="94"/>
      <c r="E29" s="86"/>
      <c r="F29" s="81"/>
      <c r="G29" s="97"/>
      <c r="H29" s="81"/>
      <c r="I29" s="98"/>
      <c r="J29" s="99"/>
      <c r="K29" s="67"/>
      <c r="L29" s="1"/>
    </row>
    <row r="30" spans="1:12" x14ac:dyDescent="0.2">
      <c r="A30" s="14"/>
      <c r="B30" s="93"/>
      <c r="C30" s="93"/>
      <c r="D30" s="94"/>
      <c r="E30" s="86"/>
      <c r="F30" s="81"/>
      <c r="G30" s="96"/>
      <c r="H30" s="81"/>
      <c r="I30" s="98"/>
      <c r="J30" s="99"/>
      <c r="K30" s="67"/>
      <c r="L30" s="1"/>
    </row>
    <row r="31" spans="1:12" ht="13.5" thickBot="1" x14ac:dyDescent="0.25">
      <c r="A31" s="15"/>
      <c r="B31" s="100"/>
      <c r="C31" s="100"/>
      <c r="D31" s="101"/>
      <c r="E31" s="87"/>
      <c r="F31" s="88"/>
      <c r="G31" s="102"/>
      <c r="H31" s="83"/>
      <c r="I31" s="103"/>
      <c r="J31" s="104"/>
      <c r="K31" s="1"/>
      <c r="L31" s="1"/>
    </row>
    <row r="32" spans="1:12" ht="13.5" thickBot="1" x14ac:dyDescent="0.25">
      <c r="A32" s="16" t="s">
        <v>27</v>
      </c>
      <c r="B32" s="17"/>
      <c r="C32" s="17"/>
      <c r="D32" s="18"/>
      <c r="E32" s="120">
        <f>SUM(E21:E31)</f>
        <v>3720516</v>
      </c>
      <c r="F32" s="121">
        <f>SUM(F21:F31)</f>
        <v>3921050</v>
      </c>
      <c r="G32" s="22">
        <f>SUM(G21:G31)</f>
        <v>0.25461363636363638</v>
      </c>
      <c r="H32" s="19">
        <f>A21-F32</f>
        <v>11478950</v>
      </c>
      <c r="I32" s="25">
        <f>1-G32</f>
        <v>0.74538636363636357</v>
      </c>
      <c r="J32" s="92"/>
      <c r="K32" s="69"/>
      <c r="L32" s="69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25">
      <c r="A36" s="110" t="s">
        <v>15</v>
      </c>
      <c r="B36" s="110"/>
      <c r="C36" s="110"/>
      <c r="D36" s="110"/>
      <c r="E36" s="1"/>
      <c r="F36" s="1"/>
      <c r="G36" s="1"/>
      <c r="H36" s="1"/>
      <c r="I36" s="1"/>
      <c r="J36" s="1"/>
    </row>
    <row r="37" spans="1:11" x14ac:dyDescent="0.2">
      <c r="A37" s="119" t="s">
        <v>16</v>
      </c>
      <c r="B37" s="119"/>
      <c r="C37" s="11" t="s">
        <v>17</v>
      </c>
      <c r="D37" s="11" t="s">
        <v>18</v>
      </c>
      <c r="E37" s="1"/>
      <c r="F37" s="1"/>
      <c r="G37" s="1"/>
      <c r="H37" s="1"/>
      <c r="I37" s="1"/>
      <c r="J37" s="1"/>
    </row>
    <row r="38" spans="1:11" x14ac:dyDescent="0.2">
      <c r="A38" s="117">
        <f>A21-F32</f>
        <v>11478950</v>
      </c>
      <c r="B38" s="118"/>
      <c r="C38" s="73">
        <f>1-G32</f>
        <v>0.74538636363636357</v>
      </c>
      <c r="D38" s="20">
        <f>(C38/0.8)*100</f>
        <v>93.173295454545439</v>
      </c>
      <c r="E38" s="80" t="s">
        <v>44</v>
      </c>
      <c r="F38" s="80"/>
      <c r="G38" s="80"/>
      <c r="H38" s="80"/>
      <c r="I38" s="80"/>
      <c r="J38" s="80"/>
    </row>
    <row r="39" spans="1:11" x14ac:dyDescent="0.2">
      <c r="A39" s="1"/>
      <c r="B39" s="1"/>
      <c r="C39" s="1"/>
      <c r="D39" s="1"/>
      <c r="E39" s="1"/>
      <c r="F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28</v>
      </c>
    </row>
    <row r="41" spans="1:11" ht="15.75" x14ac:dyDescent="0.25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 x14ac:dyDescent="0.2">
      <c r="A42" s="55"/>
      <c r="B42" s="55"/>
      <c r="C42" s="55"/>
      <c r="D42" s="55"/>
      <c r="E42" s="55"/>
      <c r="F42" s="55"/>
      <c r="G42" s="55"/>
      <c r="H42" s="55"/>
      <c r="I42" s="115"/>
      <c r="J42" s="116"/>
    </row>
    <row r="43" spans="1:11" x14ac:dyDescent="0.2">
      <c r="A43" s="56"/>
      <c r="B43" s="57"/>
      <c r="C43" s="57"/>
      <c r="D43" s="1"/>
      <c r="E43" s="1"/>
      <c r="F43" s="57"/>
      <c r="G43" s="58"/>
      <c r="H43" s="57"/>
    </row>
    <row r="44" spans="1:11" x14ac:dyDescent="0.2">
      <c r="A44" s="56"/>
      <c r="B44" s="57"/>
      <c r="C44" s="57"/>
      <c r="D44" s="57"/>
      <c r="E44" s="57"/>
      <c r="F44" s="57"/>
      <c r="G44" s="58"/>
      <c r="H44" s="57"/>
    </row>
    <row r="45" spans="1:11" x14ac:dyDescent="0.2">
      <c r="A45" s="56"/>
      <c r="B45" s="57"/>
      <c r="C45" s="57"/>
      <c r="D45" s="1"/>
      <c r="E45" s="1"/>
      <c r="F45" s="57"/>
      <c r="G45" s="58"/>
      <c r="H45" s="57"/>
    </row>
    <row r="46" spans="1:11" x14ac:dyDescent="0.2">
      <c r="A46" s="56"/>
      <c r="B46" s="57"/>
      <c r="C46" s="57"/>
      <c r="D46" s="57"/>
      <c r="E46" s="57"/>
      <c r="F46" s="57"/>
      <c r="G46" s="58"/>
      <c r="H46" s="57"/>
    </row>
    <row r="47" spans="1:11" x14ac:dyDescent="0.2">
      <c r="A47" s="56"/>
      <c r="B47" s="57"/>
      <c r="C47" s="57"/>
      <c r="D47" s="1"/>
      <c r="E47" s="1"/>
      <c r="F47" s="57"/>
      <c r="G47" s="58"/>
      <c r="H47" s="57"/>
    </row>
    <row r="48" spans="1:11" x14ac:dyDescent="0.2">
      <c r="A48" s="56"/>
      <c r="B48" s="57"/>
      <c r="C48" s="59"/>
      <c r="D48" s="60"/>
      <c r="E48" s="60"/>
      <c r="F48" s="59"/>
      <c r="G48" s="59"/>
      <c r="H48" s="59"/>
    </row>
    <row r="49" spans="1:10" x14ac:dyDescent="0.2">
      <c r="A49" s="56"/>
      <c r="B49" s="57"/>
      <c r="C49" s="57"/>
      <c r="D49" s="57"/>
      <c r="E49" s="57"/>
      <c r="F49" s="57"/>
      <c r="G49" s="58"/>
      <c r="H49" s="57"/>
    </row>
    <row r="50" spans="1:10" x14ac:dyDescent="0.2">
      <c r="A50" s="56"/>
      <c r="B50" s="57"/>
      <c r="C50" s="57"/>
      <c r="D50" s="57"/>
      <c r="E50" s="57"/>
      <c r="F50" s="57"/>
      <c r="G50" s="58"/>
      <c r="H50" s="57"/>
    </row>
    <row r="51" spans="1:10" x14ac:dyDescent="0.2">
      <c r="A51" s="56"/>
      <c r="B51" s="57"/>
      <c r="C51" s="57"/>
      <c r="D51" s="1"/>
      <c r="E51" s="1"/>
      <c r="F51" s="57"/>
      <c r="G51" s="58"/>
      <c r="H51" s="57"/>
    </row>
    <row r="52" spans="1:10" ht="15.75" x14ac:dyDescent="0.25">
      <c r="A52" s="1"/>
      <c r="B52" s="112"/>
      <c r="C52" s="112"/>
      <c r="D52" s="113"/>
      <c r="E52" s="61"/>
      <c r="F52" s="1"/>
      <c r="G52" s="1"/>
      <c r="H52" s="1"/>
      <c r="I52" s="1"/>
      <c r="J52" s="1"/>
    </row>
    <row r="53" spans="1:10" x14ac:dyDescent="0.2">
      <c r="A53" s="55"/>
      <c r="B53" s="55"/>
      <c r="C53" s="55"/>
      <c r="D53" s="55"/>
      <c r="E53" s="55"/>
      <c r="F53" s="55"/>
      <c r="G53" s="55"/>
      <c r="H53" s="55"/>
      <c r="I53" s="115"/>
      <c r="J53" s="116"/>
    </row>
    <row r="54" spans="1:10" x14ac:dyDescent="0.2">
      <c r="A54" s="56"/>
      <c r="B54" s="1"/>
      <c r="C54" s="1"/>
      <c r="D54" s="1"/>
      <c r="E54" s="1"/>
      <c r="F54" s="58"/>
      <c r="G54" s="58"/>
      <c r="H54" s="57"/>
      <c r="I54" s="111"/>
      <c r="J54" s="111"/>
    </row>
    <row r="55" spans="1:10" x14ac:dyDescent="0.2">
      <c r="A55" s="56"/>
      <c r="B55" s="1"/>
      <c r="C55" s="1"/>
      <c r="D55" s="59"/>
      <c r="E55" s="59"/>
      <c r="F55" s="59"/>
      <c r="G55" s="59"/>
      <c r="H55" s="59"/>
      <c r="I55" s="111"/>
      <c r="J55" s="111"/>
    </row>
    <row r="56" spans="1:10" x14ac:dyDescent="0.2">
      <c r="A56" s="1"/>
      <c r="B56" s="1"/>
      <c r="C56" s="1"/>
      <c r="D56" s="1"/>
      <c r="E56" s="1"/>
      <c r="F56" s="1"/>
      <c r="G56" s="1"/>
      <c r="H56" s="1"/>
    </row>
    <row r="61" spans="1:10" x14ac:dyDescent="0.2">
      <c r="B61" s="115"/>
      <c r="C61" s="116"/>
    </row>
    <row r="68" spans="2:3" x14ac:dyDescent="0.2">
      <c r="B68" s="115"/>
      <c r="C68" s="116"/>
    </row>
  </sheetData>
  <sortState ref="B9:B16">
    <sortCondition ref="B9"/>
  </sortState>
  <mergeCells count="12">
    <mergeCell ref="B68:C68"/>
    <mergeCell ref="A38:B38"/>
    <mergeCell ref="A37:B37"/>
    <mergeCell ref="B61:C61"/>
    <mergeCell ref="I42:J42"/>
    <mergeCell ref="I53:J53"/>
    <mergeCell ref="I54:J54"/>
    <mergeCell ref="A1:L1"/>
    <mergeCell ref="A36:D36"/>
    <mergeCell ref="I55:J55"/>
    <mergeCell ref="B52:D52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6" orientation="landscape" horizontalDpi="300" verticalDpi="300" r:id="rId1"/>
  <headerFooter alignWithMargins="0"/>
  <rowBreaks count="1" manualBreakCount="1">
    <brk id="38" max="12" man="1"/>
  </rowBreaks>
  <colBreaks count="1" manualBreakCount="1">
    <brk id="10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2020-02-14T05:12:28Z</cp:lastPrinted>
  <dcterms:created xsi:type="dcterms:W3CDTF">2004-08-05T11:03:05Z</dcterms:created>
  <dcterms:modified xsi:type="dcterms:W3CDTF">2020-05-19T06:10:12Z</dcterms:modified>
</cp:coreProperties>
</file>