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01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Формокомплекты\Расчет капель по машинам\"/>
    </mc:Choice>
  </mc:AlternateContent>
  <xr:revisionPtr revIDLastSave="0" documentId="13_ncr:1_{593D5427-7F45-46DB-B93D-90BED590FD99}" xr6:coauthVersionLast="43" xr6:coauthVersionMax="43" xr10:uidLastSave="{00000000-0000-0000-0000-000000000000}"/>
  <bookViews>
    <workbookView xWindow="-120" yWindow="-120" windowWidth="29040" windowHeight="15840" firstSheet="1" activeTab="4" xr2:uid="{00000000-000D-0000-FFFF-FFFF00000000}"/>
  </bookViews>
  <sheets>
    <sheet name="Январь" sheetId="57" r:id="rId1"/>
    <sheet name="Февраль" sheetId="58" r:id="rId2"/>
    <sheet name="Март" sheetId="59" r:id="rId3"/>
    <sheet name="Апрель" sheetId="60" r:id="rId4"/>
    <sheet name="Май" sheetId="61" r:id="rId5"/>
    <sheet name="Сентябрь" sheetId="53" r:id="rId6"/>
    <sheet name="Октябрь" sheetId="54" r:id="rId7"/>
    <sheet name="Ноябрь" sheetId="55" r:id="rId8"/>
    <sheet name="Декабрь" sheetId="56" r:id="rId9"/>
  </sheets>
  <definedNames>
    <definedName name="_xlnm.Print_Area" localSheetId="3">Апрель!$A$1:$U$73</definedName>
    <definedName name="_xlnm.Print_Area" localSheetId="8">Декабрь!$A$1:$R$81</definedName>
    <definedName name="_xlnm.Print_Area" localSheetId="4">Май!$A$1:$U$81</definedName>
    <definedName name="_xlnm.Print_Area" localSheetId="2">Март!$A$1:$U$81</definedName>
    <definedName name="_xlnm.Print_Area" localSheetId="7">Ноябрь!$A$1:$R$85</definedName>
    <definedName name="_xlnm.Print_Area" localSheetId="6">Октябрь!$A$1:$R$78</definedName>
    <definedName name="_xlnm.Print_Area" localSheetId="5">Сентябрь!$A$1:$R$76</definedName>
    <definedName name="_xlnm.Print_Area" localSheetId="1">Февраль!$A$1:$U$77</definedName>
    <definedName name="_xlnm.Print_Area" localSheetId="0">Январь!$A$1:$U$81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P61" i="61" l="1"/>
  <c r="U81" i="61" l="1"/>
  <c r="T81" i="61"/>
  <c r="P81" i="61"/>
  <c r="T76" i="61"/>
  <c r="U76" i="61"/>
  <c r="T77" i="61"/>
  <c r="U77" i="61"/>
  <c r="T78" i="61"/>
  <c r="U78" i="61"/>
  <c r="T79" i="61"/>
  <c r="U79" i="61"/>
  <c r="T80" i="61"/>
  <c r="U80" i="61"/>
  <c r="U75" i="61"/>
  <c r="T75" i="61"/>
  <c r="T72" i="61"/>
  <c r="P72" i="61"/>
  <c r="N72" i="61"/>
  <c r="M72" i="61"/>
  <c r="I72" i="61"/>
  <c r="U72" i="61"/>
  <c r="T65" i="61"/>
  <c r="U65" i="61"/>
  <c r="T66" i="61"/>
  <c r="U66" i="61"/>
  <c r="T67" i="61"/>
  <c r="U67" i="61"/>
  <c r="T68" i="61"/>
  <c r="U68" i="61"/>
  <c r="T69" i="61"/>
  <c r="U69" i="61"/>
  <c r="T70" i="61"/>
  <c r="U70" i="61"/>
  <c r="T71" i="61"/>
  <c r="U71" i="61"/>
  <c r="M50" i="61"/>
  <c r="N50" i="61"/>
  <c r="M51" i="61"/>
  <c r="N51" i="61"/>
  <c r="M52" i="61"/>
  <c r="N52" i="61"/>
  <c r="M53" i="61"/>
  <c r="N53" i="61"/>
  <c r="M54" i="61"/>
  <c r="N54" i="61"/>
  <c r="M55" i="61"/>
  <c r="N55" i="61"/>
  <c r="M56" i="61"/>
  <c r="N56" i="61"/>
  <c r="M57" i="61"/>
  <c r="N57" i="61"/>
  <c r="M58" i="61"/>
  <c r="N58" i="61"/>
  <c r="M59" i="61"/>
  <c r="N59" i="61"/>
  <c r="M60" i="61"/>
  <c r="N60" i="61"/>
  <c r="M61" i="61"/>
  <c r="N61" i="61"/>
  <c r="M62" i="61"/>
  <c r="N62" i="61"/>
  <c r="M63" i="61"/>
  <c r="N63" i="61"/>
  <c r="M64" i="61"/>
  <c r="N64" i="61"/>
  <c r="M65" i="61"/>
  <c r="N65" i="61"/>
  <c r="M66" i="61"/>
  <c r="N66" i="61"/>
  <c r="M67" i="61"/>
  <c r="N67" i="61"/>
  <c r="M68" i="61"/>
  <c r="N68" i="61"/>
  <c r="M69" i="61"/>
  <c r="N69" i="61"/>
  <c r="M70" i="61"/>
  <c r="N70" i="61"/>
  <c r="M71" i="61"/>
  <c r="N71" i="61"/>
  <c r="G81" i="61"/>
  <c r="F81" i="61"/>
  <c r="B81" i="61"/>
  <c r="F72" i="61"/>
  <c r="G72" i="61"/>
  <c r="F73" i="61"/>
  <c r="G73" i="61"/>
  <c r="F74" i="61"/>
  <c r="G74" i="61"/>
  <c r="F75" i="61"/>
  <c r="G75" i="61"/>
  <c r="F76" i="61"/>
  <c r="G76" i="61"/>
  <c r="F77" i="61"/>
  <c r="G77" i="61"/>
  <c r="F78" i="61"/>
  <c r="G78" i="61"/>
  <c r="F79" i="61"/>
  <c r="G79" i="61"/>
  <c r="F80" i="61"/>
  <c r="G80" i="61"/>
  <c r="S81" i="61" l="1"/>
  <c r="S72" i="61"/>
  <c r="G71" i="61" l="1"/>
  <c r="F71" i="61"/>
  <c r="U64" i="61"/>
  <c r="T64" i="61"/>
  <c r="G68" i="61"/>
  <c r="F68" i="61"/>
  <c r="B68" i="61"/>
  <c r="F57" i="61"/>
  <c r="G57" i="61"/>
  <c r="F58" i="61"/>
  <c r="G58" i="61"/>
  <c r="F59" i="61"/>
  <c r="G59" i="61"/>
  <c r="F60" i="61"/>
  <c r="G60" i="61"/>
  <c r="F61" i="61"/>
  <c r="G61" i="61"/>
  <c r="F62" i="61"/>
  <c r="G62" i="61"/>
  <c r="F63" i="61"/>
  <c r="G63" i="61"/>
  <c r="F64" i="61"/>
  <c r="G64" i="61"/>
  <c r="F65" i="61"/>
  <c r="G65" i="61"/>
  <c r="F66" i="61"/>
  <c r="G66" i="61"/>
  <c r="F67" i="61"/>
  <c r="G67" i="61"/>
  <c r="G56" i="61"/>
  <c r="F56" i="61"/>
  <c r="E68" i="61" l="1"/>
  <c r="U61" i="61"/>
  <c r="T61" i="61"/>
  <c r="T53" i="61"/>
  <c r="U53" i="61"/>
  <c r="T54" i="61"/>
  <c r="U54" i="61"/>
  <c r="T55" i="61"/>
  <c r="U55" i="61"/>
  <c r="T56" i="61"/>
  <c r="U56" i="61"/>
  <c r="T57" i="61"/>
  <c r="U57" i="61"/>
  <c r="T58" i="61"/>
  <c r="U58" i="61"/>
  <c r="T59" i="61"/>
  <c r="U59" i="61"/>
  <c r="T60" i="61"/>
  <c r="U60" i="61"/>
  <c r="S61" i="61" l="1"/>
  <c r="U19" i="61"/>
  <c r="S19" i="61" s="1"/>
  <c r="U44" i="61"/>
  <c r="T44" i="61"/>
  <c r="P44" i="61"/>
  <c r="S44" i="61"/>
  <c r="T19" i="61"/>
  <c r="P19" i="61"/>
  <c r="U10" i="61"/>
  <c r="T10" i="61"/>
  <c r="P10" i="61"/>
  <c r="S10" i="61"/>
  <c r="T48" i="61"/>
  <c r="U48" i="61"/>
  <c r="T49" i="61"/>
  <c r="U49" i="61"/>
  <c r="T50" i="61"/>
  <c r="U50" i="61"/>
  <c r="T51" i="61"/>
  <c r="U51" i="61"/>
  <c r="T52" i="61"/>
  <c r="U52" i="61"/>
  <c r="T23" i="61"/>
  <c r="U23" i="61"/>
  <c r="T24" i="61"/>
  <c r="U24" i="61"/>
  <c r="T25" i="61"/>
  <c r="U25" i="61"/>
  <c r="T26" i="61"/>
  <c r="U26" i="61"/>
  <c r="T27" i="61"/>
  <c r="U27" i="61"/>
  <c r="T28" i="61"/>
  <c r="U28" i="61"/>
  <c r="T29" i="61"/>
  <c r="U29" i="61"/>
  <c r="T30" i="61"/>
  <c r="U30" i="61"/>
  <c r="T31" i="61"/>
  <c r="U31" i="61"/>
  <c r="T32" i="61"/>
  <c r="U32" i="61"/>
  <c r="T33" i="61"/>
  <c r="U33" i="61"/>
  <c r="T34" i="61"/>
  <c r="U34" i="61"/>
  <c r="T35" i="61"/>
  <c r="U35" i="61"/>
  <c r="T36" i="61"/>
  <c r="U36" i="61"/>
  <c r="T37" i="61"/>
  <c r="U37" i="61"/>
  <c r="T38" i="61"/>
  <c r="U38" i="61"/>
  <c r="T39" i="61"/>
  <c r="U39" i="61"/>
  <c r="T40" i="61"/>
  <c r="U40" i="61"/>
  <c r="T41" i="61"/>
  <c r="U41" i="61"/>
  <c r="T42" i="61"/>
  <c r="U42" i="61"/>
  <c r="T43" i="61"/>
  <c r="U43" i="61"/>
  <c r="T14" i="61"/>
  <c r="U14" i="61"/>
  <c r="T15" i="61"/>
  <c r="U15" i="61"/>
  <c r="T16" i="61"/>
  <c r="U16" i="61"/>
  <c r="T17" i="61"/>
  <c r="U17" i="61"/>
  <c r="T18" i="61"/>
  <c r="U18" i="61"/>
  <c r="U47" i="61"/>
  <c r="T47" i="61"/>
  <c r="U13" i="61"/>
  <c r="T13" i="61"/>
  <c r="U22" i="61"/>
  <c r="T22" i="61"/>
  <c r="T5" i="61"/>
  <c r="U5" i="61"/>
  <c r="T6" i="61"/>
  <c r="U6" i="61"/>
  <c r="T7" i="61"/>
  <c r="U7" i="61"/>
  <c r="T8" i="61"/>
  <c r="U8" i="61"/>
  <c r="T9" i="61"/>
  <c r="U9" i="61"/>
  <c r="U4" i="61"/>
  <c r="T4" i="61"/>
  <c r="I12" i="61"/>
  <c r="I33" i="61"/>
  <c r="M37" i="61"/>
  <c r="N37" i="61"/>
  <c r="M38" i="61"/>
  <c r="N38" i="61"/>
  <c r="M39" i="61"/>
  <c r="N39" i="61"/>
  <c r="M40" i="61"/>
  <c r="N40" i="61"/>
  <c r="M41" i="61"/>
  <c r="N41" i="61"/>
  <c r="M42" i="61"/>
  <c r="N42" i="61"/>
  <c r="M43" i="61"/>
  <c r="N43" i="61"/>
  <c r="M44" i="61"/>
  <c r="N44" i="61"/>
  <c r="M45" i="61"/>
  <c r="N45" i="61"/>
  <c r="M46" i="61"/>
  <c r="N46" i="61"/>
  <c r="M47" i="61"/>
  <c r="N47" i="61"/>
  <c r="M48" i="61"/>
  <c r="N48" i="61"/>
  <c r="M49" i="61"/>
  <c r="N49" i="61"/>
  <c r="N36" i="61"/>
  <c r="M36" i="61"/>
  <c r="N33" i="61"/>
  <c r="M33" i="61"/>
  <c r="L33" i="61"/>
  <c r="M16" i="61"/>
  <c r="N16" i="61"/>
  <c r="M17" i="61"/>
  <c r="N17" i="61"/>
  <c r="M18" i="61"/>
  <c r="N18" i="61"/>
  <c r="M19" i="61"/>
  <c r="N19" i="61"/>
  <c r="M20" i="61"/>
  <c r="N20" i="61"/>
  <c r="M21" i="61"/>
  <c r="N21" i="61"/>
  <c r="M22" i="61"/>
  <c r="N22" i="61"/>
  <c r="M23" i="61"/>
  <c r="N23" i="61"/>
  <c r="M24" i="61"/>
  <c r="N24" i="61"/>
  <c r="M25" i="61"/>
  <c r="N25" i="61"/>
  <c r="M26" i="61"/>
  <c r="N26" i="61"/>
  <c r="M27" i="61"/>
  <c r="N27" i="61"/>
  <c r="M28" i="61"/>
  <c r="N28" i="61"/>
  <c r="M29" i="61"/>
  <c r="N29" i="61"/>
  <c r="M30" i="61"/>
  <c r="N30" i="61"/>
  <c r="M31" i="61"/>
  <c r="N31" i="61"/>
  <c r="M32" i="61"/>
  <c r="N32" i="61"/>
  <c r="N15" i="61"/>
  <c r="M15" i="61"/>
  <c r="N12" i="61"/>
  <c r="M12" i="61"/>
  <c r="M5" i="61"/>
  <c r="N5" i="61"/>
  <c r="M6" i="61"/>
  <c r="N6" i="61"/>
  <c r="M7" i="61"/>
  <c r="N7" i="61"/>
  <c r="M8" i="61"/>
  <c r="N8" i="61"/>
  <c r="M9" i="61"/>
  <c r="N9" i="61"/>
  <c r="M10" i="61"/>
  <c r="N10" i="61"/>
  <c r="M11" i="61"/>
  <c r="N11" i="61"/>
  <c r="N4" i="61"/>
  <c r="M4" i="61"/>
  <c r="B53" i="61"/>
  <c r="G53" i="61"/>
  <c r="F53" i="61"/>
  <c r="F46" i="61"/>
  <c r="G46" i="61"/>
  <c r="F47" i="61"/>
  <c r="G47" i="61"/>
  <c r="F48" i="61"/>
  <c r="G48" i="61"/>
  <c r="F49" i="61"/>
  <c r="G49" i="61"/>
  <c r="F50" i="61"/>
  <c r="G50" i="61"/>
  <c r="F51" i="61"/>
  <c r="G51" i="61"/>
  <c r="F52" i="61"/>
  <c r="G52" i="61"/>
  <c r="G45" i="61"/>
  <c r="F45" i="61"/>
  <c r="L72" i="61" l="1"/>
  <c r="L12" i="61"/>
  <c r="E53" i="61"/>
  <c r="G42" i="61"/>
  <c r="F42" i="61"/>
  <c r="B42" i="61"/>
  <c r="F31" i="61"/>
  <c r="G31" i="61"/>
  <c r="F32" i="61"/>
  <c r="G32" i="61"/>
  <c r="F33" i="61"/>
  <c r="G33" i="61"/>
  <c r="F34" i="61"/>
  <c r="G34" i="61"/>
  <c r="F35" i="61"/>
  <c r="G35" i="61"/>
  <c r="F36" i="61"/>
  <c r="G36" i="61"/>
  <c r="F37" i="61"/>
  <c r="G37" i="61"/>
  <c r="F38" i="61"/>
  <c r="G38" i="61"/>
  <c r="F39" i="61"/>
  <c r="G39" i="61"/>
  <c r="F40" i="61"/>
  <c r="G40" i="61"/>
  <c r="F41" i="61"/>
  <c r="G41" i="61"/>
  <c r="G30" i="61"/>
  <c r="F30" i="61"/>
  <c r="G27" i="61"/>
  <c r="F27" i="61"/>
  <c r="B27" i="61"/>
  <c r="E27" i="61"/>
  <c r="F10" i="61"/>
  <c r="G10" i="61"/>
  <c r="F11" i="61"/>
  <c r="G11" i="61"/>
  <c r="F12" i="61"/>
  <c r="G12" i="61"/>
  <c r="F13" i="61"/>
  <c r="G13" i="61"/>
  <c r="F14" i="61"/>
  <c r="G14" i="61"/>
  <c r="F15" i="61"/>
  <c r="G15" i="61"/>
  <c r="F16" i="61"/>
  <c r="G16" i="61"/>
  <c r="F17" i="61"/>
  <c r="G17" i="61"/>
  <c r="F18" i="61"/>
  <c r="G18" i="61"/>
  <c r="F19" i="61"/>
  <c r="G19" i="61"/>
  <c r="F20" i="61"/>
  <c r="G20" i="61"/>
  <c r="F21" i="61"/>
  <c r="G21" i="61"/>
  <c r="F22" i="61"/>
  <c r="G22" i="61"/>
  <c r="F23" i="61"/>
  <c r="G23" i="61"/>
  <c r="F24" i="61"/>
  <c r="G24" i="61"/>
  <c r="F25" i="61"/>
  <c r="G25" i="61"/>
  <c r="F26" i="61"/>
  <c r="G26" i="61"/>
  <c r="G9" i="61"/>
  <c r="F9" i="61"/>
  <c r="G6" i="61"/>
  <c r="F6" i="61"/>
  <c r="B6" i="61"/>
  <c r="G5" i="61"/>
  <c r="F5" i="61"/>
  <c r="G4" i="61"/>
  <c r="F4" i="61"/>
  <c r="E42" i="61" l="1"/>
  <c r="E6" i="61"/>
  <c r="E81" i="61" l="1"/>
  <c r="B73" i="60"/>
  <c r="G73" i="60"/>
  <c r="F73" i="60"/>
  <c r="B58" i="60"/>
  <c r="U73" i="60"/>
  <c r="T73" i="60"/>
  <c r="N66" i="60"/>
  <c r="M66" i="60"/>
  <c r="E73" i="60" l="1"/>
  <c r="S73" i="60"/>
  <c r="M44" i="60"/>
  <c r="N44" i="60" l="1"/>
  <c r="I44" i="60"/>
  <c r="L44" i="60" l="1"/>
  <c r="U72" i="60"/>
  <c r="U71" i="60"/>
  <c r="U70" i="60"/>
  <c r="U69" i="60"/>
  <c r="U68" i="60"/>
  <c r="U67" i="60"/>
  <c r="U66" i="60"/>
  <c r="U65" i="60"/>
  <c r="U64" i="60"/>
  <c r="U63" i="60"/>
  <c r="U62" i="60"/>
  <c r="U61" i="60"/>
  <c r="U60" i="60"/>
  <c r="U59" i="60"/>
  <c r="U58" i="60"/>
  <c r="U57" i="60"/>
  <c r="U56" i="60"/>
  <c r="U55" i="60"/>
  <c r="U54" i="60"/>
  <c r="U53" i="60"/>
  <c r="U52" i="60"/>
  <c r="U51" i="60"/>
  <c r="U50" i="60"/>
  <c r="U49" i="60"/>
  <c r="U48" i="60"/>
  <c r="U47" i="60"/>
  <c r="U46" i="60"/>
  <c r="U45" i="60"/>
  <c r="U44" i="60"/>
  <c r="N65" i="60"/>
  <c r="M65" i="60"/>
  <c r="N64" i="60"/>
  <c r="M64" i="60"/>
  <c r="N63" i="60"/>
  <c r="M63" i="60"/>
  <c r="N62" i="60"/>
  <c r="M62" i="60"/>
  <c r="N61" i="60"/>
  <c r="M61" i="60"/>
  <c r="N60" i="60"/>
  <c r="M60" i="60"/>
  <c r="N59" i="60"/>
  <c r="M59" i="60"/>
  <c r="N58" i="60"/>
  <c r="M58" i="60"/>
  <c r="N57" i="60"/>
  <c r="M57" i="60"/>
  <c r="N56" i="60"/>
  <c r="M56" i="60"/>
  <c r="N55" i="60"/>
  <c r="M55" i="60"/>
  <c r="N54" i="60"/>
  <c r="M54" i="60"/>
  <c r="N53" i="60"/>
  <c r="M53" i="60"/>
  <c r="N52" i="60"/>
  <c r="M52" i="60"/>
  <c r="N51" i="60"/>
  <c r="M51" i="60"/>
  <c r="N50" i="60"/>
  <c r="M50" i="60"/>
  <c r="N49" i="60"/>
  <c r="M49" i="60"/>
  <c r="N48" i="60"/>
  <c r="M48" i="60"/>
  <c r="N47" i="60"/>
  <c r="M47" i="60"/>
  <c r="N46" i="60"/>
  <c r="M46" i="60"/>
  <c r="N43" i="60"/>
  <c r="M43" i="60"/>
  <c r="N42" i="60"/>
  <c r="M42" i="60"/>
  <c r="N41" i="60"/>
  <c r="M41" i="60"/>
  <c r="N40" i="60"/>
  <c r="M40" i="60"/>
  <c r="N39" i="60"/>
  <c r="M39" i="60"/>
  <c r="N38" i="60"/>
  <c r="M38" i="60"/>
  <c r="N37" i="60"/>
  <c r="M37" i="60"/>
  <c r="N36" i="60"/>
  <c r="M36" i="60"/>
  <c r="N35" i="60"/>
  <c r="M35" i="60"/>
  <c r="N34" i="60"/>
  <c r="M34" i="60"/>
  <c r="G72" i="60"/>
  <c r="F72" i="60"/>
  <c r="G71" i="60"/>
  <c r="F71" i="60"/>
  <c r="G70" i="60"/>
  <c r="F70" i="60"/>
  <c r="G69" i="60"/>
  <c r="F69" i="60"/>
  <c r="G68" i="60"/>
  <c r="F68" i="60"/>
  <c r="G67" i="60"/>
  <c r="F67" i="60"/>
  <c r="G66" i="60"/>
  <c r="F66" i="60"/>
  <c r="G65" i="60"/>
  <c r="F65" i="60"/>
  <c r="G64" i="60"/>
  <c r="F64" i="60"/>
  <c r="G63" i="60"/>
  <c r="F63" i="60"/>
  <c r="G62" i="60"/>
  <c r="F62" i="60"/>
  <c r="G61" i="60"/>
  <c r="F61" i="60"/>
  <c r="G57" i="60"/>
  <c r="F57" i="60"/>
  <c r="G56" i="60"/>
  <c r="G58" i="60" s="1"/>
  <c r="F56" i="60"/>
  <c r="G55" i="60"/>
  <c r="G54" i="60"/>
  <c r="G53" i="60"/>
  <c r="G52" i="60"/>
  <c r="G51" i="60"/>
  <c r="G50" i="60"/>
  <c r="G49" i="60"/>
  <c r="G48" i="60"/>
  <c r="G47" i="60"/>
  <c r="G46" i="60"/>
  <c r="G45" i="60"/>
  <c r="G44" i="60"/>
  <c r="G43" i="60"/>
  <c r="G42" i="60"/>
  <c r="F55" i="60"/>
  <c r="F54" i="60"/>
  <c r="F53" i="60"/>
  <c r="F52" i="60"/>
  <c r="F51" i="60"/>
  <c r="F50" i="60"/>
  <c r="F49" i="60"/>
  <c r="F48" i="60"/>
  <c r="F47" i="60"/>
  <c r="F46" i="60"/>
  <c r="F45" i="60"/>
  <c r="F44" i="60"/>
  <c r="F43" i="60"/>
  <c r="F42" i="60"/>
  <c r="F58" i="60" l="1"/>
  <c r="E58" i="60" s="1"/>
  <c r="N4" i="60"/>
  <c r="N5" i="60"/>
  <c r="N6" i="60"/>
  <c r="N7" i="60"/>
  <c r="N8" i="60"/>
  <c r="N9" i="60"/>
  <c r="N10" i="60"/>
  <c r="M4" i="60"/>
  <c r="M5" i="60"/>
  <c r="M6" i="60"/>
  <c r="M7" i="60"/>
  <c r="M8" i="60"/>
  <c r="M9" i="60"/>
  <c r="M10" i="60"/>
  <c r="N12" i="60"/>
  <c r="N13" i="60"/>
  <c r="N14" i="60"/>
  <c r="N15" i="60"/>
  <c r="N16" i="60"/>
  <c r="N17" i="60"/>
  <c r="N18" i="60"/>
  <c r="N19" i="60"/>
  <c r="N20" i="60"/>
  <c r="N21" i="60"/>
  <c r="N22" i="60"/>
  <c r="N23" i="60"/>
  <c r="N24" i="60"/>
  <c r="N25" i="60"/>
  <c r="N26" i="60"/>
  <c r="N27" i="60"/>
  <c r="N28" i="60"/>
  <c r="N29" i="60"/>
  <c r="N30" i="60"/>
  <c r="N31" i="60"/>
  <c r="N32" i="60"/>
  <c r="N33" i="60"/>
  <c r="N11" i="60"/>
  <c r="M12" i="60"/>
  <c r="M13" i="60"/>
  <c r="M14" i="60"/>
  <c r="M15" i="60"/>
  <c r="M16" i="60"/>
  <c r="M17" i="60"/>
  <c r="M18" i="60"/>
  <c r="M19" i="60"/>
  <c r="M20" i="60"/>
  <c r="M21" i="60"/>
  <c r="M22" i="60"/>
  <c r="M23" i="60"/>
  <c r="M24" i="60"/>
  <c r="M25" i="60"/>
  <c r="M26" i="60"/>
  <c r="M27" i="60"/>
  <c r="M28" i="60"/>
  <c r="M29" i="60"/>
  <c r="M30" i="60"/>
  <c r="M31" i="60"/>
  <c r="M32" i="60"/>
  <c r="M33" i="60"/>
  <c r="M11" i="60"/>
  <c r="B18" i="60" l="1"/>
  <c r="B39" i="60"/>
  <c r="F22" i="60"/>
  <c r="G22" i="60"/>
  <c r="F23" i="60"/>
  <c r="G23" i="60"/>
  <c r="F24" i="60"/>
  <c r="G24" i="60"/>
  <c r="F25" i="60"/>
  <c r="G25" i="60"/>
  <c r="F26" i="60"/>
  <c r="G26" i="60"/>
  <c r="F27" i="60"/>
  <c r="G27" i="60"/>
  <c r="F28" i="60"/>
  <c r="G28" i="60"/>
  <c r="F29" i="60"/>
  <c r="G29" i="60"/>
  <c r="F30" i="60"/>
  <c r="G30" i="60"/>
  <c r="F31" i="60"/>
  <c r="G31" i="60"/>
  <c r="F32" i="60"/>
  <c r="G32" i="60"/>
  <c r="F33" i="60"/>
  <c r="G33" i="60"/>
  <c r="F34" i="60"/>
  <c r="G34" i="60"/>
  <c r="F35" i="60"/>
  <c r="G35" i="60"/>
  <c r="F36" i="60"/>
  <c r="G36" i="60"/>
  <c r="F37" i="60"/>
  <c r="G37" i="60"/>
  <c r="F38" i="60"/>
  <c r="G38" i="60"/>
  <c r="G21" i="60" l="1"/>
  <c r="G39" i="60" s="1"/>
  <c r="F21" i="60"/>
  <c r="F39" i="60" s="1"/>
  <c r="U43" i="60"/>
  <c r="E39" i="60" l="1"/>
  <c r="P40" i="60"/>
  <c r="T29" i="60"/>
  <c r="U29" i="60"/>
  <c r="T30" i="60"/>
  <c r="U30" i="60"/>
  <c r="T31" i="60"/>
  <c r="U31" i="60"/>
  <c r="T32" i="60"/>
  <c r="U32" i="60"/>
  <c r="T33" i="60"/>
  <c r="U33" i="60"/>
  <c r="T34" i="60"/>
  <c r="U34" i="60"/>
  <c r="T35" i="60"/>
  <c r="U35" i="60"/>
  <c r="T36" i="60"/>
  <c r="U36" i="60"/>
  <c r="T37" i="60"/>
  <c r="U37" i="60"/>
  <c r="T38" i="60"/>
  <c r="U38" i="60"/>
  <c r="T39" i="60"/>
  <c r="U39" i="60"/>
  <c r="U28" i="60"/>
  <c r="T28" i="60"/>
  <c r="P25" i="60"/>
  <c r="T23" i="60"/>
  <c r="U23" i="60"/>
  <c r="T24" i="60"/>
  <c r="U24" i="60"/>
  <c r="T12" i="60"/>
  <c r="U12" i="60"/>
  <c r="T13" i="60"/>
  <c r="U13" i="60"/>
  <c r="T14" i="60"/>
  <c r="U14" i="60"/>
  <c r="T15" i="60"/>
  <c r="U15" i="60"/>
  <c r="T16" i="60"/>
  <c r="U16" i="60"/>
  <c r="T17" i="60"/>
  <c r="U17" i="60"/>
  <c r="T18" i="60"/>
  <c r="U18" i="60"/>
  <c r="T19" i="60"/>
  <c r="U19" i="60"/>
  <c r="T20" i="60"/>
  <c r="U20" i="60"/>
  <c r="T21" i="60"/>
  <c r="U21" i="60"/>
  <c r="T22" i="60"/>
  <c r="U22" i="60"/>
  <c r="U11" i="60"/>
  <c r="T11" i="60"/>
  <c r="T25" i="60" l="1"/>
  <c r="U40" i="60"/>
  <c r="U25" i="60"/>
  <c r="S25" i="60" s="1"/>
  <c r="T40" i="60"/>
  <c r="S40" i="60" s="1"/>
  <c r="F5" i="60"/>
  <c r="G5" i="60"/>
  <c r="F6" i="60"/>
  <c r="G6" i="60"/>
  <c r="F7" i="60"/>
  <c r="G7" i="60"/>
  <c r="F8" i="60"/>
  <c r="G8" i="60"/>
  <c r="F9" i="60"/>
  <c r="G9" i="60"/>
  <c r="F10" i="60"/>
  <c r="G10" i="60"/>
  <c r="F11" i="60"/>
  <c r="G11" i="60"/>
  <c r="F12" i="60"/>
  <c r="G12" i="60"/>
  <c r="F13" i="60"/>
  <c r="G13" i="60"/>
  <c r="F14" i="60"/>
  <c r="G14" i="60"/>
  <c r="F15" i="60"/>
  <c r="G15" i="60"/>
  <c r="F16" i="60"/>
  <c r="G16" i="60"/>
  <c r="F17" i="60"/>
  <c r="G17" i="60"/>
  <c r="G4" i="60"/>
  <c r="F4" i="60"/>
  <c r="F18" i="60" s="1"/>
  <c r="P8" i="60"/>
  <c r="T5" i="60"/>
  <c r="U5" i="60"/>
  <c r="T6" i="60"/>
  <c r="U6" i="60"/>
  <c r="T7" i="60"/>
  <c r="U7" i="60"/>
  <c r="U4" i="60"/>
  <c r="T4" i="60"/>
  <c r="G18" i="60" l="1"/>
  <c r="E18" i="60" s="1"/>
  <c r="U8" i="60"/>
  <c r="T8" i="60"/>
  <c r="S8" i="60" s="1"/>
  <c r="I72" i="59"/>
  <c r="P81" i="59" l="1"/>
  <c r="T78" i="59"/>
  <c r="U78" i="59"/>
  <c r="T79" i="59"/>
  <c r="U79" i="59"/>
  <c r="T80" i="59"/>
  <c r="U80" i="59"/>
  <c r="U77" i="59"/>
  <c r="U81" i="59" s="1"/>
  <c r="S81" i="59" s="1"/>
  <c r="T77" i="59"/>
  <c r="T81" i="59" s="1"/>
  <c r="M71" i="59"/>
  <c r="N71" i="59"/>
  <c r="N70" i="59"/>
  <c r="N72" i="59" s="1"/>
  <c r="L72" i="59" s="1"/>
  <c r="M70" i="59"/>
  <c r="M72" i="59" s="1"/>
  <c r="I67" i="59"/>
  <c r="M52" i="59"/>
  <c r="N52" i="59"/>
  <c r="M53" i="59"/>
  <c r="M67" i="59" s="1"/>
  <c r="N53" i="59"/>
  <c r="M54" i="59"/>
  <c r="N54" i="59"/>
  <c r="M55" i="59"/>
  <c r="N55" i="59"/>
  <c r="M56" i="59"/>
  <c r="N56" i="59"/>
  <c r="M57" i="59"/>
  <c r="N57" i="59"/>
  <c r="M58" i="59"/>
  <c r="N58" i="59"/>
  <c r="M59" i="59"/>
  <c r="N59" i="59"/>
  <c r="M60" i="59"/>
  <c r="N60" i="59"/>
  <c r="M61" i="59"/>
  <c r="N61" i="59"/>
  <c r="M62" i="59"/>
  <c r="N62" i="59"/>
  <c r="M63" i="59"/>
  <c r="N63" i="59"/>
  <c r="M64" i="59"/>
  <c r="N64" i="59"/>
  <c r="M65" i="59"/>
  <c r="N65" i="59"/>
  <c r="M66" i="59"/>
  <c r="N66" i="59"/>
  <c r="N51" i="59"/>
  <c r="N67" i="59" s="1"/>
  <c r="M51" i="59"/>
  <c r="B78" i="59"/>
  <c r="F71" i="59"/>
  <c r="G71" i="59"/>
  <c r="F72" i="59"/>
  <c r="F78" i="59" s="1"/>
  <c r="G72" i="59"/>
  <c r="F73" i="59"/>
  <c r="G73" i="59"/>
  <c r="F74" i="59"/>
  <c r="G74" i="59"/>
  <c r="F75" i="59"/>
  <c r="G75" i="59"/>
  <c r="F76" i="59"/>
  <c r="G76" i="59"/>
  <c r="F77" i="59"/>
  <c r="G77" i="59"/>
  <c r="G70" i="59"/>
  <c r="G78" i="59" s="1"/>
  <c r="F70" i="59"/>
  <c r="E78" i="59" l="1"/>
  <c r="L67" i="59"/>
  <c r="P74" i="59"/>
  <c r="T69" i="59"/>
  <c r="U69" i="59"/>
  <c r="T70" i="59"/>
  <c r="U70" i="59"/>
  <c r="T71" i="59"/>
  <c r="U71" i="59"/>
  <c r="T72" i="59"/>
  <c r="U72" i="59"/>
  <c r="T73" i="59"/>
  <c r="U73" i="59"/>
  <c r="U68" i="59"/>
  <c r="U74" i="59" s="1"/>
  <c r="T68" i="59"/>
  <c r="T74" i="59" s="1"/>
  <c r="T49" i="59"/>
  <c r="U49" i="59"/>
  <c r="T50" i="59"/>
  <c r="U50" i="59"/>
  <c r="T51" i="59"/>
  <c r="U51" i="59"/>
  <c r="T52" i="59"/>
  <c r="U52" i="59"/>
  <c r="T53" i="59"/>
  <c r="U53" i="59"/>
  <c r="T54" i="59"/>
  <c r="U54" i="59"/>
  <c r="T55" i="59"/>
  <c r="U55" i="59"/>
  <c r="T56" i="59"/>
  <c r="U56" i="59"/>
  <c r="T57" i="59"/>
  <c r="U57" i="59"/>
  <c r="T58" i="59"/>
  <c r="U58" i="59"/>
  <c r="T59" i="59"/>
  <c r="U59" i="59"/>
  <c r="T60" i="59"/>
  <c r="U60" i="59"/>
  <c r="T61" i="59"/>
  <c r="U61" i="59"/>
  <c r="T62" i="59"/>
  <c r="U62" i="59"/>
  <c r="T63" i="59"/>
  <c r="U63" i="59"/>
  <c r="T64" i="59"/>
  <c r="U64" i="59"/>
  <c r="I48" i="59"/>
  <c r="M22" i="59"/>
  <c r="N22" i="59"/>
  <c r="M23" i="59"/>
  <c r="N23" i="59"/>
  <c r="M24" i="59"/>
  <c r="N24" i="59"/>
  <c r="M25" i="59"/>
  <c r="N25" i="59"/>
  <c r="M26" i="59"/>
  <c r="N26" i="59"/>
  <c r="M27" i="59"/>
  <c r="N27" i="59"/>
  <c r="M28" i="59"/>
  <c r="N28" i="59"/>
  <c r="M29" i="59"/>
  <c r="N29" i="59"/>
  <c r="M30" i="59"/>
  <c r="N30" i="59"/>
  <c r="M31" i="59"/>
  <c r="N31" i="59"/>
  <c r="M32" i="59"/>
  <c r="N32" i="59"/>
  <c r="M33" i="59"/>
  <c r="N33" i="59"/>
  <c r="M34" i="59"/>
  <c r="N34" i="59"/>
  <c r="M35" i="59"/>
  <c r="N35" i="59"/>
  <c r="M36" i="59"/>
  <c r="N36" i="59"/>
  <c r="M37" i="59"/>
  <c r="N37" i="59"/>
  <c r="M38" i="59"/>
  <c r="N38" i="59"/>
  <c r="M39" i="59"/>
  <c r="N39" i="59"/>
  <c r="M40" i="59"/>
  <c r="N40" i="59"/>
  <c r="M41" i="59"/>
  <c r="N41" i="59"/>
  <c r="M42" i="59"/>
  <c r="N42" i="59"/>
  <c r="M43" i="59"/>
  <c r="N43" i="59"/>
  <c r="M44" i="59"/>
  <c r="N44" i="59"/>
  <c r="M45" i="59"/>
  <c r="N45" i="59"/>
  <c r="M46" i="59"/>
  <c r="N46" i="59"/>
  <c r="M47" i="59"/>
  <c r="N47" i="59"/>
  <c r="B67" i="59"/>
  <c r="F60" i="59"/>
  <c r="G60" i="59"/>
  <c r="F61" i="59"/>
  <c r="G61" i="59"/>
  <c r="F62" i="59"/>
  <c r="G62" i="59"/>
  <c r="F63" i="59"/>
  <c r="G63" i="59"/>
  <c r="F64" i="59"/>
  <c r="G64" i="59"/>
  <c r="F65" i="59"/>
  <c r="G65" i="59"/>
  <c r="F66" i="59"/>
  <c r="G66" i="59"/>
  <c r="G59" i="59"/>
  <c r="G67" i="59" s="1"/>
  <c r="F59" i="59"/>
  <c r="F67" i="59" s="1"/>
  <c r="B56" i="59"/>
  <c r="F41" i="59"/>
  <c r="G41" i="59"/>
  <c r="F42" i="59"/>
  <c r="G42" i="59"/>
  <c r="G56" i="59" s="1"/>
  <c r="F43" i="59"/>
  <c r="G43" i="59"/>
  <c r="F44" i="59"/>
  <c r="G44" i="59"/>
  <c r="F45" i="59"/>
  <c r="G45" i="59"/>
  <c r="F46" i="59"/>
  <c r="G46" i="59"/>
  <c r="F47" i="59"/>
  <c r="G47" i="59"/>
  <c r="F48" i="59"/>
  <c r="G48" i="59"/>
  <c r="F49" i="59"/>
  <c r="G49" i="59"/>
  <c r="F50" i="59"/>
  <c r="G50" i="59"/>
  <c r="F51" i="59"/>
  <c r="G51" i="59"/>
  <c r="F52" i="59"/>
  <c r="G52" i="59"/>
  <c r="F53" i="59"/>
  <c r="G53" i="59"/>
  <c r="F54" i="59"/>
  <c r="G54" i="59"/>
  <c r="F55" i="59"/>
  <c r="G55" i="59"/>
  <c r="G40" i="59"/>
  <c r="F40" i="59"/>
  <c r="F56" i="59" s="1"/>
  <c r="E56" i="59" s="1"/>
  <c r="S74" i="59" l="1"/>
  <c r="E67" i="59"/>
  <c r="P65" i="59"/>
  <c r="U48" i="59"/>
  <c r="T48" i="59"/>
  <c r="U47" i="59"/>
  <c r="T47" i="59"/>
  <c r="U46" i="59"/>
  <c r="T46" i="59"/>
  <c r="U45" i="59"/>
  <c r="T45" i="59"/>
  <c r="U44" i="59"/>
  <c r="T44" i="59"/>
  <c r="U43" i="59"/>
  <c r="T43" i="59"/>
  <c r="U42" i="59"/>
  <c r="T42" i="59"/>
  <c r="U41" i="59"/>
  <c r="T41" i="59"/>
  <c r="U40" i="59"/>
  <c r="T40" i="59"/>
  <c r="U39" i="59"/>
  <c r="T39" i="59"/>
  <c r="U38" i="59"/>
  <c r="T38" i="59"/>
  <c r="U37" i="59"/>
  <c r="T37" i="59"/>
  <c r="U36" i="59"/>
  <c r="T36" i="59"/>
  <c r="U35" i="59"/>
  <c r="U65" i="59" s="1"/>
  <c r="T35" i="59"/>
  <c r="T65" i="59" s="1"/>
  <c r="S65" i="59" l="1"/>
  <c r="P32" i="59"/>
  <c r="T29" i="59"/>
  <c r="U29" i="59"/>
  <c r="T30" i="59"/>
  <c r="T32" i="59" s="1"/>
  <c r="U30" i="59"/>
  <c r="T31" i="59"/>
  <c r="U31" i="59"/>
  <c r="U28" i="59"/>
  <c r="U32" i="59" s="1"/>
  <c r="T28" i="59"/>
  <c r="B37" i="59"/>
  <c r="G36" i="59"/>
  <c r="F36" i="59"/>
  <c r="G35" i="59"/>
  <c r="F35" i="59"/>
  <c r="G34" i="59"/>
  <c r="F34" i="59"/>
  <c r="G33" i="59"/>
  <c r="F33" i="59"/>
  <c r="G32" i="59"/>
  <c r="F32" i="59"/>
  <c r="G31" i="59"/>
  <c r="F31" i="59"/>
  <c r="G30" i="59"/>
  <c r="F30" i="59"/>
  <c r="G29" i="59"/>
  <c r="F29" i="59"/>
  <c r="G28" i="59"/>
  <c r="F28" i="59"/>
  <c r="G27" i="59"/>
  <c r="F27" i="59"/>
  <c r="G26" i="59"/>
  <c r="F26" i="59"/>
  <c r="G25" i="59"/>
  <c r="F25" i="59"/>
  <c r="G24" i="59"/>
  <c r="F24" i="59"/>
  <c r="G23" i="59"/>
  <c r="F23" i="59"/>
  <c r="G22" i="59"/>
  <c r="F22" i="59"/>
  <c r="G21" i="59"/>
  <c r="F21" i="59"/>
  <c r="G20" i="59"/>
  <c r="F20" i="59"/>
  <c r="G19" i="59"/>
  <c r="F19" i="59"/>
  <c r="G18" i="59"/>
  <c r="F18" i="59"/>
  <c r="G17" i="59"/>
  <c r="G37" i="59" s="1"/>
  <c r="F17" i="59"/>
  <c r="F37" i="59" s="1"/>
  <c r="E37" i="59" s="1"/>
  <c r="S32" i="59" l="1"/>
  <c r="P25" i="59"/>
  <c r="P10" i="59"/>
  <c r="U24" i="59" l="1"/>
  <c r="T24" i="59"/>
  <c r="U23" i="59"/>
  <c r="T23" i="59"/>
  <c r="U22" i="59"/>
  <c r="T22" i="59"/>
  <c r="U21" i="59"/>
  <c r="T21" i="59"/>
  <c r="U20" i="59"/>
  <c r="T20" i="59"/>
  <c r="U19" i="59"/>
  <c r="T19" i="59"/>
  <c r="U18" i="59"/>
  <c r="T18" i="59"/>
  <c r="U17" i="59"/>
  <c r="T17" i="59"/>
  <c r="U16" i="59"/>
  <c r="T16" i="59"/>
  <c r="U15" i="59"/>
  <c r="T15" i="59"/>
  <c r="U14" i="59"/>
  <c r="T14" i="59"/>
  <c r="U13" i="59"/>
  <c r="U25" i="59" s="1"/>
  <c r="T13" i="59"/>
  <c r="T25" i="59" s="1"/>
  <c r="U9" i="59"/>
  <c r="T9" i="59"/>
  <c r="U8" i="59"/>
  <c r="T8" i="59"/>
  <c r="U7" i="59"/>
  <c r="T7" i="59"/>
  <c r="U6" i="59"/>
  <c r="T6" i="59"/>
  <c r="U5" i="59"/>
  <c r="T5" i="59"/>
  <c r="U4" i="59"/>
  <c r="U10" i="59" s="1"/>
  <c r="T4" i="59"/>
  <c r="T10" i="59" s="1"/>
  <c r="S10" i="59" s="1"/>
  <c r="N21" i="59"/>
  <c r="M21" i="59"/>
  <c r="N20" i="59"/>
  <c r="M20" i="59"/>
  <c r="N19" i="59"/>
  <c r="M19" i="59"/>
  <c r="N18" i="59"/>
  <c r="M18" i="59"/>
  <c r="N17" i="59"/>
  <c r="M17" i="59"/>
  <c r="N16" i="59"/>
  <c r="M16" i="59"/>
  <c r="N15" i="59"/>
  <c r="M15" i="59"/>
  <c r="N14" i="59"/>
  <c r="M14" i="59"/>
  <c r="N13" i="59"/>
  <c r="M13" i="59"/>
  <c r="N12" i="59"/>
  <c r="M12" i="59"/>
  <c r="N11" i="59"/>
  <c r="M11" i="59"/>
  <c r="N10" i="59"/>
  <c r="M10" i="59"/>
  <c r="N9" i="59"/>
  <c r="M9" i="59"/>
  <c r="N8" i="59"/>
  <c r="M8" i="59"/>
  <c r="N7" i="59"/>
  <c r="M7" i="59"/>
  <c r="N6" i="59"/>
  <c r="M6" i="59"/>
  <c r="N5" i="59"/>
  <c r="M5" i="59"/>
  <c r="N4" i="59"/>
  <c r="N48" i="59" s="1"/>
  <c r="M4" i="59"/>
  <c r="G13" i="59"/>
  <c r="F13" i="59"/>
  <c r="G12" i="59"/>
  <c r="F12" i="59"/>
  <c r="G11" i="59"/>
  <c r="F11" i="59"/>
  <c r="G10" i="59"/>
  <c r="F10" i="59"/>
  <c r="G9" i="59"/>
  <c r="F9" i="59"/>
  <c r="G8" i="59"/>
  <c r="F8" i="59"/>
  <c r="G7" i="59"/>
  <c r="F7" i="59"/>
  <c r="G6" i="59"/>
  <c r="F6" i="59"/>
  <c r="G5" i="59"/>
  <c r="F5" i="59"/>
  <c r="G4" i="59"/>
  <c r="F4" i="59"/>
  <c r="B14" i="59"/>
  <c r="F14" i="59" l="1"/>
  <c r="E14" i="59" s="1"/>
  <c r="G14" i="59"/>
  <c r="M48" i="59"/>
  <c r="L48" i="59" s="1"/>
  <c r="S25" i="59"/>
  <c r="U77" i="58"/>
  <c r="T76" i="58"/>
  <c r="R76" i="58"/>
  <c r="T75" i="58"/>
  <c r="R75" i="58"/>
  <c r="T74" i="58"/>
  <c r="R74" i="58"/>
  <c r="T73" i="58"/>
  <c r="R73" i="58"/>
  <c r="T72" i="58"/>
  <c r="R72" i="58"/>
  <c r="T71" i="58"/>
  <c r="R71" i="58"/>
  <c r="T70" i="58"/>
  <c r="R70" i="58"/>
  <c r="T69" i="58"/>
  <c r="T77" i="58" s="1"/>
  <c r="R69" i="58"/>
  <c r="N74" i="58"/>
  <c r="M73" i="58"/>
  <c r="K73" i="58"/>
  <c r="M72" i="58"/>
  <c r="K72" i="58"/>
  <c r="M71" i="58"/>
  <c r="K71" i="58"/>
  <c r="M70" i="58"/>
  <c r="K70" i="58"/>
  <c r="M69" i="58"/>
  <c r="K69" i="58"/>
  <c r="M68" i="58"/>
  <c r="K68" i="58"/>
  <c r="M67" i="58"/>
  <c r="K67" i="58"/>
  <c r="M66" i="58"/>
  <c r="K66" i="58"/>
  <c r="M65" i="58"/>
  <c r="K65" i="58"/>
  <c r="M64" i="58"/>
  <c r="K64" i="58"/>
  <c r="M63" i="58"/>
  <c r="K63" i="58"/>
  <c r="M62" i="58"/>
  <c r="M74" i="58" s="1"/>
  <c r="K62" i="58"/>
  <c r="K74" i="58" s="1"/>
  <c r="G65" i="58"/>
  <c r="G74" i="58"/>
  <c r="F73" i="58"/>
  <c r="D73" i="58"/>
  <c r="F72" i="58"/>
  <c r="D72" i="58"/>
  <c r="F71" i="58"/>
  <c r="D71" i="58"/>
  <c r="F70" i="58"/>
  <c r="D70" i="58"/>
  <c r="F69" i="58"/>
  <c r="D69" i="58"/>
  <c r="F68" i="58"/>
  <c r="F74" i="58" s="1"/>
  <c r="D68" i="58"/>
  <c r="D74" i="58" s="1"/>
  <c r="F64" i="58"/>
  <c r="D64" i="58"/>
  <c r="F63" i="58"/>
  <c r="D63" i="58"/>
  <c r="F62" i="58"/>
  <c r="D62" i="58"/>
  <c r="F61" i="58"/>
  <c r="D61" i="58"/>
  <c r="F60" i="58"/>
  <c r="D60" i="58"/>
  <c r="F59" i="58"/>
  <c r="D59" i="58"/>
  <c r="F58" i="58"/>
  <c r="D58" i="58"/>
  <c r="F57" i="58"/>
  <c r="D57" i="58"/>
  <c r="F56" i="58"/>
  <c r="D56" i="58"/>
  <c r="F55" i="58"/>
  <c r="D55" i="58"/>
  <c r="F54" i="58"/>
  <c r="D54" i="58"/>
  <c r="F53" i="58"/>
  <c r="D53" i="58"/>
  <c r="F52" i="58"/>
  <c r="D52" i="58"/>
  <c r="F51" i="58"/>
  <c r="D51" i="58"/>
  <c r="F50" i="58"/>
  <c r="D50" i="58"/>
  <c r="F49" i="58"/>
  <c r="F65" i="58" s="1"/>
  <c r="D49" i="58"/>
  <c r="D65" i="58" s="1"/>
  <c r="L74" i="58" l="1"/>
  <c r="R77" i="58"/>
  <c r="S77" i="58"/>
  <c r="E74" i="58"/>
  <c r="E65" i="58"/>
  <c r="U66" i="58"/>
  <c r="T65" i="58"/>
  <c r="R65" i="58"/>
  <c r="T64" i="58"/>
  <c r="R64" i="58"/>
  <c r="T63" i="58"/>
  <c r="R63" i="58"/>
  <c r="T62" i="58"/>
  <c r="R62" i="58"/>
  <c r="T61" i="58"/>
  <c r="R61" i="58"/>
  <c r="T60" i="58"/>
  <c r="R60" i="58"/>
  <c r="T59" i="58"/>
  <c r="R59" i="58"/>
  <c r="T58" i="58"/>
  <c r="R58" i="58"/>
  <c r="T57" i="58"/>
  <c r="R57" i="58"/>
  <c r="R66" i="58" s="1"/>
  <c r="T56" i="58"/>
  <c r="T66" i="58" s="1"/>
  <c r="S66" i="58" s="1"/>
  <c r="R56" i="58"/>
  <c r="N59" i="58" l="1"/>
  <c r="M58" i="58"/>
  <c r="K58" i="58"/>
  <c r="M57" i="58"/>
  <c r="K57" i="58"/>
  <c r="M56" i="58"/>
  <c r="K56" i="58"/>
  <c r="M55" i="58"/>
  <c r="K55" i="58"/>
  <c r="M54" i="58"/>
  <c r="K54" i="58"/>
  <c r="M53" i="58"/>
  <c r="K53" i="58"/>
  <c r="M52" i="58"/>
  <c r="K52" i="58"/>
  <c r="M51" i="58"/>
  <c r="M59" i="58" s="1"/>
  <c r="K51" i="58"/>
  <c r="K59" i="58" s="1"/>
  <c r="N48" i="58"/>
  <c r="M47" i="58"/>
  <c r="K47" i="58"/>
  <c r="M46" i="58"/>
  <c r="K46" i="58"/>
  <c r="M45" i="58"/>
  <c r="M48" i="58" s="1"/>
  <c r="K45" i="58"/>
  <c r="K48" i="58" s="1"/>
  <c r="L48" i="58" s="1"/>
  <c r="M44" i="58"/>
  <c r="K44" i="58"/>
  <c r="U53" i="58"/>
  <c r="T52" i="58"/>
  <c r="R52" i="58"/>
  <c r="T51" i="58"/>
  <c r="R51" i="58"/>
  <c r="T50" i="58"/>
  <c r="R50" i="58"/>
  <c r="T49" i="58"/>
  <c r="R49" i="58"/>
  <c r="T48" i="58"/>
  <c r="R48" i="58"/>
  <c r="T47" i="58"/>
  <c r="R47" i="58"/>
  <c r="T46" i="58"/>
  <c r="R46" i="58"/>
  <c r="T45" i="58"/>
  <c r="R45" i="58"/>
  <c r="T44" i="58"/>
  <c r="R44" i="58"/>
  <c r="T43" i="58"/>
  <c r="R43" i="58"/>
  <c r="T42" i="58"/>
  <c r="R42" i="58"/>
  <c r="T41" i="58"/>
  <c r="R41" i="58"/>
  <c r="T40" i="58"/>
  <c r="R40" i="58"/>
  <c r="T39" i="58"/>
  <c r="R39" i="58"/>
  <c r="T38" i="58"/>
  <c r="R38" i="58"/>
  <c r="L59" i="58" l="1"/>
  <c r="M40" i="58"/>
  <c r="K40" i="58"/>
  <c r="M39" i="58"/>
  <c r="K39" i="58"/>
  <c r="G46" i="58"/>
  <c r="F45" i="58"/>
  <c r="D45" i="58"/>
  <c r="F44" i="58"/>
  <c r="D44" i="58"/>
  <c r="F43" i="58"/>
  <c r="D43" i="58"/>
  <c r="F42" i="58"/>
  <c r="D42" i="58"/>
  <c r="F41" i="58"/>
  <c r="D41" i="58"/>
  <c r="F40" i="58"/>
  <c r="D40" i="58"/>
  <c r="F39" i="58"/>
  <c r="D39" i="58"/>
  <c r="F38" i="58"/>
  <c r="D38" i="58"/>
  <c r="F37" i="58"/>
  <c r="D37" i="58"/>
  <c r="F36" i="58"/>
  <c r="D36" i="58"/>
  <c r="F35" i="58"/>
  <c r="D35" i="58"/>
  <c r="F34" i="58"/>
  <c r="D34" i="58"/>
  <c r="F33" i="58"/>
  <c r="D33" i="58"/>
  <c r="N41" i="58" l="1"/>
  <c r="M38" i="58"/>
  <c r="K38" i="58"/>
  <c r="M37" i="58"/>
  <c r="K37" i="58"/>
  <c r="M36" i="58"/>
  <c r="K36" i="58"/>
  <c r="M35" i="58"/>
  <c r="K35" i="58"/>
  <c r="M34" i="58"/>
  <c r="K34" i="58"/>
  <c r="M33" i="58"/>
  <c r="K33" i="58"/>
  <c r="M32" i="58"/>
  <c r="K32" i="58"/>
  <c r="M31" i="58"/>
  <c r="K31" i="58"/>
  <c r="M30" i="58"/>
  <c r="K30" i="58"/>
  <c r="M29" i="58"/>
  <c r="K29" i="58"/>
  <c r="M28" i="58"/>
  <c r="K28" i="58"/>
  <c r="M27" i="58"/>
  <c r="K27" i="58"/>
  <c r="M26" i="58"/>
  <c r="K26" i="58"/>
  <c r="M25" i="58"/>
  <c r="K25" i="58"/>
  <c r="M24" i="58"/>
  <c r="K24" i="58"/>
  <c r="M23" i="58"/>
  <c r="K23" i="58"/>
  <c r="M22" i="58"/>
  <c r="K22" i="58"/>
  <c r="M21" i="58"/>
  <c r="K21" i="58"/>
  <c r="M20" i="58"/>
  <c r="K20" i="58"/>
  <c r="M19" i="58"/>
  <c r="K19" i="58"/>
  <c r="M18" i="58"/>
  <c r="K18" i="58"/>
  <c r="M17" i="58"/>
  <c r="K17" i="58"/>
  <c r="M16" i="58"/>
  <c r="K16" i="58"/>
  <c r="M15" i="58"/>
  <c r="K15" i="58"/>
  <c r="M14" i="58"/>
  <c r="K14" i="58"/>
  <c r="M13" i="58"/>
  <c r="K13" i="58"/>
  <c r="M12" i="58"/>
  <c r="K12" i="58"/>
  <c r="T37" i="58" l="1"/>
  <c r="T53" i="58" s="1"/>
  <c r="R37" i="58"/>
  <c r="R53" i="58" s="1"/>
  <c r="F32" i="58"/>
  <c r="F46" i="58" s="1"/>
  <c r="E46" i="58" s="1"/>
  <c r="D32" i="58"/>
  <c r="D46" i="58" s="1"/>
  <c r="S53" i="58" l="1"/>
  <c r="T33" i="58"/>
  <c r="R33" i="58"/>
  <c r="T32" i="58"/>
  <c r="R32" i="58"/>
  <c r="T31" i="58"/>
  <c r="R31" i="58"/>
  <c r="T30" i="58"/>
  <c r="R30" i="58"/>
  <c r="T29" i="58"/>
  <c r="R29" i="58"/>
  <c r="G29" i="58" l="1"/>
  <c r="F28" i="58"/>
  <c r="D28" i="58"/>
  <c r="F27" i="58"/>
  <c r="D27" i="58"/>
  <c r="F26" i="58"/>
  <c r="D26" i="58"/>
  <c r="F25" i="58"/>
  <c r="D25" i="58"/>
  <c r="F24" i="58"/>
  <c r="D24" i="58"/>
  <c r="F23" i="58"/>
  <c r="D23" i="58"/>
  <c r="F22" i="58"/>
  <c r="D22" i="58"/>
  <c r="F21" i="58"/>
  <c r="D21" i="58"/>
  <c r="F20" i="58"/>
  <c r="D20" i="58"/>
  <c r="T28" i="58" l="1"/>
  <c r="T34" i="58" s="1"/>
  <c r="R28" i="58"/>
  <c r="R34" i="58" s="1"/>
  <c r="G16" i="58"/>
  <c r="N8" i="58"/>
  <c r="U12" i="58"/>
  <c r="U25" i="58"/>
  <c r="U34" i="58" s="1"/>
  <c r="T24" i="58"/>
  <c r="R24" i="58"/>
  <c r="T23" i="58"/>
  <c r="R23" i="58"/>
  <c r="T22" i="58"/>
  <c r="R22" i="58"/>
  <c r="T21" i="58"/>
  <c r="R21" i="58"/>
  <c r="T20" i="58"/>
  <c r="R20" i="58"/>
  <c r="T19" i="58"/>
  <c r="R19" i="58"/>
  <c r="T18" i="58"/>
  <c r="R18" i="58"/>
  <c r="T17" i="58"/>
  <c r="R17" i="58"/>
  <c r="T16" i="58"/>
  <c r="R16" i="58"/>
  <c r="T15" i="58"/>
  <c r="R15" i="58"/>
  <c r="T11" i="58"/>
  <c r="R11" i="58"/>
  <c r="T10" i="58"/>
  <c r="R10" i="58"/>
  <c r="T9" i="58"/>
  <c r="R9" i="58"/>
  <c r="T8" i="58"/>
  <c r="R8" i="58"/>
  <c r="T7" i="58"/>
  <c r="R7" i="58"/>
  <c r="T6" i="58"/>
  <c r="R6" i="58"/>
  <c r="T5" i="58"/>
  <c r="R5" i="58"/>
  <c r="M11" i="58"/>
  <c r="M41" i="58" s="1"/>
  <c r="K11" i="58"/>
  <c r="K41" i="58" s="1"/>
  <c r="F19" i="58"/>
  <c r="F29" i="58" s="1"/>
  <c r="D19" i="58"/>
  <c r="D29" i="58" s="1"/>
  <c r="F15" i="58"/>
  <c r="D15" i="58"/>
  <c r="F14" i="58"/>
  <c r="D14" i="58"/>
  <c r="F13" i="58"/>
  <c r="D13" i="58"/>
  <c r="F12" i="58"/>
  <c r="D12" i="58"/>
  <c r="F11" i="58"/>
  <c r="D11" i="58"/>
  <c r="F10" i="58"/>
  <c r="D10" i="58"/>
  <c r="F9" i="58"/>
  <c r="D9" i="58"/>
  <c r="F8" i="58"/>
  <c r="D8" i="58"/>
  <c r="F7" i="58"/>
  <c r="D7" i="58"/>
  <c r="F6" i="58"/>
  <c r="D6" i="58"/>
  <c r="F5" i="58"/>
  <c r="D5" i="58"/>
  <c r="L41" i="58" l="1"/>
  <c r="S34" i="58"/>
  <c r="T25" i="58"/>
  <c r="R25" i="58"/>
  <c r="M7" i="58"/>
  <c r="K7" i="58"/>
  <c r="M6" i="58"/>
  <c r="K6" i="58"/>
  <c r="M5" i="58"/>
  <c r="K5" i="58"/>
  <c r="T4" i="58"/>
  <c r="T12" i="58" s="1"/>
  <c r="R4" i="58"/>
  <c r="R12" i="58" s="1"/>
  <c r="M4" i="58"/>
  <c r="M8" i="58" s="1"/>
  <c r="K4" i="58"/>
  <c r="K8" i="58" s="1"/>
  <c r="F4" i="58"/>
  <c r="F16" i="58" s="1"/>
  <c r="D4" i="58"/>
  <c r="D16" i="58" s="1"/>
  <c r="E16" i="58" s="1"/>
  <c r="L8" i="58" l="1"/>
  <c r="S25" i="58"/>
  <c r="S12" i="58"/>
  <c r="U81" i="57"/>
  <c r="T71" i="57"/>
  <c r="T80" i="57"/>
  <c r="R80" i="57"/>
  <c r="T79" i="57"/>
  <c r="R79" i="57"/>
  <c r="T78" i="57"/>
  <c r="R78" i="57"/>
  <c r="T77" i="57"/>
  <c r="R77" i="57"/>
  <c r="T76" i="57"/>
  <c r="R76" i="57"/>
  <c r="T75" i="57"/>
  <c r="R75" i="57"/>
  <c r="T74" i="57"/>
  <c r="R74" i="57"/>
  <c r="T73" i="57"/>
  <c r="R73" i="57"/>
  <c r="T72" i="57"/>
  <c r="R72" i="57"/>
  <c r="R71" i="57"/>
  <c r="R81" i="57" s="1"/>
  <c r="N72" i="57"/>
  <c r="K65" i="57"/>
  <c r="K66" i="57"/>
  <c r="K67" i="57"/>
  <c r="K68" i="57"/>
  <c r="K69" i="57"/>
  <c r="K70" i="57"/>
  <c r="K71" i="57"/>
  <c r="K64" i="57"/>
  <c r="K72" i="57" s="1"/>
  <c r="M71" i="57"/>
  <c r="M70" i="57"/>
  <c r="M69" i="57"/>
  <c r="M68" i="57"/>
  <c r="M67" i="57"/>
  <c r="M66" i="57"/>
  <c r="M65" i="57"/>
  <c r="M64" i="57"/>
  <c r="M72" i="57" s="1"/>
  <c r="G81" i="57"/>
  <c r="F80" i="57"/>
  <c r="D80" i="57"/>
  <c r="F79" i="57"/>
  <c r="D79" i="57"/>
  <c r="F78" i="57"/>
  <c r="D78" i="57"/>
  <c r="F77" i="57"/>
  <c r="D77" i="57"/>
  <c r="F76" i="57"/>
  <c r="D76" i="57"/>
  <c r="T81" i="57" l="1"/>
  <c r="S81" i="57"/>
  <c r="L72" i="57"/>
  <c r="F75" i="57"/>
  <c r="F81" i="57" s="1"/>
  <c r="D75" i="57"/>
  <c r="D81" i="57" s="1"/>
  <c r="E81" i="57" s="1"/>
  <c r="G72" i="57"/>
  <c r="F71" i="57"/>
  <c r="D71" i="57"/>
  <c r="F70" i="57"/>
  <c r="D70" i="57"/>
  <c r="F69" i="57"/>
  <c r="D69" i="57"/>
  <c r="F68" i="57"/>
  <c r="D68" i="57"/>
  <c r="F67" i="57"/>
  <c r="D67" i="57"/>
  <c r="F66" i="57"/>
  <c r="D66" i="57"/>
  <c r="F65" i="57"/>
  <c r="D65" i="57"/>
  <c r="F64" i="57"/>
  <c r="D64" i="57"/>
  <c r="F63" i="57"/>
  <c r="D63" i="57"/>
  <c r="F62" i="57"/>
  <c r="D62" i="57"/>
  <c r="F61" i="57"/>
  <c r="D61" i="57"/>
  <c r="F60" i="57"/>
  <c r="D60" i="57"/>
  <c r="F59" i="57"/>
  <c r="D59" i="57"/>
  <c r="F58" i="57"/>
  <c r="D58" i="57"/>
  <c r="F57" i="57"/>
  <c r="D57" i="57"/>
  <c r="N61" i="57" l="1"/>
  <c r="M57" i="57" l="1"/>
  <c r="M53" i="57"/>
  <c r="M52" i="57"/>
  <c r="M60" i="57"/>
  <c r="K60" i="57"/>
  <c r="M59" i="57"/>
  <c r="K59" i="57"/>
  <c r="M58" i="57"/>
  <c r="K58" i="57"/>
  <c r="K57" i="57"/>
  <c r="M56" i="57"/>
  <c r="K56" i="57"/>
  <c r="M55" i="57"/>
  <c r="K55" i="57"/>
  <c r="M54" i="57"/>
  <c r="K54" i="57"/>
  <c r="K53" i="57"/>
  <c r="K52" i="57"/>
  <c r="M51" i="57"/>
  <c r="K51" i="57"/>
  <c r="M50" i="57"/>
  <c r="K50" i="57"/>
  <c r="U68" i="57" l="1"/>
  <c r="U51" i="57"/>
  <c r="U36" i="57"/>
  <c r="U25" i="57"/>
  <c r="U10" i="57"/>
  <c r="N46" i="57"/>
  <c r="G53" i="57"/>
  <c r="G40" i="57"/>
  <c r="G31" i="57"/>
  <c r="G6" i="57"/>
  <c r="T67" i="57" l="1"/>
  <c r="R67" i="57"/>
  <c r="T66" i="57"/>
  <c r="R66" i="57"/>
  <c r="T65" i="57"/>
  <c r="R65" i="57"/>
  <c r="T64" i="57"/>
  <c r="R64" i="57"/>
  <c r="T63" i="57"/>
  <c r="R63" i="57"/>
  <c r="T62" i="57"/>
  <c r="R62" i="57"/>
  <c r="T61" i="57"/>
  <c r="R61" i="57"/>
  <c r="T60" i="57"/>
  <c r="R60" i="57"/>
  <c r="T59" i="57"/>
  <c r="R59" i="57"/>
  <c r="T58" i="57"/>
  <c r="R58" i="57"/>
  <c r="T57" i="57"/>
  <c r="R57" i="57"/>
  <c r="T56" i="57"/>
  <c r="R56" i="57"/>
  <c r="T55" i="57"/>
  <c r="R55" i="57"/>
  <c r="T54" i="57" l="1"/>
  <c r="T68" i="57" s="1"/>
  <c r="R54" i="57"/>
  <c r="R68" i="57" s="1"/>
  <c r="T50" i="57"/>
  <c r="R50" i="57"/>
  <c r="T49" i="57"/>
  <c r="R49" i="57"/>
  <c r="T48" i="57"/>
  <c r="R48" i="57"/>
  <c r="T47" i="57"/>
  <c r="R47" i="57"/>
  <c r="T46" i="57"/>
  <c r="R46" i="57"/>
  <c r="T45" i="57"/>
  <c r="R45" i="57"/>
  <c r="T44" i="57"/>
  <c r="R44" i="57"/>
  <c r="T43" i="57"/>
  <c r="R43" i="57"/>
  <c r="T42" i="57"/>
  <c r="R42" i="57"/>
  <c r="T41" i="57"/>
  <c r="R41" i="57"/>
  <c r="T40" i="57"/>
  <c r="R40" i="57"/>
  <c r="T39" i="57"/>
  <c r="R39" i="57"/>
  <c r="T35" i="57"/>
  <c r="R35" i="57"/>
  <c r="T34" i="57"/>
  <c r="R34" i="57"/>
  <c r="T33" i="57"/>
  <c r="R33" i="57"/>
  <c r="T32" i="57"/>
  <c r="R32" i="57"/>
  <c r="T31" i="57"/>
  <c r="R31" i="57"/>
  <c r="T30" i="57"/>
  <c r="R30" i="57"/>
  <c r="T29" i="57"/>
  <c r="R29" i="57"/>
  <c r="T28" i="57"/>
  <c r="R28" i="57"/>
  <c r="T24" i="57"/>
  <c r="R24" i="57"/>
  <c r="T23" i="57"/>
  <c r="R23" i="57"/>
  <c r="T22" i="57"/>
  <c r="R22" i="57"/>
  <c r="T21" i="57"/>
  <c r="R21" i="57"/>
  <c r="T20" i="57"/>
  <c r="R20" i="57"/>
  <c r="T19" i="57"/>
  <c r="R19" i="57"/>
  <c r="T18" i="57"/>
  <c r="R18" i="57"/>
  <c r="T17" i="57"/>
  <c r="R17" i="57"/>
  <c r="T16" i="57"/>
  <c r="R16" i="57"/>
  <c r="T15" i="57"/>
  <c r="R15" i="57"/>
  <c r="T14" i="57"/>
  <c r="R14" i="57"/>
  <c r="T13" i="57"/>
  <c r="R13" i="57"/>
  <c r="T9" i="57"/>
  <c r="R9" i="57"/>
  <c r="T8" i="57"/>
  <c r="R8" i="57"/>
  <c r="T7" i="57"/>
  <c r="R7" i="57"/>
  <c r="T6" i="57"/>
  <c r="R6" i="57"/>
  <c r="T5" i="57"/>
  <c r="R5" i="57"/>
  <c r="T4" i="57"/>
  <c r="R4" i="57"/>
  <c r="M49" i="57"/>
  <c r="M61" i="57" s="1"/>
  <c r="K49" i="57"/>
  <c r="K61" i="57" s="1"/>
  <c r="R36" i="57" l="1"/>
  <c r="R51" i="57"/>
  <c r="T36" i="57"/>
  <c r="S36" i="57" s="1"/>
  <c r="S68" i="57"/>
  <c r="L61" i="57"/>
  <c r="R10" i="57"/>
  <c r="T10" i="57"/>
  <c r="T51" i="57"/>
  <c r="S51" i="57"/>
  <c r="T25" i="57"/>
  <c r="R25" i="57"/>
  <c r="M45" i="57"/>
  <c r="K45" i="57"/>
  <c r="M44" i="57"/>
  <c r="K44" i="57"/>
  <c r="M43" i="57"/>
  <c r="K43" i="57"/>
  <c r="M42" i="57"/>
  <c r="K42" i="57"/>
  <c r="M41" i="57"/>
  <c r="K41" i="57"/>
  <c r="M40" i="57"/>
  <c r="K40" i="57"/>
  <c r="M39" i="57"/>
  <c r="K39" i="57"/>
  <c r="M38" i="57"/>
  <c r="K38" i="57"/>
  <c r="M37" i="57"/>
  <c r="K37" i="57"/>
  <c r="M36" i="57"/>
  <c r="K36" i="57"/>
  <c r="M35" i="57"/>
  <c r="K35" i="57"/>
  <c r="M34" i="57"/>
  <c r="K34" i="57"/>
  <c r="M33" i="57"/>
  <c r="K33" i="57"/>
  <c r="M32" i="57"/>
  <c r="K32" i="57"/>
  <c r="M31" i="57"/>
  <c r="K31" i="57"/>
  <c r="M30" i="57"/>
  <c r="K30" i="57"/>
  <c r="M29" i="57"/>
  <c r="K29" i="57"/>
  <c r="M28" i="57"/>
  <c r="K28" i="57"/>
  <c r="M27" i="57"/>
  <c r="K27" i="57"/>
  <c r="M26" i="57"/>
  <c r="K26" i="57"/>
  <c r="M25" i="57"/>
  <c r="K25" i="57"/>
  <c r="M24" i="57"/>
  <c r="K24" i="57"/>
  <c r="M23" i="57"/>
  <c r="K23" i="57"/>
  <c r="M22" i="57"/>
  <c r="K22" i="57"/>
  <c r="M21" i="57"/>
  <c r="K21" i="57"/>
  <c r="M20" i="57"/>
  <c r="K20" i="57"/>
  <c r="M19" i="57"/>
  <c r="K19" i="57"/>
  <c r="M18" i="57"/>
  <c r="K18" i="57"/>
  <c r="M17" i="57"/>
  <c r="K17" i="57"/>
  <c r="M16" i="57"/>
  <c r="K16" i="57"/>
  <c r="M15" i="57"/>
  <c r="K15" i="57"/>
  <c r="M14" i="57"/>
  <c r="K14" i="57"/>
  <c r="M13" i="57"/>
  <c r="K13" i="57"/>
  <c r="M12" i="57"/>
  <c r="K12" i="57"/>
  <c r="M11" i="57"/>
  <c r="K11" i="57"/>
  <c r="M10" i="57"/>
  <c r="K10" i="57"/>
  <c r="M9" i="57"/>
  <c r="K9" i="57"/>
  <c r="M8" i="57"/>
  <c r="K8" i="57"/>
  <c r="M7" i="57"/>
  <c r="K7" i="57"/>
  <c r="M6" i="57"/>
  <c r="K6" i="57"/>
  <c r="M5" i="57"/>
  <c r="K5" i="57"/>
  <c r="M4" i="57"/>
  <c r="M46" i="57" s="1"/>
  <c r="K4" i="57"/>
  <c r="F56" i="57"/>
  <c r="F72" i="57" s="1"/>
  <c r="E72" i="57" s="1"/>
  <c r="D56" i="57"/>
  <c r="D72" i="57" s="1"/>
  <c r="F52" i="57"/>
  <c r="D52" i="57"/>
  <c r="F51" i="57"/>
  <c r="D51" i="57"/>
  <c r="F50" i="57"/>
  <c r="D50" i="57"/>
  <c r="F49" i="57"/>
  <c r="D49" i="57"/>
  <c r="F48" i="57"/>
  <c r="D48" i="57"/>
  <c r="F47" i="57"/>
  <c r="D47" i="57"/>
  <c r="F46" i="57"/>
  <c r="D46" i="57"/>
  <c r="F45" i="57"/>
  <c r="D45" i="57"/>
  <c r="F44" i="57"/>
  <c r="D44" i="57"/>
  <c r="F43" i="57"/>
  <c r="D43" i="57"/>
  <c r="F39" i="57"/>
  <c r="D39" i="57"/>
  <c r="F38" i="57"/>
  <c r="D38" i="57"/>
  <c r="F37" i="57"/>
  <c r="D37" i="57"/>
  <c r="F36" i="57"/>
  <c r="D36" i="57"/>
  <c r="F35" i="57"/>
  <c r="D35" i="57"/>
  <c r="F34" i="57"/>
  <c r="D34" i="57"/>
  <c r="F30" i="57"/>
  <c r="D30" i="57"/>
  <c r="F29" i="57"/>
  <c r="D29" i="57"/>
  <c r="F28" i="57"/>
  <c r="D28" i="57"/>
  <c r="F27" i="57"/>
  <c r="D27" i="57"/>
  <c r="F26" i="57"/>
  <c r="D26" i="57"/>
  <c r="F25" i="57"/>
  <c r="D25" i="57"/>
  <c r="F24" i="57"/>
  <c r="D24" i="57"/>
  <c r="F23" i="57"/>
  <c r="D23" i="57"/>
  <c r="F22" i="57"/>
  <c r="D22" i="57"/>
  <c r="F21" i="57"/>
  <c r="D21" i="57"/>
  <c r="F20" i="57"/>
  <c r="D20" i="57"/>
  <c r="F19" i="57"/>
  <c r="D19" i="57"/>
  <c r="F18" i="57"/>
  <c r="D18" i="57"/>
  <c r="F17" i="57"/>
  <c r="D17" i="57"/>
  <c r="F16" i="57"/>
  <c r="D16" i="57"/>
  <c r="F15" i="57"/>
  <c r="D15" i="57"/>
  <c r="F14" i="57"/>
  <c r="D14" i="57"/>
  <c r="F13" i="57"/>
  <c r="D13" i="57"/>
  <c r="F12" i="57"/>
  <c r="D12" i="57"/>
  <c r="F11" i="57"/>
  <c r="D11" i="57"/>
  <c r="F10" i="57"/>
  <c r="D10" i="57"/>
  <c r="F9" i="57"/>
  <c r="D9" i="57"/>
  <c r="F5" i="57"/>
  <c r="D5" i="57"/>
  <c r="F4" i="57"/>
  <c r="D4" i="57"/>
  <c r="S25" i="57" l="1"/>
  <c r="D6" i="57"/>
  <c r="E6" i="57" s="1"/>
  <c r="S10" i="57"/>
  <c r="K46" i="57"/>
  <c r="L46" i="57" s="1"/>
  <c r="F31" i="57"/>
  <c r="F40" i="57"/>
  <c r="F53" i="57"/>
  <c r="F6" i="57"/>
  <c r="D31" i="57"/>
  <c r="D53" i="57"/>
  <c r="D40" i="57"/>
  <c r="D4" i="53"/>
  <c r="F4" i="53"/>
  <c r="F14" i="53" s="1"/>
  <c r="D5" i="53"/>
  <c r="F5" i="53"/>
  <c r="D6" i="53"/>
  <c r="F6" i="53"/>
  <c r="D7" i="53"/>
  <c r="F7" i="53"/>
  <c r="D8" i="53"/>
  <c r="F8" i="53"/>
  <c r="D9" i="53"/>
  <c r="F9" i="53"/>
  <c r="D10" i="53"/>
  <c r="F10" i="53"/>
  <c r="D11" i="53"/>
  <c r="F11" i="53"/>
  <c r="D12" i="53"/>
  <c r="F12" i="53"/>
  <c r="D13" i="53"/>
  <c r="F13" i="53"/>
  <c r="D17" i="53"/>
  <c r="F17" i="53"/>
  <c r="D18" i="53"/>
  <c r="F18" i="53"/>
  <c r="D19" i="53"/>
  <c r="F19" i="53"/>
  <c r="D20" i="53"/>
  <c r="F20" i="53"/>
  <c r="D21" i="53"/>
  <c r="F21" i="53"/>
  <c r="D22" i="53"/>
  <c r="F22" i="53"/>
  <c r="D23" i="53"/>
  <c r="F23" i="53"/>
  <c r="D24" i="53"/>
  <c r="F24" i="53"/>
  <c r="D25" i="53"/>
  <c r="F25" i="53"/>
  <c r="D26" i="53"/>
  <c r="F26" i="53"/>
  <c r="D27" i="53"/>
  <c r="F27" i="53"/>
  <c r="D28" i="53"/>
  <c r="F28" i="53"/>
  <c r="D32" i="53"/>
  <c r="F32" i="53"/>
  <c r="D33" i="53"/>
  <c r="F33" i="53"/>
  <c r="D34" i="53"/>
  <c r="F34" i="53"/>
  <c r="D35" i="53"/>
  <c r="F35" i="53"/>
  <c r="D36" i="53"/>
  <c r="F36" i="53"/>
  <c r="D37" i="53"/>
  <c r="F37" i="53"/>
  <c r="D38" i="53"/>
  <c r="F38" i="53"/>
  <c r="D39" i="53"/>
  <c r="F39" i="53"/>
  <c r="D40" i="53"/>
  <c r="F40" i="53"/>
  <c r="D41" i="53"/>
  <c r="F41" i="53"/>
  <c r="D42" i="53"/>
  <c r="F42" i="53"/>
  <c r="D43" i="53"/>
  <c r="F43" i="53"/>
  <c r="D44" i="53"/>
  <c r="D47" i="53"/>
  <c r="F47" i="53"/>
  <c r="D48" i="53"/>
  <c r="F48" i="53"/>
  <c r="D49" i="53"/>
  <c r="F49" i="53"/>
  <c r="D50" i="53"/>
  <c r="F50" i="53"/>
  <c r="D51" i="53"/>
  <c r="F51" i="53"/>
  <c r="D52" i="53"/>
  <c r="F52" i="53"/>
  <c r="D53" i="53"/>
  <c r="F53" i="53"/>
  <c r="D54" i="53"/>
  <c r="F54" i="53"/>
  <c r="D55" i="53"/>
  <c r="F55" i="53"/>
  <c r="D56" i="53"/>
  <c r="F56" i="53"/>
  <c r="D57" i="53"/>
  <c r="F57" i="53"/>
  <c r="D58" i="53"/>
  <c r="F58" i="53"/>
  <c r="D59" i="53"/>
  <c r="D62" i="53"/>
  <c r="F62" i="53"/>
  <c r="D63" i="53"/>
  <c r="F63" i="53"/>
  <c r="F76" i="53" s="1"/>
  <c r="D64" i="53"/>
  <c r="F64" i="53"/>
  <c r="D65" i="53"/>
  <c r="F65" i="53"/>
  <c r="D66" i="53"/>
  <c r="F66" i="53"/>
  <c r="D67" i="53"/>
  <c r="F67" i="53"/>
  <c r="D68" i="53"/>
  <c r="F68" i="53"/>
  <c r="D69" i="53"/>
  <c r="F69" i="53"/>
  <c r="D70" i="53"/>
  <c r="F70" i="53"/>
  <c r="D71" i="53"/>
  <c r="F71" i="53"/>
  <c r="D72" i="53"/>
  <c r="F72" i="53"/>
  <c r="D73" i="53"/>
  <c r="F73" i="53"/>
  <c r="D74" i="53"/>
  <c r="F74" i="53"/>
  <c r="D75" i="53"/>
  <c r="F75" i="53"/>
  <c r="D76" i="53" l="1"/>
  <c r="F44" i="53"/>
  <c r="E44" i="53" s="1"/>
  <c r="F29" i="53"/>
  <c r="E31" i="57"/>
  <c r="D14" i="53"/>
  <c r="E14" i="53" s="1"/>
  <c r="F59" i="53"/>
  <c r="E59" i="53" s="1"/>
  <c r="D29" i="53"/>
  <c r="E53" i="57"/>
  <c r="E40" i="57"/>
  <c r="E76" i="53"/>
  <c r="R80" i="56"/>
  <c r="P80" i="56"/>
  <c r="R79" i="56"/>
  <c r="P79" i="56"/>
  <c r="R78" i="56"/>
  <c r="P78" i="56"/>
  <c r="R77" i="56"/>
  <c r="P77" i="56"/>
  <c r="R76" i="56"/>
  <c r="P76" i="56"/>
  <c r="R75" i="56"/>
  <c r="P75" i="56"/>
  <c r="R74" i="56"/>
  <c r="P74" i="56"/>
  <c r="R73" i="56"/>
  <c r="P73" i="56"/>
  <c r="R72" i="56"/>
  <c r="P72" i="56"/>
  <c r="R71" i="56"/>
  <c r="P71" i="56"/>
  <c r="R70" i="56"/>
  <c r="P70" i="56"/>
  <c r="R69" i="56"/>
  <c r="P69" i="56"/>
  <c r="P81" i="56" s="1"/>
  <c r="R81" i="56" l="1"/>
  <c r="E29" i="53"/>
  <c r="Q81" i="56"/>
  <c r="R66" i="56"/>
  <c r="R65" i="56"/>
  <c r="P65" i="56"/>
  <c r="R64" i="56"/>
  <c r="P64" i="56"/>
  <c r="R63" i="56"/>
  <c r="P63" i="56"/>
  <c r="R62" i="56"/>
  <c r="P62" i="56"/>
  <c r="R61" i="56"/>
  <c r="P61" i="56"/>
  <c r="R60" i="56"/>
  <c r="P60" i="56"/>
  <c r="R59" i="56"/>
  <c r="P59" i="56"/>
  <c r="R58" i="56"/>
  <c r="P58" i="56"/>
  <c r="R57" i="56"/>
  <c r="P57" i="56"/>
  <c r="R56" i="56"/>
  <c r="P56" i="56"/>
  <c r="P66" i="56" s="1"/>
  <c r="Q66" i="56" l="1"/>
  <c r="R52" i="56"/>
  <c r="P52" i="56"/>
  <c r="R51" i="56"/>
  <c r="P51" i="56"/>
  <c r="R50" i="56"/>
  <c r="P50" i="56"/>
  <c r="R49" i="56"/>
  <c r="P49" i="56"/>
  <c r="R48" i="56"/>
  <c r="P48" i="56"/>
  <c r="R47" i="56"/>
  <c r="P47" i="56"/>
  <c r="R46" i="56"/>
  <c r="P46" i="56"/>
  <c r="R45" i="56"/>
  <c r="P45" i="56"/>
  <c r="R44" i="56"/>
  <c r="P44" i="56"/>
  <c r="R43" i="56"/>
  <c r="R53" i="56" s="1"/>
  <c r="P43" i="56"/>
  <c r="P53" i="56" s="1"/>
  <c r="Q53" i="56" l="1"/>
  <c r="L71" i="56"/>
  <c r="J71" i="56"/>
  <c r="L70" i="56"/>
  <c r="J70" i="56"/>
  <c r="L69" i="56"/>
  <c r="J69" i="56"/>
  <c r="L68" i="56"/>
  <c r="J68" i="56"/>
  <c r="L67" i="56"/>
  <c r="J67" i="56"/>
  <c r="L66" i="56"/>
  <c r="J66" i="56"/>
  <c r="L65" i="56"/>
  <c r="J65" i="56"/>
  <c r="L64" i="56"/>
  <c r="J64" i="56"/>
  <c r="L63" i="56"/>
  <c r="J63" i="56"/>
  <c r="L62" i="56"/>
  <c r="J62" i="56"/>
  <c r="L72" i="56" l="1"/>
  <c r="J72" i="56"/>
  <c r="K72" i="56"/>
  <c r="L58" i="56"/>
  <c r="J58" i="56"/>
  <c r="L57" i="56"/>
  <c r="J57" i="56"/>
  <c r="L56" i="56"/>
  <c r="J56" i="56"/>
  <c r="L55" i="56"/>
  <c r="J55" i="56"/>
  <c r="L54" i="56"/>
  <c r="J54" i="56"/>
  <c r="L53" i="56"/>
  <c r="J53" i="56"/>
  <c r="L52" i="56"/>
  <c r="J52" i="56"/>
  <c r="L51" i="56"/>
  <c r="J51" i="56"/>
  <c r="L50" i="56"/>
  <c r="J50" i="56"/>
  <c r="L49" i="56"/>
  <c r="J49" i="56"/>
  <c r="L48" i="56"/>
  <c r="J48" i="56"/>
  <c r="L47" i="56"/>
  <c r="J47" i="56"/>
  <c r="L46" i="56"/>
  <c r="J46" i="56"/>
  <c r="L45" i="56"/>
  <c r="J45" i="56"/>
  <c r="L44" i="56"/>
  <c r="J44" i="56"/>
  <c r="L43" i="56"/>
  <c r="J43" i="56"/>
  <c r="J59" i="56" s="1"/>
  <c r="L59" i="56" l="1"/>
  <c r="K59" i="56"/>
  <c r="L39" i="56" l="1"/>
  <c r="J39" i="56"/>
  <c r="L38" i="56"/>
  <c r="J38" i="56"/>
  <c r="L37" i="56"/>
  <c r="J37" i="56"/>
  <c r="L36" i="56"/>
  <c r="J36" i="56"/>
  <c r="L35" i="56"/>
  <c r="J35" i="56"/>
  <c r="L34" i="56"/>
  <c r="J34" i="56"/>
  <c r="L33" i="56"/>
  <c r="J33" i="56"/>
  <c r="L32" i="56"/>
  <c r="J32" i="56"/>
  <c r="L31" i="56"/>
  <c r="J31" i="56"/>
  <c r="L30" i="56"/>
  <c r="J30" i="56"/>
  <c r="L29" i="56"/>
  <c r="J29" i="56"/>
  <c r="L28" i="56"/>
  <c r="J28" i="56"/>
  <c r="L27" i="56"/>
  <c r="J27" i="56"/>
  <c r="L26" i="56"/>
  <c r="J26" i="56"/>
  <c r="L25" i="56"/>
  <c r="J25" i="56"/>
  <c r="L24" i="56"/>
  <c r="J24" i="56"/>
  <c r="L23" i="56"/>
  <c r="J23" i="56"/>
  <c r="L22" i="56"/>
  <c r="J22" i="56"/>
  <c r="L21" i="56"/>
  <c r="J21" i="56"/>
  <c r="L20" i="56"/>
  <c r="J20" i="56"/>
  <c r="L19" i="56"/>
  <c r="J19" i="56"/>
  <c r="L18" i="56"/>
  <c r="J18" i="56"/>
  <c r="L17" i="56"/>
  <c r="J17" i="56"/>
  <c r="L16" i="56"/>
  <c r="J16" i="56"/>
  <c r="L15" i="56"/>
  <c r="J15" i="56"/>
  <c r="L14" i="56"/>
  <c r="J14" i="56"/>
  <c r="L13" i="56"/>
  <c r="J13" i="56"/>
  <c r="L12" i="56"/>
  <c r="J12" i="56"/>
  <c r="L11" i="56"/>
  <c r="J11" i="56"/>
  <c r="L10" i="56"/>
  <c r="J10" i="56"/>
  <c r="L9" i="56"/>
  <c r="J9" i="56"/>
  <c r="L8" i="56"/>
  <c r="J8" i="56"/>
  <c r="L7" i="56"/>
  <c r="J7" i="56"/>
  <c r="L6" i="56"/>
  <c r="J6" i="56"/>
  <c r="L5" i="56"/>
  <c r="J5" i="56"/>
  <c r="F71" i="56" l="1"/>
  <c r="D71" i="56"/>
  <c r="F70" i="56"/>
  <c r="D70" i="56"/>
  <c r="F69" i="56"/>
  <c r="D69" i="56"/>
  <c r="F68" i="56"/>
  <c r="D68" i="56"/>
  <c r="F67" i="56"/>
  <c r="D67" i="56"/>
  <c r="F66" i="56"/>
  <c r="D66" i="56"/>
  <c r="F65" i="56"/>
  <c r="D65" i="56"/>
  <c r="F64" i="56"/>
  <c r="D64" i="56"/>
  <c r="F63" i="56"/>
  <c r="D63" i="56"/>
  <c r="F62" i="56"/>
  <c r="D62" i="56"/>
  <c r="F61" i="56"/>
  <c r="D61" i="56"/>
  <c r="F60" i="56"/>
  <c r="D60" i="56"/>
  <c r="F59" i="56"/>
  <c r="D59" i="56"/>
  <c r="F58" i="56"/>
  <c r="D58" i="56"/>
  <c r="F57" i="56"/>
  <c r="D57" i="56"/>
  <c r="F56" i="56"/>
  <c r="D56" i="56"/>
  <c r="F55" i="56"/>
  <c r="D55" i="56"/>
  <c r="F54" i="56"/>
  <c r="D54" i="56"/>
  <c r="F53" i="56"/>
  <c r="D53" i="56"/>
  <c r="F52" i="56"/>
  <c r="D52" i="56"/>
  <c r="F51" i="56"/>
  <c r="D51" i="56"/>
  <c r="F50" i="56"/>
  <c r="D50" i="56"/>
  <c r="F49" i="56"/>
  <c r="D49" i="56"/>
  <c r="F48" i="56"/>
  <c r="F72" i="56" s="1"/>
  <c r="D48" i="56"/>
  <c r="D72" i="56" s="1"/>
  <c r="E72" i="56" l="1"/>
  <c r="F44" i="56" l="1"/>
  <c r="D44" i="56"/>
  <c r="F43" i="56"/>
  <c r="D43" i="56"/>
  <c r="F42" i="56"/>
  <c r="D42" i="56"/>
  <c r="F41" i="56"/>
  <c r="D41" i="56"/>
  <c r="F40" i="56"/>
  <c r="D40" i="56"/>
  <c r="F39" i="56"/>
  <c r="D39" i="56"/>
  <c r="F38" i="56"/>
  <c r="D38" i="56"/>
  <c r="F37" i="56"/>
  <c r="D37" i="56"/>
  <c r="F36" i="56"/>
  <c r="D36" i="56"/>
  <c r="F35" i="56"/>
  <c r="D35" i="56"/>
  <c r="F34" i="56"/>
  <c r="D34" i="56"/>
  <c r="F33" i="56"/>
  <c r="D33" i="56"/>
  <c r="F32" i="56"/>
  <c r="D32" i="56"/>
  <c r="F31" i="56"/>
  <c r="D31" i="56"/>
  <c r="F30" i="56"/>
  <c r="D30" i="56"/>
  <c r="F29" i="56"/>
  <c r="D29" i="56"/>
  <c r="F28" i="56"/>
  <c r="D28" i="56"/>
  <c r="F27" i="56"/>
  <c r="D27" i="56"/>
  <c r="F26" i="56"/>
  <c r="D26" i="56"/>
  <c r="F25" i="56"/>
  <c r="F45" i="56" s="1"/>
  <c r="D25" i="56"/>
  <c r="D45" i="56" s="1"/>
  <c r="E45" i="56" s="1"/>
  <c r="R39" i="56" l="1"/>
  <c r="P39" i="56"/>
  <c r="R38" i="56"/>
  <c r="P38" i="56"/>
  <c r="R37" i="56"/>
  <c r="P37" i="56"/>
  <c r="R36" i="56"/>
  <c r="P36" i="56"/>
  <c r="R35" i="56"/>
  <c r="P35" i="56"/>
  <c r="R34" i="56"/>
  <c r="P34" i="56"/>
  <c r="R33" i="56"/>
  <c r="P33" i="56"/>
  <c r="R32" i="56"/>
  <c r="P32" i="56"/>
  <c r="R31" i="56"/>
  <c r="P31" i="56"/>
  <c r="R30" i="56"/>
  <c r="P30" i="56"/>
  <c r="R29" i="56"/>
  <c r="P29" i="56"/>
  <c r="R28" i="56"/>
  <c r="P28" i="56"/>
  <c r="R27" i="56"/>
  <c r="P27" i="56"/>
  <c r="R26" i="56"/>
  <c r="P26" i="56"/>
  <c r="R25" i="56"/>
  <c r="P25" i="56"/>
  <c r="R24" i="56"/>
  <c r="P24" i="56"/>
  <c r="R23" i="56"/>
  <c r="P23" i="56"/>
  <c r="R22" i="56"/>
  <c r="R40" i="56" s="1"/>
  <c r="P22" i="56"/>
  <c r="P40" i="56" s="1"/>
  <c r="Q40" i="56" l="1"/>
  <c r="R18" i="56"/>
  <c r="P18" i="56"/>
  <c r="R17" i="56"/>
  <c r="P17" i="56"/>
  <c r="R16" i="56"/>
  <c r="P16" i="56"/>
  <c r="R15" i="56"/>
  <c r="P15" i="56"/>
  <c r="R14" i="56"/>
  <c r="P14" i="56"/>
  <c r="R13" i="56"/>
  <c r="P13" i="56"/>
  <c r="R12" i="56"/>
  <c r="P12" i="56"/>
  <c r="R11" i="56"/>
  <c r="P11" i="56"/>
  <c r="P19" i="56" l="1"/>
  <c r="R19" i="56"/>
  <c r="Q19" i="56"/>
  <c r="F21" i="56" l="1"/>
  <c r="D21" i="56"/>
  <c r="F20" i="56"/>
  <c r="D20" i="56"/>
  <c r="F19" i="56"/>
  <c r="D19" i="56"/>
  <c r="F18" i="56"/>
  <c r="D18" i="56"/>
  <c r="F17" i="56"/>
  <c r="D17" i="56"/>
  <c r="F16" i="56"/>
  <c r="D16" i="56"/>
  <c r="F15" i="56"/>
  <c r="D15" i="56"/>
  <c r="F14" i="56"/>
  <c r="D14" i="56"/>
  <c r="F13" i="56"/>
  <c r="D13" i="56"/>
  <c r="F12" i="56"/>
  <c r="D12" i="56"/>
  <c r="F11" i="56"/>
  <c r="D11" i="56"/>
  <c r="F10" i="56"/>
  <c r="D10" i="56"/>
  <c r="F9" i="56"/>
  <c r="D9" i="56"/>
  <c r="F8" i="56"/>
  <c r="D8" i="56"/>
  <c r="F7" i="56"/>
  <c r="D7" i="56"/>
  <c r="F6" i="56"/>
  <c r="D6" i="56"/>
  <c r="F5" i="56"/>
  <c r="D5" i="56"/>
  <c r="R7" i="56" l="1"/>
  <c r="P7" i="56"/>
  <c r="R6" i="56"/>
  <c r="P6" i="56"/>
  <c r="R5" i="56"/>
  <c r="P5" i="56"/>
  <c r="R4" i="56"/>
  <c r="R8" i="56" s="1"/>
  <c r="P4" i="56"/>
  <c r="P8" i="56" s="1"/>
  <c r="F4" i="56"/>
  <c r="F22" i="56" s="1"/>
  <c r="D4" i="56"/>
  <c r="D22" i="56" s="1"/>
  <c r="L4" i="56"/>
  <c r="L40" i="56" s="1"/>
  <c r="J4" i="56"/>
  <c r="J40" i="56" s="1"/>
  <c r="K40" i="56" l="1"/>
  <c r="E22" i="56"/>
  <c r="Q8" i="56"/>
  <c r="R84" i="55"/>
  <c r="P84" i="55"/>
  <c r="R83" i="55"/>
  <c r="P83" i="55"/>
  <c r="R82" i="55"/>
  <c r="P82" i="55"/>
  <c r="R81" i="55"/>
  <c r="P81" i="55"/>
  <c r="R80" i="55"/>
  <c r="P80" i="55"/>
  <c r="R79" i="55"/>
  <c r="P79" i="55"/>
  <c r="R78" i="55"/>
  <c r="P78" i="55"/>
  <c r="R77" i="55"/>
  <c r="P77" i="55"/>
  <c r="R76" i="55"/>
  <c r="R85" i="55" s="1"/>
  <c r="P76" i="55"/>
  <c r="R75" i="55"/>
  <c r="P75" i="55"/>
  <c r="P85" i="55" s="1"/>
  <c r="Q85" i="55" l="1"/>
  <c r="L72" i="55"/>
  <c r="J72" i="55"/>
  <c r="L71" i="55"/>
  <c r="J71" i="55"/>
  <c r="L70" i="55"/>
  <c r="J70" i="55"/>
  <c r="L69" i="55"/>
  <c r="J69" i="55"/>
  <c r="L68" i="55"/>
  <c r="J68" i="55"/>
  <c r="L67" i="55"/>
  <c r="J67" i="55"/>
  <c r="L66" i="55"/>
  <c r="J66" i="55"/>
  <c r="L65" i="55"/>
  <c r="J65" i="55"/>
  <c r="L64" i="55"/>
  <c r="J64" i="55"/>
  <c r="L63" i="55"/>
  <c r="J63" i="55"/>
  <c r="L62" i="55"/>
  <c r="J62" i="55"/>
  <c r="L61" i="55"/>
  <c r="J61" i="55"/>
  <c r="L60" i="55"/>
  <c r="J60" i="55"/>
  <c r="L59" i="55"/>
  <c r="J59" i="55"/>
  <c r="L58" i="55"/>
  <c r="J58" i="55"/>
  <c r="L57" i="55"/>
  <c r="J57" i="55"/>
  <c r="L56" i="55"/>
  <c r="J56" i="55"/>
  <c r="L55" i="55"/>
  <c r="J55" i="55"/>
  <c r="L54" i="55"/>
  <c r="J54" i="55"/>
  <c r="L53" i="55"/>
  <c r="J53" i="55"/>
  <c r="L52" i="55"/>
  <c r="J52" i="55"/>
  <c r="F75" i="55" l="1"/>
  <c r="D75" i="55"/>
  <c r="F74" i="55"/>
  <c r="D74" i="55"/>
  <c r="F73" i="55"/>
  <c r="D73" i="55"/>
  <c r="F72" i="55"/>
  <c r="D72" i="55"/>
  <c r="F71" i="55"/>
  <c r="D71" i="55"/>
  <c r="F70" i="55"/>
  <c r="D70" i="55"/>
  <c r="F69" i="55"/>
  <c r="D69" i="55"/>
  <c r="F68" i="55"/>
  <c r="D68" i="55"/>
  <c r="F67" i="55"/>
  <c r="D67" i="55"/>
  <c r="F66" i="55"/>
  <c r="D66" i="55"/>
  <c r="F65" i="55"/>
  <c r="D65" i="55"/>
  <c r="F64" i="55"/>
  <c r="F76" i="55" s="1"/>
  <c r="D64" i="55"/>
  <c r="D76" i="55" s="1"/>
  <c r="E76" i="55" l="1"/>
  <c r="R71" i="55"/>
  <c r="P71" i="55"/>
  <c r="R70" i="55"/>
  <c r="P70" i="55"/>
  <c r="R69" i="55"/>
  <c r="P69" i="55"/>
  <c r="R68" i="55"/>
  <c r="P68" i="55"/>
  <c r="R67" i="55"/>
  <c r="P67" i="55"/>
  <c r="R66" i="55"/>
  <c r="P66" i="55"/>
  <c r="R65" i="55"/>
  <c r="P65" i="55"/>
  <c r="R64" i="55"/>
  <c r="R72" i="55" s="1"/>
  <c r="P64" i="55"/>
  <c r="P72" i="55" s="1"/>
  <c r="Q72" i="55" s="1"/>
  <c r="R60" i="55" l="1"/>
  <c r="P60" i="55"/>
  <c r="R59" i="55"/>
  <c r="P59" i="55"/>
  <c r="R58" i="55"/>
  <c r="P58" i="55"/>
  <c r="R57" i="55"/>
  <c r="P57" i="55"/>
  <c r="R56" i="55"/>
  <c r="P56" i="55"/>
  <c r="F60" i="55" l="1"/>
  <c r="D60" i="55"/>
  <c r="F59" i="55"/>
  <c r="D59" i="55"/>
  <c r="F58" i="55"/>
  <c r="D58" i="55"/>
  <c r="F57" i="55"/>
  <c r="D57" i="55"/>
  <c r="F56" i="55"/>
  <c r="D56" i="55"/>
  <c r="F55" i="55"/>
  <c r="D55" i="55"/>
  <c r="F54" i="55"/>
  <c r="D54" i="55"/>
  <c r="F53" i="55"/>
  <c r="D53" i="55"/>
  <c r="F52" i="55"/>
  <c r="D52" i="55"/>
  <c r="F51" i="55"/>
  <c r="D51" i="55"/>
  <c r="F50" i="55"/>
  <c r="D50" i="55"/>
  <c r="F49" i="55"/>
  <c r="D49" i="55"/>
  <c r="F48" i="55"/>
  <c r="D48" i="55"/>
  <c r="R55" i="55" l="1"/>
  <c r="R61" i="55" s="1"/>
  <c r="P55" i="55"/>
  <c r="P61" i="55" s="1"/>
  <c r="Q61" i="55" s="1"/>
  <c r="R51" i="55" l="1"/>
  <c r="P51" i="55"/>
  <c r="R50" i="55"/>
  <c r="P50" i="55"/>
  <c r="R49" i="55"/>
  <c r="P49" i="55"/>
  <c r="R48" i="55"/>
  <c r="P48" i="55"/>
  <c r="R47" i="55"/>
  <c r="P47" i="55"/>
  <c r="R46" i="55"/>
  <c r="P46" i="55"/>
  <c r="R45" i="55"/>
  <c r="P45" i="55"/>
  <c r="R44" i="55"/>
  <c r="R52" i="55" s="1"/>
  <c r="P44" i="55"/>
  <c r="P52" i="55" s="1"/>
  <c r="Q52" i="55" l="1"/>
  <c r="L51" i="55"/>
  <c r="L73" i="55" s="1"/>
  <c r="J51" i="55"/>
  <c r="J73" i="55" s="1"/>
  <c r="R40" i="55"/>
  <c r="P40" i="55"/>
  <c r="R39" i="55"/>
  <c r="P39" i="55"/>
  <c r="R38" i="55"/>
  <c r="P38" i="55"/>
  <c r="R37" i="55"/>
  <c r="P37" i="55"/>
  <c r="R36" i="55"/>
  <c r="P36" i="55"/>
  <c r="K73" i="55" l="1"/>
  <c r="L47" i="55"/>
  <c r="J47" i="55"/>
  <c r="L46" i="55"/>
  <c r="J46" i="55"/>
  <c r="L45" i="55"/>
  <c r="J45" i="55"/>
  <c r="L44" i="55"/>
  <c r="J44" i="55"/>
  <c r="L43" i="55"/>
  <c r="J43" i="55"/>
  <c r="L42" i="55"/>
  <c r="J42" i="55"/>
  <c r="L41" i="55"/>
  <c r="J41" i="55"/>
  <c r="L40" i="55"/>
  <c r="J40" i="55"/>
  <c r="L39" i="55"/>
  <c r="J39" i="55"/>
  <c r="L38" i="55"/>
  <c r="J38" i="55"/>
  <c r="L37" i="55"/>
  <c r="J37" i="55"/>
  <c r="L36" i="55"/>
  <c r="J36" i="55"/>
  <c r="L35" i="55"/>
  <c r="J35" i="55"/>
  <c r="F47" i="55" l="1"/>
  <c r="F61" i="55" s="1"/>
  <c r="E61" i="55" s="1"/>
  <c r="D47" i="55"/>
  <c r="D61" i="55" s="1"/>
  <c r="F43" i="55" l="1"/>
  <c r="D43" i="55"/>
  <c r="F42" i="55"/>
  <c r="D42" i="55"/>
  <c r="F41" i="55"/>
  <c r="D41" i="55"/>
  <c r="F40" i="55"/>
  <c r="D40" i="55"/>
  <c r="F39" i="55"/>
  <c r="D39" i="55"/>
  <c r="F38" i="55"/>
  <c r="D38" i="55"/>
  <c r="F37" i="55"/>
  <c r="D37" i="55"/>
  <c r="F36" i="55"/>
  <c r="F44" i="55" s="1"/>
  <c r="D36" i="55"/>
  <c r="D44" i="55" s="1"/>
  <c r="E44" i="55" l="1"/>
  <c r="F32" i="55" l="1"/>
  <c r="D32" i="55"/>
  <c r="F31" i="55"/>
  <c r="D31" i="55"/>
  <c r="F30" i="55"/>
  <c r="D30" i="55"/>
  <c r="F29" i="55"/>
  <c r="D29" i="55"/>
  <c r="F28" i="55"/>
  <c r="D28" i="55"/>
  <c r="F27" i="55" l="1"/>
  <c r="F33" i="55" s="1"/>
  <c r="D27" i="55"/>
  <c r="D33" i="55" s="1"/>
  <c r="L34" i="55"/>
  <c r="L48" i="55" s="1"/>
  <c r="J34" i="55"/>
  <c r="J48" i="55" s="1"/>
  <c r="R35" i="55"/>
  <c r="R41" i="55" s="1"/>
  <c r="Q41" i="55" s="1"/>
  <c r="P35" i="55"/>
  <c r="P41" i="55" s="1"/>
  <c r="P32" i="55"/>
  <c r="R31" i="55"/>
  <c r="P31" i="55"/>
  <c r="R30" i="55"/>
  <c r="P30" i="55"/>
  <c r="R29" i="55"/>
  <c r="P29" i="55"/>
  <c r="R28" i="55"/>
  <c r="P28" i="55"/>
  <c r="R27" i="55"/>
  <c r="P27" i="55"/>
  <c r="R26" i="55"/>
  <c r="R32" i="55" s="1"/>
  <c r="Q32" i="55" s="1"/>
  <c r="P26" i="55"/>
  <c r="R22" i="55"/>
  <c r="P22" i="55"/>
  <c r="R21" i="55"/>
  <c r="P21" i="55"/>
  <c r="R20" i="55"/>
  <c r="P20" i="55"/>
  <c r="R19" i="55"/>
  <c r="P19" i="55"/>
  <c r="R18" i="55"/>
  <c r="P18" i="55"/>
  <c r="R17" i="55"/>
  <c r="P17" i="55"/>
  <c r="R16" i="55"/>
  <c r="P16" i="55"/>
  <c r="R15" i="55"/>
  <c r="R23" i="55" s="1"/>
  <c r="P15" i="55"/>
  <c r="P23" i="55" s="1"/>
  <c r="Q23" i="55" s="1"/>
  <c r="R11" i="55"/>
  <c r="P11" i="55"/>
  <c r="R10" i="55"/>
  <c r="P10" i="55"/>
  <c r="R9" i="55"/>
  <c r="P9" i="55"/>
  <c r="R8" i="55"/>
  <c r="P8" i="55"/>
  <c r="R7" i="55"/>
  <c r="P7" i="55"/>
  <c r="R6" i="55"/>
  <c r="P6" i="55"/>
  <c r="R5" i="55"/>
  <c r="P5" i="55"/>
  <c r="K48" i="55" l="1"/>
  <c r="E33" i="55"/>
  <c r="L30" i="55"/>
  <c r="J30" i="55"/>
  <c r="L29" i="55"/>
  <c r="J29" i="55"/>
  <c r="L28" i="55"/>
  <c r="J28" i="55"/>
  <c r="L27" i="55"/>
  <c r="J27" i="55"/>
  <c r="L26" i="55"/>
  <c r="J26" i="55"/>
  <c r="L25" i="55"/>
  <c r="J25" i="55"/>
  <c r="L24" i="55"/>
  <c r="J24" i="55"/>
  <c r="L23" i="55"/>
  <c r="J23" i="55"/>
  <c r="L22" i="55"/>
  <c r="J22" i="55"/>
  <c r="L21" i="55"/>
  <c r="L31" i="55" s="1"/>
  <c r="J21" i="55"/>
  <c r="J31" i="55" s="1"/>
  <c r="K31" i="55" l="1"/>
  <c r="L17" i="55"/>
  <c r="J17" i="55"/>
  <c r="L16" i="55"/>
  <c r="J16" i="55"/>
  <c r="L15" i="55"/>
  <c r="J15" i="55"/>
  <c r="L14" i="55"/>
  <c r="J14" i="55"/>
  <c r="L13" i="55"/>
  <c r="J13" i="55"/>
  <c r="L12" i="55"/>
  <c r="J12" i="55"/>
  <c r="L11" i="55"/>
  <c r="J11" i="55"/>
  <c r="L10" i="55"/>
  <c r="J10" i="55"/>
  <c r="L9" i="55"/>
  <c r="J9" i="55"/>
  <c r="L8" i="55"/>
  <c r="J8" i="55"/>
  <c r="L7" i="55"/>
  <c r="J7" i="55"/>
  <c r="L6" i="55"/>
  <c r="J6" i="55"/>
  <c r="L5" i="55"/>
  <c r="J5" i="55"/>
  <c r="F23" i="55" l="1"/>
  <c r="D23" i="55"/>
  <c r="F22" i="55"/>
  <c r="D22" i="55"/>
  <c r="F21" i="55"/>
  <c r="D21" i="55"/>
  <c r="F20" i="55"/>
  <c r="D20" i="55"/>
  <c r="F19" i="55"/>
  <c r="D19" i="55"/>
  <c r="F18" i="55"/>
  <c r="D18" i="55"/>
  <c r="F17" i="55"/>
  <c r="D17" i="55"/>
  <c r="F16" i="55"/>
  <c r="D16" i="55"/>
  <c r="F15" i="55"/>
  <c r="D15" i="55"/>
  <c r="F14" i="55"/>
  <c r="D14" i="55"/>
  <c r="F13" i="55"/>
  <c r="D13" i="55"/>
  <c r="F12" i="55"/>
  <c r="D12" i="55"/>
  <c r="F11" i="55"/>
  <c r="D11" i="55"/>
  <c r="F10" i="55"/>
  <c r="D10" i="55"/>
  <c r="F9" i="55"/>
  <c r="D9" i="55"/>
  <c r="F8" i="55"/>
  <c r="D8" i="55"/>
  <c r="F7" i="55"/>
  <c r="D7" i="55"/>
  <c r="F6" i="55"/>
  <c r="D6" i="55"/>
  <c r="F5" i="55"/>
  <c r="D5" i="55"/>
  <c r="F4" i="55"/>
  <c r="F24" i="55" s="1"/>
  <c r="D4" i="55"/>
  <c r="D24" i="55" s="1"/>
  <c r="R4" i="55"/>
  <c r="R12" i="55" s="1"/>
  <c r="P4" i="55"/>
  <c r="P12" i="55" s="1"/>
  <c r="L4" i="55"/>
  <c r="L18" i="55" s="1"/>
  <c r="K18" i="55" s="1"/>
  <c r="J4" i="55"/>
  <c r="J18" i="55" s="1"/>
  <c r="E24" i="55" l="1"/>
  <c r="Q12" i="55"/>
  <c r="R77" i="54"/>
  <c r="P77" i="54"/>
  <c r="R76" i="54"/>
  <c r="P76" i="54"/>
  <c r="R75" i="54"/>
  <c r="P75" i="54"/>
  <c r="R74" i="54"/>
  <c r="P74" i="54"/>
  <c r="R73" i="54"/>
  <c r="P73" i="54"/>
  <c r="R72" i="54"/>
  <c r="P72" i="54"/>
  <c r="R71" i="54"/>
  <c r="P71" i="54"/>
  <c r="L71" i="54"/>
  <c r="J71" i="54"/>
  <c r="L70" i="54"/>
  <c r="J70" i="54"/>
  <c r="L69" i="54"/>
  <c r="J69" i="54"/>
  <c r="L68" i="54"/>
  <c r="J68" i="54"/>
  <c r="L67" i="54"/>
  <c r="J67" i="54"/>
  <c r="F71" i="54"/>
  <c r="F72" i="54"/>
  <c r="F73" i="54"/>
  <c r="F74" i="54"/>
  <c r="D74" i="54"/>
  <c r="D73" i="54"/>
  <c r="D72" i="54"/>
  <c r="F75" i="54" l="1"/>
  <c r="R70" i="54"/>
  <c r="R78" i="54" s="1"/>
  <c r="Q78" i="54" s="1"/>
  <c r="P70" i="54"/>
  <c r="P78" i="54" s="1"/>
  <c r="R66" i="54" l="1"/>
  <c r="P66" i="54"/>
  <c r="R65" i="54"/>
  <c r="P65" i="54"/>
  <c r="R64" i="54"/>
  <c r="P64" i="54"/>
  <c r="R63" i="54"/>
  <c r="P63" i="54"/>
  <c r="R62" i="54"/>
  <c r="P62" i="54"/>
  <c r="R61" i="54"/>
  <c r="P61" i="54"/>
  <c r="R60" i="54"/>
  <c r="P60" i="54"/>
  <c r="R59" i="54"/>
  <c r="P59" i="54"/>
  <c r="R58" i="54"/>
  <c r="P58" i="54"/>
  <c r="R57" i="54"/>
  <c r="P57" i="54"/>
  <c r="R56" i="54"/>
  <c r="P56" i="54"/>
  <c r="R55" i="54"/>
  <c r="P55" i="54"/>
  <c r="R54" i="54"/>
  <c r="P54" i="54"/>
  <c r="L66" i="54" l="1"/>
  <c r="L72" i="54" s="1"/>
  <c r="J66" i="54"/>
  <c r="J72" i="54" s="1"/>
  <c r="K72" i="54" l="1"/>
  <c r="L62" i="54"/>
  <c r="J62" i="54"/>
  <c r="L61" i="54"/>
  <c r="J61" i="54"/>
  <c r="L60" i="54"/>
  <c r="J60" i="54"/>
  <c r="L59" i="54"/>
  <c r="J59" i="54"/>
  <c r="L58" i="54"/>
  <c r="J58" i="54"/>
  <c r="L57" i="54"/>
  <c r="J57" i="54"/>
  <c r="L56" i="54"/>
  <c r="J56" i="54"/>
  <c r="L55" i="54"/>
  <c r="J55" i="54"/>
  <c r="L54" i="54"/>
  <c r="J54" i="54"/>
  <c r="L53" i="54"/>
  <c r="J53" i="54"/>
  <c r="L52" i="54"/>
  <c r="J52" i="54"/>
  <c r="L51" i="54"/>
  <c r="J51" i="54"/>
  <c r="L50" i="54"/>
  <c r="J50" i="54"/>
  <c r="L49" i="54"/>
  <c r="J49" i="54"/>
  <c r="L48" i="54"/>
  <c r="J48" i="54"/>
  <c r="L47" i="54"/>
  <c r="J47" i="54"/>
  <c r="L46" i="54"/>
  <c r="J46" i="54"/>
  <c r="L45" i="54"/>
  <c r="J45" i="54"/>
  <c r="L44" i="54"/>
  <c r="J44" i="54"/>
  <c r="L43" i="54"/>
  <c r="J43" i="54"/>
  <c r="L42" i="54"/>
  <c r="J42" i="54"/>
  <c r="L41" i="54"/>
  <c r="J41" i="54"/>
  <c r="L40" i="54"/>
  <c r="J40" i="54"/>
  <c r="L39" i="54"/>
  <c r="J39" i="54"/>
  <c r="L38" i="54"/>
  <c r="J38" i="54"/>
  <c r="D71" i="54"/>
  <c r="D75" i="54" s="1"/>
  <c r="E75" i="54" s="1"/>
  <c r="F67" i="54" l="1"/>
  <c r="D67" i="54"/>
  <c r="F66" i="54"/>
  <c r="D66" i="54"/>
  <c r="F65" i="54"/>
  <c r="D65" i="54"/>
  <c r="F64" i="54"/>
  <c r="D64" i="54"/>
  <c r="F63" i="54"/>
  <c r="D63" i="54"/>
  <c r="F62" i="54"/>
  <c r="D62" i="54"/>
  <c r="F61" i="54"/>
  <c r="D61" i="54"/>
  <c r="F60" i="54"/>
  <c r="D60" i="54"/>
  <c r="F59" i="54"/>
  <c r="D59" i="54"/>
  <c r="F58" i="54"/>
  <c r="D58" i="54"/>
  <c r="F57" i="54"/>
  <c r="D57" i="54"/>
  <c r="F56" i="54"/>
  <c r="D56" i="54"/>
  <c r="F55" i="54"/>
  <c r="D55" i="54"/>
  <c r="F54" i="54"/>
  <c r="D54" i="54"/>
  <c r="F53" i="54"/>
  <c r="D53" i="54"/>
  <c r="F52" i="54"/>
  <c r="D52" i="54"/>
  <c r="F51" i="54"/>
  <c r="D51" i="54"/>
  <c r="F50" i="54"/>
  <c r="D50" i="54"/>
  <c r="F49" i="54"/>
  <c r="D49" i="54"/>
  <c r="F48" i="54"/>
  <c r="D48" i="54"/>
  <c r="F47" i="54"/>
  <c r="D47" i="54"/>
  <c r="F46" i="54"/>
  <c r="D46" i="54"/>
  <c r="F45" i="54"/>
  <c r="D45" i="54"/>
  <c r="R53" i="54" l="1"/>
  <c r="R67" i="54" s="1"/>
  <c r="P53" i="54"/>
  <c r="P67" i="54" s="1"/>
  <c r="R49" i="54"/>
  <c r="P49" i="54"/>
  <c r="R48" i="54"/>
  <c r="P48" i="54"/>
  <c r="R47" i="54"/>
  <c r="P47" i="54"/>
  <c r="R46" i="54"/>
  <c r="P46" i="54"/>
  <c r="R45" i="54"/>
  <c r="P45" i="54"/>
  <c r="R44" i="54"/>
  <c r="P44" i="54"/>
  <c r="R43" i="54"/>
  <c r="P43" i="54"/>
  <c r="Q67" i="54" l="1"/>
  <c r="R42" i="54"/>
  <c r="R50" i="54" s="1"/>
  <c r="P42" i="54"/>
  <c r="P50" i="54" s="1"/>
  <c r="R38" i="54"/>
  <c r="P38" i="54"/>
  <c r="R37" i="54"/>
  <c r="P37" i="54"/>
  <c r="R36" i="54"/>
  <c r="P36" i="54"/>
  <c r="R35" i="54"/>
  <c r="P35" i="54"/>
  <c r="R34" i="54"/>
  <c r="P34" i="54"/>
  <c r="R33" i="54"/>
  <c r="P33" i="54"/>
  <c r="R32" i="54"/>
  <c r="P32" i="54"/>
  <c r="R31" i="54"/>
  <c r="P31" i="54"/>
  <c r="R30" i="54"/>
  <c r="P30" i="54"/>
  <c r="R29" i="54"/>
  <c r="P29" i="54"/>
  <c r="R28" i="54"/>
  <c r="P28" i="54"/>
  <c r="L37" i="54"/>
  <c r="L63" i="54" s="1"/>
  <c r="J37" i="54"/>
  <c r="J63" i="54" s="1"/>
  <c r="K63" i="54" s="1"/>
  <c r="L33" i="54"/>
  <c r="J33" i="54"/>
  <c r="L32" i="54"/>
  <c r="J32" i="54"/>
  <c r="L31" i="54"/>
  <c r="J31" i="54"/>
  <c r="L30" i="54"/>
  <c r="J30" i="54"/>
  <c r="L29" i="54"/>
  <c r="J29" i="54"/>
  <c r="L28" i="54"/>
  <c r="J28" i="54"/>
  <c r="L27" i="54"/>
  <c r="J27" i="54"/>
  <c r="L26" i="54"/>
  <c r="J26" i="54"/>
  <c r="L25" i="54"/>
  <c r="J25" i="54"/>
  <c r="L24" i="54"/>
  <c r="J24" i="54"/>
  <c r="L23" i="54"/>
  <c r="J23" i="54"/>
  <c r="L22" i="54"/>
  <c r="J22" i="54"/>
  <c r="L21" i="54"/>
  <c r="J21" i="54"/>
  <c r="L20" i="54"/>
  <c r="J20" i="54"/>
  <c r="L19" i="54"/>
  <c r="J19" i="54"/>
  <c r="L18" i="54"/>
  <c r="J18" i="54"/>
  <c r="L17" i="54"/>
  <c r="J17" i="54"/>
  <c r="L16" i="54"/>
  <c r="J16" i="54"/>
  <c r="L15" i="54"/>
  <c r="J15" i="54"/>
  <c r="L14" i="54"/>
  <c r="J14" i="54"/>
  <c r="L13" i="54"/>
  <c r="J13" i="54"/>
  <c r="L12" i="54"/>
  <c r="J12" i="54"/>
  <c r="L11" i="54"/>
  <c r="J11" i="54"/>
  <c r="L10" i="54"/>
  <c r="J10" i="54"/>
  <c r="L9" i="54"/>
  <c r="J9" i="54"/>
  <c r="L8" i="54"/>
  <c r="J8" i="54"/>
  <c r="L7" i="54"/>
  <c r="J7" i="54"/>
  <c r="L6" i="54"/>
  <c r="J6" i="54"/>
  <c r="L5" i="54"/>
  <c r="J5" i="54"/>
  <c r="F44" i="54"/>
  <c r="F68" i="54" s="1"/>
  <c r="D44" i="54"/>
  <c r="D68" i="54" s="1"/>
  <c r="F40" i="54"/>
  <c r="D40" i="54"/>
  <c r="F39" i="54"/>
  <c r="D39" i="54"/>
  <c r="F38" i="54"/>
  <c r="D38" i="54"/>
  <c r="F37" i="54"/>
  <c r="D37" i="54"/>
  <c r="F36" i="54"/>
  <c r="D36" i="54"/>
  <c r="F35" i="54"/>
  <c r="D35" i="54"/>
  <c r="F34" i="54"/>
  <c r="D34" i="54"/>
  <c r="F33" i="54"/>
  <c r="D33" i="54"/>
  <c r="E68" i="54" l="1"/>
  <c r="Q50" i="54"/>
  <c r="R27" i="54"/>
  <c r="R39" i="54" s="1"/>
  <c r="P27" i="54"/>
  <c r="P39" i="54" s="1"/>
  <c r="R23" i="54"/>
  <c r="P23" i="54"/>
  <c r="R22" i="54"/>
  <c r="P22" i="54"/>
  <c r="R21" i="54"/>
  <c r="P21" i="54"/>
  <c r="R20" i="54"/>
  <c r="P20" i="54"/>
  <c r="R19" i="54"/>
  <c r="P19" i="54"/>
  <c r="R18" i="54"/>
  <c r="P18" i="54"/>
  <c r="R17" i="54"/>
  <c r="P17" i="54"/>
  <c r="R16" i="54"/>
  <c r="P16" i="54"/>
  <c r="R15" i="54"/>
  <c r="P15" i="54"/>
  <c r="R14" i="54"/>
  <c r="P14" i="54"/>
  <c r="R13" i="54"/>
  <c r="P13" i="54"/>
  <c r="R12" i="54"/>
  <c r="P12" i="54"/>
  <c r="R11" i="54"/>
  <c r="P11" i="54"/>
  <c r="R10" i="54"/>
  <c r="P10" i="54"/>
  <c r="R9" i="54"/>
  <c r="P9" i="54"/>
  <c r="R8" i="54"/>
  <c r="P8" i="54"/>
  <c r="R7" i="54"/>
  <c r="P7" i="54"/>
  <c r="R6" i="54"/>
  <c r="P6" i="54"/>
  <c r="R5" i="54"/>
  <c r="P5" i="54"/>
  <c r="R4" i="54"/>
  <c r="R24" i="54" s="1"/>
  <c r="P4" i="54"/>
  <c r="P24" i="54" s="1"/>
  <c r="F32" i="54"/>
  <c r="D32" i="54"/>
  <c r="F31" i="54"/>
  <c r="D31" i="54"/>
  <c r="F30" i="54"/>
  <c r="D30" i="54"/>
  <c r="F29" i="54"/>
  <c r="D29" i="54"/>
  <c r="F28" i="54"/>
  <c r="D28" i="54"/>
  <c r="F27" i="54"/>
  <c r="D27" i="54"/>
  <c r="F26" i="54"/>
  <c r="D26" i="54"/>
  <c r="F25" i="54"/>
  <c r="D25" i="54"/>
  <c r="F24" i="54"/>
  <c r="D24" i="54"/>
  <c r="F23" i="54"/>
  <c r="D23" i="54"/>
  <c r="F22" i="54"/>
  <c r="D22" i="54"/>
  <c r="F21" i="54"/>
  <c r="D21" i="54"/>
  <c r="F20" i="54"/>
  <c r="D20" i="54"/>
  <c r="F19" i="54"/>
  <c r="D19" i="54"/>
  <c r="F18" i="54"/>
  <c r="D18" i="54"/>
  <c r="F17" i="54"/>
  <c r="D17" i="54"/>
  <c r="F16" i="54"/>
  <c r="D16" i="54"/>
  <c r="F15" i="54"/>
  <c r="F41" i="54" s="1"/>
  <c r="D15" i="54"/>
  <c r="D41" i="54" s="1"/>
  <c r="E41" i="54" s="1"/>
  <c r="F11" i="54"/>
  <c r="D11" i="54"/>
  <c r="F10" i="54"/>
  <c r="D10" i="54"/>
  <c r="F9" i="54"/>
  <c r="D9" i="54"/>
  <c r="F8" i="54"/>
  <c r="D8" i="54"/>
  <c r="F7" i="54"/>
  <c r="D7" i="54"/>
  <c r="F6" i="54"/>
  <c r="D6" i="54"/>
  <c r="F5" i="54"/>
  <c r="D5" i="54"/>
  <c r="F4" i="54"/>
  <c r="F12" i="54" s="1"/>
  <c r="D4" i="54"/>
  <c r="D12" i="54" s="1"/>
  <c r="L4" i="54"/>
  <c r="L34" i="54" s="1"/>
  <c r="K34" i="54" s="1"/>
  <c r="J4" i="54"/>
  <c r="J34" i="54" s="1"/>
  <c r="E12" i="54" l="1"/>
  <c r="Q39" i="54"/>
  <c r="Q24" i="54"/>
  <c r="R75" i="53"/>
  <c r="P75" i="53"/>
  <c r="R74" i="53"/>
  <c r="P74" i="53"/>
  <c r="R73" i="53"/>
  <c r="P73" i="53"/>
  <c r="R72" i="53"/>
  <c r="P72" i="53"/>
  <c r="R71" i="53"/>
  <c r="P71" i="53"/>
  <c r="R70" i="53"/>
  <c r="P70" i="53"/>
  <c r="R69" i="53"/>
  <c r="P69" i="53"/>
  <c r="R68" i="53"/>
  <c r="P68" i="53"/>
  <c r="R67" i="53"/>
  <c r="P67" i="53"/>
  <c r="R66" i="53"/>
  <c r="P66" i="53"/>
  <c r="R65" i="53"/>
  <c r="P65" i="53"/>
  <c r="R64" i="53"/>
  <c r="P64" i="53"/>
  <c r="R63" i="53"/>
  <c r="P63" i="53"/>
  <c r="R62" i="53"/>
  <c r="P62" i="53"/>
  <c r="R61" i="53"/>
  <c r="P61" i="53"/>
  <c r="L69" i="53"/>
  <c r="J69" i="53"/>
  <c r="L68" i="53"/>
  <c r="J68" i="53"/>
  <c r="L67" i="53"/>
  <c r="J67" i="53"/>
  <c r="L66" i="53"/>
  <c r="J66" i="53"/>
  <c r="L65" i="53"/>
  <c r="J65" i="53"/>
  <c r="L64" i="53"/>
  <c r="J64" i="53"/>
  <c r="L63" i="53"/>
  <c r="J63" i="53"/>
  <c r="L62" i="53"/>
  <c r="J62" i="53"/>
  <c r="L61" i="53"/>
  <c r="J61" i="53"/>
  <c r="L60" i="53"/>
  <c r="J60" i="53"/>
  <c r="L59" i="53"/>
  <c r="J59" i="53"/>
  <c r="L58" i="53"/>
  <c r="J58" i="53"/>
  <c r="L57" i="53"/>
  <c r="J57" i="53"/>
  <c r="L56" i="53"/>
  <c r="J56" i="53"/>
  <c r="L55" i="53"/>
  <c r="J55" i="53"/>
  <c r="L54" i="53"/>
  <c r="J54" i="53"/>
  <c r="L53" i="53"/>
  <c r="J53" i="53"/>
  <c r="L52" i="53"/>
  <c r="J52" i="53"/>
  <c r="L51" i="53"/>
  <c r="J51" i="53"/>
  <c r="L50" i="53"/>
  <c r="J50" i="53"/>
  <c r="L49" i="53"/>
  <c r="J49" i="53"/>
  <c r="L48" i="53"/>
  <c r="J48" i="53"/>
  <c r="L47" i="53"/>
  <c r="J47" i="53"/>
  <c r="L46" i="53"/>
  <c r="J46" i="53"/>
  <c r="L45" i="53"/>
  <c r="J45" i="53"/>
  <c r="L44" i="53"/>
  <c r="J44" i="53"/>
  <c r="L43" i="53"/>
  <c r="J43" i="53"/>
  <c r="R60" i="53" l="1"/>
  <c r="R76" i="53" s="1"/>
  <c r="P60" i="53"/>
  <c r="P76" i="53" s="1"/>
  <c r="Q76" i="53" l="1"/>
  <c r="P51" i="53"/>
  <c r="P57" i="53" s="1"/>
  <c r="Q57" i="53" s="1"/>
  <c r="P52" i="53"/>
  <c r="P53" i="53"/>
  <c r="P54" i="53"/>
  <c r="P55" i="53"/>
  <c r="P56" i="53"/>
  <c r="R56" i="53"/>
  <c r="R55" i="53"/>
  <c r="R54" i="53"/>
  <c r="R53" i="53"/>
  <c r="R52" i="53"/>
  <c r="R57" i="53" s="1"/>
  <c r="R51" i="53"/>
  <c r="R47" i="53" l="1"/>
  <c r="P47" i="53"/>
  <c r="R46" i="53"/>
  <c r="P46" i="53"/>
  <c r="R45" i="53"/>
  <c r="P45" i="53"/>
  <c r="R44" i="53"/>
  <c r="P44" i="53"/>
  <c r="R43" i="53"/>
  <c r="P43" i="53"/>
  <c r="R42" i="53"/>
  <c r="P42" i="53"/>
  <c r="R41" i="53"/>
  <c r="P41" i="53"/>
  <c r="R40" i="53" l="1"/>
  <c r="R48" i="53" s="1"/>
  <c r="P40" i="53"/>
  <c r="P48" i="53" s="1"/>
  <c r="Q48" i="53" s="1"/>
  <c r="R36" i="53"/>
  <c r="P36" i="53"/>
  <c r="R35" i="53"/>
  <c r="P35" i="53"/>
  <c r="R34" i="53"/>
  <c r="P34" i="53"/>
  <c r="R33" i="53"/>
  <c r="P33" i="53"/>
  <c r="R32" i="53"/>
  <c r="P32" i="53"/>
  <c r="R31" i="53"/>
  <c r="P31" i="53"/>
  <c r="R30" i="53"/>
  <c r="P30" i="53"/>
  <c r="R29" i="53"/>
  <c r="P29" i="53"/>
  <c r="R28" i="53"/>
  <c r="P28" i="53"/>
  <c r="R27" i="53"/>
  <c r="P27" i="53"/>
  <c r="R26" i="53"/>
  <c r="P26" i="53"/>
  <c r="R25" i="53"/>
  <c r="P25" i="53"/>
  <c r="R24" i="53"/>
  <c r="P24" i="53"/>
  <c r="R23" i="53"/>
  <c r="R37" i="53" s="1"/>
  <c r="P23" i="53"/>
  <c r="L42" i="53"/>
  <c r="L70" i="53" s="1"/>
  <c r="J42" i="53"/>
  <c r="J70" i="53" s="1"/>
  <c r="L38" i="53"/>
  <c r="J38" i="53"/>
  <c r="L37" i="53"/>
  <c r="J37" i="53"/>
  <c r="L36" i="53"/>
  <c r="J36" i="53"/>
  <c r="L35" i="53"/>
  <c r="J35" i="53"/>
  <c r="L34" i="53"/>
  <c r="J34" i="53"/>
  <c r="L33" i="53"/>
  <c r="J33" i="53"/>
  <c r="L32" i="53"/>
  <c r="J32" i="53"/>
  <c r="L31" i="53"/>
  <c r="J31" i="53"/>
  <c r="L30" i="53"/>
  <c r="J30" i="53"/>
  <c r="L29" i="53"/>
  <c r="J29" i="53"/>
  <c r="L28" i="53"/>
  <c r="J28" i="53"/>
  <c r="L27" i="53"/>
  <c r="L39" i="53" s="1"/>
  <c r="J27" i="53"/>
  <c r="J39" i="53" s="1"/>
  <c r="K70" i="53" l="1"/>
  <c r="P37" i="53"/>
  <c r="Q37" i="53" s="1"/>
  <c r="K39" i="53"/>
  <c r="L23" i="53"/>
  <c r="J23" i="53"/>
  <c r="L22" i="53"/>
  <c r="J22" i="53"/>
  <c r="L21" i="53"/>
  <c r="J21" i="53"/>
  <c r="L20" i="53"/>
  <c r="J20" i="53"/>
  <c r="L19" i="53"/>
  <c r="J19" i="53"/>
  <c r="L18" i="53"/>
  <c r="J18" i="53"/>
  <c r="L17" i="53"/>
  <c r="J17" i="53"/>
  <c r="L16" i="53"/>
  <c r="J16" i="53"/>
  <c r="L15" i="53"/>
  <c r="J15" i="53"/>
  <c r="L14" i="53"/>
  <c r="J14" i="53"/>
  <c r="L13" i="53"/>
  <c r="J13" i="53"/>
  <c r="L12" i="53"/>
  <c r="J12" i="53"/>
  <c r="L11" i="53"/>
  <c r="J11" i="53"/>
  <c r="L10" i="53"/>
  <c r="J10" i="53"/>
  <c r="L9" i="53"/>
  <c r="J9" i="53"/>
  <c r="L8" i="53"/>
  <c r="J8" i="53"/>
  <c r="L7" i="53"/>
  <c r="J7" i="53"/>
  <c r="L6" i="53"/>
  <c r="J6" i="53"/>
  <c r="R19" i="53" l="1"/>
  <c r="P19" i="53"/>
  <c r="R18" i="53"/>
  <c r="P18" i="53"/>
  <c r="R17" i="53"/>
  <c r="P17" i="53"/>
  <c r="R16" i="53"/>
  <c r="P16" i="53"/>
  <c r="R15" i="53"/>
  <c r="P15" i="53"/>
  <c r="R14" i="53"/>
  <c r="P14" i="53"/>
  <c r="R13" i="53"/>
  <c r="P13" i="53"/>
  <c r="R12" i="53"/>
  <c r="P12" i="53"/>
  <c r="R11" i="53"/>
  <c r="P11" i="53"/>
  <c r="R10" i="53"/>
  <c r="P10" i="53"/>
  <c r="R9" i="53"/>
  <c r="P9" i="53"/>
  <c r="R8" i="53"/>
  <c r="P8" i="53"/>
  <c r="R7" i="53"/>
  <c r="P7" i="53"/>
  <c r="R6" i="53"/>
  <c r="P6" i="53"/>
  <c r="R5" i="53" l="1"/>
  <c r="R4" i="53"/>
  <c r="R20" i="53" s="1"/>
  <c r="L5" i="53"/>
  <c r="L4" i="53"/>
  <c r="L24" i="53" s="1"/>
  <c r="P5" i="53" l="1"/>
  <c r="P4" i="53"/>
  <c r="J5" i="53"/>
  <c r="J4" i="53"/>
  <c r="P20" i="53" l="1"/>
  <c r="Q20" i="53" s="1"/>
  <c r="J24" i="53"/>
  <c r="K24" i="53" s="1"/>
  <c r="E29" i="58"/>
  <c r="T43" i="60" l="1"/>
  <c r="T64" i="60"/>
  <c r="T72" i="60"/>
  <c r="T60" i="60"/>
  <c r="T52" i="60"/>
  <c r="T44" i="60"/>
  <c r="T70" i="60"/>
  <c r="T62" i="60"/>
  <c r="T54" i="60"/>
  <c r="T46" i="60"/>
  <c r="T71" i="60"/>
  <c r="T67" i="60"/>
  <c r="T63" i="60"/>
  <c r="T57" i="60"/>
  <c r="T51" i="60"/>
  <c r="T45" i="60"/>
  <c r="T59" i="60"/>
  <c r="T68" i="60"/>
  <c r="T48" i="60"/>
  <c r="T55" i="60"/>
  <c r="T66" i="60"/>
  <c r="T58" i="60"/>
  <c r="T50" i="60"/>
  <c r="T49" i="60"/>
  <c r="T69" i="60"/>
  <c r="T65" i="60"/>
  <c r="T61" i="60"/>
  <c r="T53" i="60"/>
  <c r="T47" i="60"/>
  <c r="T56" i="60"/>
</calcChain>
</file>

<file path=xl/sharedStrings.xml><?xml version="1.0" encoding="utf-8"?>
<sst xmlns="http://schemas.openxmlformats.org/spreadsheetml/2006/main" count="425" uniqueCount="62">
  <si>
    <t>% работы</t>
  </si>
  <si>
    <t>ИТОГО</t>
  </si>
  <si>
    <t>производительность машины, шт.</t>
  </si>
  <si>
    <t>количество капель, шт.</t>
  </si>
  <si>
    <t>КВГП, %</t>
  </si>
  <si>
    <t>количество произведенной продукции, шт.</t>
  </si>
  <si>
    <t>1-я машинолиния</t>
  </si>
  <si>
    <t>3-я машинолиния</t>
  </si>
  <si>
    <t>I-82-500 (Банка 0,5 л. СКО)</t>
  </si>
  <si>
    <t>2-я машинолиния</t>
  </si>
  <si>
    <t>XXI-В-28-2.1-500-14 (Брест Колоски)</t>
  </si>
  <si>
    <t>III-2-82-450-1 (Банка 0,45 л. twist)</t>
  </si>
  <si>
    <t>XXI-B-28-2.1б-700-1 (Кристалл Фирменная 2, 0.7 л.)</t>
  </si>
  <si>
    <t>XIII-В-28-2-200-3 (Фляга 0,2 л.)</t>
  </si>
  <si>
    <t>III-3-53-160-2 (Банка 0,16 л. ABC)</t>
  </si>
  <si>
    <t>XXI-В-28-2.1б-500-3 (Дрозды)</t>
  </si>
  <si>
    <t>XXI-КПМ-30-1-700 (Сваяк 0.7 л.)</t>
  </si>
  <si>
    <t>XXI-B-28-2-500-27 (Евроторг 0.5 л.)</t>
  </si>
  <si>
    <t>XXI-B-28-2-500-28 (Калина 0.5 л.)</t>
  </si>
  <si>
    <t>XХI-В-‎30-4-500-3 (Иван Купала)</t>
  </si>
  <si>
    <t>ХХI-В-28-2-350-1 (Калина 0.35 л.)</t>
  </si>
  <si>
    <t>ХХI-В-28-2-350 (Аквадив 0.35 л.)</t>
  </si>
  <si>
    <t>XXI-В-28-2.1б-700 (Фирменная 2, 0.7 л.)</t>
  </si>
  <si>
    <t>XXI-В-28-1-200-5 (Круглая 0,2 л.)</t>
  </si>
  <si>
    <t>ХХI-В-28-2.1-500-4 (Ведьма)</t>
  </si>
  <si>
    <t>ХХI-В-30-4А-500 (Байрон 0.5 л.)</t>
  </si>
  <si>
    <t>XI-28МСА-700 (Баден 0.7 л.)</t>
  </si>
  <si>
    <t>XIII-В-28-2-500-4 (Фляга 0,5 л.)</t>
  </si>
  <si>
    <t>V-GPI-630-200 (Тоник 0,2 л.)</t>
  </si>
  <si>
    <t>XXI-В-28-2-500-29 (Кепил 0,5 л.)</t>
  </si>
  <si>
    <t>XXI-КПМ-30-1-500-2 (Медофф 0,5 л.)</t>
  </si>
  <si>
    <t>XXI-КПМ-30-1-500-7 (Каласы 0,5 л.)</t>
  </si>
  <si>
    <t>ХХI-В-28-2б-500-1 (Штофф Колоски)</t>
  </si>
  <si>
    <t>ХХI-П-25-500-1 (Беларуская калекцыя)</t>
  </si>
  <si>
    <t>ХХI-В-28-2-500-27 (Евроторг)</t>
  </si>
  <si>
    <t>ХХI-В-28-2.1б-500-3 (Дрозды)</t>
  </si>
  <si>
    <t>ХХI-КПМ-30-1-500-9 (Штофф Земляк)</t>
  </si>
  <si>
    <t>ХХI-КПМ-30-4А-700 (Байрон 0,7 л.)</t>
  </si>
  <si>
    <t>III-4-66-1-300-1 (Банка 0.3 л.)</t>
  </si>
  <si>
    <t>XXI-В-28-2-450-19 (Калина 0.45 л.)</t>
  </si>
  <si>
    <t>XXI-В-28-2.1-500-16 (Сябры 0.5 л.)</t>
  </si>
  <si>
    <t>Средний вес, гр.</t>
  </si>
  <si>
    <t>ХХI-В-28-2-500-28 (Калина 0.5 л.)</t>
  </si>
  <si>
    <t>ХХI-В-28-2.1б-500-3 (Дрозды 0.5 л.)</t>
  </si>
  <si>
    <t>БК-СХ-60-200-19069-Л3 (Лампада 3)</t>
  </si>
  <si>
    <t>БК-СХ-60-200-19068-Л2 (Лампада 2)</t>
  </si>
  <si>
    <t>X-28MCA-500-1 Франкония МСА</t>
  </si>
  <si>
    <t>XXI-КПМ-24-1-500-16 Бульбаш Экстра Нью</t>
  </si>
  <si>
    <t>Средний вес за смену, г.</t>
  </si>
  <si>
    <t>Работа машины, %</t>
  </si>
  <si>
    <t>КИС по машине, %</t>
  </si>
  <si>
    <t>Количество капель, прошедших через формокомплект, шт.</t>
  </si>
  <si>
    <t>Капель в смену, шт.</t>
  </si>
  <si>
    <t>XXI-КПМ-30-1-500 Размова</t>
  </si>
  <si>
    <t>XXI-B-30-4б-500-14 (Батькова 0.5 л.)</t>
  </si>
  <si>
    <t>XXI-КПА-30-500-5 (Мерная 0,5 л.)</t>
  </si>
  <si>
    <t>XXI-В-28-2.1-500-16 (Сябры 0,5 л.)</t>
  </si>
  <si>
    <t>XXI-B-28-2-500-29 (Кепил 0,5 л.)</t>
  </si>
  <si>
    <t>III-2-82-450-1 (Банка 0,45 л.)</t>
  </si>
  <si>
    <t>Банка 1,5 л СКО</t>
  </si>
  <si>
    <t>Банка 1,5 л ТВИСТ</t>
  </si>
  <si>
    <t>Новый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</si>
</sst>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_р_.;[Red]\-#,##0_р_.;[White]#,##0_р_."/>
    <numFmt numFmtId="165" formatCode="#,##0.000"/>
  </numFmts>
  <fonts count="7" x14ac:knownFonts="1">
    <font>
      <sz val="10"/>
      <name val="Arial"/>
    </font>
    <font>
      <sz val="10"/>
      <name val="Arial"/>
      <family val="2"/>
      <charset val="204"/>
    </font>
    <font>
      <sz val="11"/>
      <name val="Arial Cyr"/>
      <family val="2"/>
      <charset val="204"/>
    </font>
    <font>
      <sz val="10"/>
      <name val="Arial"/>
      <family val="2"/>
      <charset val="204"/>
    </font>
    <font>
      <sz val="11"/>
      <name val="Arial"/>
      <family val="2"/>
      <charset val="204"/>
    </font>
    <font>
      <b/>
      <sz val="11"/>
      <name val="Arial"/>
      <family val="2"/>
      <charset val="204"/>
    </font>
    <font>
      <sz val="11"/>
      <color rgb="FF002060"/>
      <name val="Arial Cyr"/>
      <family val="2"/>
      <charset val="204"/>
    </font>
  </fonts>
  <fills count="1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theme="5" tint="0.79998168889431442"/>
        <bgColor rgb="FF000000"/>
      </patternFill>
    </fill>
    <fill>
      <patternFill patternType="solid">
        <fgColor theme="6" tint="0.79998168889431442"/>
        <bgColor rgb="FF000000"/>
      </patternFill>
    </fill>
    <fill>
      <patternFill patternType="solid">
        <fgColor theme="0"/>
        <bgColor indexed="26"/>
      </patternFill>
    </fill>
    <fill>
      <patternFill patternType="solid">
        <fgColor theme="0" tint="-0.34998626667073579"/>
        <bgColor indexed="31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26"/>
      </patternFill>
    </fill>
    <fill>
      <patternFill patternType="solid">
        <fgColor theme="0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3"/>
      </left>
      <right style="thin">
        <color indexed="63"/>
      </right>
      <top/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3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4"/>
      </bottom>
      <diagonal/>
    </border>
    <border>
      <left style="thin">
        <color indexed="63"/>
      </left>
      <right style="thin">
        <color indexed="64"/>
      </right>
      <top style="thin">
        <color indexed="64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4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medium">
        <color indexed="63"/>
      </bottom>
      <diagonal/>
    </border>
    <border>
      <left style="thin">
        <color indexed="63"/>
      </left>
      <right style="thin">
        <color indexed="63"/>
      </right>
      <top/>
      <bottom style="thin">
        <color indexed="64"/>
      </bottom>
      <diagonal/>
    </border>
    <border>
      <left style="thin">
        <color indexed="64"/>
      </left>
      <right style="thin">
        <color indexed="63"/>
      </right>
      <top style="thin">
        <color indexed="63"/>
      </top>
      <bottom style="thin">
        <color indexed="64"/>
      </bottom>
      <diagonal/>
    </border>
    <border>
      <left style="thin">
        <color indexed="63"/>
      </left>
      <right style="thin">
        <color indexed="64"/>
      </right>
      <top style="thin">
        <color indexed="63"/>
      </top>
      <bottom style="thin">
        <color indexed="64"/>
      </bottom>
      <diagonal/>
    </border>
    <border>
      <left style="thin">
        <color indexed="64"/>
      </left>
      <right style="thin">
        <color indexed="63"/>
      </right>
      <top style="thin">
        <color indexed="64"/>
      </top>
      <bottom style="thin">
        <color indexed="63"/>
      </bottom>
      <diagonal/>
    </border>
    <border>
      <left style="thin">
        <color indexed="64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4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4"/>
      </right>
      <top/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3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/>
      <bottom style="thin">
        <color indexed="63"/>
      </bottom>
      <diagonal/>
    </border>
    <border>
      <left style="thin">
        <color indexed="63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3"/>
      </right>
      <top/>
      <bottom/>
      <diagonal/>
    </border>
    <border>
      <left style="thin">
        <color indexed="63"/>
      </left>
      <right/>
      <top style="thin">
        <color indexed="63"/>
      </top>
      <bottom style="thin">
        <color indexed="63"/>
      </bottom>
      <diagonal/>
    </border>
    <border>
      <left/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3"/>
      </right>
      <top/>
      <bottom style="thin">
        <color indexed="63"/>
      </bottom>
      <diagonal/>
    </border>
    <border>
      <left style="thin">
        <color indexed="63"/>
      </left>
      <right/>
      <top/>
      <bottom/>
      <diagonal/>
    </border>
    <border>
      <left style="thin">
        <color indexed="63"/>
      </left>
      <right/>
      <top style="thin">
        <color indexed="64"/>
      </top>
      <bottom style="thin">
        <color indexed="63"/>
      </bottom>
      <diagonal/>
    </border>
    <border>
      <left style="thin">
        <color indexed="64"/>
      </left>
      <right style="thin">
        <color indexed="63"/>
      </right>
      <top/>
      <bottom/>
      <diagonal/>
    </border>
    <border>
      <left style="thin">
        <color indexed="64"/>
      </left>
      <right style="thin">
        <color indexed="63"/>
      </right>
      <top style="thin">
        <color indexed="64"/>
      </top>
      <bottom/>
      <diagonal/>
    </border>
    <border>
      <left style="thin">
        <color indexed="63"/>
      </left>
      <right/>
      <top/>
      <bottom style="thin">
        <color indexed="63"/>
      </bottom>
      <diagonal/>
    </border>
    <border>
      <left/>
      <right style="thin">
        <color indexed="63"/>
      </right>
      <top/>
      <bottom style="thin">
        <color indexed="63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334">
    <xf numFmtId="0" fontId="0" fillId="0" borderId="0" xfId="0"/>
    <xf numFmtId="10" fontId="2" fillId="0" borderId="10" xfId="0" applyNumberFormat="1" applyFont="1" applyFill="1" applyBorder="1" applyAlignment="1" applyProtection="1">
      <alignment horizontal="center" vertical="center" wrapText="1"/>
    </xf>
    <xf numFmtId="10" fontId="2" fillId="0" borderId="9" xfId="1" applyNumberFormat="1" applyFont="1" applyFill="1" applyBorder="1" applyAlignment="1" applyProtection="1">
      <alignment horizontal="center" vertical="center" wrapText="1"/>
    </xf>
    <xf numFmtId="10" fontId="2" fillId="0" borderId="10" xfId="1" applyNumberFormat="1" applyFont="1" applyFill="1" applyBorder="1" applyAlignment="1" applyProtection="1">
      <alignment horizontal="center" vertical="center" wrapText="1"/>
    </xf>
    <xf numFmtId="10" fontId="2" fillId="5" borderId="10" xfId="0" applyNumberFormat="1" applyFont="1" applyFill="1" applyBorder="1" applyAlignment="1" applyProtection="1">
      <alignment horizontal="center" vertical="center" wrapText="1"/>
    </xf>
    <xf numFmtId="10" fontId="2" fillId="0" borderId="0" xfId="1" applyNumberFormat="1" applyFont="1" applyFill="1" applyBorder="1" applyAlignment="1" applyProtection="1">
      <alignment horizontal="center" vertical="center" wrapText="1"/>
    </xf>
    <xf numFmtId="10" fontId="2" fillId="5" borderId="14" xfId="0" applyNumberFormat="1" applyFont="1" applyFill="1" applyBorder="1" applyAlignment="1" applyProtection="1">
      <alignment horizontal="center" vertical="center" wrapText="1"/>
    </xf>
    <xf numFmtId="3" fontId="4" fillId="0" borderId="2" xfId="0" applyNumberFormat="1" applyFont="1" applyBorder="1" applyAlignment="1">
      <alignment horizontal="center" vertical="center" wrapText="1"/>
    </xf>
    <xf numFmtId="10" fontId="2" fillId="5" borderId="14" xfId="1" applyNumberFormat="1" applyFont="1" applyFill="1" applyBorder="1" applyAlignment="1" applyProtection="1">
      <alignment horizontal="center" vertical="center" wrapText="1"/>
    </xf>
    <xf numFmtId="3" fontId="4" fillId="0" borderId="2" xfId="0" applyNumberFormat="1" applyFont="1" applyFill="1" applyBorder="1" applyAlignment="1">
      <alignment horizontal="center" vertical="center" wrapText="1"/>
    </xf>
    <xf numFmtId="10" fontId="2" fillId="5" borderId="10" xfId="1" applyNumberFormat="1" applyFont="1" applyFill="1" applyBorder="1" applyAlignment="1" applyProtection="1">
      <alignment horizontal="center" vertical="center" wrapText="1"/>
    </xf>
    <xf numFmtId="0" fontId="4" fillId="0" borderId="0" xfId="0" applyFont="1" applyFill="1"/>
    <xf numFmtId="0" fontId="4" fillId="0" borderId="0" xfId="0" applyFont="1"/>
    <xf numFmtId="0" fontId="4" fillId="3" borderId="1" xfId="0" applyFont="1" applyFill="1" applyBorder="1" applyAlignment="1">
      <alignment horizontal="center" vertical="center" wrapText="1"/>
    </xf>
    <xf numFmtId="10" fontId="4" fillId="3" borderId="3" xfId="0" applyNumberFormat="1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10" fontId="4" fillId="6" borderId="3" xfId="0" applyNumberFormat="1" applyFont="1" applyFill="1" applyBorder="1" applyAlignment="1">
      <alignment horizontal="center" vertical="center" wrapText="1"/>
    </xf>
    <xf numFmtId="0" fontId="4" fillId="6" borderId="3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10" fontId="4" fillId="7" borderId="3" xfId="0" applyNumberFormat="1" applyFont="1" applyFill="1" applyBorder="1" applyAlignment="1">
      <alignment horizontal="center" vertical="center" wrapText="1"/>
    </xf>
    <xf numFmtId="0" fontId="4" fillId="7" borderId="3" xfId="0" applyFont="1" applyFill="1" applyBorder="1" applyAlignment="1">
      <alignment horizontal="center" vertical="center" wrapText="1"/>
    </xf>
    <xf numFmtId="14" fontId="4" fillId="0" borderId="0" xfId="0" applyNumberFormat="1" applyFont="1" applyFill="1"/>
    <xf numFmtId="3" fontId="4" fillId="0" borderId="1" xfId="0" applyNumberFormat="1" applyFont="1" applyBorder="1" applyAlignment="1">
      <alignment horizontal="center" vertical="center" wrapText="1"/>
    </xf>
    <xf numFmtId="3" fontId="4" fillId="0" borderId="1" xfId="0" applyNumberFormat="1" applyFont="1" applyFill="1" applyBorder="1" applyAlignment="1">
      <alignment horizontal="center" vertical="center" wrapText="1"/>
    </xf>
    <xf numFmtId="0" fontId="4" fillId="0" borderId="13" xfId="0" applyFont="1" applyFill="1" applyBorder="1"/>
    <xf numFmtId="3" fontId="4" fillId="2" borderId="1" xfId="0" applyNumberFormat="1" applyFont="1" applyFill="1" applyBorder="1" applyAlignment="1">
      <alignment horizontal="center" vertical="center" wrapText="1"/>
    </xf>
    <xf numFmtId="14" fontId="4" fillId="0" borderId="13" xfId="0" applyNumberFormat="1" applyFont="1" applyFill="1" applyBorder="1"/>
    <xf numFmtId="3" fontId="4" fillId="0" borderId="0" xfId="0" applyNumberFormat="1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2" fontId="2" fillId="5" borderId="10" xfId="0" applyNumberFormat="1" applyFont="1" applyFill="1" applyBorder="1" applyAlignment="1" applyProtection="1">
      <alignment horizontal="center" vertical="center" wrapText="1"/>
    </xf>
    <xf numFmtId="2" fontId="2" fillId="5" borderId="14" xfId="0" applyNumberFormat="1" applyFont="1" applyFill="1" applyBorder="1" applyAlignment="1" applyProtection="1">
      <alignment horizontal="center" vertical="center" wrapText="1"/>
    </xf>
    <xf numFmtId="0" fontId="1" fillId="6" borderId="3" xfId="0" applyFont="1" applyFill="1" applyBorder="1" applyAlignment="1">
      <alignment horizontal="center" vertical="center" wrapText="1"/>
    </xf>
    <xf numFmtId="0" fontId="1" fillId="7" borderId="3" xfId="0" applyFont="1" applyFill="1" applyBorder="1" applyAlignment="1">
      <alignment horizontal="center" vertical="center" wrapText="1"/>
    </xf>
    <xf numFmtId="2" fontId="2" fillId="5" borderId="17" xfId="0" applyNumberFormat="1" applyFont="1" applyFill="1" applyBorder="1" applyAlignment="1" applyProtection="1">
      <alignment horizontal="center" vertical="center" wrapText="1"/>
    </xf>
    <xf numFmtId="2" fontId="2" fillId="0" borderId="10" xfId="0" applyNumberFormat="1" applyFont="1" applyFill="1" applyBorder="1" applyAlignment="1" applyProtection="1">
      <alignment horizontal="center" vertical="center" wrapText="1"/>
    </xf>
    <xf numFmtId="10" fontId="2" fillId="2" borderId="10" xfId="0" applyNumberFormat="1" applyFont="1" applyFill="1" applyBorder="1" applyAlignment="1" applyProtection="1">
      <alignment horizontal="center" vertical="center" wrapText="1"/>
    </xf>
    <xf numFmtId="3" fontId="4" fillId="2" borderId="2" xfId="0" applyNumberFormat="1" applyFont="1" applyFill="1" applyBorder="1" applyAlignment="1">
      <alignment horizontal="center" vertical="center" wrapText="1"/>
    </xf>
    <xf numFmtId="10" fontId="2" fillId="8" borderId="10" xfId="1" applyNumberFormat="1" applyFont="1" applyFill="1" applyBorder="1" applyAlignment="1" applyProtection="1">
      <alignment horizontal="center" vertical="center" wrapText="1"/>
    </xf>
    <xf numFmtId="0" fontId="4" fillId="0" borderId="6" xfId="0" applyFont="1" applyFill="1" applyBorder="1" applyAlignment="1">
      <alignment vertical="center" wrapText="1"/>
    </xf>
    <xf numFmtId="0" fontId="4" fillId="0" borderId="3" xfId="0" applyFont="1" applyFill="1" applyBorder="1" applyAlignment="1">
      <alignment vertical="center" wrapText="1"/>
    </xf>
    <xf numFmtId="164" fontId="2" fillId="0" borderId="10" xfId="0" applyNumberFormat="1" applyFont="1" applyFill="1" applyBorder="1" applyAlignment="1" applyProtection="1">
      <alignment horizontal="center" vertical="center" wrapText="1"/>
    </xf>
    <xf numFmtId="164" fontId="2" fillId="0" borderId="12" xfId="0" applyNumberFormat="1" applyFont="1" applyFill="1" applyBorder="1" applyAlignment="1" applyProtection="1">
      <alignment horizontal="center" vertical="center" wrapText="1"/>
    </xf>
    <xf numFmtId="10" fontId="2" fillId="0" borderId="12" xfId="0" applyNumberFormat="1" applyFont="1" applyFill="1" applyBorder="1" applyAlignment="1" applyProtection="1">
      <alignment horizontal="center" vertical="center" wrapText="1"/>
    </xf>
    <xf numFmtId="0" fontId="4" fillId="4" borderId="0" xfId="0" applyFont="1" applyFill="1"/>
    <xf numFmtId="14" fontId="4" fillId="4" borderId="0" xfId="0" applyNumberFormat="1" applyFont="1" applyFill="1"/>
    <xf numFmtId="3" fontId="4" fillId="2" borderId="1" xfId="0" applyNumberFormat="1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3" fontId="4" fillId="2" borderId="11" xfId="0" applyNumberFormat="1" applyFont="1" applyFill="1" applyBorder="1" applyAlignment="1">
      <alignment horizontal="center" vertical="center" wrapText="1"/>
    </xf>
    <xf numFmtId="10" fontId="2" fillId="2" borderId="12" xfId="0" applyNumberFormat="1" applyFont="1" applyFill="1" applyBorder="1" applyAlignment="1" applyProtection="1">
      <alignment horizontal="center" vertical="center" wrapText="1"/>
    </xf>
    <xf numFmtId="3" fontId="4" fillId="2" borderId="19" xfId="0" applyNumberFormat="1" applyFont="1" applyFill="1" applyBorder="1" applyAlignment="1">
      <alignment horizontal="center" vertical="center" wrapText="1"/>
    </xf>
    <xf numFmtId="3" fontId="4" fillId="0" borderId="6" xfId="0" applyNumberFormat="1" applyFont="1" applyBorder="1" applyAlignment="1">
      <alignment horizontal="center" vertical="center" wrapText="1"/>
    </xf>
    <xf numFmtId="10" fontId="2" fillId="0" borderId="6" xfId="1" applyNumberFormat="1" applyFont="1" applyFill="1" applyBorder="1" applyAlignment="1" applyProtection="1">
      <alignment horizontal="center" vertical="center" wrapText="1"/>
    </xf>
    <xf numFmtId="3" fontId="4" fillId="0" borderId="6" xfId="0" applyNumberFormat="1" applyFont="1" applyFill="1" applyBorder="1" applyAlignment="1">
      <alignment horizontal="center" vertical="center" wrapText="1"/>
    </xf>
    <xf numFmtId="10" fontId="2" fillId="0" borderId="1" xfId="1" applyNumberFormat="1" applyFont="1" applyFill="1" applyBorder="1" applyAlignment="1" applyProtection="1">
      <alignment horizontal="center" vertical="center" wrapText="1"/>
    </xf>
    <xf numFmtId="0" fontId="4" fillId="0" borderId="1" xfId="0" applyFont="1" applyBorder="1"/>
    <xf numFmtId="10" fontId="2" fillId="8" borderId="10" xfId="0" applyNumberFormat="1" applyFont="1" applyFill="1" applyBorder="1" applyAlignment="1" applyProtection="1">
      <alignment horizontal="center" vertical="center" wrapText="1"/>
    </xf>
    <xf numFmtId="0" fontId="4" fillId="0" borderId="5" xfId="0" applyFont="1" applyFill="1" applyBorder="1" applyAlignment="1">
      <alignment vertical="center" wrapText="1"/>
    </xf>
    <xf numFmtId="0" fontId="4" fillId="0" borderId="0" xfId="0" applyFont="1" applyFill="1" applyBorder="1" applyAlignment="1">
      <alignment vertical="center" wrapText="1"/>
    </xf>
    <xf numFmtId="0" fontId="4" fillId="0" borderId="0" xfId="0" applyFont="1" applyFill="1" applyBorder="1"/>
    <xf numFmtId="3" fontId="4" fillId="0" borderId="5" xfId="0" applyNumberFormat="1" applyFont="1" applyFill="1" applyBorder="1" applyAlignment="1">
      <alignment horizontal="center" vertical="center" wrapText="1"/>
    </xf>
    <xf numFmtId="0" fontId="4" fillId="0" borderId="5" xfId="0" applyFont="1" applyFill="1" applyBorder="1"/>
    <xf numFmtId="10" fontId="2" fillId="0" borderId="5" xfId="1" applyNumberFormat="1" applyFont="1" applyFill="1" applyBorder="1" applyAlignment="1" applyProtection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3" fontId="4" fillId="2" borderId="1" xfId="0" applyNumberFormat="1" applyFont="1" applyFill="1" applyBorder="1" applyAlignment="1">
      <alignment horizontal="center" vertical="center" wrapText="1"/>
    </xf>
    <xf numFmtId="3" fontId="4" fillId="2" borderId="11" xfId="0" applyNumberFormat="1" applyFont="1" applyFill="1" applyBorder="1" applyAlignment="1">
      <alignment horizontal="center" vertical="center" wrapText="1"/>
    </xf>
    <xf numFmtId="3" fontId="4" fillId="2" borderId="1" xfId="0" applyNumberFormat="1" applyFont="1" applyFill="1" applyBorder="1" applyAlignment="1">
      <alignment horizontal="center" vertical="center" wrapText="1"/>
    </xf>
    <xf numFmtId="3" fontId="4" fillId="2" borderId="11" xfId="0" applyNumberFormat="1" applyFont="1" applyFill="1" applyBorder="1" applyAlignment="1">
      <alignment horizontal="center" vertical="center" wrapText="1"/>
    </xf>
    <xf numFmtId="10" fontId="2" fillId="8" borderId="9" xfId="1" applyNumberFormat="1" applyFont="1" applyFill="1" applyBorder="1" applyAlignment="1" applyProtection="1">
      <alignment horizontal="center" vertical="center" wrapText="1"/>
    </xf>
    <xf numFmtId="2" fontId="2" fillId="5" borderId="9" xfId="0" applyNumberFormat="1" applyFont="1" applyFill="1" applyBorder="1" applyAlignment="1" applyProtection="1">
      <alignment horizontal="center" vertical="center" wrapText="1"/>
    </xf>
    <xf numFmtId="10" fontId="2" fillId="2" borderId="21" xfId="0" applyNumberFormat="1" applyFont="1" applyFill="1" applyBorder="1" applyAlignment="1" applyProtection="1">
      <alignment horizontal="center" vertical="center" wrapText="1"/>
    </xf>
    <xf numFmtId="10" fontId="2" fillId="0" borderId="22" xfId="0" applyNumberFormat="1" applyFont="1" applyFill="1" applyBorder="1" applyAlignment="1" applyProtection="1">
      <alignment horizontal="center" vertical="center" wrapText="1"/>
    </xf>
    <xf numFmtId="2" fontId="2" fillId="0" borderId="14" xfId="0" applyNumberFormat="1" applyFont="1" applyFill="1" applyBorder="1" applyAlignment="1" applyProtection="1">
      <alignment horizontal="center" vertical="center" wrapText="1"/>
    </xf>
    <xf numFmtId="164" fontId="2" fillId="0" borderId="23" xfId="0" applyNumberFormat="1" applyFont="1" applyFill="1" applyBorder="1" applyAlignment="1" applyProtection="1">
      <alignment horizontal="center" vertical="center" wrapText="1"/>
    </xf>
    <xf numFmtId="10" fontId="2" fillId="0" borderId="23" xfId="1" applyNumberFormat="1" applyFont="1" applyFill="1" applyBorder="1" applyAlignment="1" applyProtection="1">
      <alignment horizontal="center" vertical="center" wrapText="1"/>
    </xf>
    <xf numFmtId="2" fontId="2" fillId="0" borderId="17" xfId="0" applyNumberFormat="1" applyFont="1" applyFill="1" applyBorder="1" applyAlignment="1" applyProtection="1">
      <alignment horizontal="center" vertical="center" wrapText="1"/>
    </xf>
    <xf numFmtId="3" fontId="4" fillId="2" borderId="11" xfId="0" applyNumberFormat="1" applyFont="1" applyFill="1" applyBorder="1" applyAlignment="1">
      <alignment horizontal="center" vertical="center" wrapText="1"/>
    </xf>
    <xf numFmtId="10" fontId="2" fillId="0" borderId="9" xfId="0" applyNumberFormat="1" applyFont="1" applyFill="1" applyBorder="1" applyAlignment="1" applyProtection="1">
      <alignment horizontal="center" vertical="center" wrapText="1"/>
    </xf>
    <xf numFmtId="2" fontId="2" fillId="0" borderId="24" xfId="0" applyNumberFormat="1" applyFont="1" applyFill="1" applyBorder="1" applyAlignment="1" applyProtection="1">
      <alignment horizontal="center" vertical="center" wrapText="1"/>
    </xf>
    <xf numFmtId="3" fontId="4" fillId="2" borderId="1" xfId="0" applyNumberFormat="1" applyFont="1" applyFill="1" applyBorder="1" applyAlignment="1">
      <alignment horizontal="center" vertical="center" wrapText="1"/>
    </xf>
    <xf numFmtId="3" fontId="4" fillId="2" borderId="11" xfId="0" applyNumberFormat="1" applyFont="1" applyFill="1" applyBorder="1" applyAlignment="1">
      <alignment horizontal="center" vertical="center" wrapText="1"/>
    </xf>
    <xf numFmtId="3" fontId="4" fillId="2" borderId="1" xfId="0" applyNumberFormat="1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3" fontId="4" fillId="2" borderId="1" xfId="0" applyNumberFormat="1" applyFont="1" applyFill="1" applyBorder="1" applyAlignment="1">
      <alignment horizontal="center" vertical="center" wrapText="1"/>
    </xf>
    <xf numFmtId="3" fontId="4" fillId="0" borderId="0" xfId="0" applyNumberFormat="1" applyFont="1" applyFill="1" applyBorder="1" applyAlignment="1">
      <alignment horizontal="center" vertical="center" wrapText="1"/>
    </xf>
    <xf numFmtId="10" fontId="2" fillId="0" borderId="0" xfId="0" applyNumberFormat="1" applyFont="1" applyFill="1" applyBorder="1" applyAlignment="1" applyProtection="1">
      <alignment horizontal="center" vertical="center" wrapText="1"/>
    </xf>
    <xf numFmtId="2" fontId="2" fillId="0" borderId="9" xfId="0" applyNumberFormat="1" applyFont="1" applyFill="1" applyBorder="1" applyAlignment="1" applyProtection="1">
      <alignment horizontal="center" vertical="center" wrapText="1"/>
    </xf>
    <xf numFmtId="2" fontId="2" fillId="0" borderId="25" xfId="0" applyNumberFormat="1" applyFont="1" applyFill="1" applyBorder="1" applyAlignment="1" applyProtection="1">
      <alignment horizontal="center" vertical="center" wrapText="1"/>
    </xf>
    <xf numFmtId="10" fontId="2" fillId="0" borderId="25" xfId="1" applyNumberFormat="1" applyFont="1" applyFill="1" applyBorder="1" applyAlignment="1" applyProtection="1">
      <alignment horizontal="center" vertical="center" wrapText="1"/>
    </xf>
    <xf numFmtId="10" fontId="2" fillId="2" borderId="26" xfId="0" applyNumberFormat="1" applyFont="1" applyFill="1" applyBorder="1" applyAlignment="1" applyProtection="1">
      <alignment horizontal="center" vertical="center" wrapText="1"/>
    </xf>
    <xf numFmtId="164" fontId="2" fillId="0" borderId="25" xfId="0" applyNumberFormat="1" applyFont="1" applyFill="1" applyBorder="1" applyAlignment="1" applyProtection="1">
      <alignment horizontal="center" vertical="center" wrapText="1"/>
    </xf>
    <xf numFmtId="10" fontId="2" fillId="0" borderId="25" xfId="0" applyNumberFormat="1" applyFont="1" applyFill="1" applyBorder="1" applyAlignment="1" applyProtection="1">
      <alignment horizontal="center" vertical="center" wrapText="1"/>
    </xf>
    <xf numFmtId="3" fontId="4" fillId="0" borderId="11" xfId="0" applyNumberFormat="1" applyFont="1" applyFill="1" applyBorder="1" applyAlignment="1">
      <alignment horizontal="center" vertical="center" wrapText="1"/>
    </xf>
    <xf numFmtId="3" fontId="4" fillId="0" borderId="19" xfId="0" applyNumberFormat="1" applyFont="1" applyFill="1" applyBorder="1" applyAlignment="1">
      <alignment horizontal="center" vertical="center" wrapText="1"/>
    </xf>
    <xf numFmtId="3" fontId="4" fillId="0" borderId="11" xfId="0" applyNumberFormat="1" applyFont="1" applyFill="1" applyBorder="1" applyAlignment="1">
      <alignment vertical="center" wrapText="1"/>
    </xf>
    <xf numFmtId="10" fontId="2" fillId="0" borderId="1" xfId="0" applyNumberFormat="1" applyFont="1" applyFill="1" applyBorder="1" applyAlignment="1" applyProtection="1">
      <alignment horizontal="center" vertical="center" wrapText="1"/>
    </xf>
    <xf numFmtId="2" fontId="2" fillId="0" borderId="1" xfId="0" applyNumberFormat="1" applyFont="1" applyFill="1" applyBorder="1" applyAlignment="1" applyProtection="1">
      <alignment horizontal="center" vertical="center" wrapText="1"/>
    </xf>
    <xf numFmtId="14" fontId="4" fillId="0" borderId="0" xfId="0" applyNumberFormat="1" applyFont="1" applyFill="1" applyBorder="1"/>
    <xf numFmtId="164" fontId="2" fillId="0" borderId="1" xfId="0" applyNumberFormat="1" applyFont="1" applyFill="1" applyBorder="1" applyAlignment="1" applyProtection="1">
      <alignment horizontal="center" vertical="center" wrapText="1"/>
    </xf>
    <xf numFmtId="3" fontId="4" fillId="2" borderId="1" xfId="0" applyNumberFormat="1" applyFont="1" applyFill="1" applyBorder="1" applyAlignment="1">
      <alignment horizontal="center" vertical="center" wrapText="1"/>
    </xf>
    <xf numFmtId="164" fontId="2" fillId="0" borderId="9" xfId="0" applyNumberFormat="1" applyFont="1" applyFill="1" applyBorder="1" applyAlignment="1" applyProtection="1">
      <alignment horizontal="center" vertical="center" wrapText="1"/>
    </xf>
    <xf numFmtId="3" fontId="4" fillId="2" borderId="1" xfId="0" applyNumberFormat="1" applyFont="1" applyFill="1" applyBorder="1" applyAlignment="1">
      <alignment horizontal="center" vertical="center" wrapText="1"/>
    </xf>
    <xf numFmtId="3" fontId="4" fillId="2" borderId="1" xfId="0" applyNumberFormat="1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3" fontId="4" fillId="0" borderId="0" xfId="0" applyNumberFormat="1" applyFont="1" applyFill="1" applyBorder="1" applyAlignment="1">
      <alignment horizontal="center" vertical="center" wrapText="1"/>
    </xf>
    <xf numFmtId="164" fontId="2" fillId="0" borderId="2" xfId="0" applyNumberFormat="1" applyFont="1" applyFill="1" applyBorder="1" applyAlignment="1" applyProtection="1">
      <alignment horizontal="center" vertical="center" wrapText="1"/>
    </xf>
    <xf numFmtId="3" fontId="4" fillId="0" borderId="0" xfId="0" applyNumberFormat="1" applyFont="1" applyFill="1" applyBorder="1" applyAlignment="1">
      <alignment horizontal="center" vertical="center" wrapText="1"/>
    </xf>
    <xf numFmtId="3" fontId="4" fillId="0" borderId="0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vertical="center" wrapText="1"/>
    </xf>
    <xf numFmtId="10" fontId="2" fillId="0" borderId="27" xfId="1" applyNumberFormat="1" applyFont="1" applyFill="1" applyBorder="1" applyAlignment="1" applyProtection="1">
      <alignment horizontal="center" vertical="center" wrapText="1"/>
    </xf>
    <xf numFmtId="2" fontId="2" fillId="0" borderId="28" xfId="0" applyNumberFormat="1" applyFont="1" applyFill="1" applyBorder="1" applyAlignment="1" applyProtection="1">
      <alignment horizontal="center" vertical="center" wrapText="1"/>
    </xf>
    <xf numFmtId="10" fontId="2" fillId="2" borderId="24" xfId="0" applyNumberFormat="1" applyFont="1" applyFill="1" applyBorder="1" applyAlignment="1" applyProtection="1">
      <alignment horizontal="center" vertical="center" wrapText="1"/>
    </xf>
    <xf numFmtId="164" fontId="2" fillId="0" borderId="0" xfId="0" applyNumberFormat="1" applyFont="1" applyFill="1" applyBorder="1" applyAlignment="1" applyProtection="1">
      <alignment horizontal="center" vertical="center" wrapText="1"/>
    </xf>
    <xf numFmtId="2" fontId="2" fillId="0" borderId="0" xfId="0" applyNumberFormat="1" applyFont="1" applyFill="1" applyBorder="1" applyAlignment="1" applyProtection="1">
      <alignment horizontal="center" vertical="center" wrapText="1"/>
    </xf>
    <xf numFmtId="3" fontId="4" fillId="0" borderId="0" xfId="0" applyNumberFormat="1" applyFont="1" applyFill="1" applyBorder="1" applyAlignment="1">
      <alignment vertical="center" wrapText="1"/>
    </xf>
    <xf numFmtId="164" fontId="2" fillId="0" borderId="5" xfId="0" applyNumberFormat="1" applyFont="1" applyFill="1" applyBorder="1" applyAlignment="1" applyProtection="1">
      <alignment horizontal="center" vertical="center" wrapText="1"/>
    </xf>
    <xf numFmtId="2" fontId="2" fillId="0" borderId="5" xfId="0" applyNumberFormat="1" applyFont="1" applyFill="1" applyBorder="1" applyAlignment="1" applyProtection="1">
      <alignment horizontal="center" vertical="center" wrapText="1"/>
    </xf>
    <xf numFmtId="10" fontId="2" fillId="0" borderId="29" xfId="0" applyNumberFormat="1" applyFont="1" applyFill="1" applyBorder="1" applyAlignment="1" applyProtection="1">
      <alignment horizontal="center" vertical="center" wrapText="1"/>
    </xf>
    <xf numFmtId="2" fontId="2" fillId="0" borderId="22" xfId="0" applyNumberFormat="1" applyFont="1" applyFill="1" applyBorder="1" applyAlignment="1" applyProtection="1">
      <alignment horizontal="center" vertical="center" wrapText="1"/>
    </xf>
    <xf numFmtId="10" fontId="2" fillId="0" borderId="30" xfId="0" applyNumberFormat="1" applyFont="1" applyFill="1" applyBorder="1" applyAlignment="1" applyProtection="1">
      <alignment horizontal="center" vertical="center" wrapText="1"/>
    </xf>
    <xf numFmtId="2" fontId="2" fillId="0" borderId="31" xfId="0" applyNumberFormat="1" applyFont="1" applyFill="1" applyBorder="1" applyAlignment="1" applyProtection="1">
      <alignment horizontal="center" vertical="center" wrapText="1"/>
    </xf>
    <xf numFmtId="2" fontId="2" fillId="0" borderId="32" xfId="0" applyNumberFormat="1" applyFont="1" applyFill="1" applyBorder="1" applyAlignment="1" applyProtection="1">
      <alignment horizontal="center" vertical="center" wrapText="1"/>
    </xf>
    <xf numFmtId="10" fontId="2" fillId="0" borderId="27" xfId="0" applyNumberFormat="1" applyFont="1" applyFill="1" applyBorder="1" applyAlignment="1" applyProtection="1">
      <alignment horizontal="center" vertical="center" wrapText="1"/>
    </xf>
    <xf numFmtId="3" fontId="4" fillId="0" borderId="15" xfId="0" applyNumberFormat="1" applyFont="1" applyFill="1" applyBorder="1" applyAlignment="1">
      <alignment vertical="center" wrapText="1"/>
    </xf>
    <xf numFmtId="3" fontId="4" fillId="0" borderId="20" xfId="0" applyNumberFormat="1" applyFont="1" applyFill="1" applyBorder="1" applyAlignment="1">
      <alignment vertical="center" wrapText="1"/>
    </xf>
    <xf numFmtId="10" fontId="2" fillId="0" borderId="26" xfId="0" applyNumberFormat="1" applyFont="1" applyFill="1" applyBorder="1" applyAlignment="1" applyProtection="1">
      <alignment horizontal="center" vertical="center" wrapText="1"/>
    </xf>
    <xf numFmtId="3" fontId="4" fillId="0" borderId="5" xfId="0" applyNumberFormat="1" applyFont="1" applyFill="1" applyBorder="1" applyAlignment="1">
      <alignment vertical="center" wrapText="1"/>
    </xf>
    <xf numFmtId="10" fontId="2" fillId="0" borderId="5" xfId="0" applyNumberFormat="1" applyFont="1" applyFill="1" applyBorder="1" applyAlignment="1" applyProtection="1">
      <alignment horizontal="center" vertical="center" wrapText="1"/>
    </xf>
    <xf numFmtId="2" fontId="2" fillId="0" borderId="34" xfId="0" applyNumberFormat="1" applyFont="1" applyFill="1" applyBorder="1" applyAlignment="1" applyProtection="1">
      <alignment horizontal="center" vertical="center" wrapText="1"/>
    </xf>
    <xf numFmtId="2" fontId="2" fillId="0" borderId="35" xfId="0" applyNumberFormat="1" applyFont="1" applyFill="1" applyBorder="1" applyAlignment="1" applyProtection="1">
      <alignment horizontal="center" vertical="center" wrapText="1"/>
    </xf>
    <xf numFmtId="164" fontId="2" fillId="0" borderId="21" xfId="0" applyNumberFormat="1" applyFont="1" applyFill="1" applyBorder="1" applyAlignment="1" applyProtection="1">
      <alignment horizontal="center" vertical="center" wrapText="1"/>
    </xf>
    <xf numFmtId="10" fontId="2" fillId="0" borderId="28" xfId="0" applyNumberFormat="1" applyFont="1" applyFill="1" applyBorder="1" applyAlignment="1" applyProtection="1">
      <alignment horizontal="center" vertical="center" wrapText="1"/>
    </xf>
    <xf numFmtId="2" fontId="2" fillId="0" borderId="33" xfId="0" applyNumberFormat="1" applyFont="1" applyFill="1" applyBorder="1" applyAlignment="1" applyProtection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3" fontId="4" fillId="0" borderId="0" xfId="0" applyNumberFormat="1" applyFont="1" applyFill="1" applyBorder="1" applyAlignment="1">
      <alignment horizontal="center" vertical="center" wrapText="1"/>
    </xf>
    <xf numFmtId="10" fontId="2" fillId="0" borderId="14" xfId="0" applyNumberFormat="1" applyFont="1" applyFill="1" applyBorder="1" applyAlignment="1" applyProtection="1">
      <alignment horizontal="center" vertical="center" wrapText="1"/>
    </xf>
    <xf numFmtId="2" fontId="2" fillId="0" borderId="36" xfId="0" applyNumberFormat="1" applyFont="1" applyFill="1" applyBorder="1" applyAlignment="1" applyProtection="1">
      <alignment horizontal="center" vertical="center" wrapText="1"/>
    </xf>
    <xf numFmtId="3" fontId="4" fillId="2" borderId="15" xfId="0" applyNumberFormat="1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3" fontId="4" fillId="2" borderId="1" xfId="0" applyNumberFormat="1" applyFont="1" applyFill="1" applyBorder="1" applyAlignment="1">
      <alignment horizontal="center" vertical="center" wrapText="1"/>
    </xf>
    <xf numFmtId="3" fontId="4" fillId="0" borderId="0" xfId="0" applyNumberFormat="1" applyFont="1" applyFill="1" applyBorder="1" applyAlignment="1">
      <alignment horizontal="center" vertical="center" wrapText="1"/>
    </xf>
    <xf numFmtId="3" fontId="4" fillId="2" borderId="15" xfId="0" applyNumberFormat="1" applyFont="1" applyFill="1" applyBorder="1" applyAlignment="1">
      <alignment horizontal="center" vertical="center" wrapText="1"/>
    </xf>
    <xf numFmtId="3" fontId="4" fillId="2" borderId="1" xfId="0" applyNumberFormat="1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/>
    </xf>
    <xf numFmtId="10" fontId="4" fillId="3" borderId="1" xfId="0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10" fontId="6" fillId="8" borderId="1" xfId="1" applyNumberFormat="1" applyFont="1" applyFill="1" applyBorder="1" applyAlignment="1" applyProtection="1">
      <alignment horizontal="center" vertical="center" wrapText="1"/>
    </xf>
    <xf numFmtId="2" fontId="2" fillId="8" borderId="1" xfId="0" applyNumberFormat="1" applyFont="1" applyFill="1" applyBorder="1" applyAlignment="1" applyProtection="1">
      <alignment horizontal="center" vertical="center" wrapText="1"/>
    </xf>
    <xf numFmtId="10" fontId="6" fillId="5" borderId="1" xfId="1" applyNumberFormat="1" applyFont="1" applyFill="1" applyBorder="1" applyAlignment="1" applyProtection="1">
      <alignment horizontal="center" vertical="center" wrapText="1"/>
    </xf>
    <xf numFmtId="2" fontId="2" fillId="5" borderId="1" xfId="0" applyNumberFormat="1" applyFont="1" applyFill="1" applyBorder="1" applyAlignment="1" applyProtection="1">
      <alignment horizontal="center" vertical="center" wrapText="1"/>
    </xf>
    <xf numFmtId="10" fontId="2" fillId="2" borderId="1" xfId="0" applyNumberFormat="1" applyFont="1" applyFill="1" applyBorder="1" applyAlignment="1" applyProtection="1">
      <alignment horizontal="center" vertical="center" wrapText="1"/>
    </xf>
    <xf numFmtId="10" fontId="6" fillId="0" borderId="1" xfId="1" applyNumberFormat="1" applyFont="1" applyFill="1" applyBorder="1" applyAlignment="1" applyProtection="1">
      <alignment horizontal="center" vertical="center" wrapText="1"/>
    </xf>
    <xf numFmtId="4" fontId="2" fillId="5" borderId="10" xfId="0" applyNumberFormat="1" applyFont="1" applyFill="1" applyBorder="1" applyAlignment="1">
      <alignment horizontal="center" vertical="center"/>
    </xf>
    <xf numFmtId="4" fontId="2" fillId="0" borderId="10" xfId="0" applyNumberFormat="1" applyFont="1" applyFill="1" applyBorder="1" applyAlignment="1">
      <alignment horizontal="center" vertical="center"/>
    </xf>
    <xf numFmtId="4" fontId="2" fillId="8" borderId="29" xfId="0" applyNumberFormat="1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center" vertical="center" wrapText="1"/>
    </xf>
    <xf numFmtId="3" fontId="4" fillId="0" borderId="15" xfId="0" applyNumberFormat="1" applyFont="1" applyFill="1" applyBorder="1" applyAlignment="1">
      <alignment horizontal="center" vertical="center" wrapText="1"/>
    </xf>
    <xf numFmtId="3" fontId="4" fillId="0" borderId="4" xfId="0" applyNumberFormat="1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165" fontId="2" fillId="0" borderId="10" xfId="0" applyNumberFormat="1" applyFont="1" applyFill="1" applyBorder="1" applyAlignment="1">
      <alignment horizontal="center" vertical="center"/>
    </xf>
    <xf numFmtId="4" fontId="2" fillId="0" borderId="23" xfId="0" applyNumberFormat="1" applyFont="1" applyFill="1" applyBorder="1" applyAlignment="1">
      <alignment horizontal="center" vertical="center"/>
    </xf>
    <xf numFmtId="0" fontId="1" fillId="7" borderId="6" xfId="0" applyFont="1" applyFill="1" applyBorder="1" applyAlignment="1">
      <alignment horizontal="center" vertical="center" wrapText="1"/>
    </xf>
    <xf numFmtId="0" fontId="4" fillId="0" borderId="1" xfId="0" applyFont="1" applyFill="1" applyBorder="1"/>
    <xf numFmtId="4" fontId="2" fillId="0" borderId="21" xfId="0" applyNumberFormat="1" applyFont="1" applyFill="1" applyBorder="1" applyAlignment="1">
      <alignment horizontal="center" vertical="center"/>
    </xf>
    <xf numFmtId="4" fontId="2" fillId="0" borderId="10" xfId="0" applyNumberFormat="1" applyFont="1" applyFill="1" applyBorder="1" applyAlignment="1" applyProtection="1">
      <alignment horizontal="center" vertical="center" wrapText="1"/>
    </xf>
    <xf numFmtId="3" fontId="4" fillId="2" borderId="1" xfId="0" applyNumberFormat="1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3" fontId="4" fillId="2" borderId="15" xfId="0" applyNumberFormat="1" applyFont="1" applyFill="1" applyBorder="1" applyAlignment="1">
      <alignment horizontal="center" vertical="center" wrapText="1"/>
    </xf>
    <xf numFmtId="3" fontId="4" fillId="2" borderId="1" xfId="0" applyNumberFormat="1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/>
    </xf>
    <xf numFmtId="3" fontId="4" fillId="0" borderId="0" xfId="0" applyNumberFormat="1" applyFont="1" applyFill="1" applyBorder="1" applyAlignment="1">
      <alignment horizontal="center" vertical="center" wrapText="1"/>
    </xf>
    <xf numFmtId="10" fontId="6" fillId="0" borderId="10" xfId="1" applyNumberFormat="1" applyFont="1" applyFill="1" applyBorder="1" applyAlignment="1" applyProtection="1">
      <alignment horizontal="center" vertical="center" wrapText="1"/>
    </xf>
    <xf numFmtId="3" fontId="4" fillId="2" borderId="1" xfId="0" applyNumberFormat="1" applyFont="1" applyFill="1" applyBorder="1" applyAlignment="1">
      <alignment horizontal="center" vertical="center" wrapText="1"/>
    </xf>
    <xf numFmtId="2" fontId="2" fillId="0" borderId="23" xfId="0" applyNumberFormat="1" applyFont="1" applyFill="1" applyBorder="1" applyAlignment="1" applyProtection="1">
      <alignment horizontal="center" vertical="center" wrapText="1"/>
    </xf>
    <xf numFmtId="2" fontId="2" fillId="0" borderId="21" xfId="0" applyNumberFormat="1" applyFont="1" applyFill="1" applyBorder="1" applyAlignment="1" applyProtection="1">
      <alignment horizontal="center" vertical="center" wrapText="1"/>
    </xf>
    <xf numFmtId="10" fontId="2" fillId="0" borderId="29" xfId="1" applyNumberFormat="1" applyFont="1" applyFill="1" applyBorder="1" applyAlignment="1" applyProtection="1">
      <alignment horizontal="center" vertical="center" wrapText="1"/>
    </xf>
    <xf numFmtId="10" fontId="2" fillId="0" borderId="30" xfId="1" applyNumberFormat="1" applyFont="1" applyFill="1" applyBorder="1" applyAlignment="1" applyProtection="1">
      <alignment horizontal="center" vertical="center" wrapText="1"/>
    </xf>
    <xf numFmtId="10" fontId="2" fillId="0" borderId="32" xfId="0" applyNumberFormat="1" applyFont="1" applyFill="1" applyBorder="1" applyAlignment="1" applyProtection="1">
      <alignment horizontal="center" vertical="center" wrapText="1"/>
    </xf>
    <xf numFmtId="4" fontId="2" fillId="0" borderId="9" xfId="0" applyNumberFormat="1" applyFont="1" applyFill="1" applyBorder="1" applyAlignment="1">
      <alignment horizontal="center" vertical="center"/>
    </xf>
    <xf numFmtId="10" fontId="2" fillId="0" borderId="21" xfId="0" applyNumberFormat="1" applyFont="1" applyFill="1" applyBorder="1" applyAlignment="1" applyProtection="1">
      <alignment horizontal="center" vertical="center" wrapText="1"/>
    </xf>
    <xf numFmtId="3" fontId="4" fillId="2" borderId="1" xfId="0" applyNumberFormat="1" applyFont="1" applyFill="1" applyBorder="1" applyAlignment="1">
      <alignment horizontal="center" vertical="center" wrapText="1"/>
    </xf>
    <xf numFmtId="4" fontId="2" fillId="0" borderId="29" xfId="0" applyNumberFormat="1" applyFont="1" applyFill="1" applyBorder="1" applyAlignment="1">
      <alignment horizontal="center" vertical="center"/>
    </xf>
    <xf numFmtId="10" fontId="2" fillId="0" borderId="23" xfId="0" applyNumberFormat="1" applyFont="1" applyFill="1" applyBorder="1" applyAlignment="1" applyProtection="1">
      <alignment horizontal="center" vertical="center" wrapText="1"/>
    </xf>
    <xf numFmtId="3" fontId="4" fillId="2" borderId="1" xfId="0" applyNumberFormat="1" applyFont="1" applyFill="1" applyBorder="1" applyAlignment="1">
      <alignment horizontal="center" vertical="center" wrapText="1"/>
    </xf>
    <xf numFmtId="3" fontId="4" fillId="2" borderId="1" xfId="0" applyNumberFormat="1" applyFont="1" applyFill="1" applyBorder="1" applyAlignment="1">
      <alignment horizontal="center" vertical="center" wrapText="1"/>
    </xf>
    <xf numFmtId="3" fontId="4" fillId="2" borderId="1" xfId="0" applyNumberFormat="1" applyFont="1" applyFill="1" applyBorder="1" applyAlignment="1">
      <alignment horizontal="center" vertical="center" wrapText="1"/>
    </xf>
    <xf numFmtId="3" fontId="4" fillId="2" borderId="1" xfId="0" applyNumberFormat="1" applyFont="1" applyFill="1" applyBorder="1" applyAlignment="1">
      <alignment horizontal="center" vertical="center" wrapText="1"/>
    </xf>
    <xf numFmtId="2" fontId="2" fillId="8" borderId="10" xfId="0" applyNumberFormat="1" applyFont="1" applyFill="1" applyBorder="1" applyAlignment="1" applyProtection="1">
      <alignment horizontal="center" vertical="center" wrapText="1"/>
    </xf>
    <xf numFmtId="3" fontId="4" fillId="2" borderId="1" xfId="0" applyNumberFormat="1" applyFont="1" applyFill="1" applyBorder="1" applyAlignment="1">
      <alignment horizontal="center" vertical="center" wrapText="1"/>
    </xf>
    <xf numFmtId="3" fontId="4" fillId="2" borderId="1" xfId="0" applyNumberFormat="1" applyFont="1" applyFill="1" applyBorder="1" applyAlignment="1">
      <alignment horizontal="center" vertical="center" wrapText="1"/>
    </xf>
    <xf numFmtId="3" fontId="4" fillId="2" borderId="11" xfId="0" applyNumberFormat="1" applyFont="1" applyFill="1" applyBorder="1" applyAlignment="1">
      <alignment horizontal="center" vertical="center" wrapText="1"/>
    </xf>
    <xf numFmtId="3" fontId="4" fillId="0" borderId="0" xfId="0" applyNumberFormat="1" applyFont="1" applyFill="1" applyBorder="1" applyAlignment="1">
      <alignment horizontal="center" vertical="center" wrapText="1"/>
    </xf>
    <xf numFmtId="10" fontId="2" fillId="2" borderId="11" xfId="0" applyNumberFormat="1" applyFont="1" applyFill="1" applyBorder="1" applyAlignment="1" applyProtection="1">
      <alignment horizontal="center" vertical="center" wrapText="1"/>
    </xf>
    <xf numFmtId="4" fontId="2" fillId="0" borderId="0" xfId="0" applyNumberFormat="1" applyFont="1" applyFill="1" applyBorder="1" applyAlignment="1">
      <alignment horizontal="center" vertical="center"/>
    </xf>
    <xf numFmtId="3" fontId="4" fillId="2" borderId="0" xfId="0" applyNumberFormat="1" applyFont="1" applyFill="1" applyBorder="1" applyAlignment="1">
      <alignment vertical="center" wrapText="1"/>
    </xf>
    <xf numFmtId="3" fontId="4" fillId="2" borderId="0" xfId="0" applyNumberFormat="1" applyFont="1" applyFill="1" applyBorder="1" applyAlignment="1">
      <alignment horizontal="center" vertical="center" wrapText="1"/>
    </xf>
    <xf numFmtId="10" fontId="2" fillId="2" borderId="0" xfId="0" applyNumberFormat="1" applyFont="1" applyFill="1" applyBorder="1" applyAlignment="1" applyProtection="1">
      <alignment horizontal="center" vertical="center" wrapText="1"/>
    </xf>
    <xf numFmtId="4" fontId="2" fillId="0" borderId="5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 wrapText="1"/>
    </xf>
    <xf numFmtId="3" fontId="4" fillId="2" borderId="1" xfId="0" applyNumberFormat="1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/>
    </xf>
    <xf numFmtId="3" fontId="4" fillId="0" borderId="0" xfId="0" applyNumberFormat="1" applyFont="1" applyFill="1" applyBorder="1" applyAlignment="1">
      <alignment horizontal="center" vertical="center" wrapText="1"/>
    </xf>
    <xf numFmtId="4" fontId="2" fillId="8" borderId="10" xfId="0" applyNumberFormat="1" applyFont="1" applyFill="1" applyBorder="1" applyAlignment="1">
      <alignment horizontal="center" vertical="center"/>
    </xf>
    <xf numFmtId="164" fontId="2" fillId="5" borderId="10" xfId="0" applyNumberFormat="1" applyFont="1" applyFill="1" applyBorder="1" applyAlignment="1" applyProtection="1">
      <alignment horizontal="center" vertical="center" wrapText="1"/>
    </xf>
    <xf numFmtId="3" fontId="2" fillId="0" borderId="29" xfId="0" applyNumberFormat="1" applyFont="1" applyFill="1" applyBorder="1" applyAlignment="1">
      <alignment horizontal="center" vertical="center"/>
    </xf>
    <xf numFmtId="4" fontId="2" fillId="8" borderId="23" xfId="0" applyNumberFormat="1" applyFont="1" applyFill="1" applyBorder="1" applyAlignment="1">
      <alignment horizontal="center" vertical="center"/>
    </xf>
    <xf numFmtId="164" fontId="2" fillId="8" borderId="23" xfId="0" applyNumberFormat="1" applyFont="1" applyFill="1" applyBorder="1" applyAlignment="1" applyProtection="1">
      <alignment horizontal="center" vertical="center" wrapText="1"/>
    </xf>
    <xf numFmtId="2" fontId="2" fillId="8" borderId="22" xfId="0" applyNumberFormat="1" applyFont="1" applyFill="1" applyBorder="1" applyAlignment="1" applyProtection="1">
      <alignment horizontal="center" vertical="center" wrapText="1"/>
    </xf>
    <xf numFmtId="164" fontId="2" fillId="2" borderId="1" xfId="0" applyNumberFormat="1" applyFont="1" applyFill="1" applyBorder="1" applyAlignment="1" applyProtection="1">
      <alignment horizontal="center" vertical="center" wrapText="1"/>
    </xf>
    <xf numFmtId="10" fontId="2" fillId="2" borderId="31" xfId="0" applyNumberFormat="1" applyFont="1" applyFill="1" applyBorder="1" applyAlignment="1" applyProtection="1">
      <alignment horizontal="center" vertical="center" wrapText="1"/>
    </xf>
    <xf numFmtId="3" fontId="2" fillId="2" borderId="10" xfId="0" applyNumberFormat="1" applyFont="1" applyFill="1" applyBorder="1" applyAlignment="1">
      <alignment horizontal="center" vertical="center"/>
    </xf>
    <xf numFmtId="10" fontId="2" fillId="8" borderId="23" xfId="0" applyNumberFormat="1" applyFont="1" applyFill="1" applyBorder="1" applyAlignment="1" applyProtection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3" fontId="4" fillId="2" borderId="1" xfId="0" applyNumberFormat="1" applyFont="1" applyFill="1" applyBorder="1" applyAlignment="1">
      <alignment horizontal="center" vertical="center" wrapText="1"/>
    </xf>
    <xf numFmtId="3" fontId="4" fillId="2" borderId="1" xfId="0" applyNumberFormat="1" applyFont="1" applyFill="1" applyBorder="1" applyAlignment="1">
      <alignment horizontal="center" vertical="center" wrapText="1"/>
    </xf>
    <xf numFmtId="3" fontId="4" fillId="2" borderId="1" xfId="0" applyNumberFormat="1" applyFont="1" applyFill="1" applyBorder="1" applyAlignment="1">
      <alignment horizontal="center" vertical="center" wrapText="1"/>
    </xf>
    <xf numFmtId="3" fontId="4" fillId="0" borderId="4" xfId="0" applyNumberFormat="1" applyFont="1" applyFill="1" applyBorder="1" applyAlignment="1">
      <alignment vertical="center" wrapText="1"/>
    </xf>
    <xf numFmtId="3" fontId="4" fillId="0" borderId="3" xfId="0" applyNumberFormat="1" applyFont="1" applyFill="1" applyBorder="1" applyAlignment="1">
      <alignment vertical="center" wrapText="1"/>
    </xf>
    <xf numFmtId="3" fontId="4" fillId="2" borderId="1" xfId="0" applyNumberFormat="1" applyFont="1" applyFill="1" applyBorder="1" applyAlignment="1">
      <alignment horizontal="center" vertical="center" wrapText="1"/>
    </xf>
    <xf numFmtId="3" fontId="4" fillId="2" borderId="11" xfId="0" applyNumberFormat="1" applyFont="1" applyFill="1" applyBorder="1" applyAlignment="1">
      <alignment horizontal="center" vertical="center" wrapText="1"/>
    </xf>
    <xf numFmtId="3" fontId="4" fillId="0" borderId="0" xfId="0" applyNumberFormat="1" applyFont="1" applyFill="1" applyBorder="1" applyAlignment="1">
      <alignment horizontal="center" vertical="center" wrapText="1"/>
    </xf>
    <xf numFmtId="3" fontId="4" fillId="2" borderId="1" xfId="0" applyNumberFormat="1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 wrapText="1"/>
    </xf>
    <xf numFmtId="3" fontId="4" fillId="0" borderId="0" xfId="0" applyNumberFormat="1" applyFont="1" applyFill="1" applyBorder="1" applyAlignment="1">
      <alignment horizontal="center" vertical="center" wrapText="1"/>
    </xf>
    <xf numFmtId="164" fontId="2" fillId="2" borderId="2" xfId="0" applyNumberFormat="1" applyFont="1" applyFill="1" applyBorder="1" applyAlignment="1" applyProtection="1">
      <alignment horizontal="center" vertical="center" wrapText="1"/>
    </xf>
    <xf numFmtId="10" fontId="2" fillId="2" borderId="32" xfId="0" applyNumberFormat="1" applyFont="1" applyFill="1" applyBorder="1" applyAlignment="1" applyProtection="1">
      <alignment horizontal="center" vertical="center" wrapText="1"/>
    </xf>
    <xf numFmtId="10" fontId="2" fillId="0" borderId="21" xfId="1" applyNumberFormat="1" applyFont="1" applyFill="1" applyBorder="1" applyAlignment="1" applyProtection="1">
      <alignment horizontal="center" vertical="center" wrapText="1"/>
    </xf>
    <xf numFmtId="164" fontId="2" fillId="2" borderId="19" xfId="0" applyNumberFormat="1" applyFont="1" applyFill="1" applyBorder="1" applyAlignment="1" applyProtection="1">
      <alignment horizontal="center" vertical="center" wrapText="1"/>
    </xf>
    <xf numFmtId="10" fontId="2" fillId="2" borderId="40" xfId="0" applyNumberFormat="1" applyFont="1" applyFill="1" applyBorder="1" applyAlignment="1" applyProtection="1">
      <alignment horizontal="center" vertical="center" wrapText="1"/>
    </xf>
    <xf numFmtId="3" fontId="2" fillId="2" borderId="12" xfId="0" applyNumberFormat="1" applyFont="1" applyFill="1" applyBorder="1" applyAlignment="1">
      <alignment horizontal="center" vertical="center"/>
    </xf>
    <xf numFmtId="4" fontId="2" fillId="0" borderId="12" xfId="0" applyNumberFormat="1" applyFont="1" applyFill="1" applyBorder="1" applyAlignment="1">
      <alignment horizontal="center" vertical="center"/>
    </xf>
    <xf numFmtId="2" fontId="2" fillId="0" borderId="12" xfId="0" applyNumberFormat="1" applyFont="1" applyFill="1" applyBorder="1" applyAlignment="1" applyProtection="1">
      <alignment horizontal="center" vertical="center" wrapText="1"/>
    </xf>
    <xf numFmtId="10" fontId="2" fillId="2" borderId="22" xfId="0" applyNumberFormat="1" applyFont="1" applyFill="1" applyBorder="1" applyAlignment="1" applyProtection="1">
      <alignment horizontal="center" vertical="center" wrapText="1"/>
    </xf>
    <xf numFmtId="3" fontId="4" fillId="2" borderId="1" xfId="0" applyNumberFormat="1" applyFont="1" applyFill="1" applyBorder="1" applyAlignment="1">
      <alignment horizontal="center" vertical="center" wrapText="1"/>
    </xf>
    <xf numFmtId="4" fontId="2" fillId="8" borderId="9" xfId="0" applyNumberFormat="1" applyFont="1" applyFill="1" applyBorder="1" applyAlignment="1">
      <alignment horizontal="center" vertical="center"/>
    </xf>
    <xf numFmtId="164" fontId="2" fillId="8" borderId="9" xfId="0" applyNumberFormat="1" applyFont="1" applyFill="1" applyBorder="1" applyAlignment="1" applyProtection="1">
      <alignment horizontal="center" vertical="center" wrapText="1"/>
    </xf>
    <xf numFmtId="10" fontId="2" fillId="8" borderId="9" xfId="0" applyNumberFormat="1" applyFont="1" applyFill="1" applyBorder="1" applyAlignment="1" applyProtection="1">
      <alignment horizontal="center" vertical="center" wrapText="1"/>
    </xf>
    <xf numFmtId="2" fontId="2" fillId="8" borderId="24" xfId="0" applyNumberFormat="1" applyFont="1" applyFill="1" applyBorder="1" applyAlignment="1" applyProtection="1">
      <alignment horizontal="center" vertical="center" wrapText="1"/>
    </xf>
    <xf numFmtId="3" fontId="2" fillId="0" borderId="41" xfId="0" applyNumberFormat="1" applyFont="1" applyFill="1" applyBorder="1" applyAlignment="1">
      <alignment horizontal="center" vertical="center"/>
    </xf>
    <xf numFmtId="10" fontId="2" fillId="2" borderId="18" xfId="1" applyNumberFormat="1" applyFont="1" applyFill="1" applyBorder="1" applyAlignment="1" applyProtection="1">
      <alignment vertical="center" wrapText="1"/>
    </xf>
    <xf numFmtId="10" fontId="2" fillId="2" borderId="13" xfId="1" applyNumberFormat="1" applyFont="1" applyFill="1" applyBorder="1" applyAlignment="1" applyProtection="1">
      <alignment vertical="center" wrapText="1"/>
    </xf>
    <xf numFmtId="164" fontId="2" fillId="8" borderId="10" xfId="0" applyNumberFormat="1" applyFont="1" applyFill="1" applyBorder="1" applyAlignment="1" applyProtection="1">
      <alignment horizontal="center" vertical="center" wrapText="1"/>
    </xf>
    <xf numFmtId="3" fontId="4" fillId="2" borderId="1" xfId="0" applyNumberFormat="1" applyFont="1" applyFill="1" applyBorder="1" applyAlignment="1">
      <alignment horizontal="center" vertical="center" wrapText="1"/>
    </xf>
    <xf numFmtId="3" fontId="4" fillId="2" borderId="1" xfId="0" applyNumberFormat="1" applyFont="1" applyFill="1" applyBorder="1" applyAlignment="1">
      <alignment horizontal="center" vertical="center" wrapText="1"/>
    </xf>
    <xf numFmtId="164" fontId="2" fillId="0" borderId="43" xfId="0" applyNumberFormat="1" applyFont="1" applyFill="1" applyBorder="1" applyAlignment="1" applyProtection="1">
      <alignment horizontal="center" vertical="center" wrapText="1"/>
    </xf>
    <xf numFmtId="164" fontId="2" fillId="0" borderId="38" xfId="0" applyNumberFormat="1" applyFont="1" applyFill="1" applyBorder="1" applyAlignment="1" applyProtection="1">
      <alignment horizontal="center" vertical="center" wrapText="1"/>
    </xf>
    <xf numFmtId="2" fontId="2" fillId="0" borderId="39" xfId="0" applyNumberFormat="1" applyFont="1" applyFill="1" applyBorder="1" applyAlignment="1" applyProtection="1">
      <alignment horizontal="center" vertical="center" wrapText="1"/>
    </xf>
    <xf numFmtId="10" fontId="2" fillId="8" borderId="1" xfId="0" applyNumberFormat="1" applyFont="1" applyFill="1" applyBorder="1" applyAlignment="1" applyProtection="1">
      <alignment horizontal="center" vertical="center" wrapText="1"/>
    </xf>
    <xf numFmtId="3" fontId="4" fillId="2" borderId="11" xfId="0" applyNumberFormat="1" applyFont="1" applyFill="1" applyBorder="1" applyAlignment="1">
      <alignment horizontal="center" vertical="center" wrapText="1"/>
    </xf>
    <xf numFmtId="3" fontId="4" fillId="0" borderId="0" xfId="0" applyNumberFormat="1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/>
    </xf>
    <xf numFmtId="3" fontId="4" fillId="2" borderId="11" xfId="0" applyNumberFormat="1" applyFont="1" applyFill="1" applyBorder="1" applyAlignment="1">
      <alignment horizontal="center" vertical="center" wrapText="1"/>
    </xf>
    <xf numFmtId="3" fontId="4" fillId="0" borderId="0" xfId="0" applyNumberFormat="1" applyFont="1" applyFill="1" applyBorder="1" applyAlignment="1">
      <alignment horizontal="center" vertical="center" wrapText="1"/>
    </xf>
    <xf numFmtId="2" fontId="2" fillId="11" borderId="12" xfId="0" applyNumberFormat="1" applyFont="1" applyFill="1" applyBorder="1" applyAlignment="1" applyProtection="1">
      <alignment horizontal="center" vertical="center" wrapText="1"/>
    </xf>
    <xf numFmtId="3" fontId="2" fillId="0" borderId="0" xfId="0" applyNumberFormat="1" applyFont="1" applyFill="1" applyBorder="1" applyAlignment="1">
      <alignment horizontal="center" vertical="center"/>
    </xf>
    <xf numFmtId="10" fontId="2" fillId="0" borderId="0" xfId="1" applyNumberFormat="1" applyFont="1" applyFill="1" applyBorder="1" applyAlignment="1" applyProtection="1">
      <alignment vertical="center" wrapText="1"/>
    </xf>
    <xf numFmtId="3" fontId="2" fillId="0" borderId="5" xfId="0" applyNumberFormat="1" applyFont="1" applyFill="1" applyBorder="1" applyAlignment="1">
      <alignment horizontal="center" vertical="center"/>
    </xf>
    <xf numFmtId="164" fontId="2" fillId="2" borderId="11" xfId="0" applyNumberFormat="1" applyFont="1" applyFill="1" applyBorder="1" applyAlignment="1" applyProtection="1">
      <alignment horizontal="center" vertical="center" wrapText="1"/>
    </xf>
    <xf numFmtId="10" fontId="2" fillId="0" borderId="12" xfId="1" applyNumberFormat="1" applyFont="1" applyFill="1" applyBorder="1" applyAlignment="1" applyProtection="1">
      <alignment horizontal="center" vertical="center" wrapText="1"/>
    </xf>
    <xf numFmtId="3" fontId="2" fillId="0" borderId="44" xfId="0" applyNumberFormat="1" applyFont="1" applyFill="1" applyBorder="1" applyAlignment="1">
      <alignment horizontal="center" vertical="center"/>
    </xf>
    <xf numFmtId="4" fontId="2" fillId="8" borderId="12" xfId="0" applyNumberFormat="1" applyFont="1" applyFill="1" applyBorder="1" applyAlignment="1">
      <alignment horizontal="center" vertical="center"/>
    </xf>
    <xf numFmtId="10" fontId="2" fillId="8" borderId="12" xfId="1" applyNumberFormat="1" applyFont="1" applyFill="1" applyBorder="1" applyAlignment="1" applyProtection="1">
      <alignment horizontal="center" vertical="center" wrapText="1"/>
    </xf>
    <xf numFmtId="0" fontId="4" fillId="0" borderId="0" xfId="0" applyFont="1" applyBorder="1"/>
    <xf numFmtId="0" fontId="4" fillId="0" borderId="5" xfId="0" applyFont="1" applyBorder="1"/>
    <xf numFmtId="3" fontId="4" fillId="2" borderId="1" xfId="0" applyNumberFormat="1" applyFont="1" applyFill="1" applyBorder="1" applyAlignment="1">
      <alignment horizontal="center" vertical="center" wrapText="1"/>
    </xf>
    <xf numFmtId="3" fontId="4" fillId="2" borderId="1" xfId="0" applyNumberFormat="1" applyFont="1" applyFill="1" applyBorder="1" applyAlignment="1">
      <alignment horizontal="center" vertical="center" wrapText="1"/>
    </xf>
    <xf numFmtId="10" fontId="2" fillId="8" borderId="23" xfId="1" applyNumberFormat="1" applyFont="1" applyFill="1" applyBorder="1" applyAlignment="1" applyProtection="1">
      <alignment horizontal="center" vertical="center" wrapText="1"/>
    </xf>
    <xf numFmtId="3" fontId="4" fillId="2" borderId="1" xfId="0" applyNumberFormat="1" applyFont="1" applyFill="1" applyBorder="1" applyAlignment="1">
      <alignment horizontal="center" vertical="center" wrapText="1"/>
    </xf>
    <xf numFmtId="165" fontId="2" fillId="0" borderId="12" xfId="0" applyNumberFormat="1" applyFont="1" applyFill="1" applyBorder="1" applyAlignment="1">
      <alignment horizontal="center" vertical="center"/>
    </xf>
    <xf numFmtId="0" fontId="4" fillId="0" borderId="11" xfId="0" applyFont="1" applyBorder="1"/>
    <xf numFmtId="3" fontId="2" fillId="0" borderId="45" xfId="0" applyNumberFormat="1" applyFont="1" applyFill="1" applyBorder="1" applyAlignment="1">
      <alignment horizontal="center" vertical="center"/>
    </xf>
    <xf numFmtId="3" fontId="4" fillId="0" borderId="8" xfId="0" applyNumberFormat="1" applyFont="1" applyFill="1" applyBorder="1" applyAlignment="1">
      <alignment horizontal="center" vertical="center" wrapText="1"/>
    </xf>
    <xf numFmtId="3" fontId="4" fillId="2" borderId="1" xfId="0" applyNumberFormat="1" applyFont="1" applyFill="1" applyBorder="1" applyAlignment="1">
      <alignment horizontal="center" vertical="center" wrapText="1"/>
    </xf>
    <xf numFmtId="3" fontId="4" fillId="2" borderId="1" xfId="0" applyNumberFormat="1" applyFont="1" applyFill="1" applyBorder="1" applyAlignment="1">
      <alignment horizontal="center" vertical="center" wrapText="1"/>
    </xf>
    <xf numFmtId="3" fontId="4" fillId="2" borderId="15" xfId="0" applyNumberFormat="1" applyFont="1" applyFill="1" applyBorder="1" applyAlignment="1">
      <alignment horizontal="center" vertical="center" wrapText="1"/>
    </xf>
    <xf numFmtId="3" fontId="4" fillId="2" borderId="20" xfId="0" applyNumberFormat="1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3" fontId="4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5" fillId="0" borderId="18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0" borderId="15" xfId="0" applyFont="1" applyFill="1" applyBorder="1" applyAlignment="1">
      <alignment horizontal="center"/>
    </xf>
    <xf numFmtId="0" fontId="5" fillId="0" borderId="16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 wrapText="1"/>
    </xf>
    <xf numFmtId="164" fontId="2" fillId="2" borderId="18" xfId="0" applyNumberFormat="1" applyFont="1" applyFill="1" applyBorder="1" applyAlignment="1" applyProtection="1">
      <alignment horizontal="center" vertical="center" wrapText="1"/>
    </xf>
    <xf numFmtId="164" fontId="2" fillId="2" borderId="0" xfId="0" applyNumberFormat="1" applyFont="1" applyFill="1" applyBorder="1" applyAlignment="1" applyProtection="1">
      <alignment horizontal="center" vertical="center" wrapText="1"/>
    </xf>
    <xf numFmtId="164" fontId="2" fillId="2" borderId="37" xfId="0" applyNumberFormat="1" applyFont="1" applyFill="1" applyBorder="1" applyAlignment="1" applyProtection="1">
      <alignment horizontal="center" vertical="center" wrapText="1"/>
    </xf>
    <xf numFmtId="0" fontId="4" fillId="2" borderId="37" xfId="0" applyFont="1" applyFill="1" applyBorder="1" applyAlignment="1">
      <alignment horizontal="center" vertical="center" wrapText="1"/>
    </xf>
    <xf numFmtId="3" fontId="4" fillId="2" borderId="11" xfId="0" applyNumberFormat="1" applyFont="1" applyFill="1" applyBorder="1" applyAlignment="1">
      <alignment horizontal="center" vertical="center" wrapText="1"/>
    </xf>
    <xf numFmtId="3" fontId="4" fillId="2" borderId="16" xfId="0" applyNumberFormat="1" applyFont="1" applyFill="1" applyBorder="1" applyAlignment="1">
      <alignment horizontal="center" vertical="center" wrapText="1"/>
    </xf>
    <xf numFmtId="10" fontId="2" fillId="2" borderId="7" xfId="1" applyNumberFormat="1" applyFont="1" applyFill="1" applyBorder="1" applyAlignment="1" applyProtection="1">
      <alignment horizontal="center" vertical="center" wrapText="1"/>
    </xf>
    <xf numFmtId="10" fontId="2" fillId="2" borderId="8" xfId="1" applyNumberFormat="1" applyFont="1" applyFill="1" applyBorder="1" applyAlignment="1" applyProtection="1">
      <alignment horizontal="center" vertical="center" wrapText="1"/>
    </xf>
    <xf numFmtId="10" fontId="2" fillId="2" borderId="15" xfId="1" applyNumberFormat="1" applyFont="1" applyFill="1" applyBorder="1" applyAlignment="1" applyProtection="1">
      <alignment horizontal="center" vertical="center" wrapText="1"/>
    </xf>
    <xf numFmtId="10" fontId="2" fillId="2" borderId="20" xfId="1" applyNumberFormat="1" applyFont="1" applyFill="1" applyBorder="1" applyAlignment="1" applyProtection="1">
      <alignment horizontal="center" vertical="center" wrapText="1"/>
    </xf>
    <xf numFmtId="10" fontId="2" fillId="2" borderId="18" xfId="1" applyNumberFormat="1" applyFont="1" applyFill="1" applyBorder="1" applyAlignment="1" applyProtection="1">
      <alignment horizontal="center" vertical="center" wrapText="1"/>
    </xf>
    <xf numFmtId="10" fontId="2" fillId="2" borderId="13" xfId="1" applyNumberFormat="1" applyFont="1" applyFill="1" applyBorder="1" applyAlignment="1" applyProtection="1">
      <alignment horizontal="center" vertical="center" wrapText="1"/>
    </xf>
    <xf numFmtId="164" fontId="2" fillId="2" borderId="38" xfId="0" applyNumberFormat="1" applyFont="1" applyFill="1" applyBorder="1" applyAlignment="1" applyProtection="1">
      <alignment horizontal="center" vertical="center" wrapText="1"/>
    </xf>
    <xf numFmtId="164" fontId="2" fillId="2" borderId="39" xfId="0" applyNumberFormat="1" applyFont="1" applyFill="1" applyBorder="1" applyAlignment="1" applyProtection="1">
      <alignment horizontal="center" vertical="center" wrapText="1"/>
    </xf>
    <xf numFmtId="3" fontId="4" fillId="2" borderId="18" xfId="0" applyNumberFormat="1" applyFont="1" applyFill="1" applyBorder="1" applyAlignment="1">
      <alignment horizontal="center" vertical="center" wrapText="1"/>
    </xf>
    <xf numFmtId="3" fontId="4" fillId="2" borderId="0" xfId="0" applyNumberFormat="1" applyFont="1" applyFill="1" applyBorder="1" applyAlignment="1">
      <alignment horizontal="center" vertical="center" wrapText="1"/>
    </xf>
    <xf numFmtId="4" fontId="2" fillId="9" borderId="4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4" fillId="0" borderId="0" xfId="0" applyFont="1" applyAlignment="1">
      <alignment horizontal="center"/>
    </xf>
    <xf numFmtId="4" fontId="2" fillId="10" borderId="42" xfId="0" applyNumberFormat="1" applyFont="1" applyFill="1" applyBorder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0" borderId="37" xfId="0" applyFill="1" applyBorder="1" applyAlignment="1">
      <alignment horizontal="center" vertical="center"/>
    </xf>
    <xf numFmtId="3" fontId="4" fillId="2" borderId="13" xfId="0" applyNumberFormat="1" applyFont="1" applyFill="1" applyBorder="1" applyAlignment="1">
      <alignment horizontal="center" vertical="center" wrapText="1"/>
    </xf>
    <xf numFmtId="3" fontId="4" fillId="0" borderId="0" xfId="0" applyNumberFormat="1" applyFont="1" applyFill="1" applyBorder="1" applyAlignment="1">
      <alignment horizontal="center" vertical="center" wrapText="1"/>
    </xf>
    <xf numFmtId="4" fontId="2" fillId="12" borderId="10" xfId="0" applyNumberFormat="1" applyFont="1" applyFill="1" applyBorder="1" applyAlignment="1">
      <alignment horizontal="center" vertical="center"/>
    </xf>
    <xf numFmtId="164" fontId="2" fillId="12" borderId="10" xfId="0" applyNumberFormat="1" applyFont="1" applyFill="1" applyBorder="1" applyAlignment="1" applyProtection="1">
      <alignment horizontal="center" vertical="center" wrapText="1"/>
    </xf>
    <xf numFmtId="2" fontId="2" fillId="12" borderId="9" xfId="0" applyNumberFormat="1" applyFont="1" applyFill="1" applyBorder="1" applyAlignment="1" applyProtection="1">
      <alignment horizontal="center" vertical="center" wrapText="1"/>
    </xf>
    <xf numFmtId="4" fontId="2" fillId="0" borderId="25" xfId="0" applyNumberFormat="1" applyFont="1" applyFill="1" applyBorder="1" applyAlignment="1">
      <alignment horizontal="center" vertical="center"/>
    </xf>
    <xf numFmtId="10" fontId="2" fillId="12" borderId="10" xfId="0" applyNumberFormat="1" applyFont="1" applyFill="1" applyBorder="1" applyAlignment="1" applyProtection="1">
      <alignment horizontal="center" vertical="center" wrapText="1"/>
    </xf>
    <xf numFmtId="3" fontId="2" fillId="2" borderId="9" xfId="0" applyNumberFormat="1" applyFont="1" applyFill="1" applyBorder="1" applyAlignment="1">
      <alignment horizontal="center" vertical="center"/>
    </xf>
    <xf numFmtId="164" fontId="2" fillId="2" borderId="46" xfId="0" applyNumberFormat="1" applyFont="1" applyFill="1" applyBorder="1" applyAlignment="1" applyProtection="1">
      <alignment horizontal="center" vertical="center" wrapText="1"/>
    </xf>
    <xf numFmtId="164" fontId="2" fillId="2" borderId="47" xfId="0" applyNumberFormat="1" applyFont="1" applyFill="1" applyBorder="1" applyAlignment="1" applyProtection="1">
      <alignment horizontal="center" vertical="center" wrapText="1"/>
    </xf>
    <xf numFmtId="10" fontId="2" fillId="2" borderId="9" xfId="0" applyNumberFormat="1" applyFont="1" applyFill="1" applyBorder="1" applyAlignment="1" applyProtection="1">
      <alignment horizontal="center" vertical="center" wrapText="1"/>
    </xf>
    <xf numFmtId="4" fontId="2" fillId="12" borderId="21" xfId="0" applyNumberFormat="1" applyFont="1" applyFill="1" applyBorder="1" applyAlignment="1">
      <alignment horizontal="center" vertical="center"/>
    </xf>
    <xf numFmtId="164" fontId="2" fillId="12" borderId="21" xfId="0" applyNumberFormat="1" applyFont="1" applyFill="1" applyBorder="1" applyAlignment="1" applyProtection="1">
      <alignment horizontal="center" vertical="center" wrapText="1"/>
    </xf>
    <xf numFmtId="10" fontId="2" fillId="12" borderId="21" xfId="0" applyNumberFormat="1" applyFont="1" applyFill="1" applyBorder="1" applyAlignment="1" applyProtection="1">
      <alignment horizontal="center" vertical="center" wrapText="1"/>
    </xf>
    <xf numFmtId="2" fontId="2" fillId="12" borderId="28" xfId="0" applyNumberFormat="1" applyFont="1" applyFill="1" applyBorder="1" applyAlignment="1" applyProtection="1">
      <alignment horizontal="center" vertical="center" wrapText="1"/>
    </xf>
  </cellXfs>
  <cellStyles count="2">
    <cellStyle name="Обычный" xfId="0" builtinId="0"/>
    <cellStyle name="Процентный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90"/>
  <sheetViews>
    <sheetView view="pageBreakPreview" zoomScale="90" zoomScaleSheetLayoutView="90" workbookViewId="0">
      <pane ySplit="2" topLeftCell="A42" activePane="bottomLeft" state="frozen"/>
      <selection pane="bottomLeft" activeCell="B74" sqref="B74:G75"/>
    </sheetView>
  </sheetViews>
  <sheetFormatPr defaultColWidth="8.85546875" defaultRowHeight="14.25" x14ac:dyDescent="0.2"/>
  <cols>
    <col min="1" max="1" width="12.28515625" style="11" bestFit="1" customWidth="1"/>
    <col min="2" max="2" width="11.28515625" style="12" customWidth="1"/>
    <col min="3" max="3" width="10.7109375" style="12" customWidth="1"/>
    <col min="4" max="5" width="11.7109375" style="12" customWidth="1"/>
    <col min="6" max="6" width="13.7109375" style="12" customWidth="1"/>
    <col min="7" max="7" width="10.7109375" style="12" customWidth="1"/>
    <col min="8" max="8" width="12.28515625" style="11" bestFit="1" customWidth="1"/>
    <col min="9" max="9" width="11.140625" style="12" customWidth="1"/>
    <col min="10" max="10" width="10.7109375" style="12" customWidth="1"/>
    <col min="11" max="12" width="11.7109375" style="12" customWidth="1"/>
    <col min="13" max="13" width="14.28515625" style="12" customWidth="1"/>
    <col min="14" max="14" width="10.7109375" style="12" customWidth="1"/>
    <col min="15" max="15" width="12.28515625" style="11" bestFit="1" customWidth="1"/>
    <col min="16" max="16" width="11" style="12" customWidth="1"/>
    <col min="17" max="17" width="10.7109375" style="12" customWidth="1"/>
    <col min="18" max="18" width="13.42578125" style="12" customWidth="1"/>
    <col min="19" max="19" width="8.28515625" style="12" bestFit="1" customWidth="1"/>
    <col min="20" max="20" width="13.7109375" style="12" customWidth="1"/>
    <col min="21" max="21" width="10.140625" style="12" customWidth="1"/>
    <col min="22" max="16384" width="8.85546875" style="12"/>
  </cols>
  <sheetData>
    <row r="1" spans="1:21" ht="15" x14ac:dyDescent="0.25">
      <c r="B1" s="288" t="s">
        <v>6</v>
      </c>
      <c r="C1" s="289"/>
      <c r="D1" s="289"/>
      <c r="E1" s="289"/>
      <c r="F1" s="289"/>
      <c r="G1" s="144"/>
      <c r="I1" s="290" t="s">
        <v>9</v>
      </c>
      <c r="J1" s="291"/>
      <c r="K1" s="291"/>
      <c r="L1" s="291"/>
      <c r="M1" s="291"/>
      <c r="N1" s="144"/>
      <c r="P1" s="290" t="s">
        <v>7</v>
      </c>
      <c r="Q1" s="291"/>
      <c r="R1" s="291"/>
      <c r="S1" s="291"/>
      <c r="T1" s="291"/>
    </row>
    <row r="2" spans="1:21" ht="71.25" x14ac:dyDescent="0.2">
      <c r="B2" s="13" t="s">
        <v>2</v>
      </c>
      <c r="C2" s="145" t="s">
        <v>0</v>
      </c>
      <c r="D2" s="13" t="s">
        <v>3</v>
      </c>
      <c r="E2" s="146" t="s">
        <v>4</v>
      </c>
      <c r="F2" s="146" t="s">
        <v>5</v>
      </c>
      <c r="G2" s="146" t="s">
        <v>41</v>
      </c>
      <c r="I2" s="16" t="s">
        <v>2</v>
      </c>
      <c r="J2" s="17" t="s">
        <v>0</v>
      </c>
      <c r="K2" s="18" t="s">
        <v>3</v>
      </c>
      <c r="L2" s="33" t="s">
        <v>4</v>
      </c>
      <c r="M2" s="156" t="s">
        <v>5</v>
      </c>
      <c r="N2" s="159" t="s">
        <v>41</v>
      </c>
      <c r="P2" s="19" t="s">
        <v>2</v>
      </c>
      <c r="Q2" s="20" t="s">
        <v>0</v>
      </c>
      <c r="R2" s="21" t="s">
        <v>3</v>
      </c>
      <c r="S2" s="34" t="s">
        <v>4</v>
      </c>
      <c r="T2" s="162" t="s">
        <v>5</v>
      </c>
      <c r="U2" s="146" t="s">
        <v>41</v>
      </c>
    </row>
    <row r="3" spans="1:21" ht="13.9" customHeight="1" x14ac:dyDescent="0.2">
      <c r="A3" s="46"/>
      <c r="B3" s="281" t="s">
        <v>11</v>
      </c>
      <c r="C3" s="281"/>
      <c r="D3" s="281"/>
      <c r="E3" s="281"/>
      <c r="F3" s="281"/>
      <c r="G3" s="292"/>
      <c r="H3" s="46"/>
      <c r="I3" s="285" t="s">
        <v>13</v>
      </c>
      <c r="J3" s="286"/>
      <c r="K3" s="286"/>
      <c r="L3" s="286"/>
      <c r="M3" s="286"/>
      <c r="N3" s="284"/>
      <c r="O3" s="46"/>
      <c r="P3" s="285" t="s">
        <v>10</v>
      </c>
      <c r="Q3" s="286"/>
      <c r="R3" s="286"/>
      <c r="S3" s="286"/>
      <c r="T3" s="286"/>
      <c r="U3" s="287"/>
    </row>
    <row r="4" spans="1:21" ht="13.9" customHeight="1" x14ac:dyDescent="0.2">
      <c r="A4" s="22">
        <v>43831</v>
      </c>
      <c r="B4" s="23">
        <v>113040</v>
      </c>
      <c r="C4" s="147">
        <v>0.97699999999999998</v>
      </c>
      <c r="D4" s="24">
        <f t="shared" ref="D4" si="0">B4*C4</f>
        <v>110440.08</v>
      </c>
      <c r="E4" s="148">
        <v>94.663835810332628</v>
      </c>
      <c r="F4" s="24">
        <f>B4*E4/100</f>
        <v>107008</v>
      </c>
      <c r="G4" s="155">
        <v>264.85000000000002</v>
      </c>
      <c r="H4" s="22">
        <v>43831</v>
      </c>
      <c r="I4" s="9">
        <v>100800</v>
      </c>
      <c r="J4" s="136">
        <v>0.97899999999999998</v>
      </c>
      <c r="K4" s="24">
        <f t="shared" ref="K4" si="1">I4*J4</f>
        <v>98683.199999999997</v>
      </c>
      <c r="L4" s="137">
        <v>94.017857142857139</v>
      </c>
      <c r="M4" s="157">
        <f t="shared" ref="M4" si="2">I4*L4/100</f>
        <v>94770</v>
      </c>
      <c r="N4" s="161">
        <v>192.54</v>
      </c>
      <c r="O4" s="22">
        <v>43831</v>
      </c>
      <c r="P4" s="101">
        <v>92880</v>
      </c>
      <c r="Q4" s="178">
        <v>0.97</v>
      </c>
      <c r="R4" s="9">
        <f t="shared" ref="R4" si="3">P4*Q4</f>
        <v>90093.599999999991</v>
      </c>
      <c r="S4" s="79">
        <v>94.328165374676999</v>
      </c>
      <c r="T4" s="157">
        <f t="shared" ref="T4" si="4">P4*S4/100</f>
        <v>87612</v>
      </c>
      <c r="U4" s="179">
        <v>354.22</v>
      </c>
    </row>
    <row r="5" spans="1:21" ht="12.75" customHeight="1" x14ac:dyDescent="0.2">
      <c r="B5" s="23">
        <v>113040</v>
      </c>
      <c r="C5" s="149">
        <v>0.999</v>
      </c>
      <c r="D5" s="24">
        <f t="shared" ref="D5" si="5">B5*C5</f>
        <v>112926.96</v>
      </c>
      <c r="E5" s="150">
        <v>97.154989384288754</v>
      </c>
      <c r="F5" s="24">
        <f>B5*E5/100</f>
        <v>109824</v>
      </c>
      <c r="G5" s="153">
        <v>264.45</v>
      </c>
      <c r="I5" s="9">
        <v>100800</v>
      </c>
      <c r="J5" s="1">
        <v>0.98099999999999998</v>
      </c>
      <c r="K5" s="9">
        <f t="shared" ref="K5:K45" si="6">I5*J5</f>
        <v>98884.800000000003</v>
      </c>
      <c r="L5" s="36">
        <v>94.017857142857139</v>
      </c>
      <c r="M5" s="157">
        <f t="shared" ref="M5:M45" si="7">I5*L5/100</f>
        <v>94770</v>
      </c>
      <c r="N5" s="154">
        <v>193.25</v>
      </c>
      <c r="P5" s="42">
        <v>92880</v>
      </c>
      <c r="Q5" s="1">
        <v>0.98799999999999999</v>
      </c>
      <c r="R5" s="24">
        <f t="shared" ref="R5:R9" si="8">P5*Q5</f>
        <v>91765.440000000002</v>
      </c>
      <c r="S5" s="36">
        <v>94.328165374676999</v>
      </c>
      <c r="T5" s="158">
        <f t="shared" ref="T5:T9" si="9">P5*S5/100</f>
        <v>87612</v>
      </c>
      <c r="U5" s="154">
        <v>353.66</v>
      </c>
    </row>
    <row r="6" spans="1:21" x14ac:dyDescent="0.2">
      <c r="B6" s="280" t="s">
        <v>1</v>
      </c>
      <c r="C6" s="280"/>
      <c r="D6" s="140">
        <f>SUM(D4:D5)</f>
        <v>223367.04000000001</v>
      </c>
      <c r="E6" s="151">
        <f>F6/D6</f>
        <v>0.97074304248290166</v>
      </c>
      <c r="F6" s="140">
        <f>SUM(F4:F5)</f>
        <v>216832</v>
      </c>
      <c r="G6" s="140">
        <f>AVERAGE(G4:G5)</f>
        <v>264.64999999999998</v>
      </c>
      <c r="H6" s="22">
        <v>43832</v>
      </c>
      <c r="I6" s="9">
        <v>100800</v>
      </c>
      <c r="J6" s="1">
        <v>0.97299999999999998</v>
      </c>
      <c r="K6" s="9">
        <f t="shared" si="6"/>
        <v>98078.399999999994</v>
      </c>
      <c r="L6" s="36">
        <v>94.017857142857139</v>
      </c>
      <c r="M6" s="157">
        <f t="shared" si="7"/>
        <v>94770</v>
      </c>
      <c r="N6" s="154">
        <v>192.64</v>
      </c>
      <c r="O6" s="22">
        <v>43832</v>
      </c>
      <c r="P6" s="42">
        <v>92880</v>
      </c>
      <c r="Q6" s="1">
        <v>0.98</v>
      </c>
      <c r="R6" s="24">
        <f t="shared" si="8"/>
        <v>91022.399999999994</v>
      </c>
      <c r="S6" s="36">
        <v>94.328165374676999</v>
      </c>
      <c r="T6" s="158">
        <f t="shared" si="9"/>
        <v>87612</v>
      </c>
      <c r="U6" s="154">
        <v>354.56</v>
      </c>
    </row>
    <row r="7" spans="1:21" x14ac:dyDescent="0.2">
      <c r="B7" s="99"/>
      <c r="C7" s="55"/>
      <c r="D7" s="24"/>
      <c r="E7" s="97"/>
      <c r="F7" s="24"/>
      <c r="G7" s="24"/>
      <c r="I7" s="9">
        <v>100800</v>
      </c>
      <c r="J7" s="1">
        <v>0.97599999999999998</v>
      </c>
      <c r="K7" s="9">
        <f t="shared" si="6"/>
        <v>98380.800000000003</v>
      </c>
      <c r="L7" s="36">
        <v>94.017857142857139</v>
      </c>
      <c r="M7" s="157">
        <f t="shared" si="7"/>
        <v>94770</v>
      </c>
      <c r="N7" s="154">
        <v>192.31</v>
      </c>
      <c r="P7" s="42">
        <v>92880</v>
      </c>
      <c r="Q7" s="1">
        <v>0.98</v>
      </c>
      <c r="R7" s="24">
        <f t="shared" si="8"/>
        <v>91022.399999999994</v>
      </c>
      <c r="S7" s="36">
        <v>94.328165374676999</v>
      </c>
      <c r="T7" s="158">
        <f t="shared" si="9"/>
        <v>87612</v>
      </c>
      <c r="U7" s="154">
        <v>353.83</v>
      </c>
    </row>
    <row r="8" spans="1:21" ht="13.9" customHeight="1" x14ac:dyDescent="0.2">
      <c r="A8" s="45"/>
      <c r="B8" s="281" t="s">
        <v>21</v>
      </c>
      <c r="C8" s="281"/>
      <c r="D8" s="281"/>
      <c r="E8" s="281"/>
      <c r="F8" s="281"/>
      <c r="G8" s="281"/>
      <c r="H8" s="22">
        <v>43833</v>
      </c>
      <c r="I8" s="9">
        <v>100800</v>
      </c>
      <c r="J8" s="1">
        <v>0.96499999999999997</v>
      </c>
      <c r="K8" s="9">
        <f t="shared" si="6"/>
        <v>97272</v>
      </c>
      <c r="L8" s="36">
        <v>90.401785714285708</v>
      </c>
      <c r="M8" s="157">
        <f t="shared" si="7"/>
        <v>91125</v>
      </c>
      <c r="N8" s="154">
        <v>192.2</v>
      </c>
      <c r="O8" s="22">
        <v>43833</v>
      </c>
      <c r="P8" s="42">
        <v>92880</v>
      </c>
      <c r="Q8" s="1">
        <v>0.999</v>
      </c>
      <c r="R8" s="24">
        <f t="shared" si="8"/>
        <v>92787.12</v>
      </c>
      <c r="S8" s="36">
        <v>98.178294573643413</v>
      </c>
      <c r="T8" s="158">
        <f t="shared" si="9"/>
        <v>91188</v>
      </c>
      <c r="U8" s="154">
        <v>354.54</v>
      </c>
    </row>
    <row r="9" spans="1:21" x14ac:dyDescent="0.2">
      <c r="A9" s="22">
        <v>43832</v>
      </c>
      <c r="B9" s="99">
        <v>107280</v>
      </c>
      <c r="C9" s="152">
        <v>0.76200000000000001</v>
      </c>
      <c r="D9" s="24">
        <f t="shared" ref="D9" si="10">B9*C9</f>
        <v>81747.360000000001</v>
      </c>
      <c r="E9" s="97">
        <v>46.666666666666664</v>
      </c>
      <c r="F9" s="24">
        <f t="shared" ref="F9:F30" si="11">B9*E9/100</f>
        <v>50064</v>
      </c>
      <c r="G9" s="154">
        <v>265.83999999999997</v>
      </c>
      <c r="I9" s="9">
        <v>100800</v>
      </c>
      <c r="J9" s="1">
        <v>0.97599999999999998</v>
      </c>
      <c r="K9" s="9">
        <f t="shared" si="6"/>
        <v>98380.800000000003</v>
      </c>
      <c r="L9" s="36">
        <v>90.401785714285708</v>
      </c>
      <c r="M9" s="157">
        <f t="shared" si="7"/>
        <v>91125</v>
      </c>
      <c r="N9" s="154">
        <v>192.75</v>
      </c>
      <c r="P9" s="42">
        <v>92880</v>
      </c>
      <c r="Q9" s="1">
        <v>0.999</v>
      </c>
      <c r="R9" s="24">
        <f t="shared" si="8"/>
        <v>92787.12</v>
      </c>
      <c r="S9" s="36">
        <v>98.178294573643413</v>
      </c>
      <c r="T9" s="158">
        <f t="shared" si="9"/>
        <v>91188</v>
      </c>
      <c r="U9" s="164">
        <v>354.27</v>
      </c>
    </row>
    <row r="10" spans="1:21" x14ac:dyDescent="0.2">
      <c r="B10" s="99">
        <v>104400</v>
      </c>
      <c r="C10" s="152">
        <v>0.95040000000000002</v>
      </c>
      <c r="D10" s="24">
        <f t="shared" ref="D10:D30" si="12">B10*C10</f>
        <v>99221.760000000009</v>
      </c>
      <c r="E10" s="97">
        <v>89.05747126436782</v>
      </c>
      <c r="F10" s="24">
        <f t="shared" si="11"/>
        <v>92976</v>
      </c>
      <c r="G10" s="154">
        <v>263.85000000000002</v>
      </c>
      <c r="H10" s="22">
        <v>43834</v>
      </c>
      <c r="I10" s="9">
        <v>100800</v>
      </c>
      <c r="J10" s="1">
        <v>0.97699999999999998</v>
      </c>
      <c r="K10" s="9">
        <f t="shared" si="6"/>
        <v>98481.599999999991</v>
      </c>
      <c r="L10" s="36">
        <v>94.017857142857139</v>
      </c>
      <c r="M10" s="157">
        <f t="shared" si="7"/>
        <v>94770</v>
      </c>
      <c r="N10" s="154">
        <v>192.64</v>
      </c>
      <c r="P10" s="277" t="s">
        <v>1</v>
      </c>
      <c r="Q10" s="278"/>
      <c r="R10" s="38">
        <f>SUM(R4:R9)</f>
        <v>549478.07999999996</v>
      </c>
      <c r="S10" s="90">
        <f>T10/R10</f>
        <v>0.96969109304596834</v>
      </c>
      <c r="T10" s="138">
        <f>SUM(T4:T9)</f>
        <v>532824</v>
      </c>
      <c r="U10" s="140">
        <f>AVERAGE(U4:U9)</f>
        <v>354.18</v>
      </c>
    </row>
    <row r="11" spans="1:21" ht="14.25" customHeight="1" x14ac:dyDescent="0.2">
      <c r="A11" s="22">
        <v>43833</v>
      </c>
      <c r="B11" s="99">
        <v>104400</v>
      </c>
      <c r="C11" s="152">
        <v>0.96899999999999997</v>
      </c>
      <c r="D11" s="24">
        <f t="shared" si="12"/>
        <v>101163.59999999999</v>
      </c>
      <c r="E11" s="97">
        <v>91.340996168582379</v>
      </c>
      <c r="F11" s="24">
        <f t="shared" si="11"/>
        <v>95360</v>
      </c>
      <c r="G11" s="154">
        <v>265.22000000000003</v>
      </c>
      <c r="H11" s="25"/>
      <c r="I11" s="9">
        <v>100800</v>
      </c>
      <c r="J11" s="1">
        <v>0.97499999999999998</v>
      </c>
      <c r="K11" s="9">
        <f t="shared" si="6"/>
        <v>98280</v>
      </c>
      <c r="L11" s="36">
        <v>94.017857142857139</v>
      </c>
      <c r="M11" s="157">
        <f t="shared" si="7"/>
        <v>94770</v>
      </c>
      <c r="N11" s="154">
        <v>192.45</v>
      </c>
      <c r="P11" s="42"/>
      <c r="Q11" s="1"/>
      <c r="R11" s="24"/>
      <c r="S11" s="36"/>
      <c r="T11" s="158"/>
      <c r="U11" s="163"/>
    </row>
    <row r="12" spans="1:21" ht="12.75" customHeight="1" x14ac:dyDescent="0.2">
      <c r="B12" s="99">
        <v>104400</v>
      </c>
      <c r="C12" s="152">
        <v>0.95799999999999996</v>
      </c>
      <c r="D12" s="24">
        <f t="shared" si="12"/>
        <v>100015.2</v>
      </c>
      <c r="E12" s="97">
        <v>91.340996168582379</v>
      </c>
      <c r="F12" s="24">
        <f t="shared" si="11"/>
        <v>95360</v>
      </c>
      <c r="G12" s="154">
        <v>265.2</v>
      </c>
      <c r="H12" s="27">
        <v>43835</v>
      </c>
      <c r="I12" s="9">
        <v>100800</v>
      </c>
      <c r="J12" s="1">
        <v>0.98499999999999999</v>
      </c>
      <c r="K12" s="9">
        <f t="shared" si="6"/>
        <v>99288</v>
      </c>
      <c r="L12" s="36">
        <v>94.017857142857139</v>
      </c>
      <c r="M12" s="157">
        <f t="shared" si="7"/>
        <v>94770</v>
      </c>
      <c r="N12" s="154">
        <v>192.97</v>
      </c>
      <c r="O12" s="45"/>
      <c r="P12" s="282" t="s">
        <v>40</v>
      </c>
      <c r="Q12" s="283"/>
      <c r="R12" s="283"/>
      <c r="S12" s="283"/>
      <c r="T12" s="283"/>
      <c r="U12" s="284"/>
    </row>
    <row r="13" spans="1:21" ht="14.25" customHeight="1" x14ac:dyDescent="0.2">
      <c r="A13" s="22">
        <v>43834</v>
      </c>
      <c r="B13" s="99">
        <v>104400</v>
      </c>
      <c r="C13" s="152">
        <v>0.97799999999999998</v>
      </c>
      <c r="D13" s="24">
        <f t="shared" si="12"/>
        <v>102103.2</v>
      </c>
      <c r="E13" s="97">
        <v>91.340996168582379</v>
      </c>
      <c r="F13" s="24">
        <f t="shared" si="11"/>
        <v>95360</v>
      </c>
      <c r="G13" s="154">
        <v>264.92</v>
      </c>
      <c r="I13" s="9">
        <v>100800</v>
      </c>
      <c r="J13" s="1">
        <v>0.97899999999999998</v>
      </c>
      <c r="K13" s="9">
        <f t="shared" si="6"/>
        <v>98683.199999999997</v>
      </c>
      <c r="L13" s="36">
        <v>94.017857142857139</v>
      </c>
      <c r="M13" s="157">
        <f t="shared" si="7"/>
        <v>94770</v>
      </c>
      <c r="N13" s="154">
        <v>192.33</v>
      </c>
      <c r="O13" s="22">
        <v>43834</v>
      </c>
      <c r="P13" s="42">
        <v>80640</v>
      </c>
      <c r="Q13" s="1">
        <v>0.91900000000000004</v>
      </c>
      <c r="R13" s="24">
        <f t="shared" ref="R13" si="13">P13*Q13</f>
        <v>74108.160000000003</v>
      </c>
      <c r="S13" s="36">
        <v>71.579861111111114</v>
      </c>
      <c r="T13" s="158">
        <f t="shared" ref="T13" si="14">P13*S13/100</f>
        <v>57722</v>
      </c>
      <c r="U13" s="154">
        <v>429.57</v>
      </c>
    </row>
    <row r="14" spans="1:21" x14ac:dyDescent="0.2">
      <c r="A14" s="60"/>
      <c r="B14" s="99">
        <v>104400</v>
      </c>
      <c r="C14" s="152">
        <v>0.96799999999999997</v>
      </c>
      <c r="D14" s="24">
        <f t="shared" si="12"/>
        <v>101059.2</v>
      </c>
      <c r="E14" s="97">
        <v>91.340996168582379</v>
      </c>
      <c r="F14" s="24">
        <f t="shared" si="11"/>
        <v>95360</v>
      </c>
      <c r="G14" s="154">
        <v>264.29000000000002</v>
      </c>
      <c r="H14" s="22">
        <v>43836</v>
      </c>
      <c r="I14" s="9">
        <v>100800</v>
      </c>
      <c r="J14" s="1">
        <v>0.97599999999999998</v>
      </c>
      <c r="K14" s="9">
        <f t="shared" si="6"/>
        <v>98380.800000000003</v>
      </c>
      <c r="L14" s="36">
        <v>94.017857142857139</v>
      </c>
      <c r="M14" s="157">
        <f t="shared" si="7"/>
        <v>94770</v>
      </c>
      <c r="N14" s="154">
        <v>192.62</v>
      </c>
      <c r="P14" s="42">
        <v>80640</v>
      </c>
      <c r="Q14" s="1">
        <v>0.96599999999999997</v>
      </c>
      <c r="R14" s="24">
        <f t="shared" ref="R14:R24" si="15">P14*Q14</f>
        <v>77898.239999999991</v>
      </c>
      <c r="S14" s="36">
        <v>92.361111111111114</v>
      </c>
      <c r="T14" s="158">
        <f t="shared" ref="T14:T24" si="16">P14*S14/100</f>
        <v>74480</v>
      </c>
      <c r="U14" s="154">
        <v>430.37</v>
      </c>
    </row>
    <row r="15" spans="1:21" x14ac:dyDescent="0.2">
      <c r="A15" s="98">
        <v>43835</v>
      </c>
      <c r="B15" s="99">
        <v>104400</v>
      </c>
      <c r="C15" s="152">
        <v>0.98399999999999999</v>
      </c>
      <c r="D15" s="24">
        <f t="shared" si="12"/>
        <v>102729.59999999999</v>
      </c>
      <c r="E15" s="97">
        <v>95.908045977011497</v>
      </c>
      <c r="F15" s="24">
        <f t="shared" si="11"/>
        <v>100128</v>
      </c>
      <c r="G15" s="154">
        <v>266.14</v>
      </c>
      <c r="I15" s="9">
        <v>100800</v>
      </c>
      <c r="J15" s="1">
        <v>0.98599999999999999</v>
      </c>
      <c r="K15" s="9">
        <f t="shared" si="6"/>
        <v>99388.800000000003</v>
      </c>
      <c r="L15" s="36">
        <v>94.017857142857139</v>
      </c>
      <c r="M15" s="157">
        <f t="shared" si="7"/>
        <v>94770</v>
      </c>
      <c r="N15" s="154">
        <v>192.6</v>
      </c>
      <c r="O15" s="27">
        <v>43835</v>
      </c>
      <c r="P15" s="42">
        <v>80640</v>
      </c>
      <c r="Q15" s="1">
        <v>0.99399999999999999</v>
      </c>
      <c r="R15" s="24">
        <f t="shared" si="15"/>
        <v>80156.160000000003</v>
      </c>
      <c r="S15" s="36">
        <v>94.670138888888886</v>
      </c>
      <c r="T15" s="158">
        <f t="shared" si="16"/>
        <v>76342</v>
      </c>
      <c r="U15" s="154">
        <v>429.31</v>
      </c>
    </row>
    <row r="16" spans="1:21" x14ac:dyDescent="0.2">
      <c r="B16" s="99">
        <v>104400</v>
      </c>
      <c r="C16" s="152">
        <v>0.97699999999999998</v>
      </c>
      <c r="D16" s="24">
        <f t="shared" si="12"/>
        <v>101998.8</v>
      </c>
      <c r="E16" s="97">
        <v>95.908045977011497</v>
      </c>
      <c r="F16" s="24">
        <f t="shared" si="11"/>
        <v>100128</v>
      </c>
      <c r="G16" s="154">
        <v>265.60000000000002</v>
      </c>
      <c r="H16" s="22">
        <v>43837</v>
      </c>
      <c r="I16" s="9">
        <v>100800</v>
      </c>
      <c r="J16" s="1">
        <v>0.97699999999999998</v>
      </c>
      <c r="K16" s="9">
        <f t="shared" si="6"/>
        <v>98481.599999999991</v>
      </c>
      <c r="L16" s="36">
        <v>94.017857142857139</v>
      </c>
      <c r="M16" s="157">
        <f t="shared" si="7"/>
        <v>94770</v>
      </c>
      <c r="N16" s="154">
        <v>192.4</v>
      </c>
      <c r="P16" s="42">
        <v>80640</v>
      </c>
      <c r="Q16" s="1">
        <v>0.96699999999999997</v>
      </c>
      <c r="R16" s="24">
        <f t="shared" si="15"/>
        <v>77978.880000000005</v>
      </c>
      <c r="S16" s="36">
        <v>94.670138888888886</v>
      </c>
      <c r="T16" s="158">
        <f t="shared" si="16"/>
        <v>76342</v>
      </c>
      <c r="U16" s="154">
        <v>429.75</v>
      </c>
    </row>
    <row r="17" spans="1:21" x14ac:dyDescent="0.2">
      <c r="A17" s="22">
        <v>43836</v>
      </c>
      <c r="B17" s="99">
        <v>104400</v>
      </c>
      <c r="C17" s="152">
        <v>0.98299999999999998</v>
      </c>
      <c r="D17" s="24">
        <f t="shared" si="12"/>
        <v>102625.2</v>
      </c>
      <c r="E17" s="97">
        <v>95.908045977011497</v>
      </c>
      <c r="F17" s="24">
        <f t="shared" si="11"/>
        <v>100128</v>
      </c>
      <c r="G17" s="154">
        <v>266.23</v>
      </c>
      <c r="I17" s="9">
        <v>100800</v>
      </c>
      <c r="J17" s="1">
        <v>0.98699999999999999</v>
      </c>
      <c r="K17" s="9">
        <f t="shared" si="6"/>
        <v>99489.600000000006</v>
      </c>
      <c r="L17" s="36">
        <v>94.017857142857139</v>
      </c>
      <c r="M17" s="157">
        <f t="shared" si="7"/>
        <v>94770</v>
      </c>
      <c r="N17" s="154">
        <v>192.64</v>
      </c>
      <c r="O17" s="22">
        <v>43836</v>
      </c>
      <c r="P17" s="42">
        <v>80640</v>
      </c>
      <c r="Q17" s="1">
        <v>0.97699999999999998</v>
      </c>
      <c r="R17" s="24">
        <f t="shared" si="15"/>
        <v>78785.279999999999</v>
      </c>
      <c r="S17" s="36">
        <v>94.670138888888886</v>
      </c>
      <c r="T17" s="158">
        <f t="shared" si="16"/>
        <v>76342</v>
      </c>
      <c r="U17" s="154">
        <v>428.5</v>
      </c>
    </row>
    <row r="18" spans="1:21" ht="14.25" customHeight="1" x14ac:dyDescent="0.2">
      <c r="B18" s="99">
        <v>104400</v>
      </c>
      <c r="C18" s="152">
        <v>0.98099999999999998</v>
      </c>
      <c r="D18" s="24">
        <f t="shared" si="12"/>
        <v>102416.4</v>
      </c>
      <c r="E18" s="97">
        <v>95.908045977011497</v>
      </c>
      <c r="F18" s="24">
        <f t="shared" si="11"/>
        <v>100128</v>
      </c>
      <c r="G18" s="154">
        <v>266.58</v>
      </c>
      <c r="H18" s="22">
        <v>43838</v>
      </c>
      <c r="I18" s="9">
        <v>100800</v>
      </c>
      <c r="J18" s="1">
        <v>0.99</v>
      </c>
      <c r="K18" s="9">
        <f t="shared" si="6"/>
        <v>99792</v>
      </c>
      <c r="L18" s="36">
        <v>97.633928571428569</v>
      </c>
      <c r="M18" s="157">
        <f t="shared" si="7"/>
        <v>98415</v>
      </c>
      <c r="N18" s="154">
        <v>192.79</v>
      </c>
      <c r="P18" s="42">
        <v>80640</v>
      </c>
      <c r="Q18" s="1">
        <v>0.98099999999999998</v>
      </c>
      <c r="R18" s="24">
        <f t="shared" si="15"/>
        <v>79107.839999999997</v>
      </c>
      <c r="S18" s="36">
        <v>94.670138888888886</v>
      </c>
      <c r="T18" s="158">
        <f t="shared" si="16"/>
        <v>76342</v>
      </c>
      <c r="U18" s="154">
        <v>429.19</v>
      </c>
    </row>
    <row r="19" spans="1:21" x14ac:dyDescent="0.2">
      <c r="A19" s="22">
        <v>43837</v>
      </c>
      <c r="B19" s="99">
        <v>104400</v>
      </c>
      <c r="C19" s="152">
        <v>0.98299999999999998</v>
      </c>
      <c r="D19" s="24">
        <f t="shared" si="12"/>
        <v>102625.2</v>
      </c>
      <c r="E19" s="97">
        <v>95.908045977011497</v>
      </c>
      <c r="F19" s="24">
        <f t="shared" si="11"/>
        <v>100128</v>
      </c>
      <c r="G19" s="154">
        <v>266.14999999999998</v>
      </c>
      <c r="I19" s="9">
        <v>100800</v>
      </c>
      <c r="J19" s="1">
        <v>0.99</v>
      </c>
      <c r="K19" s="9">
        <f t="shared" si="6"/>
        <v>99792</v>
      </c>
      <c r="L19" s="36">
        <v>97.633928571428569</v>
      </c>
      <c r="M19" s="157">
        <f t="shared" si="7"/>
        <v>98415</v>
      </c>
      <c r="N19" s="154">
        <v>192.1</v>
      </c>
      <c r="O19" s="22">
        <v>43837</v>
      </c>
      <c r="P19" s="42">
        <v>80640</v>
      </c>
      <c r="Q19" s="1">
        <v>0.97699999999999998</v>
      </c>
      <c r="R19" s="24">
        <f t="shared" si="15"/>
        <v>78785.279999999999</v>
      </c>
      <c r="S19" s="36">
        <v>94.670138888888886</v>
      </c>
      <c r="T19" s="158">
        <f t="shared" si="16"/>
        <v>76342</v>
      </c>
      <c r="U19" s="154">
        <v>428.58</v>
      </c>
    </row>
    <row r="20" spans="1:21" x14ac:dyDescent="0.2">
      <c r="B20" s="99">
        <v>104400</v>
      </c>
      <c r="C20" s="152">
        <v>0.98499999999999999</v>
      </c>
      <c r="D20" s="24">
        <f t="shared" si="12"/>
        <v>102834</v>
      </c>
      <c r="E20" s="97">
        <v>95.908045977011497</v>
      </c>
      <c r="F20" s="24">
        <f t="shared" si="11"/>
        <v>100128</v>
      </c>
      <c r="G20" s="154">
        <v>266.93</v>
      </c>
      <c r="H20" s="22">
        <v>43839</v>
      </c>
      <c r="I20" s="9">
        <v>100800</v>
      </c>
      <c r="J20" s="1">
        <v>0.97299999999999998</v>
      </c>
      <c r="K20" s="9">
        <f t="shared" si="6"/>
        <v>98078.399999999994</v>
      </c>
      <c r="L20" s="36">
        <v>94.017857142857139</v>
      </c>
      <c r="M20" s="157">
        <f t="shared" si="7"/>
        <v>94770</v>
      </c>
      <c r="N20" s="154">
        <v>192.83</v>
      </c>
      <c r="P20" s="42">
        <v>80640</v>
      </c>
      <c r="Q20" s="1">
        <v>0.98099999999999998</v>
      </c>
      <c r="R20" s="24">
        <f t="shared" si="15"/>
        <v>79107.839999999997</v>
      </c>
      <c r="S20" s="36">
        <v>92.361111111111114</v>
      </c>
      <c r="T20" s="158">
        <f t="shared" si="16"/>
        <v>74480</v>
      </c>
      <c r="U20" s="154">
        <v>428.31</v>
      </c>
    </row>
    <row r="21" spans="1:21" x14ac:dyDescent="0.2">
      <c r="A21" s="22">
        <v>43838</v>
      </c>
      <c r="B21" s="99">
        <v>104400</v>
      </c>
      <c r="C21" s="152">
        <v>0.98099999999999998</v>
      </c>
      <c r="D21" s="24">
        <f t="shared" si="12"/>
        <v>102416.4</v>
      </c>
      <c r="E21" s="97">
        <v>95.908045977011497</v>
      </c>
      <c r="F21" s="24">
        <f t="shared" si="11"/>
        <v>100128</v>
      </c>
      <c r="G21" s="154">
        <v>266.72000000000003</v>
      </c>
      <c r="I21" s="9">
        <v>100800</v>
      </c>
      <c r="J21" s="1">
        <v>0.98099999999999998</v>
      </c>
      <c r="K21" s="9">
        <f t="shared" si="6"/>
        <v>98884.800000000003</v>
      </c>
      <c r="L21" s="36">
        <v>94.017857142857139</v>
      </c>
      <c r="M21" s="157">
        <f t="shared" si="7"/>
        <v>94770</v>
      </c>
      <c r="N21" s="154">
        <v>192.32</v>
      </c>
      <c r="O21" s="22">
        <v>43838</v>
      </c>
      <c r="P21" s="42">
        <v>80640</v>
      </c>
      <c r="Q21" s="1">
        <v>0.97399999999999998</v>
      </c>
      <c r="R21" s="24">
        <f t="shared" si="15"/>
        <v>78543.360000000001</v>
      </c>
      <c r="S21" s="36">
        <v>94.670138888888886</v>
      </c>
      <c r="T21" s="158">
        <f t="shared" si="16"/>
        <v>76342</v>
      </c>
      <c r="U21" s="154">
        <v>428.7</v>
      </c>
    </row>
    <row r="22" spans="1:21" x14ac:dyDescent="0.2">
      <c r="B22" s="99">
        <v>104400</v>
      </c>
      <c r="C22" s="152">
        <v>0.98299999999999998</v>
      </c>
      <c r="D22" s="24">
        <f t="shared" si="12"/>
        <v>102625.2</v>
      </c>
      <c r="E22" s="97">
        <v>95.908045977011497</v>
      </c>
      <c r="F22" s="24">
        <f t="shared" si="11"/>
        <v>100128</v>
      </c>
      <c r="G22" s="154">
        <v>266.04000000000002</v>
      </c>
      <c r="H22" s="22">
        <v>43840</v>
      </c>
      <c r="I22" s="9">
        <v>100800</v>
      </c>
      <c r="J22" s="1">
        <v>0.97299999999999998</v>
      </c>
      <c r="K22" s="9">
        <f t="shared" si="6"/>
        <v>98078.399999999994</v>
      </c>
      <c r="L22" s="36">
        <v>94.017857142857139</v>
      </c>
      <c r="M22" s="157">
        <f t="shared" si="7"/>
        <v>94770</v>
      </c>
      <c r="N22" s="154">
        <v>192.64</v>
      </c>
      <c r="P22" s="42">
        <v>80640</v>
      </c>
      <c r="Q22" s="1">
        <v>0.99299999999999999</v>
      </c>
      <c r="R22" s="24">
        <f t="shared" si="15"/>
        <v>80075.520000000004</v>
      </c>
      <c r="S22" s="36">
        <v>96.979166666666671</v>
      </c>
      <c r="T22" s="158">
        <f t="shared" si="16"/>
        <v>78204</v>
      </c>
      <c r="U22" s="154">
        <v>428.02</v>
      </c>
    </row>
    <row r="23" spans="1:21" x14ac:dyDescent="0.2">
      <c r="A23" s="22">
        <v>43839</v>
      </c>
      <c r="B23" s="99">
        <v>104400</v>
      </c>
      <c r="C23" s="152">
        <v>0.97299999999999998</v>
      </c>
      <c r="D23" s="24">
        <f t="shared" si="12"/>
        <v>101581.2</v>
      </c>
      <c r="E23" s="97">
        <v>95.908045977011497</v>
      </c>
      <c r="F23" s="24">
        <f t="shared" si="11"/>
        <v>100128</v>
      </c>
      <c r="G23" s="154">
        <v>265.93</v>
      </c>
      <c r="I23" s="9">
        <v>100800</v>
      </c>
      <c r="J23" s="1">
        <v>0.97599999999999998</v>
      </c>
      <c r="K23" s="9">
        <f t="shared" si="6"/>
        <v>98380.800000000003</v>
      </c>
      <c r="L23" s="36">
        <v>94.017857142857139</v>
      </c>
      <c r="M23" s="157">
        <f t="shared" si="7"/>
        <v>94770</v>
      </c>
      <c r="N23" s="154">
        <v>192.93</v>
      </c>
      <c r="O23" s="22">
        <v>43839</v>
      </c>
      <c r="P23" s="42">
        <v>80640</v>
      </c>
      <c r="Q23" s="1">
        <v>0.97199999999999998</v>
      </c>
      <c r="R23" s="24">
        <f t="shared" si="15"/>
        <v>78382.080000000002</v>
      </c>
      <c r="S23" s="36">
        <v>94.670138888888886</v>
      </c>
      <c r="T23" s="158">
        <f t="shared" si="16"/>
        <v>76342</v>
      </c>
      <c r="U23" s="154">
        <v>427.18</v>
      </c>
    </row>
    <row r="24" spans="1:21" x14ac:dyDescent="0.2">
      <c r="B24" s="99">
        <v>104400</v>
      </c>
      <c r="C24" s="152">
        <v>0.97099999999999997</v>
      </c>
      <c r="D24" s="24">
        <f t="shared" si="12"/>
        <v>101372.4</v>
      </c>
      <c r="E24" s="97">
        <v>95.908045977011497</v>
      </c>
      <c r="F24" s="24">
        <f t="shared" si="11"/>
        <v>100128</v>
      </c>
      <c r="G24" s="154">
        <v>265.38</v>
      </c>
      <c r="H24" s="22">
        <v>43841</v>
      </c>
      <c r="I24" s="9">
        <v>100800</v>
      </c>
      <c r="J24" s="1">
        <v>0.96499999999999997</v>
      </c>
      <c r="K24" s="9">
        <f t="shared" si="6"/>
        <v>97272</v>
      </c>
      <c r="L24" s="36">
        <v>94.017857142857139</v>
      </c>
      <c r="M24" s="157">
        <f t="shared" si="7"/>
        <v>94770</v>
      </c>
      <c r="N24" s="154">
        <v>192.37</v>
      </c>
      <c r="P24" s="42">
        <v>80640</v>
      </c>
      <c r="Q24" s="1">
        <v>0.97599999999999998</v>
      </c>
      <c r="R24" s="24">
        <f t="shared" si="15"/>
        <v>78704.639999999999</v>
      </c>
      <c r="S24" s="36">
        <v>92.361111111111114</v>
      </c>
      <c r="T24" s="158">
        <f t="shared" si="16"/>
        <v>74480</v>
      </c>
      <c r="U24" s="154">
        <v>428.81</v>
      </c>
    </row>
    <row r="25" spans="1:21" ht="14.25" customHeight="1" x14ac:dyDescent="0.2">
      <c r="A25" s="22">
        <v>43840</v>
      </c>
      <c r="B25" s="99">
        <v>104400</v>
      </c>
      <c r="C25" s="152">
        <v>0.97599999999999998</v>
      </c>
      <c r="D25" s="24">
        <f t="shared" si="12"/>
        <v>101894.39999999999</v>
      </c>
      <c r="E25" s="97">
        <v>95.908045977011497</v>
      </c>
      <c r="F25" s="24">
        <f t="shared" si="11"/>
        <v>100128</v>
      </c>
      <c r="G25" s="154">
        <v>266.5</v>
      </c>
      <c r="I25" s="9">
        <v>100800</v>
      </c>
      <c r="J25" s="1">
        <v>0.98</v>
      </c>
      <c r="K25" s="9">
        <f t="shared" si="6"/>
        <v>98784</v>
      </c>
      <c r="L25" s="36">
        <v>94.017857142857139</v>
      </c>
      <c r="M25" s="157">
        <f t="shared" si="7"/>
        <v>94770</v>
      </c>
      <c r="N25" s="154">
        <v>192.18</v>
      </c>
      <c r="P25" s="277" t="s">
        <v>1</v>
      </c>
      <c r="Q25" s="278"/>
      <c r="R25" s="38">
        <f>SUM(R13:R24)</f>
        <v>941633.27999999991</v>
      </c>
      <c r="S25" s="90">
        <f>T25/R25</f>
        <v>0.94915931603436965</v>
      </c>
      <c r="T25" s="138">
        <f>SUM(T13:T24)</f>
        <v>893760</v>
      </c>
      <c r="U25" s="140">
        <f>AVERAGE(U13:U24)</f>
        <v>428.85750000000002</v>
      </c>
    </row>
    <row r="26" spans="1:21" x14ac:dyDescent="0.2">
      <c r="B26" s="99">
        <v>104400</v>
      </c>
      <c r="C26" s="152">
        <v>0.98399999999999999</v>
      </c>
      <c r="D26" s="24">
        <f t="shared" si="12"/>
        <v>102729.59999999999</v>
      </c>
      <c r="E26" s="97">
        <v>95.908045977011497</v>
      </c>
      <c r="F26" s="24">
        <f t="shared" si="11"/>
        <v>100128</v>
      </c>
      <c r="G26" s="154">
        <v>266.85000000000002</v>
      </c>
      <c r="H26" s="22">
        <v>43842</v>
      </c>
      <c r="I26" s="9">
        <v>100800</v>
      </c>
      <c r="J26" s="1">
        <v>0.98199999999999998</v>
      </c>
      <c r="K26" s="9">
        <f t="shared" si="6"/>
        <v>98985.599999999991</v>
      </c>
      <c r="L26" s="36">
        <v>94.017857142857139</v>
      </c>
      <c r="M26" s="157">
        <f t="shared" si="7"/>
        <v>94770</v>
      </c>
      <c r="N26" s="154">
        <v>192.27</v>
      </c>
      <c r="P26" s="42"/>
      <c r="Q26" s="1"/>
      <c r="R26" s="24"/>
      <c r="S26" s="36"/>
      <c r="T26" s="158"/>
      <c r="U26" s="56"/>
    </row>
    <row r="27" spans="1:21" ht="12.75" customHeight="1" x14ac:dyDescent="0.2">
      <c r="A27" s="22">
        <v>43841</v>
      </c>
      <c r="B27" s="99">
        <v>104400</v>
      </c>
      <c r="C27" s="152">
        <v>0.97699999999999998</v>
      </c>
      <c r="D27" s="24">
        <f t="shared" si="12"/>
        <v>101998.8</v>
      </c>
      <c r="E27" s="97">
        <v>93.624521072796938</v>
      </c>
      <c r="F27" s="24">
        <f t="shared" si="11"/>
        <v>97744</v>
      </c>
      <c r="G27" s="154">
        <v>266.60000000000002</v>
      </c>
      <c r="I27" s="9">
        <v>100800</v>
      </c>
      <c r="J27" s="1">
        <v>0.97399999999999998</v>
      </c>
      <c r="K27" s="9">
        <f t="shared" si="6"/>
        <v>98179.199999999997</v>
      </c>
      <c r="L27" s="36">
        <v>94.017857142857139</v>
      </c>
      <c r="M27" s="157">
        <f t="shared" si="7"/>
        <v>94770</v>
      </c>
      <c r="N27" s="154">
        <v>192.87</v>
      </c>
      <c r="O27" s="45"/>
      <c r="P27" s="293" t="s">
        <v>24</v>
      </c>
      <c r="Q27" s="294"/>
      <c r="R27" s="294"/>
      <c r="S27" s="294"/>
      <c r="T27" s="294"/>
      <c r="U27" s="295"/>
    </row>
    <row r="28" spans="1:21" ht="12.75" customHeight="1" x14ac:dyDescent="0.2">
      <c r="B28" s="99">
        <v>104400</v>
      </c>
      <c r="C28" s="152">
        <v>0.98199999999999998</v>
      </c>
      <c r="D28" s="24">
        <f t="shared" si="12"/>
        <v>102520.8</v>
      </c>
      <c r="E28" s="97">
        <v>95.908045977011497</v>
      </c>
      <c r="F28" s="24">
        <f t="shared" si="11"/>
        <v>100128</v>
      </c>
      <c r="G28" s="154">
        <v>266.91000000000003</v>
      </c>
      <c r="H28" s="22">
        <v>43843</v>
      </c>
      <c r="I28" s="9">
        <v>100800</v>
      </c>
      <c r="J28" s="1">
        <v>0.97699999999999998</v>
      </c>
      <c r="K28" s="9">
        <f t="shared" si="6"/>
        <v>98481.599999999991</v>
      </c>
      <c r="L28" s="36">
        <v>94.017857142857139</v>
      </c>
      <c r="M28" s="157">
        <f t="shared" si="7"/>
        <v>94770</v>
      </c>
      <c r="N28" s="154">
        <v>193.25</v>
      </c>
      <c r="O28" s="22">
        <v>43840</v>
      </c>
      <c r="P28" s="42">
        <v>84240</v>
      </c>
      <c r="Q28" s="1">
        <v>0.93500000000000005</v>
      </c>
      <c r="R28" s="24">
        <f t="shared" ref="R28" si="17">P28*Q28</f>
        <v>78764.400000000009</v>
      </c>
      <c r="S28" s="36">
        <v>51.851851851851848</v>
      </c>
      <c r="T28" s="158">
        <f t="shared" ref="T28" si="18">P28*S28/100</f>
        <v>43680</v>
      </c>
      <c r="U28" s="154">
        <v>366.75</v>
      </c>
    </row>
    <row r="29" spans="1:21" ht="12.75" customHeight="1" x14ac:dyDescent="0.2">
      <c r="A29" s="22">
        <v>43842</v>
      </c>
      <c r="B29" s="99">
        <v>104400</v>
      </c>
      <c r="C29" s="152">
        <v>0.98</v>
      </c>
      <c r="D29" s="24">
        <f t="shared" si="12"/>
        <v>102312</v>
      </c>
      <c r="E29" s="97">
        <v>95.908045977011497</v>
      </c>
      <c r="F29" s="24">
        <f t="shared" si="11"/>
        <v>100128</v>
      </c>
      <c r="G29" s="154">
        <v>266.73</v>
      </c>
      <c r="I29" s="9">
        <v>100800</v>
      </c>
      <c r="J29" s="1">
        <v>0.999</v>
      </c>
      <c r="K29" s="9">
        <f t="shared" si="6"/>
        <v>100699.2</v>
      </c>
      <c r="L29" s="36">
        <v>97.633928571428569</v>
      </c>
      <c r="M29" s="157">
        <f t="shared" si="7"/>
        <v>98415</v>
      </c>
      <c r="N29" s="160">
        <v>192.64</v>
      </c>
      <c r="P29" s="42">
        <v>84240</v>
      </c>
      <c r="Q29" s="1">
        <v>0.97099999999999997</v>
      </c>
      <c r="R29" s="24">
        <f t="shared" ref="R29:R35" si="19">P29*Q29</f>
        <v>81797.039999999994</v>
      </c>
      <c r="S29" s="36">
        <v>85.18518518518519</v>
      </c>
      <c r="T29" s="158">
        <f t="shared" ref="T29:T35" si="20">P29*S29/100</f>
        <v>71760</v>
      </c>
      <c r="U29" s="154">
        <v>366.6</v>
      </c>
    </row>
    <row r="30" spans="1:21" ht="12.75" customHeight="1" x14ac:dyDescent="0.2">
      <c r="B30" s="99">
        <v>104400</v>
      </c>
      <c r="C30" s="152">
        <v>0.999</v>
      </c>
      <c r="D30" s="24">
        <f t="shared" si="12"/>
        <v>104295.6</v>
      </c>
      <c r="E30" s="97">
        <v>95.908045977011497</v>
      </c>
      <c r="F30" s="24">
        <f t="shared" si="11"/>
        <v>100128</v>
      </c>
      <c r="G30" s="154">
        <v>267.16000000000003</v>
      </c>
      <c r="H30" s="22">
        <v>43844</v>
      </c>
      <c r="I30" s="9">
        <v>100800</v>
      </c>
      <c r="J30" s="1">
        <v>0.97799999999999998</v>
      </c>
      <c r="K30" s="9">
        <f t="shared" si="6"/>
        <v>98582.399999999994</v>
      </c>
      <c r="L30" s="36">
        <v>94.017857142857139</v>
      </c>
      <c r="M30" s="157">
        <f t="shared" si="7"/>
        <v>94770</v>
      </c>
      <c r="N30" s="154">
        <v>193.19</v>
      </c>
      <c r="O30" s="22">
        <v>43841</v>
      </c>
      <c r="P30" s="42">
        <v>84240</v>
      </c>
      <c r="Q30" s="1">
        <v>0.95</v>
      </c>
      <c r="R30" s="24">
        <f t="shared" si="19"/>
        <v>80028</v>
      </c>
      <c r="S30" s="36">
        <v>83.333333333333343</v>
      </c>
      <c r="T30" s="158">
        <f t="shared" si="20"/>
        <v>70200.000000000015</v>
      </c>
      <c r="U30" s="154">
        <v>367.02</v>
      </c>
    </row>
    <row r="31" spans="1:21" ht="14.25" customHeight="1" x14ac:dyDescent="0.2">
      <c r="B31" s="280" t="s">
        <v>1</v>
      </c>
      <c r="C31" s="280"/>
      <c r="D31" s="140">
        <f>SUM(D9:D30)</f>
        <v>2224285.92</v>
      </c>
      <c r="E31" s="151">
        <f>F31/D31</f>
        <v>0.95497794636042121</v>
      </c>
      <c r="F31" s="140">
        <f>SUM(F9:F30)</f>
        <v>2124144</v>
      </c>
      <c r="G31" s="140">
        <f>AVERAGE(G9:G30)</f>
        <v>265.98954545454546</v>
      </c>
      <c r="I31" s="9">
        <v>100800</v>
      </c>
      <c r="J31" s="1">
        <v>0.98599999999999999</v>
      </c>
      <c r="K31" s="9">
        <f t="shared" si="6"/>
        <v>99388.800000000003</v>
      </c>
      <c r="L31" s="36">
        <v>94.017857142857139</v>
      </c>
      <c r="M31" s="157">
        <f t="shared" si="7"/>
        <v>94770</v>
      </c>
      <c r="N31" s="154">
        <v>192.73</v>
      </c>
      <c r="P31" s="42">
        <v>84240</v>
      </c>
      <c r="Q31" s="1">
        <v>0.96899999999999997</v>
      </c>
      <c r="R31" s="24">
        <f t="shared" si="19"/>
        <v>81628.56</v>
      </c>
      <c r="S31" s="36">
        <v>87.037037037037038</v>
      </c>
      <c r="T31" s="158">
        <f t="shared" si="20"/>
        <v>73320</v>
      </c>
      <c r="U31" s="154">
        <v>368.39</v>
      </c>
    </row>
    <row r="32" spans="1:21" ht="14.25" customHeight="1" x14ac:dyDescent="0.2">
      <c r="B32" s="23"/>
      <c r="C32" s="55"/>
      <c r="D32" s="24"/>
      <c r="E32" s="97"/>
      <c r="F32" s="24"/>
      <c r="G32" s="24"/>
      <c r="H32" s="22">
        <v>43845</v>
      </c>
      <c r="I32" s="9">
        <v>100800</v>
      </c>
      <c r="J32" s="1">
        <v>0.97599999999999998</v>
      </c>
      <c r="K32" s="9">
        <f t="shared" si="6"/>
        <v>98380.800000000003</v>
      </c>
      <c r="L32" s="36">
        <v>94.017857142857139</v>
      </c>
      <c r="M32" s="157">
        <f t="shared" si="7"/>
        <v>94770</v>
      </c>
      <c r="N32" s="154">
        <v>192.75</v>
      </c>
      <c r="O32" s="22">
        <v>43842</v>
      </c>
      <c r="P32" s="42">
        <v>84240</v>
      </c>
      <c r="Q32" s="1">
        <v>0.99</v>
      </c>
      <c r="R32" s="24">
        <f t="shared" si="19"/>
        <v>83397.600000000006</v>
      </c>
      <c r="S32" s="36">
        <v>92.592592592592595</v>
      </c>
      <c r="T32" s="158">
        <f t="shared" si="20"/>
        <v>78000</v>
      </c>
      <c r="U32" s="154">
        <v>366.89</v>
      </c>
    </row>
    <row r="33" spans="1:21" ht="13.9" customHeight="1" x14ac:dyDescent="0.2">
      <c r="A33" s="45"/>
      <c r="B33" s="281" t="s">
        <v>38</v>
      </c>
      <c r="C33" s="281"/>
      <c r="D33" s="281"/>
      <c r="E33" s="281"/>
      <c r="F33" s="281"/>
      <c r="G33" s="281"/>
      <c r="I33" s="9">
        <v>100800</v>
      </c>
      <c r="J33" s="1">
        <v>0.98399999999999999</v>
      </c>
      <c r="K33" s="9">
        <f t="shared" si="6"/>
        <v>99187.199999999997</v>
      </c>
      <c r="L33" s="36">
        <v>94.017857142857139</v>
      </c>
      <c r="M33" s="157">
        <f t="shared" si="7"/>
        <v>94770</v>
      </c>
      <c r="N33" s="154">
        <v>192.87</v>
      </c>
      <c r="P33" s="42">
        <v>84240</v>
      </c>
      <c r="Q33" s="1">
        <v>0.96699999999999997</v>
      </c>
      <c r="R33" s="24">
        <f t="shared" si="19"/>
        <v>81460.08</v>
      </c>
      <c r="S33" s="36">
        <v>92.592592592592595</v>
      </c>
      <c r="T33" s="158">
        <f t="shared" si="20"/>
        <v>78000</v>
      </c>
      <c r="U33" s="154">
        <v>367.14</v>
      </c>
    </row>
    <row r="34" spans="1:21" x14ac:dyDescent="0.2">
      <c r="A34" s="22">
        <v>43843</v>
      </c>
      <c r="B34" s="99">
        <v>129600</v>
      </c>
      <c r="C34" s="152">
        <v>0.90800000000000003</v>
      </c>
      <c r="D34" s="24">
        <f t="shared" ref="D34" si="21">B34*C34</f>
        <v>117676.8</v>
      </c>
      <c r="E34" s="97">
        <v>39.111111111111114</v>
      </c>
      <c r="F34" s="24">
        <f t="shared" ref="F34:F39" si="22">B34*E34/100</f>
        <v>50688</v>
      </c>
      <c r="G34" s="154">
        <v>185.53</v>
      </c>
      <c r="H34" s="22">
        <v>43846</v>
      </c>
      <c r="I34" s="9">
        <v>100800</v>
      </c>
      <c r="J34" s="1">
        <v>0.97299999999999998</v>
      </c>
      <c r="K34" s="9">
        <f t="shared" si="6"/>
        <v>98078.399999999994</v>
      </c>
      <c r="L34" s="36">
        <v>94.017857142857139</v>
      </c>
      <c r="M34" s="157">
        <f t="shared" si="7"/>
        <v>94770</v>
      </c>
      <c r="N34" s="154">
        <v>192.97</v>
      </c>
      <c r="O34" s="22">
        <v>43843</v>
      </c>
      <c r="P34" s="42">
        <v>84240</v>
      </c>
      <c r="Q34" s="1">
        <v>0.99199999999999999</v>
      </c>
      <c r="R34" s="24">
        <f t="shared" si="19"/>
        <v>83566.080000000002</v>
      </c>
      <c r="S34" s="36">
        <v>96.296296296296291</v>
      </c>
      <c r="T34" s="158">
        <f t="shared" si="20"/>
        <v>81119.999999999985</v>
      </c>
      <c r="U34" s="154">
        <v>366.41</v>
      </c>
    </row>
    <row r="35" spans="1:21" ht="12.75" customHeight="1" x14ac:dyDescent="0.2">
      <c r="B35" s="99">
        <v>129600</v>
      </c>
      <c r="C35" s="152">
        <v>0.95099999999999996</v>
      </c>
      <c r="D35" s="24">
        <f t="shared" ref="D35:D39" si="23">B35*C35</f>
        <v>123249.59999999999</v>
      </c>
      <c r="E35" s="97">
        <v>88</v>
      </c>
      <c r="F35" s="24">
        <f t="shared" si="22"/>
        <v>114048</v>
      </c>
      <c r="G35" s="154">
        <v>185.47</v>
      </c>
      <c r="I35" s="9">
        <v>100800</v>
      </c>
      <c r="J35" s="1">
        <v>0.97599999999999998</v>
      </c>
      <c r="K35" s="9">
        <f t="shared" si="6"/>
        <v>98380.800000000003</v>
      </c>
      <c r="L35" s="36">
        <v>94.017857142857139</v>
      </c>
      <c r="M35" s="157">
        <f t="shared" si="7"/>
        <v>94770</v>
      </c>
      <c r="N35" s="154">
        <v>193.21</v>
      </c>
      <c r="P35" s="42">
        <v>84240</v>
      </c>
      <c r="Q35" s="1">
        <v>0.96499999999999997</v>
      </c>
      <c r="R35" s="24">
        <f t="shared" si="19"/>
        <v>81291.599999999991</v>
      </c>
      <c r="S35" s="36">
        <v>92.592592592592595</v>
      </c>
      <c r="T35" s="158">
        <f t="shared" si="20"/>
        <v>78000</v>
      </c>
      <c r="U35" s="154">
        <v>367.08</v>
      </c>
    </row>
    <row r="36" spans="1:21" x14ac:dyDescent="0.2">
      <c r="A36" s="22">
        <v>43844</v>
      </c>
      <c r="B36" s="99">
        <v>129600</v>
      </c>
      <c r="C36" s="152">
        <v>0.96299999999999997</v>
      </c>
      <c r="D36" s="24">
        <f t="shared" si="23"/>
        <v>124804.8</v>
      </c>
      <c r="E36" s="97">
        <v>91.259259259259267</v>
      </c>
      <c r="F36" s="24">
        <f t="shared" si="22"/>
        <v>118272.00000000001</v>
      </c>
      <c r="G36" s="154">
        <v>185.65</v>
      </c>
      <c r="H36" s="22">
        <v>43847</v>
      </c>
      <c r="I36" s="9">
        <v>100800</v>
      </c>
      <c r="J36" s="1">
        <v>0.97699999999999998</v>
      </c>
      <c r="K36" s="9">
        <f t="shared" si="6"/>
        <v>98481.599999999991</v>
      </c>
      <c r="L36" s="36">
        <v>94.017857142857139</v>
      </c>
      <c r="M36" s="157">
        <f t="shared" si="7"/>
        <v>94770</v>
      </c>
      <c r="N36" s="154">
        <v>193.6</v>
      </c>
      <c r="P36" s="277" t="s">
        <v>1</v>
      </c>
      <c r="Q36" s="278"/>
      <c r="R36" s="38">
        <f>SUM(R28:R35)</f>
        <v>651933.36</v>
      </c>
      <c r="S36" s="90">
        <f>T36/R36</f>
        <v>0.88058080046709075</v>
      </c>
      <c r="T36" s="138">
        <f>SUM(T28:T35)</f>
        <v>574080</v>
      </c>
      <c r="U36" s="140">
        <f>AVERAGE(U28:U35)</f>
        <v>367.03499999999991</v>
      </c>
    </row>
    <row r="37" spans="1:21" x14ac:dyDescent="0.2">
      <c r="B37" s="99">
        <v>129600</v>
      </c>
      <c r="C37" s="152">
        <v>0.95799999999999996</v>
      </c>
      <c r="D37" s="24">
        <f t="shared" si="23"/>
        <v>124156.79999999999</v>
      </c>
      <c r="E37" s="97">
        <v>91.259259259259267</v>
      </c>
      <c r="F37" s="24">
        <f t="shared" si="22"/>
        <v>118272.00000000001</v>
      </c>
      <c r="G37" s="154">
        <v>186.41</v>
      </c>
      <c r="I37" s="9">
        <v>100800</v>
      </c>
      <c r="J37" s="1">
        <v>0.99</v>
      </c>
      <c r="K37" s="9">
        <f t="shared" si="6"/>
        <v>99792</v>
      </c>
      <c r="L37" s="36">
        <v>97.633928571428569</v>
      </c>
      <c r="M37" s="157">
        <f t="shared" si="7"/>
        <v>98415</v>
      </c>
      <c r="N37" s="154">
        <v>193.27</v>
      </c>
      <c r="P37" s="42"/>
      <c r="Q37" s="1"/>
      <c r="R37" s="24"/>
      <c r="S37" s="36"/>
      <c r="T37" s="158"/>
      <c r="U37" s="56"/>
    </row>
    <row r="38" spans="1:21" ht="12.75" customHeight="1" x14ac:dyDescent="0.2">
      <c r="A38" s="22">
        <v>43845</v>
      </c>
      <c r="B38" s="99">
        <v>129600</v>
      </c>
      <c r="C38" s="152">
        <v>0.96099999999999997</v>
      </c>
      <c r="D38" s="24">
        <f t="shared" si="23"/>
        <v>124545.59999999999</v>
      </c>
      <c r="E38" s="97">
        <v>88</v>
      </c>
      <c r="F38" s="24">
        <f t="shared" si="22"/>
        <v>114048</v>
      </c>
      <c r="G38" s="154">
        <v>186.43</v>
      </c>
      <c r="H38" s="22">
        <v>43848</v>
      </c>
      <c r="I38" s="9">
        <v>100800</v>
      </c>
      <c r="J38" s="1">
        <v>0.97299999999999998</v>
      </c>
      <c r="K38" s="9">
        <f t="shared" si="6"/>
        <v>98078.399999999994</v>
      </c>
      <c r="L38" s="36">
        <v>94.017857142857139</v>
      </c>
      <c r="M38" s="157">
        <f t="shared" si="7"/>
        <v>94770</v>
      </c>
      <c r="N38" s="154">
        <v>192.39</v>
      </c>
      <c r="O38" s="45"/>
      <c r="P38" s="293" t="s">
        <v>16</v>
      </c>
      <c r="Q38" s="294"/>
      <c r="R38" s="294"/>
      <c r="S38" s="294"/>
      <c r="T38" s="294"/>
      <c r="U38" s="295"/>
    </row>
    <row r="39" spans="1:21" x14ac:dyDescent="0.2">
      <c r="B39" s="99">
        <v>129600</v>
      </c>
      <c r="C39" s="152">
        <v>0.97499999999999998</v>
      </c>
      <c r="D39" s="24">
        <f t="shared" si="23"/>
        <v>126360</v>
      </c>
      <c r="E39" s="97">
        <v>84.740740740740733</v>
      </c>
      <c r="F39" s="24">
        <f t="shared" si="22"/>
        <v>109823.99999999999</v>
      </c>
      <c r="G39" s="154">
        <v>186.43</v>
      </c>
      <c r="I39" s="9">
        <v>100800</v>
      </c>
      <c r="J39" s="1">
        <v>0.97699999999999998</v>
      </c>
      <c r="K39" s="9">
        <f t="shared" si="6"/>
        <v>98481.599999999991</v>
      </c>
      <c r="L39" s="36">
        <v>94.017857142857139</v>
      </c>
      <c r="M39" s="157">
        <f t="shared" si="7"/>
        <v>94770</v>
      </c>
      <c r="N39" s="154">
        <v>192.81</v>
      </c>
      <c r="O39" s="22">
        <v>43844</v>
      </c>
      <c r="P39" s="42">
        <v>65520</v>
      </c>
      <c r="Q39" s="1">
        <v>0.94099999999999995</v>
      </c>
      <c r="R39" s="24">
        <f t="shared" ref="R39" si="24">P39*Q39</f>
        <v>61654.32</v>
      </c>
      <c r="S39" s="36">
        <v>67.857142857142861</v>
      </c>
      <c r="T39" s="158">
        <f t="shared" ref="T39" si="25">P39*S39/100</f>
        <v>44460</v>
      </c>
      <c r="U39" s="154">
        <v>586.85</v>
      </c>
    </row>
    <row r="40" spans="1:21" x14ac:dyDescent="0.2">
      <c r="B40" s="280" t="s">
        <v>1</v>
      </c>
      <c r="C40" s="280"/>
      <c r="D40" s="140">
        <f>SUM(D34:D39)</f>
        <v>740793.6</v>
      </c>
      <c r="E40" s="151">
        <f>F40/D40</f>
        <v>0.84389497965425186</v>
      </c>
      <c r="F40" s="140">
        <f>SUM(F34:F39)</f>
        <v>625152</v>
      </c>
      <c r="G40" s="140">
        <f>AVERAGE(G34:G39)</f>
        <v>185.98666666666668</v>
      </c>
      <c r="H40" s="22">
        <v>43849</v>
      </c>
      <c r="I40" s="9">
        <v>100800</v>
      </c>
      <c r="J40" s="1">
        <v>0.97</v>
      </c>
      <c r="K40" s="9">
        <f t="shared" si="6"/>
        <v>97776</v>
      </c>
      <c r="L40" s="36">
        <v>94.017857142857139</v>
      </c>
      <c r="M40" s="157">
        <f t="shared" si="7"/>
        <v>94770</v>
      </c>
      <c r="N40" s="154">
        <v>193.14</v>
      </c>
      <c r="P40" s="42">
        <v>65520</v>
      </c>
      <c r="Q40" s="1">
        <v>0.98099999999999998</v>
      </c>
      <c r="R40" s="24">
        <f t="shared" ref="R40:R50" si="26">P40*Q40</f>
        <v>64275.119999999995</v>
      </c>
      <c r="S40" s="36">
        <v>93.956043956043956</v>
      </c>
      <c r="T40" s="158">
        <f t="shared" ref="T40:T50" si="27">P40*S40/100</f>
        <v>61560</v>
      </c>
      <c r="U40" s="154">
        <v>588.5</v>
      </c>
    </row>
    <row r="41" spans="1:21" x14ac:dyDescent="0.2">
      <c r="B41" s="23"/>
      <c r="C41" s="55"/>
      <c r="D41" s="24"/>
      <c r="E41" s="97"/>
      <c r="F41" s="24"/>
      <c r="G41" s="24"/>
      <c r="I41" s="9">
        <v>100800</v>
      </c>
      <c r="J41" s="1">
        <v>0.97799999999999998</v>
      </c>
      <c r="K41" s="9">
        <f t="shared" si="6"/>
        <v>98582.399999999994</v>
      </c>
      <c r="L41" s="36">
        <v>94.017857142857139</v>
      </c>
      <c r="M41" s="157">
        <f t="shared" si="7"/>
        <v>94770</v>
      </c>
      <c r="N41" s="154">
        <v>192.7</v>
      </c>
      <c r="O41" s="22">
        <v>43845</v>
      </c>
      <c r="P41" s="42">
        <v>65520</v>
      </c>
      <c r="Q41" s="1">
        <v>0.97199999999999998</v>
      </c>
      <c r="R41" s="24">
        <f t="shared" si="26"/>
        <v>63685.439999999995</v>
      </c>
      <c r="S41" s="36">
        <v>93.956043956043956</v>
      </c>
      <c r="T41" s="158">
        <f t="shared" si="27"/>
        <v>61560</v>
      </c>
      <c r="U41" s="154">
        <v>587.70000000000005</v>
      </c>
    </row>
    <row r="42" spans="1:21" ht="13.9" customHeight="1" x14ac:dyDescent="0.2">
      <c r="A42" s="45"/>
      <c r="B42" s="281" t="s">
        <v>39</v>
      </c>
      <c r="C42" s="281"/>
      <c r="D42" s="281"/>
      <c r="E42" s="281"/>
      <c r="F42" s="281"/>
      <c r="G42" s="281"/>
      <c r="H42" s="22">
        <v>43850</v>
      </c>
      <c r="I42" s="9">
        <v>100800</v>
      </c>
      <c r="J42" s="1">
        <v>0.98199999999999998</v>
      </c>
      <c r="K42" s="9">
        <f t="shared" si="6"/>
        <v>98985.599999999991</v>
      </c>
      <c r="L42" s="36">
        <v>94.017857142857139</v>
      </c>
      <c r="M42" s="157">
        <f t="shared" si="7"/>
        <v>94770</v>
      </c>
      <c r="N42" s="154">
        <v>193.58</v>
      </c>
      <c r="P42" s="42">
        <v>65520</v>
      </c>
      <c r="Q42" s="1">
        <v>0.98099999999999998</v>
      </c>
      <c r="R42" s="24">
        <f t="shared" si="26"/>
        <v>64275.119999999995</v>
      </c>
      <c r="S42" s="36">
        <v>93.956043956043956</v>
      </c>
      <c r="T42" s="158">
        <f t="shared" si="27"/>
        <v>61560</v>
      </c>
      <c r="U42" s="154">
        <v>588.02</v>
      </c>
    </row>
    <row r="43" spans="1:21" ht="14.25" customHeight="1" x14ac:dyDescent="0.2">
      <c r="A43" s="22">
        <v>43846</v>
      </c>
      <c r="B43" s="99">
        <v>97200</v>
      </c>
      <c r="C43" s="152">
        <v>0.88600000000000001</v>
      </c>
      <c r="D43" s="24">
        <f t="shared" ref="D43" si="28">B43*C43</f>
        <v>86119.2</v>
      </c>
      <c r="E43" s="97">
        <v>54.185185185185183</v>
      </c>
      <c r="F43" s="24">
        <f t="shared" ref="F43:F52" si="29">B43*E43/100</f>
        <v>52668</v>
      </c>
      <c r="G43" s="154">
        <v>301.95</v>
      </c>
      <c r="I43" s="9">
        <v>100800</v>
      </c>
      <c r="J43" s="1">
        <v>0.97299999999999998</v>
      </c>
      <c r="K43" s="9">
        <f t="shared" si="6"/>
        <v>98078.399999999994</v>
      </c>
      <c r="L43" s="36">
        <v>94.017857142857139</v>
      </c>
      <c r="M43" s="157">
        <f t="shared" si="7"/>
        <v>94770</v>
      </c>
      <c r="N43" s="154">
        <v>193.35</v>
      </c>
      <c r="O43" s="22">
        <v>43846</v>
      </c>
      <c r="P43" s="42">
        <v>65520</v>
      </c>
      <c r="Q43" s="1">
        <v>0.95899999999999996</v>
      </c>
      <c r="R43" s="24">
        <f t="shared" si="26"/>
        <v>62833.68</v>
      </c>
      <c r="S43" s="36">
        <v>93.956043956043956</v>
      </c>
      <c r="T43" s="158">
        <f t="shared" si="27"/>
        <v>61560</v>
      </c>
      <c r="U43" s="154">
        <v>587.55999999999995</v>
      </c>
    </row>
    <row r="44" spans="1:21" x14ac:dyDescent="0.2">
      <c r="B44" s="99">
        <v>97200</v>
      </c>
      <c r="C44" s="152">
        <v>0.97799999999999998</v>
      </c>
      <c r="D44" s="24">
        <f t="shared" ref="D44:D52" si="30">B44*C44</f>
        <v>95061.599999999991</v>
      </c>
      <c r="E44" s="97">
        <v>93.592592592592595</v>
      </c>
      <c r="F44" s="24">
        <f t="shared" si="29"/>
        <v>90972</v>
      </c>
      <c r="G44" s="154">
        <v>305.62</v>
      </c>
      <c r="H44" s="22">
        <v>43851</v>
      </c>
      <c r="I44" s="9">
        <v>100800</v>
      </c>
      <c r="J44" s="1">
        <v>0.97899999999999998</v>
      </c>
      <c r="K44" s="9">
        <f t="shared" si="6"/>
        <v>98683.199999999997</v>
      </c>
      <c r="L44" s="36">
        <v>94.017857142857139</v>
      </c>
      <c r="M44" s="157">
        <f t="shared" si="7"/>
        <v>94770</v>
      </c>
      <c r="N44" s="154">
        <v>193.65</v>
      </c>
      <c r="P44" s="42">
        <v>65520</v>
      </c>
      <c r="Q44" s="1">
        <v>0.97099999999999997</v>
      </c>
      <c r="R44" s="24">
        <f t="shared" si="26"/>
        <v>63619.92</v>
      </c>
      <c r="S44" s="36">
        <v>93.956043956043956</v>
      </c>
      <c r="T44" s="158">
        <f t="shared" si="27"/>
        <v>61560</v>
      </c>
      <c r="U44" s="154">
        <v>586.6</v>
      </c>
    </row>
    <row r="45" spans="1:21" x14ac:dyDescent="0.2">
      <c r="A45" s="22">
        <v>43847</v>
      </c>
      <c r="B45" s="99">
        <v>97200</v>
      </c>
      <c r="C45" s="152">
        <v>0.97199999999999998</v>
      </c>
      <c r="D45" s="24">
        <f t="shared" si="30"/>
        <v>94478.399999999994</v>
      </c>
      <c r="E45" s="97">
        <v>96.055555555555557</v>
      </c>
      <c r="F45" s="24">
        <f t="shared" si="29"/>
        <v>93366</v>
      </c>
      <c r="G45" s="154">
        <v>305.37</v>
      </c>
      <c r="I45" s="9">
        <v>100800</v>
      </c>
      <c r="J45" s="1">
        <v>0.99</v>
      </c>
      <c r="K45" s="9">
        <f t="shared" si="6"/>
        <v>99792</v>
      </c>
      <c r="L45" s="36">
        <v>97.633928571428569</v>
      </c>
      <c r="M45" s="157">
        <f t="shared" si="7"/>
        <v>98415</v>
      </c>
      <c r="N45" s="154">
        <v>194.02</v>
      </c>
      <c r="O45" s="22">
        <v>43847</v>
      </c>
      <c r="P45" s="42">
        <v>65520</v>
      </c>
      <c r="Q45" s="1">
        <v>0.96699999999999997</v>
      </c>
      <c r="R45" s="24">
        <f t="shared" si="26"/>
        <v>63357.84</v>
      </c>
      <c r="S45" s="36">
        <v>93.956043956043956</v>
      </c>
      <c r="T45" s="158">
        <f t="shared" si="27"/>
        <v>61560</v>
      </c>
      <c r="U45" s="154">
        <v>586.33000000000004</v>
      </c>
    </row>
    <row r="46" spans="1:21" ht="12.75" customHeight="1" x14ac:dyDescent="0.2">
      <c r="B46" s="99">
        <v>97200</v>
      </c>
      <c r="C46" s="152">
        <v>0.98499999999999999</v>
      </c>
      <c r="D46" s="24">
        <f t="shared" si="30"/>
        <v>95742</v>
      </c>
      <c r="E46" s="97">
        <v>96.055555555555557</v>
      </c>
      <c r="F46" s="24">
        <f t="shared" si="29"/>
        <v>93366</v>
      </c>
      <c r="G46" s="154">
        <v>305.87</v>
      </c>
      <c r="I46" s="277" t="s">
        <v>1</v>
      </c>
      <c r="J46" s="278"/>
      <c r="K46" s="38">
        <f>SUM(K4:K45)</f>
        <v>4144291.2</v>
      </c>
      <c r="L46" s="90">
        <f>M46/K46</f>
        <v>0.96307783584319551</v>
      </c>
      <c r="M46" s="138">
        <f>SUM(M4:M45)</f>
        <v>3991275</v>
      </c>
      <c r="N46" s="140">
        <f>AVERAGE(N4:N45)</f>
        <v>192.80380952380955</v>
      </c>
      <c r="P46" s="42">
        <v>65520</v>
      </c>
      <c r="Q46" s="1">
        <v>0.97199999999999998</v>
      </c>
      <c r="R46" s="24">
        <f t="shared" si="26"/>
        <v>63685.439999999995</v>
      </c>
      <c r="S46" s="36">
        <v>93.956043956043956</v>
      </c>
      <c r="T46" s="158">
        <f t="shared" si="27"/>
        <v>61560</v>
      </c>
      <c r="U46" s="154">
        <v>586.46</v>
      </c>
    </row>
    <row r="47" spans="1:21" ht="12.75" customHeight="1" x14ac:dyDescent="0.2">
      <c r="A47" s="22">
        <v>43848</v>
      </c>
      <c r="B47" s="99">
        <v>97200</v>
      </c>
      <c r="C47" s="152">
        <v>0.97399999999999998</v>
      </c>
      <c r="D47" s="24">
        <f t="shared" si="30"/>
        <v>94672.8</v>
      </c>
      <c r="E47" s="97">
        <v>96.055555555555557</v>
      </c>
      <c r="F47" s="24">
        <f t="shared" si="29"/>
        <v>93366</v>
      </c>
      <c r="G47" s="154">
        <v>306.97000000000003</v>
      </c>
      <c r="I47" s="7"/>
      <c r="J47" s="1"/>
      <c r="K47" s="9"/>
      <c r="L47" s="36"/>
      <c r="M47" s="157"/>
      <c r="N47" s="24"/>
      <c r="O47" s="22">
        <v>43848</v>
      </c>
      <c r="P47" s="42">
        <v>65520</v>
      </c>
      <c r="Q47" s="1">
        <v>0.96299999999999997</v>
      </c>
      <c r="R47" s="24">
        <f t="shared" si="26"/>
        <v>63095.759999999995</v>
      </c>
      <c r="S47" s="36">
        <v>93.956043956043956</v>
      </c>
      <c r="T47" s="158">
        <f t="shared" si="27"/>
        <v>61560</v>
      </c>
      <c r="U47" s="154">
        <v>586.1</v>
      </c>
    </row>
    <row r="48" spans="1:21" ht="14.25" customHeight="1" x14ac:dyDescent="0.2">
      <c r="B48" s="99">
        <v>97200</v>
      </c>
      <c r="C48" s="152">
        <v>0.97299999999999998</v>
      </c>
      <c r="D48" s="24">
        <f t="shared" si="30"/>
        <v>94575.599999999991</v>
      </c>
      <c r="E48" s="97">
        <v>96.055555555555557</v>
      </c>
      <c r="F48" s="24">
        <f t="shared" si="29"/>
        <v>93366</v>
      </c>
      <c r="G48" s="154">
        <v>305.2</v>
      </c>
      <c r="H48" s="45"/>
      <c r="I48" s="282" t="s">
        <v>14</v>
      </c>
      <c r="J48" s="283"/>
      <c r="K48" s="283"/>
      <c r="L48" s="283"/>
      <c r="M48" s="283"/>
      <c r="N48" s="284"/>
      <c r="P48" s="42">
        <v>65520</v>
      </c>
      <c r="Q48" s="1">
        <v>0.97599999999999998</v>
      </c>
      <c r="R48" s="24">
        <f t="shared" si="26"/>
        <v>63947.519999999997</v>
      </c>
      <c r="S48" s="36">
        <v>91.34615384615384</v>
      </c>
      <c r="T48" s="158">
        <f t="shared" si="27"/>
        <v>59850</v>
      </c>
      <c r="U48" s="154">
        <v>586.96</v>
      </c>
    </row>
    <row r="49" spans="1:21" ht="12.75" customHeight="1" x14ac:dyDescent="0.2">
      <c r="A49" s="22">
        <v>43849</v>
      </c>
      <c r="B49" s="99">
        <v>97200</v>
      </c>
      <c r="C49" s="152">
        <v>0.97499999999999998</v>
      </c>
      <c r="D49" s="24">
        <f t="shared" si="30"/>
        <v>94770</v>
      </c>
      <c r="E49" s="97">
        <v>96.055555555555557</v>
      </c>
      <c r="F49" s="24">
        <f t="shared" si="29"/>
        <v>93366</v>
      </c>
      <c r="G49" s="154">
        <v>305.60000000000002</v>
      </c>
      <c r="H49" s="22">
        <v>43852</v>
      </c>
      <c r="I49" s="42">
        <v>146880</v>
      </c>
      <c r="J49" s="1">
        <v>0.83899999999999997</v>
      </c>
      <c r="K49" s="24">
        <f t="shared" ref="K49" si="31">I49*J49</f>
        <v>123232.31999999999</v>
      </c>
      <c r="L49" s="36">
        <v>47.453703703703702</v>
      </c>
      <c r="M49" s="158">
        <f t="shared" ref="M49" si="32">I49*L49/100</f>
        <v>69700</v>
      </c>
      <c r="N49" s="154">
        <v>141.75</v>
      </c>
      <c r="O49" s="22">
        <v>43849</v>
      </c>
      <c r="P49" s="42">
        <v>65520</v>
      </c>
      <c r="Q49" s="1">
        <v>0.92</v>
      </c>
      <c r="R49" s="24">
        <f t="shared" si="26"/>
        <v>60278.400000000001</v>
      </c>
      <c r="S49" s="36">
        <v>88.736263736263737</v>
      </c>
      <c r="T49" s="158">
        <f t="shared" si="27"/>
        <v>58140</v>
      </c>
      <c r="U49" s="154">
        <v>585.37</v>
      </c>
    </row>
    <row r="50" spans="1:21" x14ac:dyDescent="0.2">
      <c r="B50" s="99">
        <v>97200</v>
      </c>
      <c r="C50" s="152">
        <v>0.97499999999999998</v>
      </c>
      <c r="D50" s="24">
        <f t="shared" si="30"/>
        <v>94770</v>
      </c>
      <c r="E50" s="97">
        <v>96.055555555555557</v>
      </c>
      <c r="F50" s="24">
        <f t="shared" si="29"/>
        <v>93366</v>
      </c>
      <c r="G50" s="154">
        <v>305.60000000000002</v>
      </c>
      <c r="I50" s="42">
        <v>146880</v>
      </c>
      <c r="J50" s="1">
        <v>0.97699999999999998</v>
      </c>
      <c r="K50" s="24">
        <f t="shared" ref="K50:K60" si="33">I50*J50</f>
        <v>143501.76000000001</v>
      </c>
      <c r="L50" s="36">
        <v>85.416666666666657</v>
      </c>
      <c r="M50" s="158">
        <f t="shared" ref="M50:M60" si="34">I50*L50/100</f>
        <v>125459.99999999999</v>
      </c>
      <c r="N50" s="154">
        <v>142.75</v>
      </c>
      <c r="P50" s="42">
        <v>65520</v>
      </c>
      <c r="Q50" s="1">
        <v>0.98499999999999999</v>
      </c>
      <c r="R50" s="24">
        <f t="shared" si="26"/>
        <v>64537.2</v>
      </c>
      <c r="S50" s="36">
        <v>96.565934065934073</v>
      </c>
      <c r="T50" s="158">
        <f t="shared" si="27"/>
        <v>63270</v>
      </c>
      <c r="U50" s="154">
        <v>585.35</v>
      </c>
    </row>
    <row r="51" spans="1:21" x14ac:dyDescent="0.2">
      <c r="A51" s="22">
        <v>43850</v>
      </c>
      <c r="B51" s="99">
        <v>97200</v>
      </c>
      <c r="C51" s="152">
        <v>0.999</v>
      </c>
      <c r="D51" s="24">
        <f t="shared" si="30"/>
        <v>97102.8</v>
      </c>
      <c r="E51" s="97">
        <v>98.518518518518519</v>
      </c>
      <c r="F51" s="24">
        <f t="shared" si="29"/>
        <v>95760</v>
      </c>
      <c r="G51" s="154">
        <v>305.37</v>
      </c>
      <c r="H51" s="22">
        <v>43853</v>
      </c>
      <c r="I51" s="42">
        <v>146880</v>
      </c>
      <c r="J51" s="1">
        <v>0.96799999999999997</v>
      </c>
      <c r="K51" s="24">
        <f t="shared" si="33"/>
        <v>142179.84</v>
      </c>
      <c r="L51" s="36">
        <v>90.162037037037038</v>
      </c>
      <c r="M51" s="158">
        <f t="shared" si="34"/>
        <v>132430</v>
      </c>
      <c r="N51" s="154">
        <v>141.72999999999999</v>
      </c>
      <c r="P51" s="277" t="s">
        <v>1</v>
      </c>
      <c r="Q51" s="278"/>
      <c r="R51" s="38">
        <f>SUM(R39:R50)</f>
        <v>759245.75999999989</v>
      </c>
      <c r="S51" s="90">
        <f>T51/R51</f>
        <v>0.94593876954940137</v>
      </c>
      <c r="T51" s="138">
        <f>SUM(T39:T50)</f>
        <v>718200</v>
      </c>
      <c r="U51" s="140">
        <f>AVERAGE(U39:U50)</f>
        <v>586.81666666666672</v>
      </c>
    </row>
    <row r="52" spans="1:21" x14ac:dyDescent="0.2">
      <c r="B52" s="99">
        <v>97200</v>
      </c>
      <c r="C52" s="152">
        <v>0.97499999999999998</v>
      </c>
      <c r="D52" s="24">
        <f t="shared" si="30"/>
        <v>94770</v>
      </c>
      <c r="E52" s="97">
        <v>98.518518518518519</v>
      </c>
      <c r="F52" s="24">
        <f t="shared" si="29"/>
        <v>95760</v>
      </c>
      <c r="G52" s="154">
        <v>306.54000000000002</v>
      </c>
      <c r="I52" s="42">
        <v>146880</v>
      </c>
      <c r="J52" s="1">
        <v>0.97799999999999998</v>
      </c>
      <c r="K52" s="24">
        <f t="shared" si="33"/>
        <v>143648.63999999998</v>
      </c>
      <c r="L52" s="36">
        <v>90.162037037037038</v>
      </c>
      <c r="M52" s="158">
        <f t="shared" si="34"/>
        <v>132430</v>
      </c>
      <c r="N52" s="154">
        <v>142.94</v>
      </c>
      <c r="P52" s="42"/>
      <c r="Q52" s="1"/>
      <c r="R52" s="24"/>
      <c r="S52" s="36"/>
      <c r="T52" s="158"/>
      <c r="U52" s="56"/>
    </row>
    <row r="53" spans="1:21" ht="13.9" customHeight="1" x14ac:dyDescent="0.2">
      <c r="B53" s="280" t="s">
        <v>1</v>
      </c>
      <c r="C53" s="280"/>
      <c r="D53" s="140">
        <f>SUM(D43:D52)</f>
        <v>942062.4</v>
      </c>
      <c r="E53" s="151">
        <f>F53/D53</f>
        <v>0.95042111860106082</v>
      </c>
      <c r="F53" s="140">
        <f>SUM(F43:F52)</f>
        <v>895356</v>
      </c>
      <c r="G53" s="140">
        <f>AVERAGE(G43:G52)</f>
        <v>305.40899999999999</v>
      </c>
      <c r="H53" s="22">
        <v>43854</v>
      </c>
      <c r="I53" s="42">
        <v>146880</v>
      </c>
      <c r="J53" s="1">
        <v>0.95699999999999996</v>
      </c>
      <c r="K53" s="24">
        <f t="shared" si="33"/>
        <v>140564.16</v>
      </c>
      <c r="L53" s="36">
        <v>90.162037037037038</v>
      </c>
      <c r="M53" s="158">
        <f t="shared" si="34"/>
        <v>132430</v>
      </c>
      <c r="N53" s="154">
        <v>142.97</v>
      </c>
      <c r="O53" s="45"/>
      <c r="P53" s="285" t="s">
        <v>29</v>
      </c>
      <c r="Q53" s="286"/>
      <c r="R53" s="286"/>
      <c r="S53" s="286"/>
      <c r="T53" s="286"/>
      <c r="U53" s="287"/>
    </row>
    <row r="54" spans="1:21" x14ac:dyDescent="0.2">
      <c r="B54" s="23"/>
      <c r="C54" s="55"/>
      <c r="D54" s="24"/>
      <c r="E54" s="97"/>
      <c r="F54" s="24"/>
      <c r="G54" s="24"/>
      <c r="I54" s="42">
        <v>146880</v>
      </c>
      <c r="J54" s="1">
        <v>0.97599999999999998</v>
      </c>
      <c r="K54" s="24">
        <f t="shared" si="33"/>
        <v>143354.88</v>
      </c>
      <c r="L54" s="36">
        <v>94.907407407407405</v>
      </c>
      <c r="M54" s="158">
        <f t="shared" si="34"/>
        <v>139400</v>
      </c>
      <c r="N54" s="154">
        <v>142.05000000000001</v>
      </c>
      <c r="O54" s="22">
        <v>43850</v>
      </c>
      <c r="P54" s="99">
        <v>84960</v>
      </c>
      <c r="Q54" s="1">
        <v>0.76700000000000002</v>
      </c>
      <c r="R54" s="24">
        <f t="shared" ref="R54" si="35">P54*Q54</f>
        <v>65164.32</v>
      </c>
      <c r="S54" s="36">
        <v>29.166666666666668</v>
      </c>
      <c r="T54" s="158">
        <f t="shared" ref="T54" si="36">P54*S54/100</f>
        <v>24780</v>
      </c>
      <c r="U54" s="154">
        <v>405.75</v>
      </c>
    </row>
    <row r="55" spans="1:21" ht="13.9" customHeight="1" x14ac:dyDescent="0.2">
      <c r="A55" s="45"/>
      <c r="B55" s="281" t="s">
        <v>20</v>
      </c>
      <c r="C55" s="281"/>
      <c r="D55" s="281"/>
      <c r="E55" s="281"/>
      <c r="F55" s="281"/>
      <c r="G55" s="281"/>
      <c r="H55" s="22">
        <v>43855</v>
      </c>
      <c r="I55" s="42">
        <v>146880</v>
      </c>
      <c r="J55" s="1">
        <v>0.95899999999999996</v>
      </c>
      <c r="K55" s="24">
        <f t="shared" si="33"/>
        <v>140857.91999999998</v>
      </c>
      <c r="L55" s="36">
        <v>90.162037037037038</v>
      </c>
      <c r="M55" s="158">
        <f t="shared" si="34"/>
        <v>132430</v>
      </c>
      <c r="N55" s="154">
        <v>142.81</v>
      </c>
      <c r="P55" s="99">
        <v>84960</v>
      </c>
      <c r="Q55" s="1">
        <v>0.96699999999999997</v>
      </c>
      <c r="R55" s="24">
        <f t="shared" ref="R55:R67" si="37">P55*Q55</f>
        <v>82156.319999999992</v>
      </c>
      <c r="S55" s="36">
        <v>83.333333333333343</v>
      </c>
      <c r="T55" s="158">
        <f t="shared" ref="T55:T67" si="38">P55*S55/100</f>
        <v>70800.000000000015</v>
      </c>
      <c r="U55" s="154">
        <v>405.64</v>
      </c>
    </row>
    <row r="56" spans="1:21" x14ac:dyDescent="0.2">
      <c r="A56" s="22">
        <v>43851</v>
      </c>
      <c r="B56" s="99">
        <v>107280</v>
      </c>
      <c r="C56" s="172">
        <v>0.90500000000000003</v>
      </c>
      <c r="D56" s="24">
        <f t="shared" ref="D56" si="39">B56*C56</f>
        <v>97088.400000000009</v>
      </c>
      <c r="E56" s="36">
        <v>70.202274422073074</v>
      </c>
      <c r="F56" s="24">
        <f t="shared" ref="F56" si="40">B56*E56/100</f>
        <v>75312.999999999985</v>
      </c>
      <c r="G56" s="154">
        <v>249.25</v>
      </c>
      <c r="I56" s="42">
        <v>146880</v>
      </c>
      <c r="J56" s="1">
        <v>0.97399999999999998</v>
      </c>
      <c r="K56" s="24">
        <f t="shared" si="33"/>
        <v>143061.12</v>
      </c>
      <c r="L56" s="36">
        <v>94.907407407407405</v>
      </c>
      <c r="M56" s="158">
        <f t="shared" si="34"/>
        <v>139400</v>
      </c>
      <c r="N56" s="154">
        <v>143.06</v>
      </c>
      <c r="O56" s="22">
        <v>43851</v>
      </c>
      <c r="P56" s="99">
        <v>84960</v>
      </c>
      <c r="Q56" s="1">
        <v>0.98699999999999999</v>
      </c>
      <c r="R56" s="24">
        <f t="shared" si="37"/>
        <v>83855.520000000004</v>
      </c>
      <c r="S56" s="36">
        <v>91.666666666666657</v>
      </c>
      <c r="T56" s="158">
        <f t="shared" si="38"/>
        <v>77879.999999999985</v>
      </c>
      <c r="U56" s="154">
        <v>407.04</v>
      </c>
    </row>
    <row r="57" spans="1:21" x14ac:dyDescent="0.2">
      <c r="B57" s="99">
        <v>107280</v>
      </c>
      <c r="C57" s="172">
        <v>0.98199999999999998</v>
      </c>
      <c r="D57" s="24">
        <f t="shared" ref="D57:D71" si="41">B57*C57</f>
        <v>105348.95999999999</v>
      </c>
      <c r="E57" s="36">
        <v>94.409955257270695</v>
      </c>
      <c r="F57" s="24">
        <f t="shared" ref="F57:F71" si="42">B57*E57/100</f>
        <v>101283</v>
      </c>
      <c r="G57" s="154">
        <v>249.47</v>
      </c>
      <c r="H57" s="22">
        <v>43856</v>
      </c>
      <c r="I57" s="42">
        <v>146880</v>
      </c>
      <c r="J57" s="1">
        <v>0.96499999999999997</v>
      </c>
      <c r="K57" s="24">
        <f t="shared" si="33"/>
        <v>141739.19999999998</v>
      </c>
      <c r="L57" s="36">
        <v>90.162037037037038</v>
      </c>
      <c r="M57" s="158">
        <f t="shared" si="34"/>
        <v>132430</v>
      </c>
      <c r="N57" s="154">
        <v>142.68</v>
      </c>
      <c r="P57" s="99">
        <v>84960</v>
      </c>
      <c r="Q57" s="1">
        <v>0.999</v>
      </c>
      <c r="R57" s="24">
        <f t="shared" si="37"/>
        <v>84875.04</v>
      </c>
      <c r="S57" s="36">
        <v>97.916666666666657</v>
      </c>
      <c r="T57" s="158">
        <f t="shared" si="38"/>
        <v>83189.999999999985</v>
      </c>
      <c r="U57" s="154">
        <v>405.89</v>
      </c>
    </row>
    <row r="58" spans="1:21" x14ac:dyDescent="0.2">
      <c r="A58" s="22">
        <v>43852</v>
      </c>
      <c r="B58" s="99">
        <v>107280</v>
      </c>
      <c r="C58" s="172">
        <v>0.98599999999999999</v>
      </c>
      <c r="D58" s="24">
        <f t="shared" si="41"/>
        <v>105778.08</v>
      </c>
      <c r="E58" s="36">
        <v>96.830723340790456</v>
      </c>
      <c r="F58" s="24">
        <f t="shared" si="42"/>
        <v>103880</v>
      </c>
      <c r="G58" s="165">
        <v>249.7</v>
      </c>
      <c r="I58" s="42">
        <v>146880</v>
      </c>
      <c r="J58" s="1">
        <v>0.95399999999999996</v>
      </c>
      <c r="K58" s="24">
        <f t="shared" si="33"/>
        <v>140123.51999999999</v>
      </c>
      <c r="L58" s="36">
        <v>90.162037037037038</v>
      </c>
      <c r="M58" s="158">
        <f t="shared" si="34"/>
        <v>132430</v>
      </c>
      <c r="N58" s="154">
        <v>143.37</v>
      </c>
      <c r="O58" s="22">
        <v>43852</v>
      </c>
      <c r="P58" s="99">
        <v>84960</v>
      </c>
      <c r="Q58" s="1">
        <v>0.999</v>
      </c>
      <c r="R58" s="24">
        <f t="shared" si="37"/>
        <v>84875.04</v>
      </c>
      <c r="S58" s="36">
        <v>97.916666666666657</v>
      </c>
      <c r="T58" s="158">
        <f t="shared" si="38"/>
        <v>83189.999999999985</v>
      </c>
      <c r="U58" s="165">
        <v>405.08</v>
      </c>
    </row>
    <row r="59" spans="1:21" ht="14.25" customHeight="1" x14ac:dyDescent="0.2">
      <c r="B59" s="99">
        <v>107280</v>
      </c>
      <c r="C59" s="172">
        <v>0.999</v>
      </c>
      <c r="D59" s="24">
        <f t="shared" si="41"/>
        <v>107172.72</v>
      </c>
      <c r="E59" s="36">
        <v>99.251491424310217</v>
      </c>
      <c r="F59" s="24">
        <f t="shared" si="42"/>
        <v>106477</v>
      </c>
      <c r="G59" s="165">
        <v>250.06</v>
      </c>
      <c r="H59" s="22">
        <v>43857</v>
      </c>
      <c r="I59" s="42">
        <v>146880</v>
      </c>
      <c r="J59" s="1">
        <v>0.94599999999999995</v>
      </c>
      <c r="K59" s="24">
        <f t="shared" si="33"/>
        <v>138948.47999999998</v>
      </c>
      <c r="L59" s="36">
        <v>90.162037037037038</v>
      </c>
      <c r="M59" s="158">
        <f t="shared" si="34"/>
        <v>132430</v>
      </c>
      <c r="N59" s="154">
        <v>143.25</v>
      </c>
      <c r="P59" s="99">
        <v>84960</v>
      </c>
      <c r="Q59" s="1">
        <v>0.96399999999999997</v>
      </c>
      <c r="R59" s="24">
        <f t="shared" si="37"/>
        <v>81901.440000000002</v>
      </c>
      <c r="S59" s="36">
        <v>87.5</v>
      </c>
      <c r="T59" s="158">
        <f t="shared" si="38"/>
        <v>74340</v>
      </c>
      <c r="U59" s="165">
        <v>406.62</v>
      </c>
    </row>
    <row r="60" spans="1:21" x14ac:dyDescent="0.2">
      <c r="A60" s="22">
        <v>43853</v>
      </c>
      <c r="B60" s="99">
        <v>107280</v>
      </c>
      <c r="C60" s="172">
        <v>0.98299999999999998</v>
      </c>
      <c r="D60" s="24">
        <f t="shared" si="41"/>
        <v>105456.24</v>
      </c>
      <c r="E60" s="36">
        <v>96.830723340790456</v>
      </c>
      <c r="F60" s="24">
        <f t="shared" si="42"/>
        <v>103880</v>
      </c>
      <c r="G60" s="154">
        <v>249.81</v>
      </c>
      <c r="I60" s="42">
        <v>146880</v>
      </c>
      <c r="J60" s="1">
        <v>0.98199999999999998</v>
      </c>
      <c r="K60" s="24">
        <f t="shared" si="33"/>
        <v>144236.16</v>
      </c>
      <c r="L60" s="36">
        <v>90.162037037037038</v>
      </c>
      <c r="M60" s="158">
        <f t="shared" si="34"/>
        <v>132430</v>
      </c>
      <c r="N60" s="154">
        <v>142.81</v>
      </c>
      <c r="O60" s="22">
        <v>43853</v>
      </c>
      <c r="P60" s="99">
        <v>84960</v>
      </c>
      <c r="Q60" s="1">
        <v>0.97899999999999998</v>
      </c>
      <c r="R60" s="24">
        <f t="shared" si="37"/>
        <v>83175.839999999997</v>
      </c>
      <c r="S60" s="36">
        <v>91.666666666666657</v>
      </c>
      <c r="T60" s="158">
        <f t="shared" si="38"/>
        <v>77879.999999999985</v>
      </c>
      <c r="U60" s="154">
        <v>405.25</v>
      </c>
    </row>
    <row r="61" spans="1:21" x14ac:dyDescent="0.2">
      <c r="B61" s="99">
        <v>107280</v>
      </c>
      <c r="C61" s="172">
        <v>0.98799999999999999</v>
      </c>
      <c r="D61" s="24">
        <f t="shared" si="41"/>
        <v>105992.64</v>
      </c>
      <c r="E61" s="36">
        <v>96.830723340790456</v>
      </c>
      <c r="F61" s="24">
        <f t="shared" si="42"/>
        <v>103880</v>
      </c>
      <c r="G61" s="154">
        <v>249.95</v>
      </c>
      <c r="I61" s="277" t="s">
        <v>1</v>
      </c>
      <c r="J61" s="278"/>
      <c r="K61" s="38">
        <f>SUM(K49:K60)</f>
        <v>1685448</v>
      </c>
      <c r="L61" s="90">
        <f>M61/K61</f>
        <v>0.90978778342612765</v>
      </c>
      <c r="M61" s="142">
        <f>SUM(M49:M60)</f>
        <v>1533400</v>
      </c>
      <c r="N61" s="143">
        <f>AVERAGE(N49:N60)</f>
        <v>142.68083333333334</v>
      </c>
      <c r="P61" s="99">
        <v>84960</v>
      </c>
      <c r="Q61" s="1">
        <v>0.98099999999999998</v>
      </c>
      <c r="R61" s="24">
        <f t="shared" si="37"/>
        <v>83345.759999999995</v>
      </c>
      <c r="S61" s="36">
        <v>91.666666666666657</v>
      </c>
      <c r="T61" s="158">
        <f t="shared" si="38"/>
        <v>77879.999999999985</v>
      </c>
      <c r="U61" s="154">
        <v>406.1</v>
      </c>
    </row>
    <row r="62" spans="1:21" x14ac:dyDescent="0.2">
      <c r="A62" s="22">
        <v>43854</v>
      </c>
      <c r="B62" s="99">
        <v>107280</v>
      </c>
      <c r="C62" s="172">
        <v>0.97499999999999998</v>
      </c>
      <c r="D62" s="24">
        <f t="shared" si="41"/>
        <v>104598</v>
      </c>
      <c r="E62" s="36">
        <v>96.830723340790456</v>
      </c>
      <c r="F62" s="24">
        <f t="shared" si="42"/>
        <v>103880</v>
      </c>
      <c r="G62" s="154">
        <v>249.77</v>
      </c>
      <c r="I62" s="7"/>
      <c r="J62" s="118"/>
      <c r="K62" s="24"/>
      <c r="L62" s="119"/>
      <c r="M62" s="157"/>
      <c r="N62" s="24"/>
      <c r="O62" s="22">
        <v>43854</v>
      </c>
      <c r="P62" s="99">
        <v>84960</v>
      </c>
      <c r="Q62" s="1">
        <v>0.95099999999999996</v>
      </c>
      <c r="R62" s="24">
        <f t="shared" si="37"/>
        <v>80796.959999999992</v>
      </c>
      <c r="S62" s="36">
        <v>89.583333333333343</v>
      </c>
      <c r="T62" s="158">
        <f t="shared" si="38"/>
        <v>76110.000000000015</v>
      </c>
      <c r="U62" s="154">
        <v>405.62</v>
      </c>
    </row>
    <row r="63" spans="1:21" ht="12.75" customHeight="1" x14ac:dyDescent="0.2">
      <c r="B63" s="99">
        <v>107280</v>
      </c>
      <c r="C63" s="172">
        <v>0.99</v>
      </c>
      <c r="D63" s="24">
        <f t="shared" si="41"/>
        <v>106207.2</v>
      </c>
      <c r="E63" s="36">
        <v>96.830723340790456</v>
      </c>
      <c r="F63" s="24">
        <f t="shared" si="42"/>
        <v>103880</v>
      </c>
      <c r="G63" s="154">
        <v>249.18</v>
      </c>
      <c r="H63" s="45"/>
      <c r="I63" s="282" t="s">
        <v>28</v>
      </c>
      <c r="J63" s="283"/>
      <c r="K63" s="283"/>
      <c r="L63" s="283"/>
      <c r="M63" s="283"/>
      <c r="N63" s="284"/>
      <c r="P63" s="99">
        <v>84960</v>
      </c>
      <c r="Q63" s="1">
        <v>0.96599999999999997</v>
      </c>
      <c r="R63" s="24">
        <f t="shared" si="37"/>
        <v>82071.360000000001</v>
      </c>
      <c r="S63" s="36">
        <v>91.666666666666657</v>
      </c>
      <c r="T63" s="158">
        <f t="shared" si="38"/>
        <v>77879.999999999985</v>
      </c>
      <c r="U63" s="154">
        <v>405.12</v>
      </c>
    </row>
    <row r="64" spans="1:21" x14ac:dyDescent="0.2">
      <c r="A64" s="22">
        <v>43855</v>
      </c>
      <c r="B64" s="99">
        <v>107280</v>
      </c>
      <c r="C64" s="172">
        <v>0.97799999999999998</v>
      </c>
      <c r="D64" s="24">
        <f t="shared" si="41"/>
        <v>104919.84</v>
      </c>
      <c r="E64" s="36">
        <v>96.830723340790456</v>
      </c>
      <c r="F64" s="24">
        <f t="shared" si="42"/>
        <v>103880</v>
      </c>
      <c r="G64" s="154">
        <v>248.18</v>
      </c>
      <c r="H64" s="22">
        <v>43858</v>
      </c>
      <c r="I64" s="23">
        <v>104400</v>
      </c>
      <c r="J64" s="120">
        <v>0.91100000000000003</v>
      </c>
      <c r="K64" s="24">
        <f t="shared" ref="K64:K71" si="43">I64*J64</f>
        <v>95108.400000000009</v>
      </c>
      <c r="L64" s="36">
        <v>39.016283524904217</v>
      </c>
      <c r="M64" s="24">
        <f t="shared" ref="M64" si="44">I64*L64/100</f>
        <v>40733.000000000007</v>
      </c>
      <c r="N64" s="154">
        <v>184.3</v>
      </c>
      <c r="O64" s="22">
        <v>43855</v>
      </c>
      <c r="P64" s="99">
        <v>84960</v>
      </c>
      <c r="Q64" s="1">
        <v>0.97</v>
      </c>
      <c r="R64" s="24">
        <f t="shared" si="37"/>
        <v>82411.199999999997</v>
      </c>
      <c r="S64" s="36">
        <v>93.75</v>
      </c>
      <c r="T64" s="158">
        <f t="shared" si="38"/>
        <v>79650</v>
      </c>
      <c r="U64" s="154">
        <v>405.27</v>
      </c>
    </row>
    <row r="65" spans="1:21" ht="13.9" customHeight="1" x14ac:dyDescent="0.2">
      <c r="B65" s="99">
        <v>107280</v>
      </c>
      <c r="C65" s="172">
        <v>0.98899999999999999</v>
      </c>
      <c r="D65" s="24">
        <f t="shared" si="41"/>
        <v>106099.92</v>
      </c>
      <c r="E65" s="36">
        <v>96.830723340790456</v>
      </c>
      <c r="F65" s="24">
        <f t="shared" si="42"/>
        <v>103880</v>
      </c>
      <c r="G65" s="154">
        <v>249.64</v>
      </c>
      <c r="I65" s="23">
        <v>104400</v>
      </c>
      <c r="J65" s="120">
        <v>0.96299999999999997</v>
      </c>
      <c r="K65" s="24">
        <f t="shared" si="43"/>
        <v>100537.2</v>
      </c>
      <c r="L65" s="36">
        <v>88.673371647509583</v>
      </c>
      <c r="M65" s="24">
        <f t="shared" ref="M65:M71" si="45">I65*L65/100</f>
        <v>92575</v>
      </c>
      <c r="N65" s="154">
        <v>184.83</v>
      </c>
      <c r="P65" s="99">
        <v>84960</v>
      </c>
      <c r="Q65" s="1">
        <v>0.97299999999999998</v>
      </c>
      <c r="R65" s="24">
        <f t="shared" si="37"/>
        <v>82666.080000000002</v>
      </c>
      <c r="S65" s="36">
        <v>93.75</v>
      </c>
      <c r="T65" s="158">
        <f t="shared" si="38"/>
        <v>79650</v>
      </c>
      <c r="U65" s="154">
        <v>404.65</v>
      </c>
    </row>
    <row r="66" spans="1:21" x14ac:dyDescent="0.2">
      <c r="A66" s="22">
        <v>43856</v>
      </c>
      <c r="B66" s="99">
        <v>107280</v>
      </c>
      <c r="C66" s="172">
        <v>0.98699999999999999</v>
      </c>
      <c r="D66" s="24">
        <f t="shared" si="41"/>
        <v>105885.36</v>
      </c>
      <c r="E66" s="36">
        <v>94.409955257270695</v>
      </c>
      <c r="F66" s="24">
        <f t="shared" si="42"/>
        <v>101283</v>
      </c>
      <c r="G66" s="154">
        <v>249.83</v>
      </c>
      <c r="H66" s="22">
        <v>43859</v>
      </c>
      <c r="I66" s="23">
        <v>104400</v>
      </c>
      <c r="J66" s="120">
        <v>0.98</v>
      </c>
      <c r="K66" s="24">
        <f t="shared" si="43"/>
        <v>102312</v>
      </c>
      <c r="L66" s="36">
        <v>95.767241379310349</v>
      </c>
      <c r="M66" s="24">
        <f t="shared" si="45"/>
        <v>99981</v>
      </c>
      <c r="N66" s="154">
        <v>185.23</v>
      </c>
      <c r="O66" s="22">
        <v>43856</v>
      </c>
      <c r="P66" s="99">
        <v>84960</v>
      </c>
      <c r="Q66" s="1">
        <v>0.95799999999999996</v>
      </c>
      <c r="R66" s="24">
        <f t="shared" si="37"/>
        <v>81391.679999999993</v>
      </c>
      <c r="S66" s="36">
        <v>93.75</v>
      </c>
      <c r="T66" s="158">
        <f t="shared" si="38"/>
        <v>79650</v>
      </c>
      <c r="U66" s="154">
        <v>405.58</v>
      </c>
    </row>
    <row r="67" spans="1:21" ht="12.75" customHeight="1" x14ac:dyDescent="0.2">
      <c r="B67" s="99">
        <v>107280</v>
      </c>
      <c r="C67" s="172">
        <v>0.98699999999999999</v>
      </c>
      <c r="D67" s="24">
        <f t="shared" si="41"/>
        <v>105885.36</v>
      </c>
      <c r="E67" s="36">
        <v>96.830723340790456</v>
      </c>
      <c r="F67" s="24">
        <f t="shared" si="42"/>
        <v>103880</v>
      </c>
      <c r="G67" s="154">
        <v>248.68</v>
      </c>
      <c r="I67" s="23">
        <v>104400</v>
      </c>
      <c r="J67" s="120">
        <v>0.97099999999999997</v>
      </c>
      <c r="K67" s="24">
        <f t="shared" si="43"/>
        <v>101372.4</v>
      </c>
      <c r="L67" s="36">
        <v>88.673371647509583</v>
      </c>
      <c r="M67" s="24">
        <f t="shared" si="45"/>
        <v>92575</v>
      </c>
      <c r="N67" s="154">
        <v>184.7</v>
      </c>
      <c r="P67" s="99">
        <v>84960</v>
      </c>
      <c r="Q67" s="1">
        <v>0.96899999999999997</v>
      </c>
      <c r="R67" s="24">
        <f t="shared" si="37"/>
        <v>82326.239999999991</v>
      </c>
      <c r="S67" s="36">
        <v>89.583333333333343</v>
      </c>
      <c r="T67" s="158">
        <f t="shared" si="38"/>
        <v>76110.000000000015</v>
      </c>
      <c r="U67" s="154">
        <v>405.02</v>
      </c>
    </row>
    <row r="68" spans="1:21" x14ac:dyDescent="0.2">
      <c r="A68" s="22">
        <v>43857</v>
      </c>
      <c r="B68" s="99">
        <v>107280</v>
      </c>
      <c r="C68" s="172">
        <v>0.999</v>
      </c>
      <c r="D68" s="24">
        <f t="shared" si="41"/>
        <v>107172.72</v>
      </c>
      <c r="E68" s="36">
        <v>99.251491424310217</v>
      </c>
      <c r="F68" s="24">
        <f t="shared" si="42"/>
        <v>106477</v>
      </c>
      <c r="G68" s="154">
        <v>249.62</v>
      </c>
      <c r="H68" s="22">
        <v>43860</v>
      </c>
      <c r="I68" s="23">
        <v>104400</v>
      </c>
      <c r="J68" s="120">
        <v>0.96899999999999997</v>
      </c>
      <c r="K68" s="24">
        <f t="shared" si="43"/>
        <v>101163.59999999999</v>
      </c>
      <c r="L68" s="36">
        <v>92.220306513409966</v>
      </c>
      <c r="M68" s="24">
        <f t="shared" si="45"/>
        <v>96278</v>
      </c>
      <c r="N68" s="154">
        <v>185</v>
      </c>
      <c r="P68" s="277" t="s">
        <v>1</v>
      </c>
      <c r="Q68" s="278"/>
      <c r="R68" s="38">
        <f>SUM(R54:R67)</f>
        <v>1141012.7999999998</v>
      </c>
      <c r="S68" s="90">
        <f>T68/R68</f>
        <v>0.91058575328865743</v>
      </c>
      <c r="T68" s="138">
        <f>SUM(T54:T67)</f>
        <v>1038990</v>
      </c>
      <c r="U68" s="140">
        <f>AVERAGE(U54:U67)</f>
        <v>405.61642857142851</v>
      </c>
    </row>
    <row r="69" spans="1:21" x14ac:dyDescent="0.2">
      <c r="B69" s="99">
        <v>107280</v>
      </c>
      <c r="C69" s="172">
        <v>0.98299999999999998</v>
      </c>
      <c r="D69" s="24">
        <f t="shared" si="41"/>
        <v>105456.24</v>
      </c>
      <c r="E69" s="36">
        <v>96.830723340790456</v>
      </c>
      <c r="F69" s="24">
        <f t="shared" si="42"/>
        <v>103880</v>
      </c>
      <c r="G69" s="154">
        <v>247.52</v>
      </c>
      <c r="I69" s="23">
        <v>104400</v>
      </c>
      <c r="J69" s="120">
        <v>0.98899999999999999</v>
      </c>
      <c r="K69" s="24">
        <f t="shared" si="43"/>
        <v>103251.6</v>
      </c>
      <c r="L69" s="36">
        <v>92.220306513409966</v>
      </c>
      <c r="M69" s="24">
        <f t="shared" si="45"/>
        <v>96278</v>
      </c>
      <c r="N69" s="154">
        <v>185.16</v>
      </c>
      <c r="P69" s="42"/>
      <c r="Q69" s="1"/>
      <c r="R69" s="24"/>
      <c r="S69" s="129"/>
      <c r="T69" s="158"/>
      <c r="U69" s="56"/>
    </row>
    <row r="70" spans="1:21" ht="14.25" customHeight="1" x14ac:dyDescent="0.2">
      <c r="A70" s="22">
        <v>43858</v>
      </c>
      <c r="B70" s="99">
        <v>107280</v>
      </c>
      <c r="C70" s="172">
        <v>0.999</v>
      </c>
      <c r="D70" s="24">
        <f t="shared" si="41"/>
        <v>107172.72</v>
      </c>
      <c r="E70" s="36">
        <v>99.251491424310217</v>
      </c>
      <c r="F70" s="24">
        <f t="shared" si="42"/>
        <v>106477</v>
      </c>
      <c r="G70" s="154">
        <v>250.06</v>
      </c>
      <c r="H70" s="22">
        <v>43861</v>
      </c>
      <c r="I70" s="23">
        <v>104400</v>
      </c>
      <c r="J70" s="120">
        <v>0.97599999999999998</v>
      </c>
      <c r="K70" s="24">
        <f t="shared" si="43"/>
        <v>101894.39999999999</v>
      </c>
      <c r="L70" s="87">
        <v>92.220306513409966</v>
      </c>
      <c r="M70" s="24">
        <f t="shared" si="45"/>
        <v>96278</v>
      </c>
      <c r="N70" s="154">
        <v>185.15</v>
      </c>
      <c r="O70" s="45"/>
      <c r="P70" s="285" t="s">
        <v>27</v>
      </c>
      <c r="Q70" s="286"/>
      <c r="R70" s="286"/>
      <c r="S70" s="286"/>
      <c r="T70" s="286"/>
      <c r="U70" s="287"/>
    </row>
    <row r="71" spans="1:21" x14ac:dyDescent="0.2">
      <c r="B71" s="99">
        <v>107280</v>
      </c>
      <c r="C71" s="172">
        <v>0.98</v>
      </c>
      <c r="D71" s="24">
        <f t="shared" si="41"/>
        <v>105134.39999999999</v>
      </c>
      <c r="E71" s="36">
        <v>94.409955257270695</v>
      </c>
      <c r="F71" s="24">
        <f t="shared" si="42"/>
        <v>101283</v>
      </c>
      <c r="G71" s="154">
        <v>249.2</v>
      </c>
      <c r="I71" s="23">
        <v>104400</v>
      </c>
      <c r="J71" s="123">
        <v>0.99099999999999999</v>
      </c>
      <c r="K71" s="24">
        <f t="shared" si="43"/>
        <v>103460.4</v>
      </c>
      <c r="L71" s="175">
        <v>95.767241379310349</v>
      </c>
      <c r="M71" s="24">
        <f t="shared" si="45"/>
        <v>99981</v>
      </c>
      <c r="N71" s="164">
        <v>185.35</v>
      </c>
      <c r="O71" s="22">
        <v>43857</v>
      </c>
      <c r="P71" s="99">
        <v>77040</v>
      </c>
      <c r="Q71" s="1">
        <v>0.93200000000000005</v>
      </c>
      <c r="R71" s="24">
        <f t="shared" ref="R71" si="46">P71*Q71</f>
        <v>71801.279999999999</v>
      </c>
      <c r="S71" s="36">
        <v>67.431192660550451</v>
      </c>
      <c r="T71" s="24">
        <f t="shared" ref="T71" si="47">P71*S71/100</f>
        <v>51948.990825688066</v>
      </c>
      <c r="U71" s="154">
        <v>383.15</v>
      </c>
    </row>
    <row r="72" spans="1:21" x14ac:dyDescent="0.2">
      <c r="B72" s="280" t="s">
        <v>1</v>
      </c>
      <c r="C72" s="280"/>
      <c r="D72" s="166">
        <f>SUM(D56:D71)</f>
        <v>1685368.8</v>
      </c>
      <c r="E72" s="151">
        <f>F72/D72</f>
        <v>0.96923177882490763</v>
      </c>
      <c r="F72" s="166">
        <f>SUM(F56:F71)</f>
        <v>1633513</v>
      </c>
      <c r="G72" s="166">
        <f>AVERAGE(G56:G71)</f>
        <v>249.36999999999995</v>
      </c>
      <c r="I72" s="277" t="s">
        <v>1</v>
      </c>
      <c r="J72" s="278"/>
      <c r="K72" s="38">
        <f>SUM(K64:K71)</f>
        <v>809100</v>
      </c>
      <c r="L72" s="90">
        <f>M72/K72</f>
        <v>0.88330119886293412</v>
      </c>
      <c r="M72" s="168">
        <f>SUM(M64:M71)</f>
        <v>714679</v>
      </c>
      <c r="N72" s="38">
        <f>AVERAGE(N64:N71)</f>
        <v>184.965</v>
      </c>
      <c r="P72" s="99">
        <v>77040</v>
      </c>
      <c r="Q72" s="1">
        <v>0.96399999999999997</v>
      </c>
      <c r="R72" s="24">
        <f t="shared" ref="R72:R80" si="48">P72*Q72</f>
        <v>74266.559999999998</v>
      </c>
      <c r="S72" s="36">
        <v>89.908256880733944</v>
      </c>
      <c r="T72" s="24">
        <f t="shared" ref="T72:T80" si="49">P72*S72/100</f>
        <v>69265.321100917427</v>
      </c>
      <c r="U72" s="154">
        <v>382.97</v>
      </c>
    </row>
    <row r="73" spans="1:21" x14ac:dyDescent="0.2">
      <c r="B73" s="113"/>
      <c r="C73" s="5"/>
      <c r="D73" s="141"/>
      <c r="E73" s="114"/>
      <c r="F73" s="141"/>
      <c r="G73" s="141"/>
      <c r="I73" s="127"/>
      <c r="J73" s="127"/>
      <c r="K73" s="61"/>
      <c r="L73" s="128"/>
      <c r="M73" s="61"/>
      <c r="N73" s="141"/>
      <c r="O73" s="22">
        <v>43858</v>
      </c>
      <c r="P73" s="99">
        <v>77040</v>
      </c>
      <c r="Q73" s="1">
        <v>0.99</v>
      </c>
      <c r="R73" s="24">
        <f t="shared" si="48"/>
        <v>76269.600000000006</v>
      </c>
      <c r="S73" s="36">
        <v>92.155963302752298</v>
      </c>
      <c r="T73" s="24">
        <f t="shared" si="49"/>
        <v>70996.954128440368</v>
      </c>
      <c r="U73" s="154">
        <v>383.94</v>
      </c>
    </row>
    <row r="74" spans="1:21" x14ac:dyDescent="0.2">
      <c r="A74" s="45"/>
      <c r="B74" s="281" t="s">
        <v>42</v>
      </c>
      <c r="C74" s="281"/>
      <c r="D74" s="281"/>
      <c r="E74" s="281"/>
      <c r="F74" s="281"/>
      <c r="G74" s="281"/>
      <c r="I74" s="135"/>
      <c r="J74" s="5"/>
      <c r="K74" s="135"/>
      <c r="L74" s="135"/>
      <c r="M74" s="135"/>
      <c r="N74" s="141"/>
      <c r="P74" s="99">
        <v>77040</v>
      </c>
      <c r="Q74" s="1">
        <v>0.96499999999999997</v>
      </c>
      <c r="R74" s="24">
        <f t="shared" si="48"/>
        <v>74343.599999999991</v>
      </c>
      <c r="S74" s="36">
        <v>89.908256880733944</v>
      </c>
      <c r="T74" s="24">
        <f t="shared" si="49"/>
        <v>69265.321100917427</v>
      </c>
      <c r="U74" s="154">
        <v>382.97</v>
      </c>
    </row>
    <row r="75" spans="1:21" x14ac:dyDescent="0.2">
      <c r="A75" s="22">
        <v>43859</v>
      </c>
      <c r="B75" s="99">
        <v>92160</v>
      </c>
      <c r="C75" s="176">
        <v>0.95799999999999996</v>
      </c>
      <c r="D75" s="24">
        <f t="shared" ref="D75" si="50">B75*C75</f>
        <v>88289.279999999999</v>
      </c>
      <c r="E75" s="174">
        <v>73.828125</v>
      </c>
      <c r="F75" s="24">
        <f t="shared" ref="F75" si="51">B75*E75/100</f>
        <v>68040</v>
      </c>
      <c r="G75" s="161">
        <v>331.6</v>
      </c>
      <c r="I75" s="135"/>
      <c r="K75" s="135"/>
      <c r="L75" s="135"/>
      <c r="M75" s="135"/>
      <c r="N75" s="141"/>
      <c r="O75" s="22">
        <v>43859</v>
      </c>
      <c r="P75" s="99">
        <v>77040</v>
      </c>
      <c r="Q75" s="1">
        <v>0.98399999999999999</v>
      </c>
      <c r="R75" s="24">
        <f t="shared" si="48"/>
        <v>75807.360000000001</v>
      </c>
      <c r="S75" s="36">
        <v>89.908256880733944</v>
      </c>
      <c r="T75" s="24">
        <f t="shared" si="49"/>
        <v>69265.321100917427</v>
      </c>
      <c r="U75" s="154">
        <v>383.92</v>
      </c>
    </row>
    <row r="76" spans="1:21" x14ac:dyDescent="0.2">
      <c r="B76" s="99">
        <v>95040</v>
      </c>
      <c r="C76" s="177">
        <v>0.96099999999999997</v>
      </c>
      <c r="D76" s="24">
        <f t="shared" ref="D76:D80" si="52">B76*C76</f>
        <v>91333.440000000002</v>
      </c>
      <c r="E76" s="36">
        <v>93.068181818181813</v>
      </c>
      <c r="F76" s="24">
        <f t="shared" ref="F76:F80" si="53">B76*E76/100</f>
        <v>88452</v>
      </c>
      <c r="G76" s="154">
        <v>331.64</v>
      </c>
      <c r="I76" s="135"/>
      <c r="K76" s="135"/>
      <c r="L76" s="135"/>
      <c r="M76" s="135"/>
      <c r="N76" s="141"/>
      <c r="P76" s="99">
        <v>77040</v>
      </c>
      <c r="Q76" s="1">
        <v>0.95699999999999996</v>
      </c>
      <c r="R76" s="24">
        <f t="shared" si="48"/>
        <v>73727.28</v>
      </c>
      <c r="S76" s="36">
        <v>83.165137614678898</v>
      </c>
      <c r="T76" s="24">
        <f t="shared" si="49"/>
        <v>64070.422018348618</v>
      </c>
      <c r="U76" s="154">
        <v>383.04</v>
      </c>
    </row>
    <row r="77" spans="1:21" x14ac:dyDescent="0.2">
      <c r="A77" s="22">
        <v>43860</v>
      </c>
      <c r="B77" s="99">
        <v>95040</v>
      </c>
      <c r="C77" s="177">
        <v>0.98299999999999998</v>
      </c>
      <c r="D77" s="24">
        <f t="shared" si="52"/>
        <v>93424.319999999992</v>
      </c>
      <c r="E77" s="36">
        <v>95.454545454545453</v>
      </c>
      <c r="F77" s="24">
        <f t="shared" si="53"/>
        <v>90720</v>
      </c>
      <c r="G77" s="154">
        <v>331.46</v>
      </c>
      <c r="I77" s="59"/>
      <c r="K77" s="135"/>
      <c r="L77" s="135"/>
      <c r="M77" s="135"/>
      <c r="N77" s="141"/>
      <c r="O77" s="22">
        <v>43860</v>
      </c>
      <c r="P77" s="99">
        <v>77040</v>
      </c>
      <c r="Q77" s="1">
        <v>0.97399999999999998</v>
      </c>
      <c r="R77" s="24">
        <f t="shared" si="48"/>
        <v>75036.959999999992</v>
      </c>
      <c r="S77" s="36">
        <v>92.155963302752298</v>
      </c>
      <c r="T77" s="24">
        <f t="shared" si="49"/>
        <v>70996.954128440368</v>
      </c>
      <c r="U77" s="154">
        <v>383.41</v>
      </c>
    </row>
    <row r="78" spans="1:21" x14ac:dyDescent="0.2">
      <c r="B78" s="99">
        <v>95040</v>
      </c>
      <c r="C78" s="177">
        <v>0.98599999999999999</v>
      </c>
      <c r="D78" s="24">
        <f t="shared" si="52"/>
        <v>93709.440000000002</v>
      </c>
      <c r="E78" s="36">
        <v>95.454545454545453</v>
      </c>
      <c r="F78" s="24">
        <f t="shared" si="53"/>
        <v>90720</v>
      </c>
      <c r="G78" s="154">
        <v>332.04</v>
      </c>
      <c r="I78" s="59"/>
      <c r="K78" s="135"/>
      <c r="L78" s="135"/>
      <c r="M78" s="135"/>
      <c r="N78" s="141"/>
      <c r="P78" s="99">
        <v>77040</v>
      </c>
      <c r="Q78" s="1">
        <v>0.97299999999999998</v>
      </c>
      <c r="R78" s="24">
        <f t="shared" si="48"/>
        <v>74959.92</v>
      </c>
      <c r="S78" s="36">
        <v>92.155963302752298</v>
      </c>
      <c r="T78" s="24">
        <f t="shared" si="49"/>
        <v>70996.954128440368</v>
      </c>
      <c r="U78" s="154">
        <v>383.52</v>
      </c>
    </row>
    <row r="79" spans="1:21" x14ac:dyDescent="0.2">
      <c r="A79" s="22">
        <v>43861</v>
      </c>
      <c r="B79" s="99">
        <v>95040</v>
      </c>
      <c r="C79" s="177">
        <v>0.99</v>
      </c>
      <c r="D79" s="24">
        <f t="shared" si="52"/>
        <v>94089.600000000006</v>
      </c>
      <c r="E79" s="87">
        <v>97.840909090909093</v>
      </c>
      <c r="F79" s="24">
        <f t="shared" si="53"/>
        <v>92988</v>
      </c>
      <c r="G79" s="154">
        <v>332.27</v>
      </c>
      <c r="I79" s="59"/>
      <c r="K79" s="59"/>
      <c r="L79" s="134"/>
      <c r="M79" s="134"/>
      <c r="N79" s="139"/>
      <c r="O79" s="22">
        <v>43861</v>
      </c>
      <c r="P79" s="99">
        <v>77040</v>
      </c>
      <c r="Q79" s="1">
        <v>0.98099999999999998</v>
      </c>
      <c r="R79" s="24">
        <f t="shared" si="48"/>
        <v>75576.240000000005</v>
      </c>
      <c r="S79" s="87">
        <v>94.403669724770651</v>
      </c>
      <c r="T79" s="24">
        <f t="shared" si="49"/>
        <v>72728.587155963309</v>
      </c>
      <c r="U79" s="154">
        <v>383.23</v>
      </c>
    </row>
    <row r="80" spans="1:21" x14ac:dyDescent="0.2">
      <c r="B80" s="99">
        <v>95040</v>
      </c>
      <c r="C80" s="110">
        <v>0.998</v>
      </c>
      <c r="D80" s="24">
        <f t="shared" si="52"/>
        <v>94849.919999999998</v>
      </c>
      <c r="E80" s="175">
        <v>95.454545454545453</v>
      </c>
      <c r="F80" s="24">
        <f t="shared" si="53"/>
        <v>90720</v>
      </c>
      <c r="G80" s="164">
        <v>331.65</v>
      </c>
      <c r="H80" s="22"/>
      <c r="I80" s="135"/>
      <c r="K80" s="135"/>
      <c r="L80" s="135"/>
      <c r="M80" s="135"/>
      <c r="N80" s="141"/>
      <c r="P80" s="99">
        <v>77040</v>
      </c>
      <c r="Q80" s="180">
        <v>0.96899999999999997</v>
      </c>
      <c r="R80" s="24">
        <f t="shared" si="48"/>
        <v>74651.759999999995</v>
      </c>
      <c r="S80" s="175">
        <v>94.403669724770651</v>
      </c>
      <c r="T80" s="24">
        <f t="shared" si="49"/>
        <v>72728.587155963309</v>
      </c>
      <c r="U80" s="164">
        <v>382.6</v>
      </c>
    </row>
    <row r="81" spans="1:21" x14ac:dyDescent="0.2">
      <c r="B81" s="280" t="s">
        <v>1</v>
      </c>
      <c r="C81" s="280"/>
      <c r="D81" s="169">
        <f>SUM(D75:D80)</f>
        <v>555696</v>
      </c>
      <c r="E81" s="151">
        <f>F81/D81</f>
        <v>0.93871469292562837</v>
      </c>
      <c r="F81" s="169">
        <f>SUM(F75:F80)</f>
        <v>521640</v>
      </c>
      <c r="G81" s="169">
        <f>AVERAGE(G75:G80)</f>
        <v>331.77666666666664</v>
      </c>
      <c r="I81" s="135"/>
      <c r="K81" s="135"/>
      <c r="L81" s="135"/>
      <c r="M81" s="135"/>
      <c r="N81" s="141"/>
      <c r="P81" s="277" t="s">
        <v>1</v>
      </c>
      <c r="Q81" s="278"/>
      <c r="R81" s="38">
        <f>SUM(R71:R80)</f>
        <v>746440.55999999994</v>
      </c>
      <c r="S81" s="90">
        <f>T81/R81</f>
        <v>0.91402242777916121</v>
      </c>
      <c r="T81" s="168">
        <f>SUM(T71:T80)</f>
        <v>682263.41284403659</v>
      </c>
      <c r="U81" s="38">
        <f>AVERAGE(U71:U80)</f>
        <v>383.27499999999998</v>
      </c>
    </row>
    <row r="82" spans="1:21" x14ac:dyDescent="0.2">
      <c r="B82" s="59"/>
      <c r="C82" s="59"/>
      <c r="D82" s="135"/>
      <c r="E82" s="135"/>
      <c r="F82" s="135"/>
      <c r="G82" s="141"/>
      <c r="I82" s="59"/>
      <c r="K82" s="135"/>
      <c r="L82" s="135"/>
      <c r="M82" s="135"/>
      <c r="N82" s="141"/>
      <c r="P82" s="116"/>
      <c r="Q82" s="128"/>
      <c r="R82" s="61"/>
      <c r="S82" s="117"/>
      <c r="T82" s="61"/>
    </row>
    <row r="83" spans="1:21" ht="13.5" customHeight="1" x14ac:dyDescent="0.2">
      <c r="B83" s="279"/>
      <c r="C83" s="279"/>
      <c r="D83" s="279"/>
      <c r="E83" s="134"/>
      <c r="F83" s="134"/>
      <c r="G83" s="139"/>
      <c r="I83" s="279"/>
      <c r="J83" s="279"/>
      <c r="K83" s="279"/>
      <c r="L83" s="134"/>
      <c r="M83" s="134"/>
      <c r="N83" s="139"/>
      <c r="P83" s="113"/>
      <c r="Q83" s="86"/>
      <c r="R83" s="135"/>
      <c r="S83" s="114"/>
      <c r="T83" s="135"/>
    </row>
    <row r="84" spans="1:21" x14ac:dyDescent="0.2">
      <c r="B84" s="135"/>
      <c r="C84" s="5"/>
      <c r="D84" s="135"/>
      <c r="E84" s="135"/>
      <c r="F84" s="135"/>
      <c r="G84" s="141"/>
      <c r="I84" s="135"/>
      <c r="J84" s="5"/>
      <c r="K84" s="135"/>
      <c r="L84" s="135"/>
      <c r="M84" s="135"/>
      <c r="N84" s="141"/>
      <c r="P84" s="113"/>
      <c r="Q84" s="86"/>
      <c r="R84" s="135"/>
      <c r="S84" s="114"/>
      <c r="T84" s="135"/>
    </row>
    <row r="85" spans="1:21" x14ac:dyDescent="0.2">
      <c r="B85" s="135"/>
      <c r="C85" s="5"/>
      <c r="D85" s="135"/>
      <c r="E85" s="135"/>
      <c r="F85" s="135"/>
      <c r="G85" s="141"/>
      <c r="I85" s="135"/>
      <c r="J85" s="5"/>
      <c r="K85" s="135"/>
      <c r="L85" s="135"/>
      <c r="M85" s="135"/>
      <c r="N85" s="141"/>
      <c r="P85" s="115"/>
      <c r="Q85" s="115"/>
      <c r="R85" s="135"/>
      <c r="S85" s="86"/>
      <c r="T85" s="135"/>
    </row>
    <row r="86" spans="1:21" x14ac:dyDescent="0.2">
      <c r="B86" s="135"/>
      <c r="C86" s="5"/>
      <c r="D86" s="135"/>
      <c r="E86" s="135"/>
      <c r="F86" s="135"/>
      <c r="G86" s="141"/>
      <c r="I86" s="135"/>
      <c r="J86" s="5"/>
      <c r="K86" s="135"/>
      <c r="L86" s="135"/>
      <c r="M86" s="135"/>
      <c r="N86" s="141"/>
      <c r="P86" s="135"/>
      <c r="Q86" s="5"/>
      <c r="R86" s="135"/>
    </row>
    <row r="87" spans="1:21" x14ac:dyDescent="0.2">
      <c r="B87" s="135"/>
      <c r="C87" s="5"/>
      <c r="D87" s="135"/>
      <c r="E87" s="135"/>
      <c r="F87" s="135"/>
      <c r="G87" s="141"/>
      <c r="I87" s="135"/>
      <c r="J87" s="5"/>
      <c r="K87" s="135"/>
      <c r="L87" s="135"/>
      <c r="M87" s="135"/>
      <c r="N87" s="141"/>
      <c r="P87" s="135"/>
      <c r="Q87" s="5"/>
      <c r="R87" s="135"/>
    </row>
    <row r="88" spans="1:21" x14ac:dyDescent="0.2">
      <c r="A88" s="22"/>
      <c r="B88" s="135"/>
      <c r="C88" s="5"/>
      <c r="D88" s="135"/>
      <c r="E88" s="135"/>
      <c r="F88" s="135"/>
      <c r="G88" s="141"/>
      <c r="H88" s="22"/>
      <c r="I88" s="135"/>
      <c r="J88" s="5"/>
      <c r="K88" s="135"/>
      <c r="L88" s="135"/>
      <c r="M88" s="135"/>
      <c r="N88" s="141"/>
      <c r="O88" s="22"/>
      <c r="P88" s="135"/>
      <c r="Q88" s="5"/>
      <c r="R88" s="135"/>
    </row>
    <row r="89" spans="1:21" x14ac:dyDescent="0.2">
      <c r="B89" s="135"/>
      <c r="C89" s="5"/>
      <c r="D89" s="135"/>
      <c r="E89" s="135"/>
      <c r="F89" s="135"/>
      <c r="G89" s="141"/>
      <c r="I89" s="135"/>
      <c r="J89" s="5"/>
      <c r="K89" s="135"/>
      <c r="L89" s="135"/>
      <c r="M89" s="135"/>
      <c r="N89" s="141"/>
      <c r="P89" s="135"/>
      <c r="Q89" s="5"/>
      <c r="R89" s="135"/>
    </row>
    <row r="90" spans="1:21" x14ac:dyDescent="0.2">
      <c r="B90" s="279"/>
      <c r="C90" s="279"/>
      <c r="D90" s="135"/>
      <c r="E90" s="135"/>
      <c r="F90" s="135"/>
      <c r="G90" s="141"/>
      <c r="I90" s="279"/>
      <c r="J90" s="279"/>
      <c r="K90" s="135"/>
      <c r="L90" s="135"/>
      <c r="M90" s="135"/>
      <c r="N90" s="141"/>
      <c r="P90" s="279"/>
      <c r="Q90" s="279"/>
      <c r="R90" s="135"/>
    </row>
  </sheetData>
  <mergeCells count="38">
    <mergeCell ref="P25:Q25"/>
    <mergeCell ref="P36:Q36"/>
    <mergeCell ref="B6:C6"/>
    <mergeCell ref="B31:C31"/>
    <mergeCell ref="B40:C40"/>
    <mergeCell ref="B8:G8"/>
    <mergeCell ref="P68:Q68"/>
    <mergeCell ref="B33:G33"/>
    <mergeCell ref="B1:F1"/>
    <mergeCell ref="I1:M1"/>
    <mergeCell ref="P1:T1"/>
    <mergeCell ref="B3:G3"/>
    <mergeCell ref="B42:G42"/>
    <mergeCell ref="B55:G55"/>
    <mergeCell ref="I3:N3"/>
    <mergeCell ref="I48:N48"/>
    <mergeCell ref="P3:U3"/>
    <mergeCell ref="P12:U12"/>
    <mergeCell ref="P27:U27"/>
    <mergeCell ref="P38:U38"/>
    <mergeCell ref="P53:U53"/>
    <mergeCell ref="P10:Q10"/>
    <mergeCell ref="I46:J46"/>
    <mergeCell ref="P51:Q51"/>
    <mergeCell ref="B90:C90"/>
    <mergeCell ref="I90:J90"/>
    <mergeCell ref="P90:Q90"/>
    <mergeCell ref="B53:C53"/>
    <mergeCell ref="B72:C72"/>
    <mergeCell ref="I72:J72"/>
    <mergeCell ref="P81:Q81"/>
    <mergeCell ref="B83:D83"/>
    <mergeCell ref="I61:J61"/>
    <mergeCell ref="B74:G74"/>
    <mergeCell ref="B81:C81"/>
    <mergeCell ref="I63:N63"/>
    <mergeCell ref="P70:U70"/>
    <mergeCell ref="I83:K83"/>
  </mergeCells>
  <printOptions horizontalCentered="1"/>
  <pageMargins left="0.11811023622047245" right="0.11811023622047245" top="0.15748031496062992" bottom="0.15748031496062992" header="0.31496062992125984" footer="0.31496062992125984"/>
  <pageSetup paperSize="9" scale="4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U90"/>
  <sheetViews>
    <sheetView view="pageBreakPreview" zoomScaleSheetLayoutView="100" workbookViewId="0">
      <pane ySplit="2" topLeftCell="A9" activePane="bottomLeft" state="frozen"/>
      <selection pane="bottomLeft" activeCell="P36" sqref="P36:U36"/>
    </sheetView>
  </sheetViews>
  <sheetFormatPr defaultColWidth="8.85546875" defaultRowHeight="14.25" x14ac:dyDescent="0.2"/>
  <cols>
    <col min="1" max="1" width="12.28515625" style="11" bestFit="1" customWidth="1"/>
    <col min="2" max="2" width="12" style="12" customWidth="1"/>
    <col min="3" max="3" width="10.7109375" style="12" customWidth="1"/>
    <col min="4" max="4" width="12.42578125" style="12" customWidth="1"/>
    <col min="5" max="5" width="11.7109375" style="12" customWidth="1"/>
    <col min="6" max="6" width="14.5703125" style="12" customWidth="1"/>
    <col min="7" max="7" width="10.7109375" style="12" customWidth="1"/>
    <col min="8" max="8" width="12.28515625" style="11" bestFit="1" customWidth="1"/>
    <col min="9" max="9" width="12.5703125" style="12" customWidth="1"/>
    <col min="10" max="10" width="10.7109375" style="12" customWidth="1"/>
    <col min="11" max="11" width="12.85546875" style="12" customWidth="1"/>
    <col min="12" max="12" width="11.7109375" style="12" customWidth="1"/>
    <col min="13" max="13" width="14.28515625" style="12" customWidth="1"/>
    <col min="14" max="14" width="10.7109375" style="12" customWidth="1"/>
    <col min="15" max="15" width="12.28515625" style="11" bestFit="1" customWidth="1"/>
    <col min="16" max="16" width="12.28515625" style="12" customWidth="1"/>
    <col min="17" max="17" width="10.7109375" style="12" customWidth="1"/>
    <col min="18" max="18" width="13.42578125" style="12" customWidth="1"/>
    <col min="19" max="19" width="8.28515625" style="12" bestFit="1" customWidth="1"/>
    <col min="20" max="20" width="14.42578125" style="12" customWidth="1"/>
    <col min="21" max="21" width="10.140625" style="12" customWidth="1"/>
    <col min="22" max="16384" width="8.85546875" style="12"/>
  </cols>
  <sheetData>
    <row r="1" spans="1:21" ht="15" x14ac:dyDescent="0.25">
      <c r="B1" s="288" t="s">
        <v>6</v>
      </c>
      <c r="C1" s="289"/>
      <c r="D1" s="289"/>
      <c r="E1" s="289"/>
      <c r="F1" s="289"/>
      <c r="G1" s="170"/>
      <c r="I1" s="290" t="s">
        <v>9</v>
      </c>
      <c r="J1" s="291"/>
      <c r="K1" s="291"/>
      <c r="L1" s="291"/>
      <c r="M1" s="291"/>
      <c r="N1" s="170"/>
      <c r="P1" s="290" t="s">
        <v>7</v>
      </c>
      <c r="Q1" s="291"/>
      <c r="R1" s="291"/>
      <c r="S1" s="291"/>
      <c r="T1" s="291"/>
    </row>
    <row r="2" spans="1:21" ht="57" x14ac:dyDescent="0.2">
      <c r="B2" s="13" t="s">
        <v>2</v>
      </c>
      <c r="C2" s="145" t="s">
        <v>0</v>
      </c>
      <c r="D2" s="13" t="s">
        <v>3</v>
      </c>
      <c r="E2" s="146" t="s">
        <v>4</v>
      </c>
      <c r="F2" s="146" t="s">
        <v>5</v>
      </c>
      <c r="G2" s="146" t="s">
        <v>41</v>
      </c>
      <c r="I2" s="16" t="s">
        <v>2</v>
      </c>
      <c r="J2" s="17" t="s">
        <v>0</v>
      </c>
      <c r="K2" s="18" t="s">
        <v>3</v>
      </c>
      <c r="L2" s="33" t="s">
        <v>4</v>
      </c>
      <c r="M2" s="156" t="s">
        <v>5</v>
      </c>
      <c r="N2" s="159" t="s">
        <v>41</v>
      </c>
      <c r="P2" s="19" t="s">
        <v>2</v>
      </c>
      <c r="Q2" s="20" t="s">
        <v>0</v>
      </c>
      <c r="R2" s="21" t="s">
        <v>3</v>
      </c>
      <c r="S2" s="34" t="s">
        <v>4</v>
      </c>
      <c r="T2" s="162" t="s">
        <v>5</v>
      </c>
      <c r="U2" s="146" t="s">
        <v>41</v>
      </c>
    </row>
    <row r="3" spans="1:21" ht="13.9" customHeight="1" x14ac:dyDescent="0.2">
      <c r="A3" s="46"/>
      <c r="B3" s="281" t="s">
        <v>42</v>
      </c>
      <c r="C3" s="292"/>
      <c r="D3" s="292"/>
      <c r="E3" s="292"/>
      <c r="F3" s="281"/>
      <c r="G3" s="292"/>
      <c r="H3" s="46"/>
      <c r="I3" s="285" t="s">
        <v>28</v>
      </c>
      <c r="J3" s="286"/>
      <c r="K3" s="286"/>
      <c r="L3" s="286"/>
      <c r="M3" s="286"/>
      <c r="N3" s="287"/>
      <c r="O3" s="46"/>
      <c r="P3" s="282" t="s">
        <v>27</v>
      </c>
      <c r="Q3" s="283"/>
      <c r="R3" s="283"/>
      <c r="S3" s="283"/>
      <c r="T3" s="283"/>
      <c r="U3" s="284"/>
    </row>
    <row r="4" spans="1:21" ht="13.9" customHeight="1" x14ac:dyDescent="0.2">
      <c r="A4" s="22">
        <v>43862</v>
      </c>
      <c r="B4" s="99">
        <v>95040</v>
      </c>
      <c r="C4" s="176">
        <v>0.98199999999999998</v>
      </c>
      <c r="D4" s="24">
        <f t="shared" ref="D4" si="0">B4*C4</f>
        <v>93329.279999999999</v>
      </c>
      <c r="E4" s="137">
        <v>95.454545454545453</v>
      </c>
      <c r="F4" s="24">
        <f t="shared" ref="F4" si="1">B4*E4/100</f>
        <v>90720</v>
      </c>
      <c r="G4" s="182">
        <v>331.22</v>
      </c>
      <c r="H4" s="22">
        <v>43862</v>
      </c>
      <c r="I4" s="7">
        <v>104400</v>
      </c>
      <c r="J4" s="78">
        <v>0.96799999999999997</v>
      </c>
      <c r="K4" s="9">
        <f t="shared" ref="K4" si="2">I4*J4</f>
        <v>101059.2</v>
      </c>
      <c r="L4" s="79">
        <v>95.767241379310349</v>
      </c>
      <c r="M4" s="9">
        <f t="shared" ref="M4" si="3">I4*L4/100</f>
        <v>99981</v>
      </c>
      <c r="N4" s="179">
        <v>185.87</v>
      </c>
      <c r="O4" s="22">
        <v>43862</v>
      </c>
      <c r="P4" s="99">
        <v>78480</v>
      </c>
      <c r="Q4" s="183">
        <v>0.97099999999999997</v>
      </c>
      <c r="R4" s="24">
        <f t="shared" ref="R4" si="4">P4*Q4</f>
        <v>76204.08</v>
      </c>
      <c r="S4" s="76">
        <v>92.155963302752298</v>
      </c>
      <c r="T4" s="24">
        <f t="shared" ref="T4" si="5">P4*S4/100</f>
        <v>72324</v>
      </c>
      <c r="U4" s="161">
        <v>383.08</v>
      </c>
    </row>
    <row r="5" spans="1:21" ht="12.75" customHeight="1" x14ac:dyDescent="0.2">
      <c r="B5" s="99">
        <v>95040</v>
      </c>
      <c r="C5" s="177">
        <v>0.98599999999999999</v>
      </c>
      <c r="D5" s="24">
        <f t="shared" ref="D5:D15" si="6">B5*C5</f>
        <v>93709.440000000002</v>
      </c>
      <c r="E5" s="121">
        <v>95.454545454545453</v>
      </c>
      <c r="F5" s="24">
        <f t="shared" ref="F5:F15" si="7">B5*E5/100</f>
        <v>90720</v>
      </c>
      <c r="G5" s="154">
        <v>331.85</v>
      </c>
      <c r="I5" s="23">
        <v>105840</v>
      </c>
      <c r="J5" s="1">
        <v>0.97799999999999998</v>
      </c>
      <c r="K5" s="24">
        <f t="shared" ref="K5:K7" si="8">I5*J5</f>
        <v>103511.52</v>
      </c>
      <c r="L5" s="36">
        <v>94.464285714285708</v>
      </c>
      <c r="M5" s="24">
        <f t="shared" ref="M5:M7" si="9">I5*L5/100</f>
        <v>99981</v>
      </c>
      <c r="N5" s="154">
        <v>185.25</v>
      </c>
      <c r="P5" s="99">
        <v>78480</v>
      </c>
      <c r="Q5" s="1">
        <v>0.98299999999999998</v>
      </c>
      <c r="R5" s="24">
        <f t="shared" ref="R5:R11" si="10">P5*Q5</f>
        <v>77145.84</v>
      </c>
      <c r="S5" s="36">
        <v>94.403669724770651</v>
      </c>
      <c r="T5" s="24">
        <f t="shared" ref="T5:T11" si="11">P5*S5/100</f>
        <v>74088.000000000015</v>
      </c>
      <c r="U5" s="154">
        <v>382.75</v>
      </c>
    </row>
    <row r="6" spans="1:21" x14ac:dyDescent="0.2">
      <c r="A6" s="22">
        <v>43863</v>
      </c>
      <c r="B6" s="99">
        <v>95040</v>
      </c>
      <c r="C6" s="177">
        <v>0.98899999999999999</v>
      </c>
      <c r="D6" s="24">
        <f t="shared" si="6"/>
        <v>93994.559999999998</v>
      </c>
      <c r="E6" s="121">
        <v>97.840909090909093</v>
      </c>
      <c r="F6" s="24">
        <f t="shared" si="7"/>
        <v>92988</v>
      </c>
      <c r="G6" s="154">
        <v>331.68</v>
      </c>
      <c r="H6" s="22">
        <v>43863</v>
      </c>
      <c r="I6" s="23">
        <v>105840</v>
      </c>
      <c r="J6" s="1">
        <v>0.96599999999999997</v>
      </c>
      <c r="K6" s="24">
        <f t="shared" si="8"/>
        <v>102241.44</v>
      </c>
      <c r="L6" s="36">
        <v>90.965608465608454</v>
      </c>
      <c r="M6" s="24">
        <f t="shared" si="9"/>
        <v>96277.999999999985</v>
      </c>
      <c r="N6" s="154">
        <v>185.43</v>
      </c>
      <c r="O6" s="22">
        <v>43863</v>
      </c>
      <c r="P6" s="99">
        <v>78480</v>
      </c>
      <c r="Q6" s="1">
        <v>0.97199999999999998</v>
      </c>
      <c r="R6" s="24">
        <f t="shared" si="10"/>
        <v>76282.559999999998</v>
      </c>
      <c r="S6" s="36">
        <v>94.403669724770651</v>
      </c>
      <c r="T6" s="24">
        <f t="shared" si="11"/>
        <v>74088.000000000015</v>
      </c>
      <c r="U6" s="154">
        <v>383.37</v>
      </c>
    </row>
    <row r="7" spans="1:21" x14ac:dyDescent="0.2">
      <c r="B7" s="99">
        <v>95040</v>
      </c>
      <c r="C7" s="177">
        <v>0.98799999999999999</v>
      </c>
      <c r="D7" s="24">
        <f t="shared" si="6"/>
        <v>93899.520000000004</v>
      </c>
      <c r="E7" s="121">
        <v>97.840909090909093</v>
      </c>
      <c r="F7" s="24">
        <f t="shared" si="7"/>
        <v>92988</v>
      </c>
      <c r="G7" s="154">
        <v>332.29</v>
      </c>
      <c r="I7" s="23">
        <v>105840</v>
      </c>
      <c r="J7" s="1">
        <v>0.98099999999999998</v>
      </c>
      <c r="K7" s="24">
        <f t="shared" si="8"/>
        <v>103829.04</v>
      </c>
      <c r="L7" s="36">
        <v>97.962962962962962</v>
      </c>
      <c r="M7" s="24">
        <f t="shared" si="9"/>
        <v>103684</v>
      </c>
      <c r="N7" s="154">
        <v>185.7</v>
      </c>
      <c r="P7" s="99">
        <v>78480</v>
      </c>
      <c r="Q7" s="1">
        <v>0.97599999999999998</v>
      </c>
      <c r="R7" s="24">
        <f t="shared" si="10"/>
        <v>76596.479999999996</v>
      </c>
      <c r="S7" s="36">
        <v>94.403669724770651</v>
      </c>
      <c r="T7" s="24">
        <f t="shared" si="11"/>
        <v>74088.000000000015</v>
      </c>
      <c r="U7" s="154">
        <v>383.2</v>
      </c>
    </row>
    <row r="8" spans="1:21" ht="13.9" customHeight="1" x14ac:dyDescent="0.2">
      <c r="A8" s="22">
        <v>43864</v>
      </c>
      <c r="B8" s="99">
        <v>95040</v>
      </c>
      <c r="C8" s="177">
        <v>0.98599999999999999</v>
      </c>
      <c r="D8" s="24">
        <f t="shared" si="6"/>
        <v>93709.440000000002</v>
      </c>
      <c r="E8" s="121">
        <v>97.840909090909093</v>
      </c>
      <c r="F8" s="24">
        <f t="shared" si="7"/>
        <v>92988</v>
      </c>
      <c r="G8" s="154">
        <v>332.58</v>
      </c>
      <c r="I8" s="280" t="s">
        <v>1</v>
      </c>
      <c r="J8" s="280"/>
      <c r="K8" s="169">
        <f>SUM(K4:K7)</f>
        <v>410641.2</v>
      </c>
      <c r="L8" s="151">
        <f>M8/K8</f>
        <v>0.97390130361980232</v>
      </c>
      <c r="M8" s="169">
        <f>SUM(M4:M7)</f>
        <v>399924</v>
      </c>
      <c r="N8" s="169">
        <f>AVERAGE(N4:N7)</f>
        <v>185.5625</v>
      </c>
      <c r="O8" s="22">
        <v>43864</v>
      </c>
      <c r="P8" s="99">
        <v>78480</v>
      </c>
      <c r="Q8" s="1">
        <v>0.97599999999999998</v>
      </c>
      <c r="R8" s="24">
        <f t="shared" si="10"/>
        <v>76596.479999999996</v>
      </c>
      <c r="S8" s="36">
        <v>92.155963302752298</v>
      </c>
      <c r="T8" s="24">
        <f t="shared" si="11"/>
        <v>72324</v>
      </c>
      <c r="U8" s="154">
        <v>383.33</v>
      </c>
    </row>
    <row r="9" spans="1:21" x14ac:dyDescent="0.2">
      <c r="B9" s="99">
        <v>95040</v>
      </c>
      <c r="C9" s="177">
        <v>0.99099999999999999</v>
      </c>
      <c r="D9" s="24">
        <f t="shared" si="6"/>
        <v>94184.639999999999</v>
      </c>
      <c r="E9" s="121">
        <v>97.840909090909093</v>
      </c>
      <c r="F9" s="24">
        <f t="shared" si="7"/>
        <v>92988</v>
      </c>
      <c r="G9" s="154">
        <v>331.91</v>
      </c>
      <c r="I9" s="9"/>
      <c r="J9" s="1"/>
      <c r="K9" s="9"/>
      <c r="L9" s="36"/>
      <c r="M9" s="157"/>
      <c r="N9" s="154"/>
      <c r="P9" s="99">
        <v>78480</v>
      </c>
      <c r="Q9" s="1">
        <v>0.96799999999999997</v>
      </c>
      <c r="R9" s="24">
        <f t="shared" si="10"/>
        <v>75968.639999999999</v>
      </c>
      <c r="S9" s="36">
        <v>92.155963302752298</v>
      </c>
      <c r="T9" s="24">
        <f t="shared" si="11"/>
        <v>72324</v>
      </c>
      <c r="U9" s="154">
        <v>382.81</v>
      </c>
    </row>
    <row r="10" spans="1:21" x14ac:dyDescent="0.2">
      <c r="A10" s="22">
        <v>43865</v>
      </c>
      <c r="B10" s="99">
        <v>95040</v>
      </c>
      <c r="C10" s="177">
        <v>0.99</v>
      </c>
      <c r="D10" s="24">
        <f t="shared" si="6"/>
        <v>94089.600000000006</v>
      </c>
      <c r="E10" s="121">
        <v>95.454545454545453</v>
      </c>
      <c r="F10" s="24">
        <f t="shared" si="7"/>
        <v>90720</v>
      </c>
      <c r="G10" s="154">
        <v>332.68</v>
      </c>
      <c r="I10" s="285" t="s">
        <v>13</v>
      </c>
      <c r="J10" s="286"/>
      <c r="K10" s="286"/>
      <c r="L10" s="286"/>
      <c r="M10" s="286"/>
      <c r="N10" s="284"/>
      <c r="O10" s="22">
        <v>43865</v>
      </c>
      <c r="P10" s="99">
        <v>78480</v>
      </c>
      <c r="Q10" s="1">
        <v>0.97499999999999998</v>
      </c>
      <c r="R10" s="24">
        <f t="shared" si="10"/>
        <v>76518</v>
      </c>
      <c r="S10" s="36">
        <v>94.403669724770651</v>
      </c>
      <c r="T10" s="24">
        <f t="shared" si="11"/>
        <v>74088.000000000015</v>
      </c>
      <c r="U10" s="154">
        <v>382.39</v>
      </c>
    </row>
    <row r="11" spans="1:21" ht="14.25" customHeight="1" x14ac:dyDescent="0.2">
      <c r="A11" s="60"/>
      <c r="B11" s="99">
        <v>95040</v>
      </c>
      <c r="C11" s="177">
        <v>0.98399999999999999</v>
      </c>
      <c r="D11" s="24">
        <f t="shared" si="6"/>
        <v>93519.360000000001</v>
      </c>
      <c r="E11" s="121">
        <v>95.454545454545453</v>
      </c>
      <c r="F11" s="24">
        <f t="shared" si="7"/>
        <v>90720</v>
      </c>
      <c r="G11" s="154">
        <v>332.31</v>
      </c>
      <c r="H11" s="22">
        <v>43864</v>
      </c>
      <c r="I11" s="9">
        <v>100800</v>
      </c>
      <c r="J11" s="1">
        <v>0.89</v>
      </c>
      <c r="K11" s="24">
        <f t="shared" ref="K11" si="12">I11*J11</f>
        <v>89712</v>
      </c>
      <c r="L11" s="36">
        <v>61.473214285714285</v>
      </c>
      <c r="M11" s="157">
        <f t="shared" ref="M11" si="13">I11*L11/100</f>
        <v>61965</v>
      </c>
      <c r="N11" s="154">
        <v>193.17</v>
      </c>
      <c r="P11" s="99">
        <v>78480</v>
      </c>
      <c r="Q11" s="1">
        <v>0.97099999999999997</v>
      </c>
      <c r="R11" s="24">
        <f t="shared" si="10"/>
        <v>76204.08</v>
      </c>
      <c r="S11" s="36">
        <v>92.155963302752298</v>
      </c>
      <c r="T11" s="24">
        <f t="shared" si="11"/>
        <v>72324</v>
      </c>
      <c r="U11" s="154">
        <v>382.54</v>
      </c>
    </row>
    <row r="12" spans="1:21" ht="12.75" customHeight="1" x14ac:dyDescent="0.2">
      <c r="A12" s="98">
        <v>43866</v>
      </c>
      <c r="B12" s="99">
        <v>95040</v>
      </c>
      <c r="C12" s="177">
        <v>0.98499999999999999</v>
      </c>
      <c r="D12" s="24">
        <f t="shared" si="6"/>
        <v>93614.399999999994</v>
      </c>
      <c r="E12" s="121">
        <v>95.454545454545453</v>
      </c>
      <c r="F12" s="24">
        <f t="shared" si="7"/>
        <v>90720</v>
      </c>
      <c r="G12" s="154">
        <v>332.9</v>
      </c>
      <c r="I12" s="9">
        <v>100800</v>
      </c>
      <c r="J12" s="1">
        <v>0.95099999999999996</v>
      </c>
      <c r="K12" s="24">
        <f t="shared" ref="K12:K36" si="14">I12*J12</f>
        <v>95860.799999999988</v>
      </c>
      <c r="L12" s="36">
        <v>86.785714285714292</v>
      </c>
      <c r="M12" s="157">
        <f t="shared" ref="M12:M36" si="15">I12*L12/100</f>
        <v>87480</v>
      </c>
      <c r="N12" s="154">
        <v>192.29</v>
      </c>
      <c r="P12" s="280" t="s">
        <v>1</v>
      </c>
      <c r="Q12" s="280"/>
      <c r="R12" s="173">
        <f>SUM(R4:R11)</f>
        <v>611516.15999999992</v>
      </c>
      <c r="S12" s="151">
        <f>T12/R12</f>
        <v>0.95769832149652445</v>
      </c>
      <c r="T12" s="173">
        <f>SUM(T4:T11)</f>
        <v>585648</v>
      </c>
      <c r="U12" s="173">
        <f>AVERAGE(U4:U11)</f>
        <v>382.93374999999997</v>
      </c>
    </row>
    <row r="13" spans="1:21" ht="14.25" customHeight="1" x14ac:dyDescent="0.2">
      <c r="B13" s="99">
        <v>95040</v>
      </c>
      <c r="C13" s="177">
        <v>0.98299999999999998</v>
      </c>
      <c r="D13" s="24">
        <f t="shared" si="6"/>
        <v>93424.319999999992</v>
      </c>
      <c r="E13" s="121">
        <v>97.840909090909093</v>
      </c>
      <c r="F13" s="24">
        <f t="shared" si="7"/>
        <v>92988</v>
      </c>
      <c r="G13" s="154">
        <v>332.67</v>
      </c>
      <c r="H13" s="22">
        <v>43865</v>
      </c>
      <c r="I13" s="9">
        <v>100800</v>
      </c>
      <c r="J13" s="1">
        <v>0.93100000000000005</v>
      </c>
      <c r="K13" s="24">
        <f t="shared" si="14"/>
        <v>93844.800000000003</v>
      </c>
      <c r="L13" s="36">
        <v>83.169642857142861</v>
      </c>
      <c r="M13" s="157">
        <f t="shared" si="15"/>
        <v>83835</v>
      </c>
      <c r="N13" s="154">
        <v>192.75</v>
      </c>
      <c r="P13" s="42"/>
      <c r="Q13" s="1"/>
      <c r="R13" s="24"/>
      <c r="S13" s="36"/>
      <c r="T13" s="158"/>
      <c r="U13" s="154"/>
    </row>
    <row r="14" spans="1:21" ht="13.9" customHeight="1" x14ac:dyDescent="0.2">
      <c r="A14" s="22">
        <v>43867</v>
      </c>
      <c r="B14" s="99">
        <v>95040</v>
      </c>
      <c r="C14" s="177">
        <v>0.995</v>
      </c>
      <c r="D14" s="24">
        <f t="shared" si="6"/>
        <v>94564.800000000003</v>
      </c>
      <c r="E14" s="121">
        <v>97.840909090909093</v>
      </c>
      <c r="F14" s="24">
        <f t="shared" si="7"/>
        <v>92988</v>
      </c>
      <c r="G14" s="154">
        <v>331.46</v>
      </c>
      <c r="H14" s="25"/>
      <c r="I14" s="9">
        <v>100800</v>
      </c>
      <c r="J14" s="1">
        <v>0.97599999999999998</v>
      </c>
      <c r="K14" s="24">
        <f t="shared" si="14"/>
        <v>98380.800000000003</v>
      </c>
      <c r="L14" s="36">
        <v>94.017857142857139</v>
      </c>
      <c r="M14" s="157">
        <f t="shared" si="15"/>
        <v>94770</v>
      </c>
      <c r="N14" s="154">
        <v>192.89</v>
      </c>
      <c r="O14" s="45"/>
      <c r="P14" s="293" t="s">
        <v>25</v>
      </c>
      <c r="Q14" s="294"/>
      <c r="R14" s="294"/>
      <c r="S14" s="294"/>
      <c r="T14" s="294"/>
      <c r="U14" s="299"/>
    </row>
    <row r="15" spans="1:21" x14ac:dyDescent="0.2">
      <c r="B15" s="99">
        <v>95040</v>
      </c>
      <c r="C15" s="110">
        <v>0.98</v>
      </c>
      <c r="D15" s="24">
        <f t="shared" si="6"/>
        <v>93139.199999999997</v>
      </c>
      <c r="E15" s="111">
        <v>95.454545454545453</v>
      </c>
      <c r="F15" s="24">
        <f t="shared" si="7"/>
        <v>90720</v>
      </c>
      <c r="G15" s="154">
        <v>332.64</v>
      </c>
      <c r="H15" s="27">
        <v>43866</v>
      </c>
      <c r="I15" s="9">
        <v>100800</v>
      </c>
      <c r="J15" s="1">
        <v>0.98499999999999999</v>
      </c>
      <c r="K15" s="24">
        <f t="shared" si="14"/>
        <v>99288</v>
      </c>
      <c r="L15" s="36">
        <v>94.017857142857139</v>
      </c>
      <c r="M15" s="157">
        <f t="shared" si="15"/>
        <v>94770</v>
      </c>
      <c r="N15" s="154">
        <v>192.54</v>
      </c>
      <c r="O15" s="27">
        <v>43866</v>
      </c>
      <c r="P15" s="42">
        <v>75600</v>
      </c>
      <c r="Q15" s="1">
        <v>0.89900000000000002</v>
      </c>
      <c r="R15" s="24">
        <f t="shared" ref="R15" si="16">P15*Q15</f>
        <v>67964.400000000009</v>
      </c>
      <c r="S15" s="36">
        <v>44.722222222222221</v>
      </c>
      <c r="T15" s="24">
        <f t="shared" ref="T15" si="17">P15*S15/100</f>
        <v>33810</v>
      </c>
      <c r="U15" s="154">
        <v>465.84</v>
      </c>
    </row>
    <row r="16" spans="1:21" x14ac:dyDescent="0.2">
      <c r="B16" s="280" t="s">
        <v>1</v>
      </c>
      <c r="C16" s="280"/>
      <c r="D16" s="173">
        <f>SUM(D4:D15)</f>
        <v>1125178.56</v>
      </c>
      <c r="E16" s="151">
        <f>F16/D16</f>
        <v>0.97962051463191757</v>
      </c>
      <c r="F16" s="173">
        <f>SUM(F4:F15)</f>
        <v>1102248</v>
      </c>
      <c r="G16" s="173">
        <f>AVERAGE(G4:G15)</f>
        <v>332.1825</v>
      </c>
      <c r="I16" s="9">
        <v>100800</v>
      </c>
      <c r="J16" s="1">
        <v>0.96699999999999997</v>
      </c>
      <c r="K16" s="24">
        <f t="shared" si="14"/>
        <v>97473.599999999991</v>
      </c>
      <c r="L16" s="36">
        <v>94.017857142857139</v>
      </c>
      <c r="M16" s="157">
        <f t="shared" si="15"/>
        <v>94770</v>
      </c>
      <c r="N16" s="154">
        <v>192.18</v>
      </c>
      <c r="P16" s="42">
        <v>75600</v>
      </c>
      <c r="Q16" s="1">
        <v>0.97</v>
      </c>
      <c r="R16" s="24">
        <f t="shared" ref="R16:R24" si="18">P16*Q16</f>
        <v>73332</v>
      </c>
      <c r="S16" s="36">
        <v>83.611111111111114</v>
      </c>
      <c r="T16" s="24">
        <f t="shared" ref="T16:T24" si="19">P16*S16/100</f>
        <v>63210</v>
      </c>
      <c r="U16" s="154">
        <v>466.89</v>
      </c>
    </row>
    <row r="17" spans="1:21" x14ac:dyDescent="0.2">
      <c r="B17" s="99"/>
      <c r="C17" s="152"/>
      <c r="D17" s="24"/>
      <c r="E17" s="97"/>
      <c r="F17" s="24"/>
      <c r="G17" s="154"/>
      <c r="H17" s="22">
        <v>43867</v>
      </c>
      <c r="I17" s="9">
        <v>100800</v>
      </c>
      <c r="J17" s="1">
        <v>0.98199999999999998</v>
      </c>
      <c r="K17" s="24">
        <f t="shared" si="14"/>
        <v>98985.599999999991</v>
      </c>
      <c r="L17" s="36">
        <v>94.017857142857139</v>
      </c>
      <c r="M17" s="157">
        <f t="shared" si="15"/>
        <v>94770</v>
      </c>
      <c r="N17" s="154">
        <v>192.02</v>
      </c>
      <c r="O17" s="22">
        <v>43867</v>
      </c>
      <c r="P17" s="42">
        <v>75600</v>
      </c>
      <c r="Q17" s="1">
        <v>0.95199999999999996</v>
      </c>
      <c r="R17" s="24">
        <f t="shared" si="18"/>
        <v>71971.199999999997</v>
      </c>
      <c r="S17" s="36">
        <v>87.5</v>
      </c>
      <c r="T17" s="24">
        <f t="shared" si="19"/>
        <v>66150</v>
      </c>
      <c r="U17" s="154">
        <v>464.77</v>
      </c>
    </row>
    <row r="18" spans="1:21" ht="14.25" customHeight="1" x14ac:dyDescent="0.2">
      <c r="A18" s="45"/>
      <c r="B18" s="281" t="s">
        <v>43</v>
      </c>
      <c r="C18" s="292"/>
      <c r="D18" s="292"/>
      <c r="E18" s="292"/>
      <c r="F18" s="281"/>
      <c r="G18" s="281"/>
      <c r="I18" s="9">
        <v>100800</v>
      </c>
      <c r="J18" s="1">
        <v>0.98</v>
      </c>
      <c r="K18" s="24">
        <f t="shared" si="14"/>
        <v>98784</v>
      </c>
      <c r="L18" s="36">
        <v>94.017857142857139</v>
      </c>
      <c r="M18" s="157">
        <f t="shared" si="15"/>
        <v>94770</v>
      </c>
      <c r="N18" s="154">
        <v>192.22</v>
      </c>
      <c r="P18" s="42">
        <v>75600</v>
      </c>
      <c r="Q18" s="1">
        <v>0.97199999999999998</v>
      </c>
      <c r="R18" s="24">
        <f t="shared" si="18"/>
        <v>73483.199999999997</v>
      </c>
      <c r="S18" s="36">
        <v>93.333333333333329</v>
      </c>
      <c r="T18" s="24">
        <f t="shared" si="19"/>
        <v>70560</v>
      </c>
      <c r="U18" s="154">
        <v>463.39</v>
      </c>
    </row>
    <row r="19" spans="1:21" x14ac:dyDescent="0.2">
      <c r="A19" s="22">
        <v>43868</v>
      </c>
      <c r="B19" s="42">
        <v>84960</v>
      </c>
      <c r="C19" s="3">
        <v>0.94499999999999995</v>
      </c>
      <c r="D19" s="24">
        <f t="shared" ref="D19" si="20">B19*C19</f>
        <v>80287.199999999997</v>
      </c>
      <c r="E19" s="36">
        <v>72.902542372881356</v>
      </c>
      <c r="F19" s="24">
        <f t="shared" ref="F19" si="21">B19*E19/100</f>
        <v>61938</v>
      </c>
      <c r="G19" s="154">
        <v>386.27</v>
      </c>
      <c r="H19" s="22">
        <v>43868</v>
      </c>
      <c r="I19" s="9">
        <v>100800</v>
      </c>
      <c r="J19" s="1">
        <v>0.98099999999999998</v>
      </c>
      <c r="K19" s="24">
        <f t="shared" si="14"/>
        <v>98884.800000000003</v>
      </c>
      <c r="L19" s="36">
        <v>94.017857142857139</v>
      </c>
      <c r="M19" s="157">
        <f t="shared" si="15"/>
        <v>94770</v>
      </c>
      <c r="N19" s="154">
        <v>192.19</v>
      </c>
      <c r="O19" s="22">
        <v>43868</v>
      </c>
      <c r="P19" s="42">
        <v>75600</v>
      </c>
      <c r="Q19" s="1">
        <v>0.98299999999999998</v>
      </c>
      <c r="R19" s="24">
        <f t="shared" si="18"/>
        <v>74314.8</v>
      </c>
      <c r="S19" s="36">
        <v>93.333333333333329</v>
      </c>
      <c r="T19" s="24">
        <f t="shared" si="19"/>
        <v>70560</v>
      </c>
      <c r="U19" s="154">
        <v>462.21</v>
      </c>
    </row>
    <row r="20" spans="1:21" x14ac:dyDescent="0.2">
      <c r="B20" s="42">
        <v>86400</v>
      </c>
      <c r="C20" s="3">
        <v>0.97199999999999998</v>
      </c>
      <c r="D20" s="24">
        <f t="shared" ref="D20:D28" si="22">B20*C20</f>
        <v>83980.800000000003</v>
      </c>
      <c r="E20" s="36">
        <v>92.5</v>
      </c>
      <c r="F20" s="24">
        <f t="shared" ref="F20:F28" si="23">B20*E20/100</f>
        <v>79920</v>
      </c>
      <c r="G20" s="154">
        <v>386.16</v>
      </c>
      <c r="I20" s="9">
        <v>100800</v>
      </c>
      <c r="J20" s="1">
        <v>0.98499999999999999</v>
      </c>
      <c r="K20" s="24">
        <f t="shared" si="14"/>
        <v>99288</v>
      </c>
      <c r="L20" s="36">
        <v>94.017857142857139</v>
      </c>
      <c r="M20" s="157">
        <f t="shared" si="15"/>
        <v>94770</v>
      </c>
      <c r="N20" s="154">
        <v>192.22</v>
      </c>
      <c r="P20" s="42">
        <v>75600</v>
      </c>
      <c r="Q20" s="1">
        <v>0.98199999999999998</v>
      </c>
      <c r="R20" s="24">
        <f t="shared" si="18"/>
        <v>74239.199999999997</v>
      </c>
      <c r="S20" s="36">
        <v>93.333333333333329</v>
      </c>
      <c r="T20" s="24">
        <f t="shared" si="19"/>
        <v>70560</v>
      </c>
      <c r="U20" s="154">
        <v>463.33</v>
      </c>
    </row>
    <row r="21" spans="1:21" x14ac:dyDescent="0.2">
      <c r="A21" s="22">
        <v>43869</v>
      </c>
      <c r="B21" s="42">
        <v>86400</v>
      </c>
      <c r="C21" s="3">
        <v>0.97799999999999998</v>
      </c>
      <c r="D21" s="24">
        <f t="shared" si="22"/>
        <v>84499.199999999997</v>
      </c>
      <c r="E21" s="36">
        <v>94.8125</v>
      </c>
      <c r="F21" s="24">
        <f t="shared" si="23"/>
        <v>81918</v>
      </c>
      <c r="G21" s="154">
        <v>385.2</v>
      </c>
      <c r="H21" s="22">
        <v>43869</v>
      </c>
      <c r="I21" s="9">
        <v>100800</v>
      </c>
      <c r="J21" s="1">
        <v>0.98399999999999999</v>
      </c>
      <c r="K21" s="24">
        <f t="shared" si="14"/>
        <v>99187.199999999997</v>
      </c>
      <c r="L21" s="36">
        <v>94.017857142857139</v>
      </c>
      <c r="M21" s="157">
        <f t="shared" si="15"/>
        <v>94770</v>
      </c>
      <c r="N21" s="154">
        <v>192.11</v>
      </c>
      <c r="O21" s="22">
        <v>43869</v>
      </c>
      <c r="P21" s="42">
        <v>75600</v>
      </c>
      <c r="Q21" s="1">
        <v>0.98599999999999999</v>
      </c>
      <c r="R21" s="24">
        <f t="shared" si="18"/>
        <v>74541.600000000006</v>
      </c>
      <c r="S21" s="36">
        <v>93.333333333333329</v>
      </c>
      <c r="T21" s="24">
        <f t="shared" si="19"/>
        <v>70560</v>
      </c>
      <c r="U21" s="154">
        <v>463.22</v>
      </c>
    </row>
    <row r="22" spans="1:21" x14ac:dyDescent="0.2">
      <c r="B22" s="42">
        <v>86400</v>
      </c>
      <c r="C22" s="3">
        <v>0.97699999999999998</v>
      </c>
      <c r="D22" s="24">
        <f t="shared" si="22"/>
        <v>84412.800000000003</v>
      </c>
      <c r="E22" s="36">
        <v>92.5</v>
      </c>
      <c r="F22" s="24">
        <f t="shared" si="23"/>
        <v>79920</v>
      </c>
      <c r="G22" s="154">
        <v>386.04</v>
      </c>
      <c r="I22" s="9">
        <v>100800</v>
      </c>
      <c r="J22" s="1">
        <v>0.98499999999999999</v>
      </c>
      <c r="K22" s="24">
        <f t="shared" si="14"/>
        <v>99288</v>
      </c>
      <c r="L22" s="36">
        <v>94.017857142857139</v>
      </c>
      <c r="M22" s="157">
        <f t="shared" si="15"/>
        <v>94770</v>
      </c>
      <c r="N22" s="154">
        <v>192.72</v>
      </c>
      <c r="P22" s="42">
        <v>75600</v>
      </c>
      <c r="Q22" s="1">
        <v>0.95399999999999996</v>
      </c>
      <c r="R22" s="24">
        <f t="shared" si="18"/>
        <v>72122.399999999994</v>
      </c>
      <c r="S22" s="36">
        <v>44.722222222222221</v>
      </c>
      <c r="T22" s="24">
        <f t="shared" si="19"/>
        <v>33810</v>
      </c>
      <c r="U22" s="154">
        <v>462.57</v>
      </c>
    </row>
    <row r="23" spans="1:21" x14ac:dyDescent="0.2">
      <c r="A23" s="22">
        <v>43870</v>
      </c>
      <c r="B23" s="42">
        <v>87120</v>
      </c>
      <c r="C23" s="3">
        <v>0.96599999999999997</v>
      </c>
      <c r="D23" s="24">
        <f t="shared" si="22"/>
        <v>84157.92</v>
      </c>
      <c r="E23" s="36">
        <v>91.735537190082653</v>
      </c>
      <c r="F23" s="24">
        <f t="shared" si="23"/>
        <v>79920.000000000015</v>
      </c>
      <c r="G23" s="154">
        <v>387.41</v>
      </c>
      <c r="H23" s="22">
        <v>43870</v>
      </c>
      <c r="I23" s="9">
        <v>100800</v>
      </c>
      <c r="J23" s="1">
        <v>0.96799999999999997</v>
      </c>
      <c r="K23" s="24">
        <f t="shared" si="14"/>
        <v>97574.399999999994</v>
      </c>
      <c r="L23" s="36">
        <v>94.017857142857139</v>
      </c>
      <c r="M23" s="157">
        <f t="shared" si="15"/>
        <v>94770</v>
      </c>
      <c r="N23" s="154">
        <v>192.45</v>
      </c>
      <c r="O23" s="22">
        <v>43870</v>
      </c>
      <c r="P23" s="42">
        <v>75600</v>
      </c>
      <c r="Q23" s="1">
        <v>0.98</v>
      </c>
      <c r="R23" s="24">
        <f t="shared" si="18"/>
        <v>74088</v>
      </c>
      <c r="S23" s="36">
        <v>97.222222222222214</v>
      </c>
      <c r="T23" s="24">
        <f t="shared" si="19"/>
        <v>73499.999999999985</v>
      </c>
      <c r="U23" s="154">
        <v>463.47</v>
      </c>
    </row>
    <row r="24" spans="1:21" x14ac:dyDescent="0.2">
      <c r="B24" s="42">
        <v>87840</v>
      </c>
      <c r="C24" s="3">
        <v>0.97299999999999998</v>
      </c>
      <c r="D24" s="24">
        <f t="shared" si="22"/>
        <v>85468.319999999992</v>
      </c>
      <c r="E24" s="36">
        <v>93.258196721311464</v>
      </c>
      <c r="F24" s="24">
        <f t="shared" si="23"/>
        <v>81917.999999999985</v>
      </c>
      <c r="G24" s="154">
        <v>386.52</v>
      </c>
      <c r="I24" s="9">
        <v>100800</v>
      </c>
      <c r="J24" s="1">
        <v>0.98599999999999999</v>
      </c>
      <c r="K24" s="24">
        <f t="shared" si="14"/>
        <v>99388.800000000003</v>
      </c>
      <c r="L24" s="36">
        <v>94.017857142857139</v>
      </c>
      <c r="M24" s="157">
        <f t="shared" si="15"/>
        <v>94770</v>
      </c>
      <c r="N24" s="154">
        <v>192.94</v>
      </c>
      <c r="P24" s="42">
        <v>75600</v>
      </c>
      <c r="Q24" s="1">
        <v>0.99</v>
      </c>
      <c r="R24" s="24">
        <f t="shared" si="18"/>
        <v>74844</v>
      </c>
      <c r="S24" s="36">
        <v>95.277777777777771</v>
      </c>
      <c r="T24" s="24">
        <f t="shared" si="19"/>
        <v>72029.999999999985</v>
      </c>
      <c r="U24" s="154">
        <v>462.69</v>
      </c>
    </row>
    <row r="25" spans="1:21" ht="14.25" customHeight="1" x14ac:dyDescent="0.2">
      <c r="A25" s="22">
        <v>43871</v>
      </c>
      <c r="B25" s="42">
        <v>88560</v>
      </c>
      <c r="C25" s="3">
        <v>0.97</v>
      </c>
      <c r="D25" s="24">
        <f t="shared" si="22"/>
        <v>85903.2</v>
      </c>
      <c r="E25" s="36">
        <v>92.5</v>
      </c>
      <c r="F25" s="24">
        <f t="shared" si="23"/>
        <v>81918</v>
      </c>
      <c r="G25" s="154">
        <v>385.12</v>
      </c>
      <c r="H25" s="22">
        <v>43871</v>
      </c>
      <c r="I25" s="9">
        <v>100800</v>
      </c>
      <c r="J25" s="1">
        <v>0.96</v>
      </c>
      <c r="K25" s="24">
        <f t="shared" si="14"/>
        <v>96768</v>
      </c>
      <c r="L25" s="36">
        <v>90.401785714285708</v>
      </c>
      <c r="M25" s="157">
        <f t="shared" si="15"/>
        <v>91125</v>
      </c>
      <c r="N25" s="154">
        <v>192.91</v>
      </c>
      <c r="P25" s="280" t="s">
        <v>1</v>
      </c>
      <c r="Q25" s="280"/>
      <c r="R25" s="173">
        <f>SUM(R15:R24)</f>
        <v>730900.8</v>
      </c>
      <c r="S25" s="151">
        <f>T25/R25</f>
        <v>0.85476715855284324</v>
      </c>
      <c r="T25" s="173">
        <f>SUM(T15:T24)</f>
        <v>624750</v>
      </c>
      <c r="U25" s="173">
        <f>AVERAGE(U15:U24)</f>
        <v>463.83799999999991</v>
      </c>
    </row>
    <row r="26" spans="1:21" x14ac:dyDescent="0.2">
      <c r="B26" s="42">
        <v>88560</v>
      </c>
      <c r="C26" s="3">
        <v>0.97599999999999998</v>
      </c>
      <c r="D26" s="24">
        <f t="shared" si="22"/>
        <v>86434.559999999998</v>
      </c>
      <c r="E26" s="36">
        <v>94.756097560975604</v>
      </c>
      <c r="F26" s="24">
        <f t="shared" si="23"/>
        <v>83916</v>
      </c>
      <c r="G26" s="154">
        <v>387.31</v>
      </c>
      <c r="I26" s="9">
        <v>100800</v>
      </c>
      <c r="J26" s="1">
        <v>0.97799999999999998</v>
      </c>
      <c r="K26" s="24">
        <f t="shared" si="14"/>
        <v>98582.399999999994</v>
      </c>
      <c r="L26" s="36">
        <v>94.017857142857139</v>
      </c>
      <c r="M26" s="157">
        <f t="shared" si="15"/>
        <v>94770</v>
      </c>
      <c r="N26" s="154">
        <v>192.38</v>
      </c>
      <c r="P26" s="42"/>
      <c r="Q26" s="1"/>
      <c r="R26" s="24"/>
      <c r="S26" s="36"/>
      <c r="T26" s="158"/>
      <c r="U26" s="56"/>
    </row>
    <row r="27" spans="1:21" ht="12.75" customHeight="1" x14ac:dyDescent="0.2">
      <c r="A27" s="22">
        <v>43872</v>
      </c>
      <c r="B27" s="42">
        <v>88560</v>
      </c>
      <c r="C27" s="3">
        <v>0.97299999999999998</v>
      </c>
      <c r="D27" s="24">
        <f t="shared" si="22"/>
        <v>86168.88</v>
      </c>
      <c r="E27" s="36">
        <v>92.5</v>
      </c>
      <c r="F27" s="24">
        <f t="shared" si="23"/>
        <v>81918</v>
      </c>
      <c r="G27" s="154">
        <v>385.64</v>
      </c>
      <c r="H27" s="22">
        <v>43872</v>
      </c>
      <c r="I27" s="9">
        <v>100800</v>
      </c>
      <c r="J27" s="1">
        <v>0.97299999999999998</v>
      </c>
      <c r="K27" s="24">
        <f t="shared" si="14"/>
        <v>98078.399999999994</v>
      </c>
      <c r="L27" s="36">
        <v>94.017857142857139</v>
      </c>
      <c r="M27" s="157">
        <f t="shared" si="15"/>
        <v>94770</v>
      </c>
      <c r="N27" s="154">
        <v>192.2</v>
      </c>
      <c r="O27" s="45"/>
      <c r="P27" s="293" t="s">
        <v>19</v>
      </c>
      <c r="Q27" s="294"/>
      <c r="R27" s="294"/>
      <c r="S27" s="294"/>
      <c r="T27" s="294"/>
      <c r="U27" s="295"/>
    </row>
    <row r="28" spans="1:21" ht="12.75" customHeight="1" x14ac:dyDescent="0.2">
      <c r="B28" s="42">
        <v>88560</v>
      </c>
      <c r="C28" s="3">
        <v>0.97699999999999998</v>
      </c>
      <c r="D28" s="24">
        <f t="shared" si="22"/>
        <v>86523.12</v>
      </c>
      <c r="E28" s="36">
        <v>94.756097560975604</v>
      </c>
      <c r="F28" s="24">
        <f t="shared" si="23"/>
        <v>83916</v>
      </c>
      <c r="G28" s="154">
        <v>385.7</v>
      </c>
      <c r="I28" s="9">
        <v>100800</v>
      </c>
      <c r="J28" s="1">
        <v>0.97699999999999998</v>
      </c>
      <c r="K28" s="24">
        <f t="shared" si="14"/>
        <v>98481.599999999991</v>
      </c>
      <c r="L28" s="36">
        <v>94.017857142857139</v>
      </c>
      <c r="M28" s="157">
        <f t="shared" si="15"/>
        <v>94770</v>
      </c>
      <c r="N28" s="154">
        <v>192.33</v>
      </c>
      <c r="O28" s="22">
        <v>43871</v>
      </c>
      <c r="P28" s="42">
        <v>77040</v>
      </c>
      <c r="Q28" s="1">
        <v>0.83299999999999996</v>
      </c>
      <c r="R28" s="24">
        <f t="shared" ref="R28" si="24">P28*Q28</f>
        <v>64174.32</v>
      </c>
      <c r="S28" s="36">
        <v>64.345794392523374</v>
      </c>
      <c r="T28" s="24">
        <f t="shared" ref="T28" si="25">P28*S28/100</f>
        <v>49572.000000000007</v>
      </c>
      <c r="U28" s="154">
        <v>451.8</v>
      </c>
    </row>
    <row r="29" spans="1:21" ht="12.75" customHeight="1" x14ac:dyDescent="0.2">
      <c r="B29" s="280" t="s">
        <v>1</v>
      </c>
      <c r="C29" s="280"/>
      <c r="D29" s="181">
        <f>SUM(D19:D28)</f>
        <v>847836</v>
      </c>
      <c r="E29" s="151">
        <f>F29/D29</f>
        <v>0.94027854443548042</v>
      </c>
      <c r="F29" s="181">
        <f>SUM(F19:F28)</f>
        <v>797202</v>
      </c>
      <c r="G29" s="181">
        <f>AVERAGE(G19:G28)</f>
        <v>386.137</v>
      </c>
      <c r="H29" s="22">
        <v>43873</v>
      </c>
      <c r="I29" s="9">
        <v>100800</v>
      </c>
      <c r="J29" s="1">
        <v>0.97199999999999998</v>
      </c>
      <c r="K29" s="24">
        <f t="shared" si="14"/>
        <v>97977.599999999991</v>
      </c>
      <c r="L29" s="36">
        <v>94.017857142857139</v>
      </c>
      <c r="M29" s="157">
        <f t="shared" si="15"/>
        <v>94770</v>
      </c>
      <c r="N29" s="154">
        <v>192.85</v>
      </c>
      <c r="P29" s="42">
        <v>77040</v>
      </c>
      <c r="Q29" s="1">
        <v>0.98299999999999998</v>
      </c>
      <c r="R29" s="24">
        <f t="shared" ref="R29:R33" si="26">P29*Q29</f>
        <v>75730.319999999992</v>
      </c>
      <c r="S29" s="36">
        <v>96.518691588785046</v>
      </c>
      <c r="T29" s="24">
        <f t="shared" ref="T29:T33" si="27">P29*S29/100</f>
        <v>74358</v>
      </c>
      <c r="U29" s="154">
        <v>451.5</v>
      </c>
    </row>
    <row r="30" spans="1:21" ht="12.75" customHeight="1" x14ac:dyDescent="0.2">
      <c r="B30" s="99"/>
      <c r="C30" s="152"/>
      <c r="D30" s="24"/>
      <c r="E30" s="97"/>
      <c r="F30" s="24"/>
      <c r="G30" s="154"/>
      <c r="I30" s="9">
        <v>100800</v>
      </c>
      <c r="J30" s="1">
        <v>0.97299999999999998</v>
      </c>
      <c r="K30" s="24">
        <f t="shared" si="14"/>
        <v>98078.399999999994</v>
      </c>
      <c r="L30" s="36">
        <v>94.017857142857139</v>
      </c>
      <c r="M30" s="157">
        <f t="shared" si="15"/>
        <v>94770</v>
      </c>
      <c r="N30" s="154">
        <v>192.22</v>
      </c>
      <c r="O30" s="22">
        <v>43872</v>
      </c>
      <c r="P30" s="42">
        <v>77040</v>
      </c>
      <c r="Q30" s="1">
        <v>0.97099999999999997</v>
      </c>
      <c r="R30" s="24">
        <f t="shared" si="26"/>
        <v>74805.84</v>
      </c>
      <c r="S30" s="36">
        <v>94.626168224299064</v>
      </c>
      <c r="T30" s="24">
        <f t="shared" si="27"/>
        <v>72900</v>
      </c>
      <c r="U30" s="154">
        <v>451.7</v>
      </c>
    </row>
    <row r="31" spans="1:21" ht="14.25" customHeight="1" x14ac:dyDescent="0.2">
      <c r="A31" s="45"/>
      <c r="B31" s="282" t="s">
        <v>12</v>
      </c>
      <c r="C31" s="283"/>
      <c r="D31" s="283"/>
      <c r="E31" s="283"/>
      <c r="F31" s="283"/>
      <c r="G31" s="284"/>
      <c r="H31" s="22">
        <v>43874</v>
      </c>
      <c r="I31" s="9">
        <v>100800</v>
      </c>
      <c r="J31" s="1">
        <v>0.97899999999999998</v>
      </c>
      <c r="K31" s="24">
        <f t="shared" si="14"/>
        <v>98683.199999999997</v>
      </c>
      <c r="L31" s="36">
        <v>94.017857142857139</v>
      </c>
      <c r="M31" s="157">
        <f t="shared" si="15"/>
        <v>94770</v>
      </c>
      <c r="N31" s="154">
        <v>192.65</v>
      </c>
      <c r="P31" s="42">
        <v>77040</v>
      </c>
      <c r="Q31" s="1">
        <v>0.97499999999999998</v>
      </c>
      <c r="R31" s="24">
        <f t="shared" si="26"/>
        <v>75114</v>
      </c>
      <c r="S31" s="36">
        <v>96.518691588785046</v>
      </c>
      <c r="T31" s="24">
        <f t="shared" si="27"/>
        <v>74358</v>
      </c>
      <c r="U31" s="154">
        <v>452.35</v>
      </c>
    </row>
    <row r="32" spans="1:21" ht="14.25" customHeight="1" x14ac:dyDescent="0.2">
      <c r="A32" s="22">
        <v>43873</v>
      </c>
      <c r="B32" s="42">
        <v>75600</v>
      </c>
      <c r="C32" s="3">
        <v>0.92700000000000005</v>
      </c>
      <c r="D32" s="24">
        <f t="shared" ref="D32" si="28">B32*C32</f>
        <v>70081.2</v>
      </c>
      <c r="E32" s="36">
        <v>72.11904761904762</v>
      </c>
      <c r="F32" s="24">
        <f t="shared" ref="F32" si="29">B32*E32/100</f>
        <v>54522</v>
      </c>
      <c r="G32" s="154">
        <v>435.27</v>
      </c>
      <c r="I32" s="9">
        <v>100800</v>
      </c>
      <c r="J32" s="1">
        <v>0.97299999999999998</v>
      </c>
      <c r="K32" s="24">
        <f t="shared" si="14"/>
        <v>98078.399999999994</v>
      </c>
      <c r="L32" s="36">
        <v>94.017857142857139</v>
      </c>
      <c r="M32" s="157">
        <f t="shared" si="15"/>
        <v>94770</v>
      </c>
      <c r="N32" s="160">
        <v>192.12</v>
      </c>
      <c r="O32" s="22">
        <v>43873</v>
      </c>
      <c r="P32" s="42">
        <v>77040</v>
      </c>
      <c r="Q32" s="1">
        <v>0.98099999999999998</v>
      </c>
      <c r="R32" s="24">
        <f t="shared" si="26"/>
        <v>75576.240000000005</v>
      </c>
      <c r="S32" s="36">
        <v>96.518691588785046</v>
      </c>
      <c r="T32" s="24">
        <f t="shared" si="27"/>
        <v>74358</v>
      </c>
      <c r="U32" s="154">
        <v>452.02</v>
      </c>
    </row>
    <row r="33" spans="1:21" ht="13.9" customHeight="1" x14ac:dyDescent="0.2">
      <c r="B33" s="42">
        <v>77040</v>
      </c>
      <c r="C33" s="3">
        <v>0.97699999999999998</v>
      </c>
      <c r="D33" s="24">
        <f t="shared" ref="D33:D43" si="30">B33*C33</f>
        <v>75268.08</v>
      </c>
      <c r="E33" s="36">
        <v>94.361370716510905</v>
      </c>
      <c r="F33" s="24">
        <f t="shared" ref="F33:F43" si="31">B33*E33/100</f>
        <v>72696</v>
      </c>
      <c r="G33" s="154">
        <v>434.54</v>
      </c>
      <c r="H33" s="22">
        <v>43875</v>
      </c>
      <c r="I33" s="9">
        <v>100800</v>
      </c>
      <c r="J33" s="1">
        <v>0.95799999999999996</v>
      </c>
      <c r="K33" s="24">
        <f t="shared" si="14"/>
        <v>96566.399999999994</v>
      </c>
      <c r="L33" s="36">
        <v>90.401785714285708</v>
      </c>
      <c r="M33" s="157">
        <f t="shared" si="15"/>
        <v>91125</v>
      </c>
      <c r="N33" s="154">
        <v>192.63</v>
      </c>
      <c r="P33" s="42">
        <v>77040</v>
      </c>
      <c r="Q33" s="1">
        <v>0.995</v>
      </c>
      <c r="R33" s="24">
        <f t="shared" si="26"/>
        <v>76654.8</v>
      </c>
      <c r="S33" s="36">
        <v>96.518691588785046</v>
      </c>
      <c r="T33" s="24">
        <f t="shared" si="27"/>
        <v>74358</v>
      </c>
      <c r="U33" s="154">
        <v>452.52</v>
      </c>
    </row>
    <row r="34" spans="1:21" x14ac:dyDescent="0.2">
      <c r="A34" s="22">
        <v>43874</v>
      </c>
      <c r="B34" s="42">
        <v>77040</v>
      </c>
      <c r="C34" s="3">
        <v>0.98099999999999998</v>
      </c>
      <c r="D34" s="24">
        <f t="shared" si="30"/>
        <v>75576.240000000005</v>
      </c>
      <c r="E34" s="36">
        <v>94.361370716510905</v>
      </c>
      <c r="F34" s="24">
        <f t="shared" si="31"/>
        <v>72696</v>
      </c>
      <c r="G34" s="154">
        <v>436.43</v>
      </c>
      <c r="I34" s="9">
        <v>100800</v>
      </c>
      <c r="J34" s="1">
        <v>0.97499999999999998</v>
      </c>
      <c r="K34" s="24">
        <f t="shared" si="14"/>
        <v>98280</v>
      </c>
      <c r="L34" s="36">
        <v>94.017857142857139</v>
      </c>
      <c r="M34" s="157">
        <f t="shared" si="15"/>
        <v>94770</v>
      </c>
      <c r="N34" s="154">
        <v>193.02</v>
      </c>
      <c r="P34" s="280" t="s">
        <v>1</v>
      </c>
      <c r="Q34" s="280"/>
      <c r="R34" s="184">
        <f>SUM(R28:R33)</f>
        <v>442055.51999999996</v>
      </c>
      <c r="S34" s="151">
        <f>T34/R34</f>
        <v>0.94988973330770765</v>
      </c>
      <c r="T34" s="184">
        <f>SUM(T28:T33)</f>
        <v>419904</v>
      </c>
      <c r="U34" s="184">
        <f>AVERAGE(U24:U33)</f>
        <v>454.80224999999996</v>
      </c>
    </row>
    <row r="35" spans="1:21" ht="12.75" customHeight="1" x14ac:dyDescent="0.2">
      <c r="B35" s="42">
        <v>77040</v>
      </c>
      <c r="C35" s="3">
        <v>0.97399999999999998</v>
      </c>
      <c r="D35" s="24">
        <f t="shared" si="30"/>
        <v>75036.959999999992</v>
      </c>
      <c r="E35" s="36">
        <v>92.546728971962622</v>
      </c>
      <c r="F35" s="24">
        <f t="shared" si="31"/>
        <v>71298</v>
      </c>
      <c r="G35" s="154">
        <v>435.95</v>
      </c>
      <c r="H35" s="22">
        <v>43876</v>
      </c>
      <c r="I35" s="9">
        <v>100800</v>
      </c>
      <c r="J35" s="1">
        <v>0.97899999999999998</v>
      </c>
      <c r="K35" s="24">
        <f t="shared" si="14"/>
        <v>98683.199999999997</v>
      </c>
      <c r="L35" s="36">
        <v>94.017857142857139</v>
      </c>
      <c r="M35" s="157">
        <f t="shared" si="15"/>
        <v>94770</v>
      </c>
      <c r="N35" s="154">
        <v>193.62</v>
      </c>
      <c r="P35" s="42"/>
      <c r="Q35" s="1"/>
      <c r="R35" s="24"/>
      <c r="S35" s="36"/>
      <c r="T35" s="158"/>
      <c r="U35" s="154"/>
    </row>
    <row r="36" spans="1:21" x14ac:dyDescent="0.2">
      <c r="A36" s="22">
        <v>43875</v>
      </c>
      <c r="B36" s="42">
        <v>78480</v>
      </c>
      <c r="C36" s="3">
        <v>0.98699999999999999</v>
      </c>
      <c r="D36" s="24">
        <f t="shared" si="30"/>
        <v>77459.759999999995</v>
      </c>
      <c r="E36" s="36">
        <v>97.974006116207946</v>
      </c>
      <c r="F36" s="24">
        <f t="shared" si="31"/>
        <v>76890</v>
      </c>
      <c r="G36" s="154">
        <v>436.91</v>
      </c>
      <c r="I36" s="9">
        <v>100800</v>
      </c>
      <c r="J36" s="1">
        <v>0.98599999999999999</v>
      </c>
      <c r="K36" s="24">
        <f t="shared" si="14"/>
        <v>99388.800000000003</v>
      </c>
      <c r="L36" s="36">
        <v>94.017857142857139</v>
      </c>
      <c r="M36" s="157">
        <f t="shared" si="15"/>
        <v>94770</v>
      </c>
      <c r="N36" s="154">
        <v>192.73</v>
      </c>
      <c r="O36" s="45"/>
      <c r="P36" s="293" t="s">
        <v>16</v>
      </c>
      <c r="Q36" s="294"/>
      <c r="R36" s="294"/>
      <c r="S36" s="294"/>
      <c r="T36" s="294"/>
      <c r="U36" s="295"/>
    </row>
    <row r="37" spans="1:21" x14ac:dyDescent="0.2">
      <c r="B37" s="42">
        <v>79200</v>
      </c>
      <c r="C37" s="3">
        <v>0.97799999999999998</v>
      </c>
      <c r="D37" s="24">
        <f t="shared" si="30"/>
        <v>77457.599999999991</v>
      </c>
      <c r="E37" s="36">
        <v>93.553030303030312</v>
      </c>
      <c r="F37" s="24">
        <f t="shared" si="31"/>
        <v>74094.000000000015</v>
      </c>
      <c r="G37" s="154">
        <v>435.95</v>
      </c>
      <c r="H37" s="22">
        <v>43877</v>
      </c>
      <c r="I37" s="9">
        <v>100800</v>
      </c>
      <c r="J37" s="1">
        <v>0.98299999999999998</v>
      </c>
      <c r="K37" s="24">
        <f t="shared" ref="K37:K38" si="32">I37*J37</f>
        <v>99086.399999999994</v>
      </c>
      <c r="L37" s="36">
        <v>94.017857142857139</v>
      </c>
      <c r="M37" s="157">
        <f t="shared" ref="M37:M38" si="33">I37*L37/100</f>
        <v>94770</v>
      </c>
      <c r="N37" s="154">
        <v>193.14</v>
      </c>
      <c r="O37" s="22">
        <v>43874</v>
      </c>
      <c r="P37" s="42">
        <v>65520</v>
      </c>
      <c r="Q37" s="1">
        <v>0.89500000000000002</v>
      </c>
      <c r="R37" s="24">
        <f t="shared" ref="R37" si="34">P37*Q37</f>
        <v>58640.4</v>
      </c>
      <c r="S37" s="36">
        <v>65.247252747252745</v>
      </c>
      <c r="T37" s="158">
        <f t="shared" ref="T37" si="35">P37*S37/100</f>
        <v>42750</v>
      </c>
      <c r="U37" s="154">
        <v>586.08000000000004</v>
      </c>
    </row>
    <row r="38" spans="1:21" ht="12.75" customHeight="1" x14ac:dyDescent="0.2">
      <c r="A38" s="22">
        <v>43876</v>
      </c>
      <c r="B38" s="42">
        <v>79200</v>
      </c>
      <c r="C38" s="3">
        <v>0.98599999999999999</v>
      </c>
      <c r="D38" s="24">
        <f t="shared" si="30"/>
        <v>78091.199999999997</v>
      </c>
      <c r="E38" s="36">
        <v>95.318181818181813</v>
      </c>
      <c r="F38" s="24">
        <f t="shared" si="31"/>
        <v>75492</v>
      </c>
      <c r="G38" s="154">
        <v>436.73</v>
      </c>
      <c r="I38" s="9">
        <v>100800</v>
      </c>
      <c r="J38" s="1">
        <v>0.98799999999999999</v>
      </c>
      <c r="K38" s="24">
        <f t="shared" si="32"/>
        <v>99590.399999999994</v>
      </c>
      <c r="L38" s="36">
        <v>94.017857142857139</v>
      </c>
      <c r="M38" s="157">
        <f t="shared" si="33"/>
        <v>94770</v>
      </c>
      <c r="N38" s="154">
        <v>192.83</v>
      </c>
      <c r="P38" s="42">
        <v>65520</v>
      </c>
      <c r="Q38" s="1">
        <v>0.94799999999999995</v>
      </c>
      <c r="R38" s="24">
        <f t="shared" ref="R38:R52" si="36">P38*Q38</f>
        <v>62112.959999999999</v>
      </c>
      <c r="S38" s="36">
        <v>91.34615384615384</v>
      </c>
      <c r="T38" s="158">
        <f t="shared" ref="T38:T52" si="37">P38*S38/100</f>
        <v>59850</v>
      </c>
      <c r="U38" s="154">
        <v>587.73</v>
      </c>
    </row>
    <row r="39" spans="1:21" x14ac:dyDescent="0.2">
      <c r="B39" s="42">
        <v>79200</v>
      </c>
      <c r="C39" s="3">
        <v>0.98699999999999999</v>
      </c>
      <c r="D39" s="24">
        <f t="shared" si="30"/>
        <v>78170.399999999994</v>
      </c>
      <c r="E39" s="36">
        <v>97.083333333333329</v>
      </c>
      <c r="F39" s="24">
        <f t="shared" si="31"/>
        <v>76890</v>
      </c>
      <c r="G39" s="154">
        <v>438.1</v>
      </c>
      <c r="H39" s="22">
        <v>43878</v>
      </c>
      <c r="I39" s="9">
        <v>100800</v>
      </c>
      <c r="J39" s="57">
        <v>0.97299999999999998</v>
      </c>
      <c r="K39" s="24">
        <f t="shared" ref="K39:K40" si="38">I39*J39</f>
        <v>98078.399999999994</v>
      </c>
      <c r="L39" s="188">
        <v>94.017857142857139</v>
      </c>
      <c r="M39" s="157">
        <f t="shared" ref="M39:M40" si="39">I39*L39/100</f>
        <v>94770</v>
      </c>
      <c r="N39" s="154">
        <v>192.83</v>
      </c>
      <c r="O39" s="22">
        <v>43875</v>
      </c>
      <c r="P39" s="42">
        <v>65520</v>
      </c>
      <c r="Q39" s="1">
        <v>0.98799999999999999</v>
      </c>
      <c r="R39" s="24">
        <f t="shared" si="36"/>
        <v>64733.760000000002</v>
      </c>
      <c r="S39" s="36">
        <v>93.956043956043956</v>
      </c>
      <c r="T39" s="158">
        <f t="shared" si="37"/>
        <v>61560</v>
      </c>
      <c r="U39" s="154">
        <v>584.63</v>
      </c>
    </row>
    <row r="40" spans="1:21" x14ac:dyDescent="0.2">
      <c r="A40" s="22">
        <v>43877</v>
      </c>
      <c r="B40" s="42">
        <v>79200</v>
      </c>
      <c r="C40" s="3">
        <v>0.98099999999999998</v>
      </c>
      <c r="D40" s="24">
        <f t="shared" si="30"/>
        <v>77695.199999999997</v>
      </c>
      <c r="E40" s="36">
        <v>95.318181818181813</v>
      </c>
      <c r="F40" s="24">
        <f t="shared" si="31"/>
        <v>75492</v>
      </c>
      <c r="G40" s="154">
        <v>439.15</v>
      </c>
      <c r="I40" s="9">
        <v>100800</v>
      </c>
      <c r="J40" s="57">
        <v>0.98399999999999999</v>
      </c>
      <c r="K40" s="24">
        <f t="shared" si="38"/>
        <v>99187.199999999997</v>
      </c>
      <c r="L40" s="31">
        <v>97.633928571428569</v>
      </c>
      <c r="M40" s="157">
        <f t="shared" si="39"/>
        <v>98415</v>
      </c>
      <c r="N40" s="154">
        <v>192.83</v>
      </c>
      <c r="P40" s="42">
        <v>65520</v>
      </c>
      <c r="Q40" s="1">
        <v>0.94799999999999995</v>
      </c>
      <c r="R40" s="24">
        <f t="shared" si="36"/>
        <v>62112.959999999999</v>
      </c>
      <c r="S40" s="36">
        <v>93.956043956043956</v>
      </c>
      <c r="T40" s="158">
        <f t="shared" si="37"/>
        <v>61560</v>
      </c>
      <c r="U40" s="154">
        <v>587.85</v>
      </c>
    </row>
    <row r="41" spans="1:21" x14ac:dyDescent="0.2">
      <c r="B41" s="42">
        <v>79200</v>
      </c>
      <c r="C41" s="3">
        <v>0.98</v>
      </c>
      <c r="D41" s="24">
        <f t="shared" si="30"/>
        <v>77616</v>
      </c>
      <c r="E41" s="36">
        <v>93.553030303030312</v>
      </c>
      <c r="F41" s="24">
        <f t="shared" si="31"/>
        <v>74094.000000000015</v>
      </c>
      <c r="G41" s="154">
        <v>437.1</v>
      </c>
      <c r="I41" s="280" t="s">
        <v>1</v>
      </c>
      <c r="J41" s="280"/>
      <c r="K41" s="185">
        <f>SUM(K11:K40)</f>
        <v>2939529.5999999996</v>
      </c>
      <c r="L41" s="151">
        <f>M41/K41</f>
        <v>0.94859565285547742</v>
      </c>
      <c r="M41" s="185">
        <f>SUM(M11:M40)</f>
        <v>2788425</v>
      </c>
      <c r="N41" s="185">
        <f>AVERAGE(N11:N40)</f>
        <v>192.59933333333331</v>
      </c>
      <c r="O41" s="22">
        <v>43876</v>
      </c>
      <c r="P41" s="42">
        <v>65520</v>
      </c>
      <c r="Q41" s="1">
        <v>0.98099999999999998</v>
      </c>
      <c r="R41" s="24">
        <f t="shared" si="36"/>
        <v>64275.119999999995</v>
      </c>
      <c r="S41" s="36">
        <v>93.956043956043956</v>
      </c>
      <c r="T41" s="158">
        <f t="shared" si="37"/>
        <v>61560</v>
      </c>
      <c r="U41" s="154">
        <v>588.38</v>
      </c>
    </row>
    <row r="42" spans="1:21" ht="13.9" customHeight="1" x14ac:dyDescent="0.2">
      <c r="A42" s="22">
        <v>43878</v>
      </c>
      <c r="B42" s="42">
        <v>79200</v>
      </c>
      <c r="C42" s="3">
        <v>0.97699999999999998</v>
      </c>
      <c r="D42" s="24">
        <f t="shared" si="30"/>
        <v>77378.399999999994</v>
      </c>
      <c r="E42" s="36">
        <v>95.318181818181813</v>
      </c>
      <c r="F42" s="24">
        <f t="shared" si="31"/>
        <v>75492</v>
      </c>
      <c r="G42" s="154">
        <v>435.89</v>
      </c>
      <c r="I42" s="9"/>
      <c r="J42" s="1"/>
      <c r="K42" s="9"/>
      <c r="L42" s="36"/>
      <c r="M42" s="157"/>
      <c r="N42" s="154"/>
      <c r="P42" s="42">
        <v>65520</v>
      </c>
      <c r="Q42" s="1">
        <v>0.96899999999999997</v>
      </c>
      <c r="R42" s="24">
        <f t="shared" si="36"/>
        <v>63488.88</v>
      </c>
      <c r="S42" s="36">
        <v>91.34615384615384</v>
      </c>
      <c r="T42" s="158">
        <f t="shared" si="37"/>
        <v>59850</v>
      </c>
      <c r="U42" s="154">
        <v>585.9</v>
      </c>
    </row>
    <row r="43" spans="1:21" ht="14.25" customHeight="1" x14ac:dyDescent="0.2">
      <c r="B43" s="42">
        <v>79200</v>
      </c>
      <c r="C43" s="3">
        <v>0.98199999999999998</v>
      </c>
      <c r="D43" s="24">
        <f t="shared" si="30"/>
        <v>77774.399999999994</v>
      </c>
      <c r="E43" s="36">
        <v>93.553030303030312</v>
      </c>
      <c r="F43" s="24">
        <f t="shared" si="31"/>
        <v>74094.000000000015</v>
      </c>
      <c r="G43" s="154">
        <v>438.23</v>
      </c>
      <c r="H43" s="45"/>
      <c r="I43" s="285" t="s">
        <v>44</v>
      </c>
      <c r="J43" s="286"/>
      <c r="K43" s="286"/>
      <c r="L43" s="286"/>
      <c r="M43" s="286"/>
      <c r="N43" s="284"/>
      <c r="O43" s="22">
        <v>43877</v>
      </c>
      <c r="P43" s="42">
        <v>65520</v>
      </c>
      <c r="Q43" s="1">
        <v>0.999</v>
      </c>
      <c r="R43" s="24">
        <f t="shared" si="36"/>
        <v>65454.48</v>
      </c>
      <c r="S43" s="36">
        <v>96.565934065934073</v>
      </c>
      <c r="T43" s="158">
        <f t="shared" si="37"/>
        <v>63270</v>
      </c>
      <c r="U43" s="154">
        <v>587.5</v>
      </c>
    </row>
    <row r="44" spans="1:21" x14ac:dyDescent="0.2">
      <c r="A44" s="22">
        <v>43879</v>
      </c>
      <c r="B44" s="42">
        <v>79200</v>
      </c>
      <c r="C44" s="3">
        <v>0.97599999999999998</v>
      </c>
      <c r="D44" s="24">
        <f t="shared" ref="D44:D45" si="40">B44*C44</f>
        <v>77299.199999999997</v>
      </c>
      <c r="E44" s="36">
        <v>95.318181818181813</v>
      </c>
      <c r="F44" s="24">
        <f t="shared" ref="F44:F45" si="41">B44*E44/100</f>
        <v>75492</v>
      </c>
      <c r="G44" s="154">
        <v>440.64</v>
      </c>
      <c r="H44" s="22">
        <v>43879</v>
      </c>
      <c r="I44" s="42">
        <v>111600</v>
      </c>
      <c r="J44" s="1">
        <v>0.72199999999999998</v>
      </c>
      <c r="K44" s="24">
        <f t="shared" ref="K44" si="42">I44*J44</f>
        <v>80575.199999999997</v>
      </c>
      <c r="L44" s="36">
        <v>35.878136200716845</v>
      </c>
      <c r="M44" s="157">
        <f t="shared" ref="M44" si="43">I44*L44/100</f>
        <v>40040</v>
      </c>
      <c r="N44" s="154">
        <v>193.02</v>
      </c>
      <c r="P44" s="42">
        <v>65520</v>
      </c>
      <c r="Q44" s="1">
        <v>0.97699999999999998</v>
      </c>
      <c r="R44" s="24">
        <f t="shared" si="36"/>
        <v>64013.04</v>
      </c>
      <c r="S44" s="36">
        <v>96.565934065934073</v>
      </c>
      <c r="T44" s="158">
        <f t="shared" si="37"/>
        <v>63270</v>
      </c>
      <c r="U44" s="154">
        <v>586.44000000000005</v>
      </c>
    </row>
    <row r="45" spans="1:21" x14ac:dyDescent="0.2">
      <c r="B45" s="42">
        <v>79200</v>
      </c>
      <c r="C45" s="3">
        <v>0.999</v>
      </c>
      <c r="D45" s="24">
        <f t="shared" si="40"/>
        <v>79120.800000000003</v>
      </c>
      <c r="E45" s="36">
        <v>98.848484848484858</v>
      </c>
      <c r="F45" s="24">
        <f t="shared" si="41"/>
        <v>78288.000000000015</v>
      </c>
      <c r="G45" s="154">
        <v>438.17</v>
      </c>
      <c r="I45" s="42">
        <v>111600</v>
      </c>
      <c r="J45" s="1">
        <v>0.98</v>
      </c>
      <c r="K45" s="24">
        <f t="shared" ref="K45:K47" si="44">I45*J45</f>
        <v>109368</v>
      </c>
      <c r="L45" s="36">
        <v>91.326164874551978</v>
      </c>
      <c r="M45" s="157">
        <f t="shared" ref="M45:M47" si="45">I45*L45/100</f>
        <v>101920</v>
      </c>
      <c r="N45" s="154">
        <v>192.64</v>
      </c>
      <c r="O45" s="22">
        <v>43878</v>
      </c>
      <c r="P45" s="42">
        <v>65520</v>
      </c>
      <c r="Q45" s="1">
        <v>0.97</v>
      </c>
      <c r="R45" s="24">
        <f t="shared" si="36"/>
        <v>63554.400000000001</v>
      </c>
      <c r="S45" s="36">
        <v>91.34615384615384</v>
      </c>
      <c r="T45" s="158">
        <f t="shared" si="37"/>
        <v>59850</v>
      </c>
      <c r="U45" s="154">
        <v>586.72</v>
      </c>
    </row>
    <row r="46" spans="1:21" ht="12.75" customHeight="1" x14ac:dyDescent="0.2">
      <c r="B46" s="280" t="s">
        <v>1</v>
      </c>
      <c r="C46" s="280"/>
      <c r="D46" s="186">
        <f>SUM(D32:D45)</f>
        <v>1074025.44</v>
      </c>
      <c r="E46" s="151">
        <f>F46/D46</f>
        <v>0.95670918186072018</v>
      </c>
      <c r="F46" s="186">
        <f>SUM(F32:F45)</f>
        <v>1027530</v>
      </c>
      <c r="G46" s="186">
        <f>AVERAGE(G32:G45)</f>
        <v>437.0757142857143</v>
      </c>
      <c r="H46" s="22">
        <v>43880</v>
      </c>
      <c r="I46" s="42">
        <v>111600</v>
      </c>
      <c r="J46" s="1">
        <v>0.98399999999999999</v>
      </c>
      <c r="K46" s="24">
        <f t="shared" si="44"/>
        <v>109814.39999999999</v>
      </c>
      <c r="L46" s="36">
        <v>94.587813620071685</v>
      </c>
      <c r="M46" s="157">
        <f t="shared" si="45"/>
        <v>105560</v>
      </c>
      <c r="N46" s="154">
        <v>192.31</v>
      </c>
      <c r="P46" s="42">
        <v>65520</v>
      </c>
      <c r="Q46" s="1">
        <v>0.999</v>
      </c>
      <c r="R46" s="24">
        <f t="shared" si="36"/>
        <v>65454.48</v>
      </c>
      <c r="S46" s="36">
        <v>96.565934065934073</v>
      </c>
      <c r="T46" s="158">
        <f t="shared" si="37"/>
        <v>63270</v>
      </c>
      <c r="U46" s="154">
        <v>586.23</v>
      </c>
    </row>
    <row r="47" spans="1:21" ht="12.75" customHeight="1" x14ac:dyDescent="0.2">
      <c r="B47" s="99"/>
      <c r="C47" s="152"/>
      <c r="D47" s="24"/>
      <c r="E47" s="97"/>
      <c r="F47" s="24"/>
      <c r="G47" s="154"/>
      <c r="I47" s="42">
        <v>112320</v>
      </c>
      <c r="J47" s="1">
        <v>0.95699999999999996</v>
      </c>
      <c r="K47" s="24">
        <f t="shared" si="44"/>
        <v>107490.23999999999</v>
      </c>
      <c r="L47" s="36">
        <v>90.740740740740748</v>
      </c>
      <c r="M47" s="157">
        <f t="shared" si="45"/>
        <v>101920</v>
      </c>
      <c r="N47" s="154">
        <v>192.29</v>
      </c>
      <c r="O47" s="22">
        <v>43879</v>
      </c>
      <c r="P47" s="42">
        <v>65520</v>
      </c>
      <c r="Q47" s="1">
        <v>0.98</v>
      </c>
      <c r="R47" s="24">
        <f t="shared" si="36"/>
        <v>64209.599999999999</v>
      </c>
      <c r="S47" s="36">
        <v>96.565934065934073</v>
      </c>
      <c r="T47" s="158">
        <f t="shared" si="37"/>
        <v>63270</v>
      </c>
      <c r="U47" s="154">
        <v>585.55999999999995</v>
      </c>
    </row>
    <row r="48" spans="1:21" ht="14.25" customHeight="1" x14ac:dyDescent="0.2">
      <c r="A48" s="45"/>
      <c r="B48" s="296" t="s">
        <v>46</v>
      </c>
      <c r="C48" s="297"/>
      <c r="D48" s="297"/>
      <c r="E48" s="297"/>
      <c r="F48" s="297"/>
      <c r="G48" s="298"/>
      <c r="I48" s="280" t="s">
        <v>1</v>
      </c>
      <c r="J48" s="280"/>
      <c r="K48" s="187">
        <f>SUM(K44:K47)</f>
        <v>407247.83999999997</v>
      </c>
      <c r="L48" s="151">
        <f>M48/K48</f>
        <v>0.85805243313261037</v>
      </c>
      <c r="M48" s="187">
        <f>SUM(M44:M47)</f>
        <v>349440</v>
      </c>
      <c r="N48" s="187">
        <f>AVERAGE(N44:N47)</f>
        <v>192.565</v>
      </c>
      <c r="P48" s="42">
        <v>65520</v>
      </c>
      <c r="Q48" s="1">
        <v>0.98099999999999998</v>
      </c>
      <c r="R48" s="24">
        <f t="shared" si="36"/>
        <v>64275.119999999995</v>
      </c>
      <c r="S48" s="36">
        <v>93.956043956043956</v>
      </c>
      <c r="T48" s="158">
        <f t="shared" si="37"/>
        <v>61560</v>
      </c>
      <c r="U48" s="154">
        <v>585.61</v>
      </c>
    </row>
    <row r="49" spans="1:21" ht="12.75" customHeight="1" x14ac:dyDescent="0.2">
      <c r="A49" s="22">
        <v>43880</v>
      </c>
      <c r="B49" s="42">
        <v>89280</v>
      </c>
      <c r="C49" s="3">
        <v>0.92300000000000004</v>
      </c>
      <c r="D49" s="24">
        <f t="shared" ref="D49" si="46">B49*C49</f>
        <v>82405.440000000002</v>
      </c>
      <c r="E49" s="36">
        <v>67.025089605734763</v>
      </c>
      <c r="F49" s="24">
        <f t="shared" ref="F49" si="47">B49*E49/100</f>
        <v>59840</v>
      </c>
      <c r="G49" s="154">
        <v>390.87</v>
      </c>
      <c r="I49" s="42"/>
      <c r="J49" s="1"/>
      <c r="K49" s="24"/>
      <c r="L49" s="36"/>
      <c r="M49" s="158"/>
      <c r="N49" s="154"/>
      <c r="O49" s="22">
        <v>43880</v>
      </c>
      <c r="P49" s="42">
        <v>65520</v>
      </c>
      <c r="Q49" s="1">
        <v>0.96799999999999997</v>
      </c>
      <c r="R49" s="24">
        <f t="shared" si="36"/>
        <v>63423.360000000001</v>
      </c>
      <c r="S49" s="36">
        <v>93.956043956043956</v>
      </c>
      <c r="T49" s="158">
        <f t="shared" si="37"/>
        <v>61560</v>
      </c>
      <c r="U49" s="154">
        <v>586.30999999999995</v>
      </c>
    </row>
    <row r="50" spans="1:21" x14ac:dyDescent="0.2">
      <c r="B50" s="42">
        <v>89280</v>
      </c>
      <c r="C50" s="3">
        <v>0.97799999999999998</v>
      </c>
      <c r="D50" s="24">
        <f t="shared" ref="D50:D64" si="48">B50*C50</f>
        <v>87315.839999999997</v>
      </c>
      <c r="E50" s="36">
        <v>93.835125448028677</v>
      </c>
      <c r="F50" s="24">
        <f t="shared" ref="F50:F64" si="49">B50*E50/100</f>
        <v>83776</v>
      </c>
      <c r="G50" s="154">
        <v>391.64</v>
      </c>
      <c r="H50" s="45"/>
      <c r="I50" s="285" t="s">
        <v>45</v>
      </c>
      <c r="J50" s="286"/>
      <c r="K50" s="286"/>
      <c r="L50" s="286"/>
      <c r="M50" s="286"/>
      <c r="N50" s="284"/>
      <c r="P50" s="42">
        <v>65520</v>
      </c>
      <c r="Q50" s="1">
        <v>0.97499999999999998</v>
      </c>
      <c r="R50" s="24">
        <f t="shared" si="36"/>
        <v>63882</v>
      </c>
      <c r="S50" s="36">
        <v>91.34615384615384</v>
      </c>
      <c r="T50" s="158">
        <f t="shared" si="37"/>
        <v>59850</v>
      </c>
      <c r="U50" s="154">
        <v>586.6</v>
      </c>
    </row>
    <row r="51" spans="1:21" x14ac:dyDescent="0.2">
      <c r="A51" s="22">
        <v>43881</v>
      </c>
      <c r="B51" s="42">
        <v>89280</v>
      </c>
      <c r="C51" s="3">
        <v>0.97499999999999998</v>
      </c>
      <c r="D51" s="24">
        <f t="shared" si="48"/>
        <v>87048</v>
      </c>
      <c r="E51" s="36">
        <v>94.13978494623656</v>
      </c>
      <c r="F51" s="24">
        <f t="shared" si="49"/>
        <v>84048</v>
      </c>
      <c r="G51" s="154">
        <v>391.18</v>
      </c>
      <c r="H51" s="22">
        <v>43881</v>
      </c>
      <c r="I51" s="42">
        <v>113760</v>
      </c>
      <c r="J51" s="1">
        <v>0.93100000000000005</v>
      </c>
      <c r="K51" s="24">
        <f t="shared" ref="K51" si="50">I51*J51</f>
        <v>105910.56000000001</v>
      </c>
      <c r="L51" s="36">
        <v>87.0323488045007</v>
      </c>
      <c r="M51" s="157">
        <f t="shared" ref="M51" si="51">I51*L51/100</f>
        <v>99008</v>
      </c>
      <c r="N51" s="154">
        <v>192.15</v>
      </c>
      <c r="O51" s="22">
        <v>43881</v>
      </c>
      <c r="P51" s="42">
        <v>65520</v>
      </c>
      <c r="Q51" s="1">
        <v>0.97299999999999998</v>
      </c>
      <c r="R51" s="24">
        <f t="shared" si="36"/>
        <v>63750.96</v>
      </c>
      <c r="S51" s="36">
        <v>93.956043956043956</v>
      </c>
      <c r="T51" s="158">
        <f t="shared" si="37"/>
        <v>61560</v>
      </c>
      <c r="U51" s="154">
        <v>586.47</v>
      </c>
    </row>
    <row r="52" spans="1:21" x14ac:dyDescent="0.2">
      <c r="B52" s="42">
        <v>89280</v>
      </c>
      <c r="C52" s="3">
        <v>0.96799999999999997</v>
      </c>
      <c r="D52" s="24">
        <f t="shared" si="48"/>
        <v>86423.039999999994</v>
      </c>
      <c r="E52" s="36">
        <v>93.835125448028677</v>
      </c>
      <c r="F52" s="24">
        <f t="shared" si="49"/>
        <v>83776</v>
      </c>
      <c r="G52" s="154">
        <v>391.2</v>
      </c>
      <c r="I52" s="42">
        <v>113760</v>
      </c>
      <c r="J52" s="1">
        <v>0.96199999999999997</v>
      </c>
      <c r="K52" s="24">
        <f t="shared" ref="K52:K58" si="52">I52*J52</f>
        <v>109437.12</v>
      </c>
      <c r="L52" s="36">
        <v>94.219409282700411</v>
      </c>
      <c r="M52" s="157">
        <f t="shared" ref="M52:M58" si="53">I52*L52/100</f>
        <v>107183.99999999999</v>
      </c>
      <c r="N52" s="154">
        <v>191.91</v>
      </c>
      <c r="P52" s="42">
        <v>65520</v>
      </c>
      <c r="Q52" s="1">
        <v>0.97399999999999998</v>
      </c>
      <c r="R52" s="24">
        <f t="shared" si="36"/>
        <v>63816.479999999996</v>
      </c>
      <c r="S52" s="36">
        <v>93.956043956043956</v>
      </c>
      <c r="T52" s="158">
        <f t="shared" si="37"/>
        <v>61560</v>
      </c>
      <c r="U52" s="154">
        <v>587.09</v>
      </c>
    </row>
    <row r="53" spans="1:21" ht="13.9" customHeight="1" x14ac:dyDescent="0.2">
      <c r="A53" s="22">
        <v>43882</v>
      </c>
      <c r="B53" s="42">
        <v>89280</v>
      </c>
      <c r="C53" s="3">
        <v>0.97799999999999998</v>
      </c>
      <c r="D53" s="24">
        <f t="shared" si="48"/>
        <v>87315.839999999997</v>
      </c>
      <c r="E53" s="36">
        <v>95.967741935483872</v>
      </c>
      <c r="F53" s="24">
        <f t="shared" si="49"/>
        <v>85680</v>
      </c>
      <c r="G53" s="154">
        <v>388.65</v>
      </c>
      <c r="H53" s="22">
        <v>43882</v>
      </c>
      <c r="I53" s="42">
        <v>115200</v>
      </c>
      <c r="J53" s="1">
        <v>0.97199999999999998</v>
      </c>
      <c r="K53" s="24">
        <f t="shared" si="52"/>
        <v>111974.39999999999</v>
      </c>
      <c r="L53" s="36">
        <v>96.25</v>
      </c>
      <c r="M53" s="157">
        <f t="shared" si="53"/>
        <v>110880</v>
      </c>
      <c r="N53" s="154">
        <v>191.85</v>
      </c>
      <c r="P53" s="280" t="s">
        <v>1</v>
      </c>
      <c r="Q53" s="280"/>
      <c r="R53" s="187">
        <f>SUM(R37:R52)</f>
        <v>1017197.9999999998</v>
      </c>
      <c r="S53" s="151">
        <f>T53/R53</f>
        <v>0.94981508024986305</v>
      </c>
      <c r="T53" s="187">
        <f>SUM(T37:T52)</f>
        <v>966150</v>
      </c>
      <c r="U53" s="187">
        <f>AVERAGE(U37:U52)</f>
        <v>586.56875000000002</v>
      </c>
    </row>
    <row r="54" spans="1:21" x14ac:dyDescent="0.2">
      <c r="B54" s="42">
        <v>89280</v>
      </c>
      <c r="C54" s="3">
        <v>0.97299999999999998</v>
      </c>
      <c r="D54" s="24">
        <f t="shared" si="48"/>
        <v>86869.440000000002</v>
      </c>
      <c r="E54" s="36">
        <v>93.835125448028677</v>
      </c>
      <c r="F54" s="24">
        <f t="shared" si="49"/>
        <v>83776</v>
      </c>
      <c r="G54" s="154">
        <v>391.52</v>
      </c>
      <c r="I54" s="42">
        <v>115920</v>
      </c>
      <c r="J54" s="1">
        <v>0.96799999999999997</v>
      </c>
      <c r="K54" s="24">
        <f t="shared" si="52"/>
        <v>112210.56</v>
      </c>
      <c r="L54" s="36">
        <v>95.652173913043484</v>
      </c>
      <c r="M54" s="157">
        <f t="shared" si="53"/>
        <v>110880</v>
      </c>
      <c r="N54" s="154">
        <v>192.29</v>
      </c>
      <c r="P54" s="99"/>
      <c r="Q54" s="1"/>
      <c r="R54" s="24"/>
      <c r="S54" s="36"/>
      <c r="T54" s="158"/>
      <c r="U54" s="154"/>
    </row>
    <row r="55" spans="1:21" ht="13.9" customHeight="1" x14ac:dyDescent="0.2">
      <c r="A55" s="22">
        <v>43883</v>
      </c>
      <c r="B55" s="42">
        <v>89280</v>
      </c>
      <c r="C55" s="3">
        <v>0.98399999999999999</v>
      </c>
      <c r="D55" s="24">
        <f t="shared" si="48"/>
        <v>87851.520000000004</v>
      </c>
      <c r="E55" s="36">
        <v>93.835125448028677</v>
      </c>
      <c r="F55" s="24">
        <f t="shared" si="49"/>
        <v>83776</v>
      </c>
      <c r="G55" s="165">
        <v>390.37</v>
      </c>
      <c r="H55" s="22">
        <v>43883</v>
      </c>
      <c r="I55" s="42">
        <v>116640</v>
      </c>
      <c r="J55" s="1">
        <v>0.98199999999999998</v>
      </c>
      <c r="K55" s="24">
        <f t="shared" si="52"/>
        <v>114540.48</v>
      </c>
      <c r="L55" s="36">
        <v>95.061728395061735</v>
      </c>
      <c r="M55" s="157">
        <f t="shared" si="53"/>
        <v>110880</v>
      </c>
      <c r="N55" s="154">
        <v>191.56</v>
      </c>
      <c r="O55" s="45"/>
      <c r="P55" s="293" t="s">
        <v>36</v>
      </c>
      <c r="Q55" s="294"/>
      <c r="R55" s="294"/>
      <c r="S55" s="294"/>
      <c r="T55" s="294"/>
      <c r="U55" s="299"/>
    </row>
    <row r="56" spans="1:21" x14ac:dyDescent="0.2">
      <c r="B56" s="42">
        <v>89280</v>
      </c>
      <c r="C56" s="3">
        <v>0.97199999999999998</v>
      </c>
      <c r="D56" s="24">
        <f t="shared" si="48"/>
        <v>86780.160000000003</v>
      </c>
      <c r="E56" s="36">
        <v>93.835125448028677</v>
      </c>
      <c r="F56" s="24">
        <f t="shared" si="49"/>
        <v>83776</v>
      </c>
      <c r="G56" s="165">
        <v>391.77</v>
      </c>
      <c r="I56" s="42">
        <v>116640</v>
      </c>
      <c r="J56" s="1">
        <v>0.96299999999999997</v>
      </c>
      <c r="K56" s="24">
        <f t="shared" si="52"/>
        <v>112324.31999999999</v>
      </c>
      <c r="L56" s="36">
        <v>91.893004115226347</v>
      </c>
      <c r="M56" s="157">
        <f t="shared" si="53"/>
        <v>107184.00000000001</v>
      </c>
      <c r="N56" s="154">
        <v>192.12</v>
      </c>
      <c r="O56" s="22">
        <v>43882</v>
      </c>
      <c r="P56" s="42">
        <v>74880</v>
      </c>
      <c r="Q56" s="1">
        <v>0.91700000000000004</v>
      </c>
      <c r="R56" s="24">
        <f t="shared" ref="R56" si="54">P56*Q56</f>
        <v>68664.960000000006</v>
      </c>
      <c r="S56" s="36">
        <v>67.307692307692307</v>
      </c>
      <c r="T56" s="24">
        <f t="shared" ref="T56" si="55">P56*S56/100</f>
        <v>50400</v>
      </c>
      <c r="U56" s="154">
        <v>435.48</v>
      </c>
    </row>
    <row r="57" spans="1:21" x14ac:dyDescent="0.2">
      <c r="A57" s="22">
        <v>43884</v>
      </c>
      <c r="B57" s="42">
        <v>89280</v>
      </c>
      <c r="C57" s="3">
        <v>0.98599999999999999</v>
      </c>
      <c r="D57" s="24">
        <f t="shared" si="48"/>
        <v>88030.080000000002</v>
      </c>
      <c r="E57" s="36">
        <v>93.835125448028677</v>
      </c>
      <c r="F57" s="24">
        <f t="shared" si="49"/>
        <v>83776</v>
      </c>
      <c r="G57" s="154">
        <v>391.78</v>
      </c>
      <c r="H57" s="22">
        <v>43884</v>
      </c>
      <c r="I57" s="42">
        <v>116640</v>
      </c>
      <c r="J57" s="1">
        <v>0.999</v>
      </c>
      <c r="K57" s="24">
        <f t="shared" si="52"/>
        <v>116523.36</v>
      </c>
      <c r="L57" s="36">
        <v>98.230452674897123</v>
      </c>
      <c r="M57" s="157">
        <f t="shared" si="53"/>
        <v>114576</v>
      </c>
      <c r="N57" s="154">
        <v>191.95</v>
      </c>
      <c r="P57" s="42">
        <v>74880</v>
      </c>
      <c r="Q57" s="1">
        <v>0.96799999999999997</v>
      </c>
      <c r="R57" s="24">
        <f t="shared" ref="R57:R65" si="56">P57*Q57</f>
        <v>72483.839999999997</v>
      </c>
      <c r="S57" s="36">
        <v>94.230769230769226</v>
      </c>
      <c r="T57" s="24">
        <f t="shared" ref="T57:T65" si="57">P57*S57/100</f>
        <v>70560</v>
      </c>
      <c r="U57" s="154">
        <v>435.16</v>
      </c>
    </row>
    <row r="58" spans="1:21" x14ac:dyDescent="0.2">
      <c r="B58" s="42">
        <v>89280</v>
      </c>
      <c r="C58" s="3">
        <v>0.98699999999999999</v>
      </c>
      <c r="D58" s="24">
        <f t="shared" si="48"/>
        <v>88119.360000000001</v>
      </c>
      <c r="E58" s="36">
        <v>95.967741935483872</v>
      </c>
      <c r="F58" s="24">
        <f t="shared" si="49"/>
        <v>85680</v>
      </c>
      <c r="G58" s="154">
        <v>393.2</v>
      </c>
      <c r="I58" s="42">
        <v>116640</v>
      </c>
      <c r="J58" s="1">
        <v>0.999</v>
      </c>
      <c r="K58" s="24">
        <f t="shared" si="52"/>
        <v>116523.36</v>
      </c>
      <c r="L58" s="36">
        <v>97.777777777777771</v>
      </c>
      <c r="M58" s="157">
        <f t="shared" si="53"/>
        <v>114048</v>
      </c>
      <c r="N58" s="154">
        <v>191.62</v>
      </c>
      <c r="O58" s="22">
        <v>43883</v>
      </c>
      <c r="P58" s="42">
        <v>74880</v>
      </c>
      <c r="Q58" s="1">
        <v>0.98399999999999999</v>
      </c>
      <c r="R58" s="24">
        <f t="shared" si="56"/>
        <v>73681.919999999998</v>
      </c>
      <c r="S58" s="36">
        <v>96.92307692307692</v>
      </c>
      <c r="T58" s="24">
        <f t="shared" si="57"/>
        <v>72576</v>
      </c>
      <c r="U58" s="165">
        <v>435.5</v>
      </c>
    </row>
    <row r="59" spans="1:21" ht="14.25" customHeight="1" x14ac:dyDescent="0.2">
      <c r="A59" s="22">
        <v>43885</v>
      </c>
      <c r="B59" s="42">
        <v>89280</v>
      </c>
      <c r="C59" s="3">
        <v>0.98799999999999999</v>
      </c>
      <c r="D59" s="24">
        <f t="shared" si="48"/>
        <v>88208.639999999999</v>
      </c>
      <c r="E59" s="36">
        <v>95.967741935483872</v>
      </c>
      <c r="F59" s="24">
        <f t="shared" si="49"/>
        <v>85680</v>
      </c>
      <c r="G59" s="154">
        <v>391.71</v>
      </c>
      <c r="I59" s="280" t="s">
        <v>1</v>
      </c>
      <c r="J59" s="280"/>
      <c r="K59" s="187">
        <f>SUM(K51:K58)</f>
        <v>899444.15999999992</v>
      </c>
      <c r="L59" s="151">
        <f>M59/K59</f>
        <v>0.97242279053765834</v>
      </c>
      <c r="M59" s="187">
        <f>SUM(M51:M58)</f>
        <v>874640</v>
      </c>
      <c r="N59" s="187">
        <f>AVERAGE(N51:N58)</f>
        <v>191.93125000000003</v>
      </c>
      <c r="P59" s="42">
        <v>74880</v>
      </c>
      <c r="Q59" s="1">
        <v>0.97199999999999998</v>
      </c>
      <c r="R59" s="24">
        <f t="shared" si="56"/>
        <v>72783.360000000001</v>
      </c>
      <c r="S59" s="36">
        <v>96.92307692307692</v>
      </c>
      <c r="T59" s="24">
        <f t="shared" si="57"/>
        <v>72576</v>
      </c>
      <c r="U59" s="165">
        <v>437.02</v>
      </c>
    </row>
    <row r="60" spans="1:21" x14ac:dyDescent="0.2">
      <c r="B60" s="42">
        <v>89280</v>
      </c>
      <c r="C60" s="3">
        <v>0.99</v>
      </c>
      <c r="D60" s="24">
        <f t="shared" si="48"/>
        <v>88387.199999999997</v>
      </c>
      <c r="E60" s="36">
        <v>95.967741935483872</v>
      </c>
      <c r="F60" s="24">
        <f t="shared" si="49"/>
        <v>85680</v>
      </c>
      <c r="G60" s="154">
        <v>392</v>
      </c>
      <c r="I60" s="42"/>
      <c r="J60" s="1"/>
      <c r="K60" s="24"/>
      <c r="L60" s="36"/>
      <c r="M60" s="158"/>
      <c r="N60" s="154"/>
      <c r="O60" s="22">
        <v>43884</v>
      </c>
      <c r="P60" s="42">
        <v>74880</v>
      </c>
      <c r="Q60" s="1">
        <v>0.97799999999999998</v>
      </c>
      <c r="R60" s="24">
        <f t="shared" si="56"/>
        <v>73232.639999999999</v>
      </c>
      <c r="S60" s="36">
        <v>94.230769230769226</v>
      </c>
      <c r="T60" s="24">
        <f t="shared" si="57"/>
        <v>70560</v>
      </c>
      <c r="U60" s="154">
        <v>435.31</v>
      </c>
    </row>
    <row r="61" spans="1:21" x14ac:dyDescent="0.2">
      <c r="A61" s="22">
        <v>43886</v>
      </c>
      <c r="B61" s="42">
        <v>89280</v>
      </c>
      <c r="C61" s="3">
        <v>0.98329999999999995</v>
      </c>
      <c r="D61" s="24">
        <f t="shared" si="48"/>
        <v>87789.02399999999</v>
      </c>
      <c r="E61" s="36">
        <v>93.835125448028677</v>
      </c>
      <c r="F61" s="24">
        <f t="shared" si="49"/>
        <v>83776</v>
      </c>
      <c r="G61" s="154">
        <v>393.33</v>
      </c>
      <c r="H61" s="45"/>
      <c r="I61" s="285" t="s">
        <v>13</v>
      </c>
      <c r="J61" s="286"/>
      <c r="K61" s="286"/>
      <c r="L61" s="286"/>
      <c r="M61" s="286"/>
      <c r="N61" s="284"/>
      <c r="P61" s="42">
        <v>74880</v>
      </c>
      <c r="Q61" s="1">
        <v>0.97599999999999998</v>
      </c>
      <c r="R61" s="24">
        <f t="shared" si="56"/>
        <v>73082.880000000005</v>
      </c>
      <c r="S61" s="36">
        <v>94.230769230769226</v>
      </c>
      <c r="T61" s="24">
        <f t="shared" si="57"/>
        <v>70560</v>
      </c>
      <c r="U61" s="154">
        <v>435.65</v>
      </c>
    </row>
    <row r="62" spans="1:21" x14ac:dyDescent="0.2">
      <c r="B62" s="42">
        <v>89280</v>
      </c>
      <c r="C62" s="3">
        <v>0.98799999999999999</v>
      </c>
      <c r="D62" s="24">
        <f t="shared" si="48"/>
        <v>88208.639999999999</v>
      </c>
      <c r="E62" s="36">
        <v>95.967741935483872</v>
      </c>
      <c r="F62" s="24">
        <f t="shared" si="49"/>
        <v>85680</v>
      </c>
      <c r="G62" s="154">
        <v>392.1</v>
      </c>
      <c r="H62" s="22">
        <v>43885</v>
      </c>
      <c r="I62" s="9">
        <v>100800</v>
      </c>
      <c r="J62" s="1">
        <v>0.85599999999999998</v>
      </c>
      <c r="K62" s="24">
        <f t="shared" ref="K62" si="58">I62*J62</f>
        <v>86284.800000000003</v>
      </c>
      <c r="L62" s="36">
        <v>61.473214285714285</v>
      </c>
      <c r="M62" s="157">
        <f t="shared" ref="M62" si="59">I62*L62/100</f>
        <v>61965</v>
      </c>
      <c r="N62" s="154">
        <v>192.61</v>
      </c>
      <c r="O62" s="22">
        <v>43885</v>
      </c>
      <c r="P62" s="42">
        <v>74880</v>
      </c>
      <c r="Q62" s="1">
        <v>0.98599999999999999</v>
      </c>
      <c r="R62" s="24">
        <f t="shared" si="56"/>
        <v>73831.679999999993</v>
      </c>
      <c r="S62" s="36">
        <v>96.92307692307692</v>
      </c>
      <c r="T62" s="24">
        <f t="shared" si="57"/>
        <v>72576</v>
      </c>
      <c r="U62" s="154">
        <v>436.25</v>
      </c>
    </row>
    <row r="63" spans="1:21" ht="12.75" customHeight="1" x14ac:dyDescent="0.2">
      <c r="A63" s="22">
        <v>43887</v>
      </c>
      <c r="B63" s="42">
        <v>89280</v>
      </c>
      <c r="C63" s="3">
        <v>0.99199999999999999</v>
      </c>
      <c r="D63" s="24">
        <f t="shared" si="48"/>
        <v>88565.759999999995</v>
      </c>
      <c r="E63" s="36">
        <v>98.100358422939067</v>
      </c>
      <c r="F63" s="24">
        <f t="shared" si="49"/>
        <v>87584</v>
      </c>
      <c r="G63" s="154">
        <v>392.77</v>
      </c>
      <c r="I63" s="9">
        <v>100800</v>
      </c>
      <c r="J63" s="1">
        <v>0.98699999999999999</v>
      </c>
      <c r="K63" s="24">
        <f t="shared" ref="K63:K73" si="60">I63*J63</f>
        <v>99489.600000000006</v>
      </c>
      <c r="L63" s="36">
        <v>90.401785714285708</v>
      </c>
      <c r="M63" s="157">
        <f t="shared" ref="M63:M73" si="61">I63*L63/100</f>
        <v>91125</v>
      </c>
      <c r="N63" s="154">
        <v>192.95</v>
      </c>
      <c r="P63" s="42">
        <v>74880</v>
      </c>
      <c r="Q63" s="1">
        <v>0.97799999999999998</v>
      </c>
      <c r="R63" s="24">
        <f t="shared" si="56"/>
        <v>73232.639999999999</v>
      </c>
      <c r="S63" s="36">
        <v>94.230769230769226</v>
      </c>
      <c r="T63" s="24">
        <f t="shared" si="57"/>
        <v>70560</v>
      </c>
      <c r="U63" s="154">
        <v>435.41</v>
      </c>
    </row>
    <row r="64" spans="1:21" x14ac:dyDescent="0.2">
      <c r="B64" s="42">
        <v>89280</v>
      </c>
      <c r="C64" s="3">
        <v>0.98899999999999999</v>
      </c>
      <c r="D64" s="24">
        <f t="shared" si="48"/>
        <v>88297.919999999998</v>
      </c>
      <c r="E64" s="36">
        <v>98.100358422939067</v>
      </c>
      <c r="F64" s="24">
        <f t="shared" si="49"/>
        <v>87584</v>
      </c>
      <c r="G64" s="154">
        <v>391.52</v>
      </c>
      <c r="H64" s="22">
        <v>43886</v>
      </c>
      <c r="I64" s="9">
        <v>100800</v>
      </c>
      <c r="J64" s="1">
        <v>0.96899999999999997</v>
      </c>
      <c r="K64" s="24">
        <f t="shared" si="60"/>
        <v>97675.199999999997</v>
      </c>
      <c r="L64" s="36">
        <v>90.401785714285708</v>
      </c>
      <c r="M64" s="157">
        <f t="shared" si="61"/>
        <v>91125</v>
      </c>
      <c r="N64" s="154">
        <v>193.25</v>
      </c>
      <c r="O64" s="22">
        <v>43886</v>
      </c>
      <c r="P64" s="42">
        <v>74880</v>
      </c>
      <c r="Q64" s="1">
        <v>0.96299999999999997</v>
      </c>
      <c r="R64" s="24">
        <f t="shared" si="56"/>
        <v>72109.440000000002</v>
      </c>
      <c r="S64" s="36">
        <v>94.230769230769226</v>
      </c>
      <c r="T64" s="24">
        <f t="shared" si="57"/>
        <v>70560</v>
      </c>
      <c r="U64" s="154">
        <v>435.45</v>
      </c>
    </row>
    <row r="65" spans="1:21" ht="13.9" customHeight="1" x14ac:dyDescent="0.2">
      <c r="B65" s="280" t="s">
        <v>1</v>
      </c>
      <c r="C65" s="280"/>
      <c r="D65" s="190">
        <f>SUM(D49:D64)</f>
        <v>1397615.9039999999</v>
      </c>
      <c r="E65" s="151">
        <f>F65/D65</f>
        <v>0.95440241927870917</v>
      </c>
      <c r="F65" s="190">
        <f>SUM(F49:F64)</f>
        <v>1333888</v>
      </c>
      <c r="G65" s="190">
        <f>AVERAGE(G49:G64)</f>
        <v>391.60062500000004</v>
      </c>
      <c r="I65" s="9">
        <v>100800</v>
      </c>
      <c r="J65" s="1">
        <v>0.97799999999999998</v>
      </c>
      <c r="K65" s="24">
        <f t="shared" si="60"/>
        <v>98582.399999999994</v>
      </c>
      <c r="L65" s="36">
        <v>94.017857142857139</v>
      </c>
      <c r="M65" s="157">
        <f t="shared" si="61"/>
        <v>94770</v>
      </c>
      <c r="N65" s="154">
        <v>192.92</v>
      </c>
      <c r="P65" s="42">
        <v>74880</v>
      </c>
      <c r="Q65" s="1">
        <v>0.98399999999999999</v>
      </c>
      <c r="R65" s="24">
        <f t="shared" si="56"/>
        <v>73681.919999999998</v>
      </c>
      <c r="S65" s="36">
        <v>94.230769230769226</v>
      </c>
      <c r="T65" s="24">
        <f t="shared" si="57"/>
        <v>70560</v>
      </c>
      <c r="U65" s="154">
        <v>436.4</v>
      </c>
    </row>
    <row r="66" spans="1:21" x14ac:dyDescent="0.2">
      <c r="B66" s="99"/>
      <c r="C66" s="172"/>
      <c r="D66" s="24"/>
      <c r="E66" s="36"/>
      <c r="F66" s="24"/>
      <c r="G66" s="154"/>
      <c r="H66" s="22">
        <v>43887</v>
      </c>
      <c r="I66" s="9">
        <v>100800</v>
      </c>
      <c r="J66" s="1">
        <v>0.96199999999999997</v>
      </c>
      <c r="K66" s="24">
        <f t="shared" si="60"/>
        <v>96969.599999999991</v>
      </c>
      <c r="L66" s="36">
        <v>90.401785714285708</v>
      </c>
      <c r="M66" s="157">
        <f t="shared" si="61"/>
        <v>91125</v>
      </c>
      <c r="N66" s="154">
        <v>193.93</v>
      </c>
      <c r="P66" s="280" t="s">
        <v>1</v>
      </c>
      <c r="Q66" s="280"/>
      <c r="R66" s="189">
        <f>SUM(R56:R65)</f>
        <v>726785.27999999991</v>
      </c>
      <c r="S66" s="151">
        <f>T66/R66</f>
        <v>0.95143368891565894</v>
      </c>
      <c r="T66" s="189">
        <f>SUM(T56:T65)</f>
        <v>691488</v>
      </c>
      <c r="U66" s="189">
        <f>AVERAGE(U56:U65)</f>
        <v>435.76300000000003</v>
      </c>
    </row>
    <row r="67" spans="1:21" ht="12.75" customHeight="1" x14ac:dyDescent="0.2">
      <c r="A67" s="45"/>
      <c r="B67" s="293" t="s">
        <v>10</v>
      </c>
      <c r="C67" s="294"/>
      <c r="D67" s="294"/>
      <c r="E67" s="294"/>
      <c r="F67" s="294"/>
      <c r="G67" s="299"/>
      <c r="I67" s="9">
        <v>100800</v>
      </c>
      <c r="J67" s="1">
        <v>0.98599999999999999</v>
      </c>
      <c r="K67" s="24">
        <f t="shared" si="60"/>
        <v>99388.800000000003</v>
      </c>
      <c r="L67" s="36">
        <v>90.401785714285708</v>
      </c>
      <c r="M67" s="157">
        <f t="shared" si="61"/>
        <v>91125</v>
      </c>
      <c r="N67" s="154">
        <v>192.95</v>
      </c>
      <c r="P67" s="99"/>
      <c r="Q67" s="1"/>
      <c r="R67" s="24"/>
      <c r="S67" s="36"/>
      <c r="T67" s="158"/>
      <c r="U67" s="154"/>
    </row>
    <row r="68" spans="1:21" x14ac:dyDescent="0.2">
      <c r="A68" s="22">
        <v>43888</v>
      </c>
      <c r="B68" s="42">
        <v>92160</v>
      </c>
      <c r="C68" s="3">
        <v>0.88700000000000001</v>
      </c>
      <c r="D68" s="24">
        <f t="shared" ref="D68" si="62">B68*C68</f>
        <v>81745.919999999998</v>
      </c>
      <c r="E68" s="36">
        <v>68.769230769230774</v>
      </c>
      <c r="F68" s="24">
        <f t="shared" ref="F68" si="63">B68*E68/100</f>
        <v>63377.723076923081</v>
      </c>
      <c r="G68" s="154">
        <v>351.45</v>
      </c>
      <c r="H68" s="22">
        <v>43888</v>
      </c>
      <c r="I68" s="9">
        <v>100800</v>
      </c>
      <c r="J68" s="1">
        <v>0.96699999999999997</v>
      </c>
      <c r="K68" s="24">
        <f t="shared" si="60"/>
        <v>97473.599999999991</v>
      </c>
      <c r="L68" s="36">
        <v>90.401785714285708</v>
      </c>
      <c r="M68" s="157">
        <f t="shared" si="61"/>
        <v>91125</v>
      </c>
      <c r="N68" s="154">
        <v>193.85</v>
      </c>
      <c r="O68" s="45"/>
      <c r="P68" s="277" t="s">
        <v>47</v>
      </c>
      <c r="Q68" s="301"/>
      <c r="R68" s="301"/>
      <c r="S68" s="301"/>
      <c r="T68" s="301"/>
      <c r="U68" s="278"/>
    </row>
    <row r="69" spans="1:21" x14ac:dyDescent="0.2">
      <c r="B69" s="42">
        <v>92160</v>
      </c>
      <c r="C69" s="3">
        <v>0.96299999999999997</v>
      </c>
      <c r="D69" s="24">
        <f t="shared" ref="D69:D73" si="64">B69*C69</f>
        <v>88750.080000000002</v>
      </c>
      <c r="E69" s="36">
        <v>91.692307692307693</v>
      </c>
      <c r="F69" s="24">
        <f t="shared" ref="F69:F73" si="65">B69*E69/100</f>
        <v>84503.630769230775</v>
      </c>
      <c r="G69" s="154">
        <v>349.68</v>
      </c>
      <c r="I69" s="9">
        <v>100800</v>
      </c>
      <c r="J69" s="1">
        <v>0.97099999999999997</v>
      </c>
      <c r="K69" s="24">
        <f t="shared" si="60"/>
        <v>97876.800000000003</v>
      </c>
      <c r="L69" s="36">
        <v>94.017857142857139</v>
      </c>
      <c r="M69" s="157">
        <f t="shared" si="61"/>
        <v>94770</v>
      </c>
      <c r="N69" s="154">
        <v>194.35</v>
      </c>
      <c r="O69" s="22">
        <v>43887</v>
      </c>
      <c r="P69" s="42">
        <v>70560</v>
      </c>
      <c r="Q69" s="1">
        <v>0.86499999999999999</v>
      </c>
      <c r="R69" s="24">
        <f t="shared" ref="R69" si="66">P69*Q69</f>
        <v>61034.400000000001</v>
      </c>
      <c r="S69" s="36">
        <v>56.12244897959183</v>
      </c>
      <c r="T69" s="24">
        <f t="shared" ref="T69" si="67">P69*S69/100</f>
        <v>39599.999999999993</v>
      </c>
      <c r="U69" s="154">
        <v>467.5</v>
      </c>
    </row>
    <row r="70" spans="1:21" ht="14.25" customHeight="1" x14ac:dyDescent="0.2">
      <c r="A70" s="22">
        <v>43889</v>
      </c>
      <c r="B70" s="42">
        <v>92160</v>
      </c>
      <c r="C70" s="3">
        <v>0.96699999999999997</v>
      </c>
      <c r="D70" s="24">
        <f t="shared" si="64"/>
        <v>89118.720000000001</v>
      </c>
      <c r="E70" s="36">
        <v>91.692307692307693</v>
      </c>
      <c r="F70" s="24">
        <f t="shared" si="65"/>
        <v>84503.630769230775</v>
      </c>
      <c r="G70" s="154">
        <v>351.79</v>
      </c>
      <c r="H70" s="22">
        <v>43889</v>
      </c>
      <c r="I70" s="9">
        <v>100800</v>
      </c>
      <c r="J70" s="1">
        <v>0.97199999999999998</v>
      </c>
      <c r="K70" s="24">
        <f t="shared" si="60"/>
        <v>97977.599999999991</v>
      </c>
      <c r="L70" s="36">
        <v>90.401785714285708</v>
      </c>
      <c r="M70" s="157">
        <f t="shared" si="61"/>
        <v>91125</v>
      </c>
      <c r="N70" s="154">
        <v>193.95</v>
      </c>
      <c r="P70" s="42">
        <v>70560</v>
      </c>
      <c r="Q70" s="1">
        <v>0.98099999999999998</v>
      </c>
      <c r="R70" s="24">
        <f t="shared" ref="R70:R76" si="68">P70*Q70</f>
        <v>69219.360000000001</v>
      </c>
      <c r="S70" s="36">
        <v>94.285714285714278</v>
      </c>
      <c r="T70" s="24">
        <f t="shared" ref="T70:T76" si="69">P70*S70/100</f>
        <v>66527.999999999985</v>
      </c>
      <c r="U70" s="154">
        <v>458.42</v>
      </c>
    </row>
    <row r="71" spans="1:21" x14ac:dyDescent="0.2">
      <c r="B71" s="42">
        <v>92160</v>
      </c>
      <c r="C71" s="3">
        <v>0.97799999999999998</v>
      </c>
      <c r="D71" s="24">
        <f t="shared" si="64"/>
        <v>90132.479999999996</v>
      </c>
      <c r="E71" s="36">
        <v>93.602564102564102</v>
      </c>
      <c r="F71" s="24">
        <f t="shared" si="65"/>
        <v>86264.123076923075</v>
      </c>
      <c r="G71" s="154">
        <v>350.83</v>
      </c>
      <c r="I71" s="9">
        <v>100800</v>
      </c>
      <c r="J71" s="1">
        <v>0.98499999999999999</v>
      </c>
      <c r="K71" s="24">
        <f t="shared" si="60"/>
        <v>99288</v>
      </c>
      <c r="L71" s="36">
        <v>94.017857142857139</v>
      </c>
      <c r="M71" s="157">
        <f t="shared" si="61"/>
        <v>94770</v>
      </c>
      <c r="N71" s="154">
        <v>193.52</v>
      </c>
      <c r="O71" s="22">
        <v>43888</v>
      </c>
      <c r="P71" s="42">
        <v>70560</v>
      </c>
      <c r="Q71" s="1">
        <v>0.96699999999999997</v>
      </c>
      <c r="R71" s="24">
        <f t="shared" si="68"/>
        <v>68231.520000000004</v>
      </c>
      <c r="S71" s="36">
        <v>92.040816326530617</v>
      </c>
      <c r="T71" s="24">
        <f t="shared" si="69"/>
        <v>64944</v>
      </c>
      <c r="U71" s="154">
        <v>455.75</v>
      </c>
    </row>
    <row r="72" spans="1:21" x14ac:dyDescent="0.2">
      <c r="A72" s="22">
        <v>43890</v>
      </c>
      <c r="B72" s="42">
        <v>92160</v>
      </c>
      <c r="C72" s="3">
        <v>0.98099999999999998</v>
      </c>
      <c r="D72" s="24">
        <f t="shared" si="64"/>
        <v>90408.959999999992</v>
      </c>
      <c r="E72" s="36">
        <v>91.692307692307693</v>
      </c>
      <c r="F72" s="24">
        <f t="shared" si="65"/>
        <v>84503.630769230775</v>
      </c>
      <c r="G72" s="154">
        <v>351.46</v>
      </c>
      <c r="H72" s="22">
        <v>43890</v>
      </c>
      <c r="I72" s="9">
        <v>100800</v>
      </c>
      <c r="J72" s="1">
        <v>0.98199999999999998</v>
      </c>
      <c r="K72" s="24">
        <f t="shared" si="60"/>
        <v>98985.599999999991</v>
      </c>
      <c r="L72" s="36">
        <v>90.401785714285708</v>
      </c>
      <c r="M72" s="157">
        <f t="shared" si="61"/>
        <v>91125</v>
      </c>
      <c r="N72" s="154">
        <v>194.08</v>
      </c>
      <c r="P72" s="42">
        <v>70560</v>
      </c>
      <c r="Q72" s="1">
        <v>0.96899999999999997</v>
      </c>
      <c r="R72" s="24">
        <f t="shared" si="68"/>
        <v>68372.639999999999</v>
      </c>
      <c r="S72" s="36">
        <v>92.040816326530617</v>
      </c>
      <c r="T72" s="24">
        <f t="shared" si="69"/>
        <v>64944</v>
      </c>
      <c r="U72" s="154">
        <v>454.91</v>
      </c>
    </row>
    <row r="73" spans="1:21" x14ac:dyDescent="0.2">
      <c r="B73" s="42">
        <v>92160</v>
      </c>
      <c r="C73" s="3">
        <v>0.97199999999999998</v>
      </c>
      <c r="D73" s="24">
        <f t="shared" si="64"/>
        <v>89579.520000000004</v>
      </c>
      <c r="E73" s="36">
        <v>91.692307692307693</v>
      </c>
      <c r="F73" s="24">
        <f t="shared" si="65"/>
        <v>84503.630769230775</v>
      </c>
      <c r="G73" s="154">
        <v>350.85</v>
      </c>
      <c r="I73" s="9">
        <v>100800</v>
      </c>
      <c r="J73" s="1">
        <v>0.97699999999999998</v>
      </c>
      <c r="K73" s="24">
        <f t="shared" si="60"/>
        <v>98481.599999999991</v>
      </c>
      <c r="L73" s="36">
        <v>90.401785714285708</v>
      </c>
      <c r="M73" s="157">
        <f t="shared" si="61"/>
        <v>91125</v>
      </c>
      <c r="N73" s="154">
        <v>193.5</v>
      </c>
      <c r="O73" s="22">
        <v>43889</v>
      </c>
      <c r="P73" s="42">
        <v>70560</v>
      </c>
      <c r="Q73" s="1">
        <v>0.96299999999999997</v>
      </c>
      <c r="R73" s="24">
        <f t="shared" si="68"/>
        <v>67949.279999999999</v>
      </c>
      <c r="S73" s="36">
        <v>92.040816326530617</v>
      </c>
      <c r="T73" s="24">
        <f t="shared" si="69"/>
        <v>64944</v>
      </c>
      <c r="U73" s="154">
        <v>455.5</v>
      </c>
    </row>
    <row r="74" spans="1:21" x14ac:dyDescent="0.2">
      <c r="B74" s="300" t="s">
        <v>1</v>
      </c>
      <c r="C74" s="300"/>
      <c r="D74" s="191">
        <f>SUM(D68:D73)</f>
        <v>529735.68000000005</v>
      </c>
      <c r="E74" s="193">
        <f>F74/D74</f>
        <v>0.9205654586656673</v>
      </c>
      <c r="F74" s="191">
        <f>SUM(F68:F73)</f>
        <v>487656.36923076923</v>
      </c>
      <c r="G74" s="191">
        <f>AVERAGE(G68:G73)</f>
        <v>351.01</v>
      </c>
      <c r="I74" s="280" t="s">
        <v>1</v>
      </c>
      <c r="J74" s="280"/>
      <c r="K74" s="190">
        <f>SUM(K62:K73)</f>
        <v>1168473.6000000001</v>
      </c>
      <c r="L74" s="151">
        <f>M74/K74</f>
        <v>0.92023901952085174</v>
      </c>
      <c r="M74" s="190">
        <f>SUM(M62:M73)</f>
        <v>1075275</v>
      </c>
      <c r="N74" s="190">
        <f>AVERAGE(N62:N73)</f>
        <v>193.48833333333332</v>
      </c>
      <c r="P74" s="42">
        <v>70560</v>
      </c>
      <c r="Q74" s="1">
        <v>0.96699999999999997</v>
      </c>
      <c r="R74" s="24">
        <f t="shared" si="68"/>
        <v>68231.520000000004</v>
      </c>
      <c r="S74" s="36">
        <v>85.306122448979593</v>
      </c>
      <c r="T74" s="24">
        <f t="shared" si="69"/>
        <v>60192</v>
      </c>
      <c r="U74" s="154">
        <v>455.75</v>
      </c>
    </row>
    <row r="75" spans="1:21" x14ac:dyDescent="0.2">
      <c r="B75" s="116"/>
      <c r="C75" s="63"/>
      <c r="D75" s="61"/>
      <c r="E75" s="117"/>
      <c r="F75" s="61"/>
      <c r="G75" s="198"/>
      <c r="I75" s="171"/>
      <c r="K75" s="171"/>
      <c r="L75" s="171"/>
      <c r="M75" s="171"/>
      <c r="N75" s="171"/>
      <c r="O75" s="22">
        <v>43890</v>
      </c>
      <c r="P75" s="42">
        <v>70560</v>
      </c>
      <c r="Q75" s="1">
        <v>0.98799999999999999</v>
      </c>
      <c r="R75" s="24">
        <f t="shared" si="68"/>
        <v>69713.279999999999</v>
      </c>
      <c r="S75" s="36">
        <v>92.040816326530617</v>
      </c>
      <c r="T75" s="24">
        <f t="shared" si="69"/>
        <v>64944</v>
      </c>
      <c r="U75" s="154">
        <v>457.08</v>
      </c>
    </row>
    <row r="76" spans="1:21" x14ac:dyDescent="0.2">
      <c r="B76" s="113"/>
      <c r="C76" s="5"/>
      <c r="D76" s="192"/>
      <c r="E76" s="114"/>
      <c r="F76" s="192"/>
      <c r="G76" s="194"/>
      <c r="I76" s="171"/>
      <c r="K76" s="171"/>
      <c r="L76" s="171"/>
      <c r="M76" s="171"/>
      <c r="N76" s="171"/>
      <c r="P76" s="42">
        <v>70560</v>
      </c>
      <c r="Q76" s="1">
        <v>0.96199999999999997</v>
      </c>
      <c r="R76" s="24">
        <f t="shared" si="68"/>
        <v>67878.720000000001</v>
      </c>
      <c r="S76" s="36">
        <v>92.040816326530617</v>
      </c>
      <c r="T76" s="24">
        <f t="shared" si="69"/>
        <v>64944</v>
      </c>
      <c r="U76" s="154">
        <v>456.02</v>
      </c>
    </row>
    <row r="77" spans="1:21" x14ac:dyDescent="0.2">
      <c r="A77" s="22"/>
      <c r="B77" s="113"/>
      <c r="C77" s="5"/>
      <c r="D77" s="192"/>
      <c r="E77" s="114"/>
      <c r="F77" s="192"/>
      <c r="G77" s="194"/>
      <c r="I77" s="59"/>
      <c r="K77" s="171"/>
      <c r="L77" s="171"/>
      <c r="M77" s="171"/>
      <c r="N77" s="171"/>
      <c r="O77" s="22"/>
      <c r="P77" s="300" t="s">
        <v>1</v>
      </c>
      <c r="Q77" s="300"/>
      <c r="R77" s="191">
        <f>SUM(R69:R76)</f>
        <v>540630.72000000009</v>
      </c>
      <c r="S77" s="193">
        <f>T77/R77</f>
        <v>0.90827247108710341</v>
      </c>
      <c r="T77" s="191">
        <f>SUM(T69:T76)</f>
        <v>491040</v>
      </c>
      <c r="U77" s="191">
        <f>AVERAGE(U69:U76)</f>
        <v>457.61624999999998</v>
      </c>
    </row>
    <row r="78" spans="1:21" x14ac:dyDescent="0.2">
      <c r="B78" s="113"/>
      <c r="C78" s="5"/>
      <c r="D78" s="192"/>
      <c r="E78" s="114"/>
      <c r="F78" s="192"/>
      <c r="G78" s="194"/>
      <c r="I78" s="59"/>
      <c r="K78" s="171"/>
      <c r="L78" s="171"/>
      <c r="M78" s="171"/>
      <c r="N78" s="171"/>
      <c r="P78" s="116"/>
      <c r="Q78" s="128"/>
      <c r="R78" s="61"/>
      <c r="S78" s="117"/>
      <c r="T78" s="61"/>
      <c r="U78" s="198"/>
    </row>
    <row r="79" spans="1:21" x14ac:dyDescent="0.2">
      <c r="A79" s="22"/>
      <c r="B79" s="113"/>
      <c r="C79" s="5"/>
      <c r="D79" s="192"/>
      <c r="E79" s="114"/>
      <c r="F79" s="192"/>
      <c r="G79" s="194"/>
      <c r="I79" s="59"/>
      <c r="K79" s="59"/>
      <c r="L79" s="167"/>
      <c r="M79" s="167"/>
      <c r="N79" s="167"/>
      <c r="O79" s="22"/>
      <c r="P79" s="113"/>
      <c r="Q79" s="86"/>
      <c r="R79" s="192"/>
      <c r="S79" s="114"/>
      <c r="T79" s="192"/>
      <c r="U79" s="194"/>
    </row>
    <row r="80" spans="1:21" x14ac:dyDescent="0.2">
      <c r="B80" s="113"/>
      <c r="C80" s="5"/>
      <c r="D80" s="192"/>
      <c r="E80" s="114"/>
      <c r="F80" s="192"/>
      <c r="G80" s="194"/>
      <c r="H80" s="22"/>
      <c r="I80" s="171"/>
      <c r="K80" s="171"/>
      <c r="L80" s="171"/>
      <c r="M80" s="171"/>
      <c r="N80" s="171"/>
      <c r="P80" s="113"/>
      <c r="Q80" s="86"/>
      <c r="R80" s="192"/>
      <c r="S80" s="114"/>
      <c r="T80" s="192"/>
      <c r="U80" s="194"/>
    </row>
    <row r="81" spans="1:21" x14ac:dyDescent="0.2">
      <c r="B81" s="195"/>
      <c r="C81" s="195"/>
      <c r="D81" s="196"/>
      <c r="E81" s="197"/>
      <c r="F81" s="196"/>
      <c r="G81" s="196"/>
      <c r="I81" s="171"/>
      <c r="K81" s="171"/>
      <c r="L81" s="171"/>
      <c r="M81" s="171"/>
      <c r="N81" s="171"/>
      <c r="P81" s="195"/>
      <c r="Q81" s="195"/>
      <c r="R81" s="196"/>
      <c r="S81" s="197"/>
      <c r="T81" s="196"/>
      <c r="U81" s="196"/>
    </row>
    <row r="82" spans="1:21" x14ac:dyDescent="0.2">
      <c r="B82" s="59"/>
      <c r="C82" s="59"/>
      <c r="D82" s="171"/>
      <c r="E82" s="171"/>
      <c r="F82" s="171"/>
      <c r="G82" s="171"/>
      <c r="I82" s="59"/>
      <c r="K82" s="171"/>
      <c r="L82" s="171"/>
      <c r="M82" s="171"/>
      <c r="N82" s="171"/>
      <c r="P82" s="113"/>
      <c r="Q82" s="86"/>
      <c r="R82" s="192"/>
      <c r="S82" s="114"/>
      <c r="T82" s="192"/>
    </row>
    <row r="83" spans="1:21" ht="13.5" customHeight="1" x14ac:dyDescent="0.2">
      <c r="B83" s="279"/>
      <c r="C83" s="279"/>
      <c r="D83" s="279"/>
      <c r="E83" s="167"/>
      <c r="F83" s="167"/>
      <c r="G83" s="167"/>
      <c r="I83" s="279"/>
      <c r="J83" s="279"/>
      <c r="K83" s="279"/>
      <c r="L83" s="167"/>
      <c r="M83" s="167"/>
      <c r="N83" s="167"/>
      <c r="P83" s="113"/>
      <c r="Q83" s="86"/>
      <c r="R83" s="171"/>
      <c r="S83" s="114"/>
      <c r="T83" s="171"/>
    </row>
    <row r="84" spans="1:21" x14ac:dyDescent="0.2">
      <c r="B84" s="171"/>
      <c r="C84" s="5"/>
      <c r="D84" s="171"/>
      <c r="E84" s="171"/>
      <c r="F84" s="171"/>
      <c r="G84" s="171"/>
      <c r="I84" s="171"/>
      <c r="J84" s="5"/>
      <c r="K84" s="171"/>
      <c r="L84" s="171"/>
      <c r="M84" s="171"/>
      <c r="N84" s="171"/>
      <c r="P84" s="113"/>
      <c r="Q84" s="86"/>
      <c r="R84" s="171"/>
      <c r="S84" s="114"/>
      <c r="T84" s="171"/>
    </row>
    <row r="85" spans="1:21" x14ac:dyDescent="0.2">
      <c r="B85" s="171"/>
      <c r="C85" s="5"/>
      <c r="D85" s="171"/>
      <c r="E85" s="171"/>
      <c r="F85" s="171"/>
      <c r="G85" s="171"/>
      <c r="I85" s="171"/>
      <c r="J85" s="5"/>
      <c r="K85" s="171"/>
      <c r="L85" s="171"/>
      <c r="M85" s="171"/>
      <c r="N85" s="171"/>
      <c r="P85" s="115"/>
      <c r="Q85" s="115"/>
      <c r="R85" s="171"/>
      <c r="S85" s="86"/>
      <c r="T85" s="171"/>
    </row>
    <row r="86" spans="1:21" x14ac:dyDescent="0.2">
      <c r="B86" s="171"/>
      <c r="C86" s="5"/>
      <c r="D86" s="171"/>
      <c r="E86" s="171"/>
      <c r="F86" s="171"/>
      <c r="G86" s="171"/>
      <c r="I86" s="171"/>
      <c r="J86" s="5"/>
      <c r="K86" s="171"/>
      <c r="L86" s="171"/>
      <c r="M86" s="171"/>
      <c r="N86" s="171"/>
      <c r="P86" s="171"/>
      <c r="Q86" s="5"/>
      <c r="R86" s="171"/>
    </row>
    <row r="87" spans="1:21" x14ac:dyDescent="0.2">
      <c r="B87" s="171"/>
      <c r="C87" s="5"/>
      <c r="D87" s="171"/>
      <c r="E87" s="171"/>
      <c r="F87" s="171"/>
      <c r="G87" s="171"/>
      <c r="I87" s="171"/>
      <c r="J87" s="5"/>
      <c r="K87" s="171"/>
      <c r="L87" s="171"/>
      <c r="M87" s="171"/>
      <c r="N87" s="171"/>
      <c r="P87" s="171"/>
      <c r="Q87" s="5"/>
      <c r="R87" s="171"/>
    </row>
    <row r="88" spans="1:21" x14ac:dyDescent="0.2">
      <c r="A88" s="22"/>
      <c r="B88" s="171"/>
      <c r="C88" s="5"/>
      <c r="D88" s="171"/>
      <c r="E88" s="171"/>
      <c r="F88" s="171"/>
      <c r="G88" s="171"/>
      <c r="H88" s="22"/>
      <c r="I88" s="171"/>
      <c r="J88" s="5"/>
      <c r="K88" s="171"/>
      <c r="L88" s="171"/>
      <c r="M88" s="171"/>
      <c r="N88" s="171"/>
      <c r="O88" s="22"/>
      <c r="P88" s="171"/>
      <c r="Q88" s="5"/>
      <c r="R88" s="171"/>
    </row>
    <row r="89" spans="1:21" x14ac:dyDescent="0.2">
      <c r="B89" s="171"/>
      <c r="C89" s="5"/>
      <c r="D89" s="171"/>
      <c r="E89" s="171"/>
      <c r="F89" s="171"/>
      <c r="G89" s="171"/>
      <c r="I89" s="171"/>
      <c r="J89" s="5"/>
      <c r="K89" s="171"/>
      <c r="L89" s="171"/>
      <c r="M89" s="171"/>
      <c r="N89" s="171"/>
      <c r="P89" s="171"/>
      <c r="Q89" s="5"/>
      <c r="R89" s="171"/>
    </row>
    <row r="90" spans="1:21" x14ac:dyDescent="0.2">
      <c r="B90" s="279"/>
      <c r="C90" s="279"/>
      <c r="D90" s="171"/>
      <c r="E90" s="171"/>
      <c r="F90" s="171"/>
      <c r="G90" s="171"/>
      <c r="I90" s="279"/>
      <c r="J90" s="279"/>
      <c r="K90" s="171"/>
      <c r="L90" s="171"/>
      <c r="M90" s="171"/>
      <c r="N90" s="171"/>
      <c r="P90" s="279"/>
      <c r="Q90" s="279"/>
      <c r="R90" s="171"/>
    </row>
  </sheetData>
  <mergeCells count="40">
    <mergeCell ref="P55:U55"/>
    <mergeCell ref="P66:Q66"/>
    <mergeCell ref="P25:Q25"/>
    <mergeCell ref="P27:U27"/>
    <mergeCell ref="B16:C16"/>
    <mergeCell ref="B18:G18"/>
    <mergeCell ref="P34:Q34"/>
    <mergeCell ref="B29:C29"/>
    <mergeCell ref="P36:U36"/>
    <mergeCell ref="I10:N10"/>
    <mergeCell ref="P12:Q12"/>
    <mergeCell ref="P14:U14"/>
    <mergeCell ref="I8:J8"/>
    <mergeCell ref="B1:F1"/>
    <mergeCell ref="I1:M1"/>
    <mergeCell ref="P1:T1"/>
    <mergeCell ref="B3:G3"/>
    <mergeCell ref="I3:N3"/>
    <mergeCell ref="P3:U3"/>
    <mergeCell ref="I83:K83"/>
    <mergeCell ref="B90:C90"/>
    <mergeCell ref="I90:J90"/>
    <mergeCell ref="B31:G31"/>
    <mergeCell ref="I41:J41"/>
    <mergeCell ref="P90:Q90"/>
    <mergeCell ref="B46:C46"/>
    <mergeCell ref="P53:Q53"/>
    <mergeCell ref="I43:N43"/>
    <mergeCell ref="I48:J48"/>
    <mergeCell ref="I50:N50"/>
    <mergeCell ref="I59:J59"/>
    <mergeCell ref="B48:G48"/>
    <mergeCell ref="B65:C65"/>
    <mergeCell ref="B67:G67"/>
    <mergeCell ref="B74:C74"/>
    <mergeCell ref="I61:N61"/>
    <mergeCell ref="I74:J74"/>
    <mergeCell ref="P68:U68"/>
    <mergeCell ref="P77:Q77"/>
    <mergeCell ref="B83:D83"/>
  </mergeCells>
  <printOptions horizontalCentered="1"/>
  <pageMargins left="0.11811023622047245" right="0.11811023622047245" top="0.15748031496062992" bottom="0.15748031496062992" header="0.31496062992125984" footer="0.31496062992125984"/>
  <pageSetup paperSize="9" scale="52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U90"/>
  <sheetViews>
    <sheetView view="pageBreakPreview" zoomScale="90" zoomScaleSheetLayoutView="90" workbookViewId="0">
      <pane ySplit="2" topLeftCell="A21" activePane="bottomLeft" state="frozen"/>
      <selection pane="bottomLeft" activeCell="P27" sqref="P27:U28"/>
    </sheetView>
  </sheetViews>
  <sheetFormatPr defaultColWidth="8.85546875" defaultRowHeight="14.25" x14ac:dyDescent="0.2"/>
  <cols>
    <col min="1" max="1" width="12.28515625" style="11" bestFit="1" customWidth="1"/>
    <col min="2" max="2" width="12" style="12" customWidth="1"/>
    <col min="3" max="3" width="10.7109375" style="12" customWidth="1"/>
    <col min="4" max="4" width="12.42578125" style="12" customWidth="1"/>
    <col min="5" max="5" width="11.7109375" style="12" customWidth="1"/>
    <col min="6" max="6" width="15.7109375" style="12" customWidth="1"/>
    <col min="7" max="7" width="14.7109375" style="12" customWidth="1"/>
    <col min="8" max="8" width="12.28515625" style="11" bestFit="1" customWidth="1"/>
    <col min="9" max="9" width="12.5703125" style="12" customWidth="1"/>
    <col min="10" max="10" width="10.7109375" style="12" customWidth="1"/>
    <col min="11" max="11" width="12.85546875" style="12" customWidth="1"/>
    <col min="12" max="12" width="11.7109375" style="12" customWidth="1"/>
    <col min="13" max="13" width="15.28515625" style="12" customWidth="1"/>
    <col min="14" max="14" width="15.28515625" style="12" bestFit="1" customWidth="1"/>
    <col min="15" max="15" width="12.28515625" style="11" bestFit="1" customWidth="1"/>
    <col min="16" max="16" width="12.28515625" style="12" customWidth="1"/>
    <col min="17" max="17" width="10.7109375" style="12" customWidth="1"/>
    <col min="18" max="18" width="13.42578125" style="12" customWidth="1"/>
    <col min="19" max="19" width="11.5703125" style="12" customWidth="1"/>
    <col min="20" max="20" width="15.85546875" style="12" customWidth="1"/>
    <col min="21" max="21" width="15.28515625" style="12" bestFit="1" customWidth="1"/>
    <col min="22" max="16384" width="8.85546875" style="12"/>
  </cols>
  <sheetData>
    <row r="1" spans="1:21" ht="15" x14ac:dyDescent="0.25">
      <c r="B1" s="288" t="s">
        <v>6</v>
      </c>
      <c r="C1" s="289"/>
      <c r="D1" s="289"/>
      <c r="E1" s="289"/>
      <c r="F1" s="289"/>
      <c r="G1" s="201"/>
      <c r="I1" s="290" t="s">
        <v>9</v>
      </c>
      <c r="J1" s="291"/>
      <c r="K1" s="291"/>
      <c r="L1" s="291"/>
      <c r="M1" s="291"/>
      <c r="N1" s="201"/>
      <c r="P1" s="290" t="s">
        <v>7</v>
      </c>
      <c r="Q1" s="291"/>
      <c r="R1" s="291"/>
      <c r="S1" s="291"/>
      <c r="T1" s="291"/>
    </row>
    <row r="2" spans="1:21" ht="76.5" x14ac:dyDescent="0.2">
      <c r="B2" s="13" t="s">
        <v>48</v>
      </c>
      <c r="C2" s="145" t="s">
        <v>52</v>
      </c>
      <c r="D2" s="145" t="s">
        <v>49</v>
      </c>
      <c r="E2" s="13" t="s">
        <v>50</v>
      </c>
      <c r="F2" s="146" t="s">
        <v>5</v>
      </c>
      <c r="G2" s="146" t="s">
        <v>51</v>
      </c>
      <c r="H2" s="213"/>
      <c r="I2" s="13" t="s">
        <v>48</v>
      </c>
      <c r="J2" s="145" t="s">
        <v>52</v>
      </c>
      <c r="K2" s="145" t="s">
        <v>49</v>
      </c>
      <c r="L2" s="13" t="s">
        <v>50</v>
      </c>
      <c r="M2" s="146" t="s">
        <v>5</v>
      </c>
      <c r="N2" s="146" t="s">
        <v>51</v>
      </c>
      <c r="P2" s="13" t="s">
        <v>48</v>
      </c>
      <c r="Q2" s="145" t="s">
        <v>52</v>
      </c>
      <c r="R2" s="145" t="s">
        <v>49</v>
      </c>
      <c r="S2" s="13" t="s">
        <v>50</v>
      </c>
      <c r="T2" s="146" t="s">
        <v>5</v>
      </c>
      <c r="U2" s="146" t="s">
        <v>51</v>
      </c>
    </row>
    <row r="3" spans="1:21" ht="13.9" customHeight="1" x14ac:dyDescent="0.2">
      <c r="A3" s="46"/>
      <c r="B3" s="293" t="s">
        <v>10</v>
      </c>
      <c r="C3" s="294"/>
      <c r="D3" s="294"/>
      <c r="E3" s="294"/>
      <c r="F3" s="294"/>
      <c r="G3" s="299"/>
      <c r="H3" s="46"/>
      <c r="I3" s="282" t="s">
        <v>13</v>
      </c>
      <c r="J3" s="283"/>
      <c r="K3" s="283"/>
      <c r="L3" s="283"/>
      <c r="M3" s="286"/>
      <c r="N3" s="284"/>
      <c r="O3" s="46"/>
      <c r="P3" s="310" t="s">
        <v>47</v>
      </c>
      <c r="Q3" s="311"/>
      <c r="R3" s="311"/>
      <c r="S3" s="311"/>
      <c r="T3" s="301"/>
      <c r="U3" s="278"/>
    </row>
    <row r="4" spans="1:21" ht="13.9" customHeight="1" x14ac:dyDescent="0.2">
      <c r="A4" s="22">
        <v>43891</v>
      </c>
      <c r="B4" s="161">
        <v>352.04</v>
      </c>
      <c r="C4" s="74">
        <v>93600</v>
      </c>
      <c r="D4" s="75">
        <v>0.98499999999999999</v>
      </c>
      <c r="E4" s="119">
        <v>95.512820512820511</v>
      </c>
      <c r="F4" s="24">
        <f>C4*E4/100</f>
        <v>89400</v>
      </c>
      <c r="G4" s="205">
        <f>C4*D4</f>
        <v>92196</v>
      </c>
      <c r="H4" s="22">
        <v>43891</v>
      </c>
      <c r="I4" s="161">
        <v>193.17</v>
      </c>
      <c r="J4" s="74">
        <v>100800</v>
      </c>
      <c r="K4" s="183">
        <v>0.98299999999999998</v>
      </c>
      <c r="L4" s="119">
        <v>94.017857142857139</v>
      </c>
      <c r="M4" s="24">
        <f>J4*L4/100</f>
        <v>94770</v>
      </c>
      <c r="N4" s="205">
        <f>J4*K4</f>
        <v>99086.399999999994</v>
      </c>
      <c r="O4" s="22">
        <v>43891</v>
      </c>
      <c r="P4" s="206">
        <v>456.14</v>
      </c>
      <c r="Q4" s="207">
        <v>70560</v>
      </c>
      <c r="R4" s="212">
        <v>0.98299999999999998</v>
      </c>
      <c r="S4" s="208">
        <v>92.040816326530617</v>
      </c>
      <c r="T4" s="24">
        <f>Q4*S4/100</f>
        <v>64944</v>
      </c>
      <c r="U4" s="205">
        <f>Q4*R4</f>
        <v>69360.479999999996</v>
      </c>
    </row>
    <row r="5" spans="1:21" ht="12.75" customHeight="1" x14ac:dyDescent="0.2">
      <c r="B5" s="154">
        <v>351.06</v>
      </c>
      <c r="C5" s="42">
        <v>93600</v>
      </c>
      <c r="D5" s="3">
        <v>0.97599999999999998</v>
      </c>
      <c r="E5" s="36">
        <v>95.512820512820511</v>
      </c>
      <c r="F5" s="24">
        <f t="shared" ref="F5:F13" si="0">C5*E5/100</f>
        <v>89400</v>
      </c>
      <c r="G5" s="205">
        <f t="shared" ref="G5:G13" si="1">C5*D5</f>
        <v>91353.599999999991</v>
      </c>
      <c r="I5" s="154">
        <v>193.5</v>
      </c>
      <c r="J5" s="42">
        <v>100800</v>
      </c>
      <c r="K5" s="1">
        <v>0.97499999999999998</v>
      </c>
      <c r="L5" s="36">
        <v>94.017857142857139</v>
      </c>
      <c r="M5" s="24">
        <f t="shared" ref="M5:M21" si="2">J5*L5/100</f>
        <v>94770</v>
      </c>
      <c r="N5" s="205">
        <f t="shared" ref="N5:N21" si="3">J5*K5</f>
        <v>98280</v>
      </c>
      <c r="P5" s="153">
        <v>456.14</v>
      </c>
      <c r="Q5" s="204">
        <v>70560</v>
      </c>
      <c r="R5" s="4">
        <v>0.96599999999999997</v>
      </c>
      <c r="S5" s="31">
        <v>94.285714285714278</v>
      </c>
      <c r="T5" s="24">
        <f t="shared" ref="T5:T9" si="4">Q5*S5/100</f>
        <v>66527.999999999985</v>
      </c>
      <c r="U5" s="205">
        <f t="shared" ref="U5:U9" si="5">Q5*R5</f>
        <v>68160.959999999992</v>
      </c>
    </row>
    <row r="6" spans="1:21" x14ac:dyDescent="0.2">
      <c r="A6" s="22">
        <v>43892</v>
      </c>
      <c r="B6" s="154">
        <v>350.65</v>
      </c>
      <c r="C6" s="42">
        <v>93600</v>
      </c>
      <c r="D6" s="3">
        <v>0.98699999999999999</v>
      </c>
      <c r="E6" s="36">
        <v>97.42307692307692</v>
      </c>
      <c r="F6" s="24">
        <f t="shared" si="0"/>
        <v>91188</v>
      </c>
      <c r="G6" s="205">
        <f t="shared" si="1"/>
        <v>92383.2</v>
      </c>
      <c r="H6" s="22">
        <v>43892</v>
      </c>
      <c r="I6" s="154">
        <v>193.98</v>
      </c>
      <c r="J6" s="42">
        <v>100800</v>
      </c>
      <c r="K6" s="1">
        <v>0.98599999999999999</v>
      </c>
      <c r="L6" s="36">
        <v>97.633928571428569</v>
      </c>
      <c r="M6" s="24">
        <f t="shared" si="2"/>
        <v>98415</v>
      </c>
      <c r="N6" s="205">
        <f t="shared" si="3"/>
        <v>99388.800000000003</v>
      </c>
      <c r="O6" s="22">
        <v>43892</v>
      </c>
      <c r="P6" s="154">
        <v>454.67</v>
      </c>
      <c r="Q6" s="42">
        <v>70560</v>
      </c>
      <c r="R6" s="1">
        <v>0.98299999999999998</v>
      </c>
      <c r="S6" s="36">
        <v>96.530612244897966</v>
      </c>
      <c r="T6" s="24">
        <f t="shared" si="4"/>
        <v>68112.000000000015</v>
      </c>
      <c r="U6" s="205">
        <f t="shared" si="5"/>
        <v>69360.479999999996</v>
      </c>
    </row>
    <row r="7" spans="1:21" x14ac:dyDescent="0.2">
      <c r="B7" s="154">
        <v>351.54</v>
      </c>
      <c r="C7" s="42">
        <v>93600</v>
      </c>
      <c r="D7" s="3">
        <v>0.97499999999999998</v>
      </c>
      <c r="E7" s="36">
        <v>95.512820512820511</v>
      </c>
      <c r="F7" s="24">
        <f t="shared" si="0"/>
        <v>89400</v>
      </c>
      <c r="G7" s="205">
        <f t="shared" si="1"/>
        <v>91260</v>
      </c>
      <c r="I7" s="154">
        <v>193.96</v>
      </c>
      <c r="J7" s="42">
        <v>100800</v>
      </c>
      <c r="K7" s="1">
        <v>0.98899999999999999</v>
      </c>
      <c r="L7" s="36">
        <v>97.633928571428569</v>
      </c>
      <c r="M7" s="24">
        <f t="shared" si="2"/>
        <v>98415</v>
      </c>
      <c r="N7" s="205">
        <f t="shared" si="3"/>
        <v>99691.199999999997</v>
      </c>
      <c r="P7" s="154">
        <v>454.72</v>
      </c>
      <c r="Q7" s="42">
        <v>70560</v>
      </c>
      <c r="R7" s="1">
        <v>0.97299999999999998</v>
      </c>
      <c r="S7" s="36">
        <v>94.285714285714278</v>
      </c>
      <c r="T7" s="24">
        <f t="shared" si="4"/>
        <v>66527.999999999985</v>
      </c>
      <c r="U7" s="205">
        <f t="shared" si="5"/>
        <v>68654.880000000005</v>
      </c>
    </row>
    <row r="8" spans="1:21" ht="13.9" customHeight="1" x14ac:dyDescent="0.2">
      <c r="A8" s="22">
        <v>43893</v>
      </c>
      <c r="B8" s="154">
        <v>350.71</v>
      </c>
      <c r="C8" s="42">
        <v>93600</v>
      </c>
      <c r="D8" s="3">
        <v>0.98299999999999998</v>
      </c>
      <c r="E8" s="36">
        <v>95.512820512820511</v>
      </c>
      <c r="F8" s="24">
        <f t="shared" si="0"/>
        <v>89400</v>
      </c>
      <c r="G8" s="205">
        <f t="shared" si="1"/>
        <v>92008.8</v>
      </c>
      <c r="H8" s="22">
        <v>43893</v>
      </c>
      <c r="I8" s="154">
        <v>194.28</v>
      </c>
      <c r="J8" s="42">
        <v>100800</v>
      </c>
      <c r="K8" s="1">
        <v>0.999</v>
      </c>
      <c r="L8" s="36">
        <v>97.633928571428569</v>
      </c>
      <c r="M8" s="24">
        <f t="shared" si="2"/>
        <v>98415</v>
      </c>
      <c r="N8" s="205">
        <f t="shared" si="3"/>
        <v>100699.2</v>
      </c>
      <c r="O8" s="22">
        <v>43893</v>
      </c>
      <c r="P8" s="154">
        <v>454.28</v>
      </c>
      <c r="Q8" s="42">
        <v>70560</v>
      </c>
      <c r="R8" s="1">
        <v>0.99</v>
      </c>
      <c r="S8" s="36">
        <v>96.530612244897966</v>
      </c>
      <c r="T8" s="24">
        <f t="shared" si="4"/>
        <v>68112.000000000015</v>
      </c>
      <c r="U8" s="205">
        <f t="shared" si="5"/>
        <v>69854.399999999994</v>
      </c>
    </row>
    <row r="9" spans="1:21" x14ac:dyDescent="0.2">
      <c r="B9" s="154">
        <v>352.97</v>
      </c>
      <c r="C9" s="42">
        <v>93600</v>
      </c>
      <c r="D9" s="3">
        <v>0.97899999999999998</v>
      </c>
      <c r="E9" s="36">
        <v>95.512820512820511</v>
      </c>
      <c r="F9" s="24">
        <f t="shared" si="0"/>
        <v>89400</v>
      </c>
      <c r="G9" s="205">
        <f t="shared" si="1"/>
        <v>91634.4</v>
      </c>
      <c r="I9" s="154">
        <v>194.5</v>
      </c>
      <c r="J9" s="42">
        <v>100800</v>
      </c>
      <c r="K9" s="1">
        <v>0.98799999999999999</v>
      </c>
      <c r="L9" s="36">
        <v>97.633928571428569</v>
      </c>
      <c r="M9" s="24">
        <f t="shared" si="2"/>
        <v>98415</v>
      </c>
      <c r="N9" s="205">
        <f t="shared" si="3"/>
        <v>99590.399999999994</v>
      </c>
      <c r="P9" s="154">
        <v>455.68</v>
      </c>
      <c r="Q9" s="42">
        <v>70560</v>
      </c>
      <c r="R9" s="1">
        <v>0.98399999999999999</v>
      </c>
      <c r="S9" s="36">
        <v>94.285714285714278</v>
      </c>
      <c r="T9" s="24">
        <f t="shared" si="4"/>
        <v>66527.999999999985</v>
      </c>
      <c r="U9" s="205">
        <f t="shared" si="5"/>
        <v>69431.039999999994</v>
      </c>
    </row>
    <row r="10" spans="1:21" x14ac:dyDescent="0.2">
      <c r="A10" s="22">
        <v>43894</v>
      </c>
      <c r="B10" s="154">
        <v>351.93</v>
      </c>
      <c r="C10" s="42">
        <v>93600</v>
      </c>
      <c r="D10" s="3">
        <v>0.97099999999999997</v>
      </c>
      <c r="E10" s="36">
        <v>91.692307692307693</v>
      </c>
      <c r="F10" s="24">
        <f t="shared" si="0"/>
        <v>85824</v>
      </c>
      <c r="G10" s="205">
        <f t="shared" si="1"/>
        <v>90885.599999999991</v>
      </c>
      <c r="H10" s="22">
        <v>43894</v>
      </c>
      <c r="I10" s="154">
        <v>194.66</v>
      </c>
      <c r="J10" s="42">
        <v>100800</v>
      </c>
      <c r="K10" s="1">
        <v>0.99</v>
      </c>
      <c r="L10" s="36">
        <v>97.633928571428569</v>
      </c>
      <c r="M10" s="24">
        <f t="shared" si="2"/>
        <v>98415</v>
      </c>
      <c r="N10" s="205">
        <f t="shared" si="3"/>
        <v>99792</v>
      </c>
      <c r="P10" s="211">
        <f>AVERAGE(P4:P9)</f>
        <v>455.27166666666659</v>
      </c>
      <c r="Q10" s="308" t="s">
        <v>1</v>
      </c>
      <c r="R10" s="309"/>
      <c r="S10" s="37">
        <f>T10/U10</f>
        <v>0.96608127857368509</v>
      </c>
      <c r="T10" s="200">
        <f>SUM(T4:T9)</f>
        <v>400752</v>
      </c>
      <c r="U10" s="211">
        <f>SUM(U4:U9)</f>
        <v>414822.23999999993</v>
      </c>
    </row>
    <row r="11" spans="1:21" ht="14.25" customHeight="1" x14ac:dyDescent="0.2">
      <c r="A11" s="60"/>
      <c r="B11" s="154">
        <v>350.67</v>
      </c>
      <c r="C11" s="42">
        <v>93600</v>
      </c>
      <c r="D11" s="3">
        <v>0.99990000000000001</v>
      </c>
      <c r="E11" s="36">
        <v>99.333333333333329</v>
      </c>
      <c r="F11" s="24">
        <f t="shared" si="0"/>
        <v>92976</v>
      </c>
      <c r="G11" s="205">
        <f t="shared" si="1"/>
        <v>93590.64</v>
      </c>
      <c r="H11" s="25"/>
      <c r="I11" s="154">
        <v>193.75</v>
      </c>
      <c r="J11" s="42">
        <v>100800</v>
      </c>
      <c r="K11" s="1">
        <v>0.98299999999999998</v>
      </c>
      <c r="L11" s="36">
        <v>97.633928571428569</v>
      </c>
      <c r="M11" s="24">
        <f t="shared" si="2"/>
        <v>98415</v>
      </c>
      <c r="N11" s="205">
        <f t="shared" si="3"/>
        <v>99086.399999999994</v>
      </c>
      <c r="P11" s="154"/>
      <c r="Q11" s="42"/>
      <c r="R11" s="1"/>
      <c r="S11" s="36"/>
      <c r="T11" s="24"/>
      <c r="U11" s="154"/>
    </row>
    <row r="12" spans="1:21" ht="12.75" customHeight="1" x14ac:dyDescent="0.2">
      <c r="A12" s="98">
        <v>43895</v>
      </c>
      <c r="B12" s="154">
        <v>351.08</v>
      </c>
      <c r="C12" s="42">
        <v>93600</v>
      </c>
      <c r="D12" s="3">
        <v>0.98099999999999998</v>
      </c>
      <c r="E12" s="36">
        <v>95.512820512820511</v>
      </c>
      <c r="F12" s="24">
        <f t="shared" si="0"/>
        <v>89400</v>
      </c>
      <c r="G12" s="205">
        <f t="shared" si="1"/>
        <v>91821.599999999991</v>
      </c>
      <c r="H12" s="27">
        <v>43895</v>
      </c>
      <c r="I12" s="154">
        <v>194.37</v>
      </c>
      <c r="J12" s="42">
        <v>100800</v>
      </c>
      <c r="K12" s="1">
        <v>0.99</v>
      </c>
      <c r="L12" s="36">
        <v>97.633928571428569</v>
      </c>
      <c r="M12" s="24">
        <f t="shared" si="2"/>
        <v>98415</v>
      </c>
      <c r="N12" s="205">
        <f t="shared" si="3"/>
        <v>99792</v>
      </c>
      <c r="O12" s="45"/>
      <c r="P12" s="285" t="s">
        <v>34</v>
      </c>
      <c r="Q12" s="286"/>
      <c r="R12" s="286"/>
      <c r="S12" s="286"/>
      <c r="T12" s="286"/>
      <c r="U12" s="287"/>
    </row>
    <row r="13" spans="1:21" ht="14.25" customHeight="1" x14ac:dyDescent="0.2">
      <c r="B13" s="154">
        <v>351.67</v>
      </c>
      <c r="C13" s="42">
        <v>93600</v>
      </c>
      <c r="D13" s="3">
        <v>0.99990000000000001</v>
      </c>
      <c r="E13" s="36">
        <v>99.333333333333329</v>
      </c>
      <c r="F13" s="24">
        <f t="shared" si="0"/>
        <v>92976</v>
      </c>
      <c r="G13" s="205">
        <f t="shared" si="1"/>
        <v>93590.64</v>
      </c>
      <c r="I13" s="154">
        <v>193.96</v>
      </c>
      <c r="J13" s="42">
        <v>100800</v>
      </c>
      <c r="K13" s="1">
        <v>0.98299999999999998</v>
      </c>
      <c r="L13" s="36">
        <v>94.017857142857139</v>
      </c>
      <c r="M13" s="24">
        <f t="shared" si="2"/>
        <v>94770</v>
      </c>
      <c r="N13" s="205">
        <f t="shared" si="3"/>
        <v>99086.399999999994</v>
      </c>
      <c r="O13" s="22">
        <v>43894</v>
      </c>
      <c r="P13" s="154">
        <v>370.5</v>
      </c>
      <c r="Q13" s="42">
        <v>86400</v>
      </c>
      <c r="R13" s="1">
        <v>0.90500000000000003</v>
      </c>
      <c r="S13" s="36">
        <v>43.9375</v>
      </c>
      <c r="T13" s="24">
        <f t="shared" ref="T13:T24" si="6">Q13*S13/100</f>
        <v>37962</v>
      </c>
      <c r="U13" s="205">
        <f t="shared" ref="U13:U24" si="7">Q13*R13</f>
        <v>78192</v>
      </c>
    </row>
    <row r="14" spans="1:21" ht="13.9" customHeight="1" x14ac:dyDescent="0.2">
      <c r="B14" s="209">
        <f>AVERAGE(B4:B13)</f>
        <v>351.43200000000002</v>
      </c>
      <c r="C14" s="306" t="s">
        <v>1</v>
      </c>
      <c r="D14" s="307"/>
      <c r="E14" s="210">
        <f>F14/G14</f>
        <v>0.97680035617169647</v>
      </c>
      <c r="F14" s="200">
        <f>SUM(F4:F13)</f>
        <v>899364</v>
      </c>
      <c r="G14" s="211">
        <f>SUM(G4:G13)</f>
        <v>920724.47999999998</v>
      </c>
      <c r="H14" s="22">
        <v>43896</v>
      </c>
      <c r="I14" s="154">
        <v>194.35</v>
      </c>
      <c r="J14" s="42">
        <v>100800</v>
      </c>
      <c r="K14" s="1">
        <v>0.97399999999999998</v>
      </c>
      <c r="L14" s="36">
        <v>94.017857142857139</v>
      </c>
      <c r="M14" s="24">
        <f t="shared" si="2"/>
        <v>94770</v>
      </c>
      <c r="N14" s="205">
        <f t="shared" si="3"/>
        <v>98179.199999999997</v>
      </c>
      <c r="P14" s="154">
        <v>370.16</v>
      </c>
      <c r="Q14" s="42">
        <v>86400</v>
      </c>
      <c r="R14" s="1">
        <v>0.99960000000000004</v>
      </c>
      <c r="S14" s="36">
        <v>99.4375</v>
      </c>
      <c r="T14" s="24">
        <f t="shared" si="6"/>
        <v>85914</v>
      </c>
      <c r="U14" s="205">
        <f t="shared" si="7"/>
        <v>86365.440000000002</v>
      </c>
    </row>
    <row r="15" spans="1:21" x14ac:dyDescent="0.2">
      <c r="B15" s="99"/>
      <c r="C15" s="110"/>
      <c r="D15" s="24"/>
      <c r="E15" s="111"/>
      <c r="F15" s="24"/>
      <c r="G15" s="154"/>
      <c r="I15" s="154">
        <v>194.45</v>
      </c>
      <c r="J15" s="42">
        <v>100800</v>
      </c>
      <c r="K15" s="1">
        <v>0.97599999999999998</v>
      </c>
      <c r="L15" s="36">
        <v>94.017857142857139</v>
      </c>
      <c r="M15" s="24">
        <f t="shared" si="2"/>
        <v>94770</v>
      </c>
      <c r="N15" s="205">
        <f t="shared" si="3"/>
        <v>98380.800000000003</v>
      </c>
      <c r="O15" s="27">
        <v>43895</v>
      </c>
      <c r="P15" s="154">
        <v>370.5</v>
      </c>
      <c r="Q15" s="42">
        <v>86400</v>
      </c>
      <c r="R15" s="1">
        <v>0.98899999999999999</v>
      </c>
      <c r="S15" s="36">
        <v>97.125</v>
      </c>
      <c r="T15" s="24">
        <f t="shared" si="6"/>
        <v>83916</v>
      </c>
      <c r="U15" s="205">
        <f t="shared" si="7"/>
        <v>85449.600000000006</v>
      </c>
    </row>
    <row r="16" spans="1:21" x14ac:dyDescent="0.2">
      <c r="A16" s="45"/>
      <c r="B16" s="281" t="s">
        <v>20</v>
      </c>
      <c r="C16" s="281"/>
      <c r="D16" s="281"/>
      <c r="E16" s="281"/>
      <c r="F16" s="281"/>
      <c r="G16" s="281"/>
      <c r="H16" s="22">
        <v>43897</v>
      </c>
      <c r="I16" s="154">
        <v>194.08</v>
      </c>
      <c r="J16" s="42">
        <v>100800</v>
      </c>
      <c r="K16" s="1">
        <v>0.97</v>
      </c>
      <c r="L16" s="36">
        <v>94.017857142857139</v>
      </c>
      <c r="M16" s="24">
        <f t="shared" si="2"/>
        <v>94770</v>
      </c>
      <c r="N16" s="205">
        <f t="shared" si="3"/>
        <v>97776</v>
      </c>
      <c r="P16" s="154">
        <v>370.08</v>
      </c>
      <c r="Q16" s="42">
        <v>86400</v>
      </c>
      <c r="R16" s="1">
        <v>0.98899999999999999</v>
      </c>
      <c r="S16" s="36">
        <v>94.8125</v>
      </c>
      <c r="T16" s="24">
        <f t="shared" si="6"/>
        <v>81918</v>
      </c>
      <c r="U16" s="205">
        <f t="shared" si="7"/>
        <v>85449.600000000006</v>
      </c>
    </row>
    <row r="17" spans="1:21" x14ac:dyDescent="0.2">
      <c r="A17" s="22">
        <v>43896</v>
      </c>
      <c r="B17" s="154">
        <v>248.75</v>
      </c>
      <c r="C17" s="42">
        <v>108000</v>
      </c>
      <c r="D17" s="3">
        <v>0.94499999999999995</v>
      </c>
      <c r="E17" s="36">
        <v>74.543518518518511</v>
      </c>
      <c r="F17" s="24">
        <f>C17*E17/100</f>
        <v>80506.999999999985</v>
      </c>
      <c r="G17" s="205">
        <f>C17*D17</f>
        <v>102060</v>
      </c>
      <c r="I17" s="154">
        <v>195</v>
      </c>
      <c r="J17" s="42">
        <v>100800</v>
      </c>
      <c r="K17" s="1">
        <v>0.97499999999999998</v>
      </c>
      <c r="L17" s="36">
        <v>94.017857142857139</v>
      </c>
      <c r="M17" s="24">
        <f t="shared" si="2"/>
        <v>94770</v>
      </c>
      <c r="N17" s="205">
        <f t="shared" si="3"/>
        <v>98280</v>
      </c>
      <c r="O17" s="22">
        <v>43896</v>
      </c>
      <c r="P17" s="154">
        <v>370.08</v>
      </c>
      <c r="Q17" s="42">
        <v>86400</v>
      </c>
      <c r="R17" s="1">
        <v>0.96199999999999997</v>
      </c>
      <c r="S17" s="36">
        <v>94.8125</v>
      </c>
      <c r="T17" s="24">
        <f t="shared" si="6"/>
        <v>81918</v>
      </c>
      <c r="U17" s="205">
        <f t="shared" si="7"/>
        <v>83116.800000000003</v>
      </c>
    </row>
    <row r="18" spans="1:21" ht="14.25" customHeight="1" x14ac:dyDescent="0.2">
      <c r="B18" s="154">
        <v>249.6</v>
      </c>
      <c r="C18" s="42">
        <v>108000</v>
      </c>
      <c r="D18" s="3">
        <v>0.97399999999999998</v>
      </c>
      <c r="E18" s="36">
        <v>93.780555555555551</v>
      </c>
      <c r="F18" s="24">
        <f t="shared" ref="F18:F36" si="8">C18*E18/100</f>
        <v>101283</v>
      </c>
      <c r="G18" s="205">
        <f t="shared" ref="G18:G36" si="9">C18*D18</f>
        <v>105192</v>
      </c>
      <c r="H18" s="22">
        <v>43898</v>
      </c>
      <c r="I18" s="154">
        <v>194.68</v>
      </c>
      <c r="J18" s="42">
        <v>100800</v>
      </c>
      <c r="K18" s="1">
        <v>0.98199999999999998</v>
      </c>
      <c r="L18" s="36">
        <v>94.017857142857139</v>
      </c>
      <c r="M18" s="24">
        <f t="shared" si="2"/>
        <v>94770</v>
      </c>
      <c r="N18" s="205">
        <f t="shared" si="3"/>
        <v>98985.599999999991</v>
      </c>
      <c r="P18" s="154">
        <v>370.14</v>
      </c>
      <c r="Q18" s="42">
        <v>86400</v>
      </c>
      <c r="R18" s="1">
        <v>0.96099999999999997</v>
      </c>
      <c r="S18" s="36">
        <v>92.5</v>
      </c>
      <c r="T18" s="24">
        <f t="shared" si="6"/>
        <v>79920</v>
      </c>
      <c r="U18" s="205">
        <f t="shared" si="7"/>
        <v>83030.399999999994</v>
      </c>
    </row>
    <row r="19" spans="1:21" x14ac:dyDescent="0.2">
      <c r="A19" s="22">
        <v>43897</v>
      </c>
      <c r="B19" s="154">
        <v>249.27</v>
      </c>
      <c r="C19" s="42">
        <v>108000</v>
      </c>
      <c r="D19" s="3">
        <v>0.96899999999999997</v>
      </c>
      <c r="E19" s="36">
        <v>93.780555555555551</v>
      </c>
      <c r="F19" s="24">
        <f t="shared" si="8"/>
        <v>101283</v>
      </c>
      <c r="G19" s="205">
        <f t="shared" si="9"/>
        <v>104652</v>
      </c>
      <c r="I19" s="154">
        <v>194.1</v>
      </c>
      <c r="J19" s="42">
        <v>100800</v>
      </c>
      <c r="K19" s="1">
        <v>0.97499999999999998</v>
      </c>
      <c r="L19" s="36">
        <v>94.017857142857139</v>
      </c>
      <c r="M19" s="24">
        <f t="shared" si="2"/>
        <v>94770</v>
      </c>
      <c r="N19" s="205">
        <f t="shared" si="3"/>
        <v>98280</v>
      </c>
      <c r="O19" s="22">
        <v>43897</v>
      </c>
      <c r="P19" s="154">
        <v>371.91</v>
      </c>
      <c r="Q19" s="42">
        <v>86400</v>
      </c>
      <c r="R19" s="1">
        <v>0.97199999999999998</v>
      </c>
      <c r="S19" s="36">
        <v>92.5</v>
      </c>
      <c r="T19" s="24">
        <f t="shared" si="6"/>
        <v>79920</v>
      </c>
      <c r="U19" s="205">
        <f t="shared" si="7"/>
        <v>83980.800000000003</v>
      </c>
    </row>
    <row r="20" spans="1:21" x14ac:dyDescent="0.2">
      <c r="B20" s="154">
        <v>249.52</v>
      </c>
      <c r="C20" s="42">
        <v>108000</v>
      </c>
      <c r="D20" s="3">
        <v>0.98299999999999998</v>
      </c>
      <c r="E20" s="36">
        <v>93.780555555555551</v>
      </c>
      <c r="F20" s="24">
        <f t="shared" si="8"/>
        <v>101283</v>
      </c>
      <c r="G20" s="205">
        <f t="shared" si="9"/>
        <v>106164</v>
      </c>
      <c r="H20" s="22">
        <v>43899</v>
      </c>
      <c r="I20" s="203">
        <v>194.06</v>
      </c>
      <c r="J20" s="204">
        <v>100800</v>
      </c>
      <c r="K20" s="57">
        <v>0.98199999999999998</v>
      </c>
      <c r="L20" s="31">
        <v>94.017857142857139</v>
      </c>
      <c r="M20" s="24">
        <f t="shared" si="2"/>
        <v>94770</v>
      </c>
      <c r="N20" s="205">
        <f t="shared" si="3"/>
        <v>98985.599999999991</v>
      </c>
      <c r="P20" s="154">
        <v>371.22</v>
      </c>
      <c r="Q20" s="42">
        <v>86400</v>
      </c>
      <c r="R20" s="1">
        <v>0.97699999999999998</v>
      </c>
      <c r="S20" s="36">
        <v>92.5</v>
      </c>
      <c r="T20" s="24">
        <f t="shared" si="6"/>
        <v>79920</v>
      </c>
      <c r="U20" s="205">
        <f t="shared" si="7"/>
        <v>84412.800000000003</v>
      </c>
    </row>
    <row r="21" spans="1:21" x14ac:dyDescent="0.2">
      <c r="A21" s="22">
        <v>43898</v>
      </c>
      <c r="B21" s="154">
        <v>249.37</v>
      </c>
      <c r="C21" s="42">
        <v>108000</v>
      </c>
      <c r="D21" s="3">
        <v>0.98699999999999999</v>
      </c>
      <c r="E21" s="36">
        <v>93.780555555555551</v>
      </c>
      <c r="F21" s="24">
        <f t="shared" si="8"/>
        <v>101283</v>
      </c>
      <c r="G21" s="205">
        <f t="shared" si="9"/>
        <v>106596</v>
      </c>
      <c r="I21" s="203">
        <v>192.95</v>
      </c>
      <c r="J21" s="204">
        <v>100800</v>
      </c>
      <c r="K21" s="57">
        <v>0.98</v>
      </c>
      <c r="L21" s="31">
        <v>97.633928571428569</v>
      </c>
      <c r="M21" s="24">
        <f t="shared" si="2"/>
        <v>98415</v>
      </c>
      <c r="N21" s="205">
        <f t="shared" si="3"/>
        <v>98784</v>
      </c>
      <c r="O21" s="22">
        <v>43898</v>
      </c>
      <c r="P21" s="154">
        <v>370.15</v>
      </c>
      <c r="Q21" s="42">
        <v>86400</v>
      </c>
      <c r="R21" s="1">
        <v>0.98899999999999999</v>
      </c>
      <c r="S21" s="36">
        <v>92.5</v>
      </c>
      <c r="T21" s="24">
        <f t="shared" si="6"/>
        <v>79920</v>
      </c>
      <c r="U21" s="205">
        <f t="shared" si="7"/>
        <v>85449.600000000006</v>
      </c>
    </row>
    <row r="22" spans="1:21" x14ac:dyDescent="0.2">
      <c r="B22" s="154">
        <v>249.39</v>
      </c>
      <c r="C22" s="42">
        <v>108000</v>
      </c>
      <c r="D22" s="3">
        <v>0.98699999999999999</v>
      </c>
      <c r="E22" s="36">
        <v>93.780555555555551</v>
      </c>
      <c r="F22" s="24">
        <f t="shared" si="8"/>
        <v>101283</v>
      </c>
      <c r="G22" s="205">
        <f t="shared" si="9"/>
        <v>106596</v>
      </c>
      <c r="H22" s="22">
        <v>43900</v>
      </c>
      <c r="I22" s="154">
        <v>194.75</v>
      </c>
      <c r="J22" s="42">
        <v>100800</v>
      </c>
      <c r="K22" s="1">
        <v>0.98599999999999999</v>
      </c>
      <c r="L22" s="36">
        <v>94.017857142857139</v>
      </c>
      <c r="M22" s="24">
        <f t="shared" ref="M22:M47" si="10">J22*L22/100</f>
        <v>94770</v>
      </c>
      <c r="N22" s="205">
        <f t="shared" ref="N22:N47" si="11">J22*K22</f>
        <v>99388.800000000003</v>
      </c>
      <c r="P22" s="154">
        <v>370.77</v>
      </c>
      <c r="Q22" s="42">
        <v>86400</v>
      </c>
      <c r="R22" s="1">
        <v>0.97699999999999998</v>
      </c>
      <c r="S22" s="36">
        <v>94.8125</v>
      </c>
      <c r="T22" s="24">
        <f t="shared" si="6"/>
        <v>81918</v>
      </c>
      <c r="U22" s="205">
        <f t="shared" si="7"/>
        <v>84412.800000000003</v>
      </c>
    </row>
    <row r="23" spans="1:21" x14ac:dyDescent="0.2">
      <c r="A23" s="22">
        <v>43899</v>
      </c>
      <c r="B23" s="154">
        <v>249.75</v>
      </c>
      <c r="C23" s="42">
        <v>108000</v>
      </c>
      <c r="D23" s="3">
        <v>0.98099999999999998</v>
      </c>
      <c r="E23" s="36">
        <v>93.780555555555551</v>
      </c>
      <c r="F23" s="24">
        <f t="shared" si="8"/>
        <v>101283</v>
      </c>
      <c r="G23" s="205">
        <f t="shared" si="9"/>
        <v>105948</v>
      </c>
      <c r="I23" s="154">
        <v>194.04</v>
      </c>
      <c r="J23" s="42">
        <v>100800</v>
      </c>
      <c r="K23" s="1">
        <v>0.99</v>
      </c>
      <c r="L23" s="36">
        <v>94.017857142857139</v>
      </c>
      <c r="M23" s="24">
        <f t="shared" si="10"/>
        <v>94770</v>
      </c>
      <c r="N23" s="205">
        <f t="shared" si="11"/>
        <v>99792</v>
      </c>
      <c r="O23" s="22">
        <v>43899</v>
      </c>
      <c r="P23" s="154">
        <v>370.06</v>
      </c>
      <c r="Q23" s="42">
        <v>86400</v>
      </c>
      <c r="R23" s="1">
        <v>0.98599999999999999</v>
      </c>
      <c r="S23" s="36">
        <v>94.8125</v>
      </c>
      <c r="T23" s="24">
        <f t="shared" si="6"/>
        <v>81918</v>
      </c>
      <c r="U23" s="205">
        <f t="shared" si="7"/>
        <v>85190.399999999994</v>
      </c>
    </row>
    <row r="24" spans="1:21" x14ac:dyDescent="0.2">
      <c r="B24" s="154">
        <v>249.52</v>
      </c>
      <c r="C24" s="42">
        <v>108000</v>
      </c>
      <c r="D24" s="3">
        <v>0.97799999999999998</v>
      </c>
      <c r="E24" s="36">
        <v>96.18518518518519</v>
      </c>
      <c r="F24" s="24">
        <f t="shared" si="8"/>
        <v>103880</v>
      </c>
      <c r="G24" s="205">
        <f t="shared" si="9"/>
        <v>105624</v>
      </c>
      <c r="H24" s="22">
        <v>43901</v>
      </c>
      <c r="I24" s="154">
        <v>194.1</v>
      </c>
      <c r="J24" s="42">
        <v>100800</v>
      </c>
      <c r="K24" s="1">
        <v>0.98599999999999999</v>
      </c>
      <c r="L24" s="36">
        <v>94.017857142857139</v>
      </c>
      <c r="M24" s="24">
        <f t="shared" si="10"/>
        <v>94770</v>
      </c>
      <c r="N24" s="205">
        <f t="shared" si="11"/>
        <v>99388.800000000003</v>
      </c>
      <c r="P24" s="154">
        <v>370.33</v>
      </c>
      <c r="Q24" s="42">
        <v>86400</v>
      </c>
      <c r="R24" s="1">
        <v>0.97599999999999998</v>
      </c>
      <c r="S24" s="36">
        <v>94.8125</v>
      </c>
      <c r="T24" s="24">
        <f t="shared" si="6"/>
        <v>81918</v>
      </c>
      <c r="U24" s="205">
        <f t="shared" si="7"/>
        <v>84326.399999999994</v>
      </c>
    </row>
    <row r="25" spans="1:21" ht="14.25" customHeight="1" x14ac:dyDescent="0.2">
      <c r="A25" s="22">
        <v>43900</v>
      </c>
      <c r="B25" s="154">
        <v>249.4</v>
      </c>
      <c r="C25" s="42">
        <v>108000</v>
      </c>
      <c r="D25" s="3">
        <v>0.98799999999999999</v>
      </c>
      <c r="E25" s="36">
        <v>96.18518518518519</v>
      </c>
      <c r="F25" s="24">
        <f t="shared" si="8"/>
        <v>103880</v>
      </c>
      <c r="G25" s="205">
        <f t="shared" si="9"/>
        <v>106704</v>
      </c>
      <c r="I25" s="154">
        <v>194.38</v>
      </c>
      <c r="J25" s="42">
        <v>100800</v>
      </c>
      <c r="K25" s="1">
        <v>0.99099999999999999</v>
      </c>
      <c r="L25" s="36">
        <v>94.017857142857139</v>
      </c>
      <c r="M25" s="24">
        <f t="shared" si="10"/>
        <v>94770</v>
      </c>
      <c r="N25" s="205">
        <f t="shared" si="11"/>
        <v>99892.800000000003</v>
      </c>
      <c r="P25" s="211">
        <f>AVERAGE(P13:P24)</f>
        <v>370.49166666666673</v>
      </c>
      <c r="Q25" s="308" t="s">
        <v>1</v>
      </c>
      <c r="R25" s="309"/>
      <c r="S25" s="37">
        <f>T25/U25</f>
        <v>0.92835712940612525</v>
      </c>
      <c r="T25" s="200">
        <f>SUM(T13:T24)</f>
        <v>937062</v>
      </c>
      <c r="U25" s="211">
        <f>SUM(U13:U24)</f>
        <v>1009376.6400000001</v>
      </c>
    </row>
    <row r="26" spans="1:21" x14ac:dyDescent="0.2">
      <c r="B26" s="154">
        <v>249.47</v>
      </c>
      <c r="C26" s="42">
        <v>109440</v>
      </c>
      <c r="D26" s="3">
        <v>0.98799999999999999</v>
      </c>
      <c r="E26" s="36">
        <v>97.292580409356717</v>
      </c>
      <c r="F26" s="24">
        <f t="shared" si="8"/>
        <v>106476.99999999999</v>
      </c>
      <c r="G26" s="205">
        <f t="shared" si="9"/>
        <v>108126.72</v>
      </c>
      <c r="H26" s="22">
        <v>43902</v>
      </c>
      <c r="I26" s="154">
        <v>194.08</v>
      </c>
      <c r="J26" s="42">
        <v>100800</v>
      </c>
      <c r="K26" s="1">
        <v>0.97599999999999998</v>
      </c>
      <c r="L26" s="36">
        <v>94.017857142857139</v>
      </c>
      <c r="M26" s="24">
        <f t="shared" si="10"/>
        <v>94770</v>
      </c>
      <c r="N26" s="205">
        <f t="shared" si="11"/>
        <v>98380.800000000003</v>
      </c>
      <c r="P26" s="42"/>
      <c r="Q26" s="1"/>
      <c r="R26" s="24"/>
      <c r="S26" s="36"/>
      <c r="T26" s="158"/>
      <c r="U26" s="56"/>
    </row>
    <row r="27" spans="1:21" ht="12.75" customHeight="1" x14ac:dyDescent="0.2">
      <c r="A27" s="22">
        <v>43901</v>
      </c>
      <c r="B27" s="154">
        <v>249.3</v>
      </c>
      <c r="C27" s="42">
        <v>109440</v>
      </c>
      <c r="D27" s="3">
        <v>0.98299999999999998</v>
      </c>
      <c r="E27" s="36">
        <v>94.919590643274859</v>
      </c>
      <c r="F27" s="24">
        <f t="shared" si="8"/>
        <v>103880</v>
      </c>
      <c r="G27" s="205">
        <f t="shared" si="9"/>
        <v>107579.52</v>
      </c>
      <c r="I27" s="154">
        <v>194.56</v>
      </c>
      <c r="J27" s="42">
        <v>100800</v>
      </c>
      <c r="K27" s="1">
        <v>0.98799999999999999</v>
      </c>
      <c r="L27" s="36">
        <v>97.633928571428569</v>
      </c>
      <c r="M27" s="24">
        <f t="shared" si="10"/>
        <v>98415</v>
      </c>
      <c r="N27" s="205">
        <f t="shared" si="11"/>
        <v>99590.399999999994</v>
      </c>
      <c r="O27" s="45"/>
      <c r="P27" s="293" t="s">
        <v>53</v>
      </c>
      <c r="Q27" s="294"/>
      <c r="R27" s="294"/>
      <c r="S27" s="294"/>
      <c r="T27" s="294"/>
      <c r="U27" s="295"/>
    </row>
    <row r="28" spans="1:21" ht="12.75" customHeight="1" x14ac:dyDescent="0.2">
      <c r="B28" s="154">
        <v>249.52</v>
      </c>
      <c r="C28" s="42">
        <v>109440</v>
      </c>
      <c r="D28" s="3">
        <v>0.99</v>
      </c>
      <c r="E28" s="36">
        <v>97.292580409356717</v>
      </c>
      <c r="F28" s="24">
        <f t="shared" si="8"/>
        <v>106476.99999999999</v>
      </c>
      <c r="G28" s="205">
        <f t="shared" si="9"/>
        <v>108345.60000000001</v>
      </c>
      <c r="H28" s="22">
        <v>43903</v>
      </c>
      <c r="I28" s="154">
        <v>194.04</v>
      </c>
      <c r="J28" s="42">
        <v>100800</v>
      </c>
      <c r="K28" s="1">
        <v>0.97699999999999998</v>
      </c>
      <c r="L28" s="36">
        <v>94.017857142857139</v>
      </c>
      <c r="M28" s="24">
        <f t="shared" si="10"/>
        <v>94770</v>
      </c>
      <c r="N28" s="205">
        <f t="shared" si="11"/>
        <v>98481.599999999991</v>
      </c>
      <c r="O28" s="22">
        <v>43900</v>
      </c>
      <c r="P28" s="154">
        <v>436.83</v>
      </c>
      <c r="Q28" s="42">
        <v>79200</v>
      </c>
      <c r="R28" s="1">
        <v>0.88300000000000001</v>
      </c>
      <c r="S28" s="36">
        <v>42.954545454545453</v>
      </c>
      <c r="T28" s="24">
        <f t="shared" ref="T28" si="12">Q28*S28/100</f>
        <v>34020</v>
      </c>
      <c r="U28" s="205">
        <f t="shared" ref="U28" si="13">Q28*R28</f>
        <v>69933.600000000006</v>
      </c>
    </row>
    <row r="29" spans="1:21" ht="12.75" customHeight="1" x14ac:dyDescent="0.2">
      <c r="A29" s="22">
        <v>43902</v>
      </c>
      <c r="B29" s="154">
        <v>249.72</v>
      </c>
      <c r="C29" s="42">
        <v>109440</v>
      </c>
      <c r="D29" s="3">
        <v>0.98299999999999998</v>
      </c>
      <c r="E29" s="36">
        <v>97.292580409356717</v>
      </c>
      <c r="F29" s="24">
        <f t="shared" si="8"/>
        <v>106476.99999999999</v>
      </c>
      <c r="G29" s="205">
        <f t="shared" si="9"/>
        <v>107579.52</v>
      </c>
      <c r="I29" s="160">
        <v>194.71</v>
      </c>
      <c r="J29" s="42">
        <v>100800</v>
      </c>
      <c r="K29" s="1">
        <v>0.98799999999999999</v>
      </c>
      <c r="L29" s="36">
        <v>97.633928571428569</v>
      </c>
      <c r="M29" s="24">
        <f t="shared" si="10"/>
        <v>98415</v>
      </c>
      <c r="N29" s="205">
        <f t="shared" si="11"/>
        <v>99590.399999999994</v>
      </c>
      <c r="P29" s="154">
        <v>439.62</v>
      </c>
      <c r="Q29" s="42">
        <v>79200</v>
      </c>
      <c r="R29" s="1">
        <v>0.97599999999999998</v>
      </c>
      <c r="S29" s="36">
        <v>93.068181818181813</v>
      </c>
      <c r="T29" s="24">
        <f t="shared" ref="T29:T31" si="14">Q29*S29/100</f>
        <v>73710</v>
      </c>
      <c r="U29" s="205">
        <f t="shared" ref="U29:U31" si="15">Q29*R29</f>
        <v>77299.199999999997</v>
      </c>
    </row>
    <row r="30" spans="1:21" ht="12.75" customHeight="1" x14ac:dyDescent="0.2">
      <c r="B30" s="154">
        <v>249.35</v>
      </c>
      <c r="C30" s="42">
        <v>109440</v>
      </c>
      <c r="D30" s="3">
        <v>0.98599999999999999</v>
      </c>
      <c r="E30" s="36">
        <v>97.292580409356717</v>
      </c>
      <c r="F30" s="24">
        <f t="shared" si="8"/>
        <v>106476.99999999999</v>
      </c>
      <c r="G30" s="205">
        <f t="shared" si="9"/>
        <v>107907.84</v>
      </c>
      <c r="H30" s="22">
        <v>43904</v>
      </c>
      <c r="I30" s="154">
        <v>193.81</v>
      </c>
      <c r="J30" s="42">
        <v>100800</v>
      </c>
      <c r="K30" s="1">
        <v>0.99</v>
      </c>
      <c r="L30" s="36">
        <v>97.633928571428569</v>
      </c>
      <c r="M30" s="24">
        <f t="shared" si="10"/>
        <v>98415</v>
      </c>
      <c r="N30" s="205">
        <f t="shared" si="11"/>
        <v>99792</v>
      </c>
      <c r="O30" s="22">
        <v>43901</v>
      </c>
      <c r="P30" s="154">
        <v>441.46</v>
      </c>
      <c r="Q30" s="42">
        <v>79200</v>
      </c>
      <c r="R30" s="1">
        <v>0.96899999999999997</v>
      </c>
      <c r="S30" s="36">
        <v>90.681818181818187</v>
      </c>
      <c r="T30" s="24">
        <f t="shared" si="14"/>
        <v>71820</v>
      </c>
      <c r="U30" s="205">
        <f t="shared" si="15"/>
        <v>76744.800000000003</v>
      </c>
    </row>
    <row r="31" spans="1:21" ht="14.25" customHeight="1" x14ac:dyDescent="0.2">
      <c r="A31" s="22">
        <v>43903</v>
      </c>
      <c r="B31" s="154">
        <v>249.58</v>
      </c>
      <c r="C31" s="42">
        <v>109440</v>
      </c>
      <c r="D31" s="3">
        <v>0.97699999999999998</v>
      </c>
      <c r="E31" s="36">
        <v>94.919590643274859</v>
      </c>
      <c r="F31" s="24">
        <f t="shared" si="8"/>
        <v>103880</v>
      </c>
      <c r="G31" s="205">
        <f t="shared" si="9"/>
        <v>106922.88</v>
      </c>
      <c r="I31" s="154">
        <v>195.37</v>
      </c>
      <c r="J31" s="42">
        <v>100800</v>
      </c>
      <c r="K31" s="1">
        <v>0.98099999999999998</v>
      </c>
      <c r="L31" s="36">
        <v>97.633928571428569</v>
      </c>
      <c r="M31" s="24">
        <f t="shared" si="10"/>
        <v>98415</v>
      </c>
      <c r="N31" s="205">
        <f t="shared" si="11"/>
        <v>98884.800000000003</v>
      </c>
      <c r="P31" s="154">
        <v>442.04</v>
      </c>
      <c r="Q31" s="42">
        <v>79200</v>
      </c>
      <c r="R31" s="1">
        <v>0.97399999999999998</v>
      </c>
      <c r="S31" s="36">
        <v>93.068181818181813</v>
      </c>
      <c r="T31" s="24">
        <f t="shared" si="14"/>
        <v>73710</v>
      </c>
      <c r="U31" s="205">
        <f t="shared" si="15"/>
        <v>77140.800000000003</v>
      </c>
    </row>
    <row r="32" spans="1:21" ht="14.25" customHeight="1" x14ac:dyDescent="0.2">
      <c r="B32" s="154">
        <v>249.83</v>
      </c>
      <c r="C32" s="42">
        <v>109440</v>
      </c>
      <c r="D32" s="3">
        <v>0.98699999999999999</v>
      </c>
      <c r="E32" s="36">
        <v>97.292580409356717</v>
      </c>
      <c r="F32" s="24">
        <f t="shared" si="8"/>
        <v>106476.99999999999</v>
      </c>
      <c r="G32" s="205">
        <f t="shared" si="9"/>
        <v>108017.28</v>
      </c>
      <c r="H32" s="22">
        <v>43905</v>
      </c>
      <c r="I32" s="154">
        <v>194.56</v>
      </c>
      <c r="J32" s="42">
        <v>100800</v>
      </c>
      <c r="K32" s="1">
        <v>0.99</v>
      </c>
      <c r="L32" s="36">
        <v>97.633928571428569</v>
      </c>
      <c r="M32" s="24">
        <f t="shared" si="10"/>
        <v>98415</v>
      </c>
      <c r="N32" s="205">
        <f t="shared" si="11"/>
        <v>99792</v>
      </c>
      <c r="P32" s="211">
        <f>AVERAGE(P28:P31)</f>
        <v>439.98750000000001</v>
      </c>
      <c r="Q32" s="308" t="s">
        <v>1</v>
      </c>
      <c r="R32" s="309"/>
      <c r="S32" s="37">
        <f>T32/U32</f>
        <v>0.84106451150112393</v>
      </c>
      <c r="T32" s="214">
        <f>SUM(T28:T31)</f>
        <v>253260</v>
      </c>
      <c r="U32" s="211">
        <f>SUM(U28:U31)</f>
        <v>301118.39999999997</v>
      </c>
    </row>
    <row r="33" spans="1:21" ht="13.9" customHeight="1" x14ac:dyDescent="0.2">
      <c r="A33" s="22">
        <v>43904</v>
      </c>
      <c r="B33" s="154">
        <v>249.29</v>
      </c>
      <c r="C33" s="42">
        <v>109440</v>
      </c>
      <c r="D33" s="3">
        <v>0.97599999999999998</v>
      </c>
      <c r="E33" s="36">
        <v>97.292580409356717</v>
      </c>
      <c r="F33" s="24">
        <f t="shared" si="8"/>
        <v>106476.99999999999</v>
      </c>
      <c r="G33" s="205">
        <f t="shared" si="9"/>
        <v>106813.44</v>
      </c>
      <c r="I33" s="154">
        <v>194.93</v>
      </c>
      <c r="J33" s="42">
        <v>100800</v>
      </c>
      <c r="K33" s="1">
        <v>0.97699999999999998</v>
      </c>
      <c r="L33" s="36">
        <v>94.017857142857139</v>
      </c>
      <c r="M33" s="24">
        <f t="shared" si="10"/>
        <v>94770</v>
      </c>
      <c r="N33" s="205">
        <f t="shared" si="11"/>
        <v>98481.599999999991</v>
      </c>
      <c r="P33" s="42"/>
      <c r="Q33" s="1"/>
      <c r="R33" s="24"/>
      <c r="S33" s="36"/>
      <c r="T33" s="24"/>
      <c r="U33" s="154"/>
    </row>
    <row r="34" spans="1:21" x14ac:dyDescent="0.2">
      <c r="B34" s="154">
        <v>249.81</v>
      </c>
      <c r="C34" s="42">
        <v>109440</v>
      </c>
      <c r="D34" s="3">
        <v>0.99990000000000001</v>
      </c>
      <c r="E34" s="36">
        <v>99.665570175438603</v>
      </c>
      <c r="F34" s="24">
        <f t="shared" si="8"/>
        <v>109074</v>
      </c>
      <c r="G34" s="205">
        <f t="shared" si="9"/>
        <v>109429.056</v>
      </c>
      <c r="H34" s="22">
        <v>43906</v>
      </c>
      <c r="I34" s="154">
        <v>193.9</v>
      </c>
      <c r="J34" s="42">
        <v>100800</v>
      </c>
      <c r="K34" s="1">
        <v>0.98399999999999999</v>
      </c>
      <c r="L34" s="36">
        <v>94.017857142857139</v>
      </c>
      <c r="M34" s="24">
        <f t="shared" si="10"/>
        <v>94770</v>
      </c>
      <c r="N34" s="205">
        <f t="shared" si="11"/>
        <v>99187.199999999997</v>
      </c>
      <c r="O34" s="45"/>
      <c r="P34" s="282" t="s">
        <v>27</v>
      </c>
      <c r="Q34" s="283"/>
      <c r="R34" s="283"/>
      <c r="S34" s="283"/>
      <c r="T34" s="283"/>
      <c r="U34" s="284"/>
    </row>
    <row r="35" spans="1:21" ht="12.75" customHeight="1" x14ac:dyDescent="0.2">
      <c r="A35" s="22">
        <v>43905</v>
      </c>
      <c r="B35" s="154">
        <v>249.37</v>
      </c>
      <c r="C35" s="42">
        <v>109440</v>
      </c>
      <c r="D35" s="3">
        <v>0.98199999999999998</v>
      </c>
      <c r="E35" s="36">
        <v>97.292580409356717</v>
      </c>
      <c r="F35" s="24">
        <f t="shared" si="8"/>
        <v>106476.99999999999</v>
      </c>
      <c r="G35" s="205">
        <f t="shared" si="9"/>
        <v>107470.08</v>
      </c>
      <c r="I35" s="154">
        <v>193.96</v>
      </c>
      <c r="J35" s="42">
        <v>100800</v>
      </c>
      <c r="K35" s="1">
        <v>0.97799999999999998</v>
      </c>
      <c r="L35" s="36">
        <v>94.017857142857139</v>
      </c>
      <c r="M35" s="24">
        <f t="shared" si="10"/>
        <v>94770</v>
      </c>
      <c r="N35" s="205">
        <f t="shared" si="11"/>
        <v>98582.399999999994</v>
      </c>
      <c r="O35" s="22">
        <v>43902</v>
      </c>
      <c r="P35" s="154">
        <v>413.01</v>
      </c>
      <c r="Q35" s="42">
        <v>78840</v>
      </c>
      <c r="R35" s="1">
        <v>0.81399999999999995</v>
      </c>
      <c r="S35" s="36">
        <v>74.315068493150676</v>
      </c>
      <c r="T35" s="24">
        <f t="shared" ref="T35:T48" si="16">Q35*S35/100</f>
        <v>58589.999999999993</v>
      </c>
      <c r="U35" s="205">
        <f t="shared" ref="U35:U48" si="17">Q35*R35</f>
        <v>64175.759999999995</v>
      </c>
    </row>
    <row r="36" spans="1:21" x14ac:dyDescent="0.2">
      <c r="B36" s="154">
        <v>249.64</v>
      </c>
      <c r="C36" s="42">
        <v>109440</v>
      </c>
      <c r="D36" s="3">
        <v>0.98499999999999999</v>
      </c>
      <c r="E36" s="36">
        <v>97.292580409356717</v>
      </c>
      <c r="F36" s="24">
        <f t="shared" si="8"/>
        <v>106476.99999999999</v>
      </c>
      <c r="G36" s="205">
        <f t="shared" si="9"/>
        <v>107798.39999999999</v>
      </c>
      <c r="H36" s="22">
        <v>43907</v>
      </c>
      <c r="I36" s="154">
        <v>194.39</v>
      </c>
      <c r="J36" s="42">
        <v>100800</v>
      </c>
      <c r="K36" s="1">
        <v>0.98899999999999999</v>
      </c>
      <c r="L36" s="36">
        <v>97.633928571428569</v>
      </c>
      <c r="M36" s="24">
        <f t="shared" si="10"/>
        <v>98415</v>
      </c>
      <c r="N36" s="205">
        <f t="shared" si="11"/>
        <v>99691.199999999997</v>
      </c>
      <c r="P36" s="154">
        <v>382.98</v>
      </c>
      <c r="Q36" s="42">
        <v>78480</v>
      </c>
      <c r="R36" s="1">
        <v>0.96599999999999997</v>
      </c>
      <c r="S36" s="36">
        <v>92.155963302752298</v>
      </c>
      <c r="T36" s="24">
        <f t="shared" si="16"/>
        <v>72324</v>
      </c>
      <c r="U36" s="205">
        <f t="shared" si="17"/>
        <v>75811.679999999993</v>
      </c>
    </row>
    <row r="37" spans="1:21" x14ac:dyDescent="0.2">
      <c r="B37" s="209">
        <f>AVERAGE(B17:B36)</f>
        <v>249.47250000000003</v>
      </c>
      <c r="C37" s="306" t="s">
        <v>1</v>
      </c>
      <c r="D37" s="307"/>
      <c r="E37" s="210">
        <f>F37/G37</f>
        <v>0.96679444556379368</v>
      </c>
      <c r="F37" s="214">
        <f>SUM(F17:F36)</f>
        <v>2064615</v>
      </c>
      <c r="G37" s="211">
        <f>SUM(G17:G36)</f>
        <v>2135526.3360000001</v>
      </c>
      <c r="I37" s="154">
        <v>194.18</v>
      </c>
      <c r="J37" s="42">
        <v>100800</v>
      </c>
      <c r="K37" s="1">
        <v>0.999</v>
      </c>
      <c r="L37" s="36">
        <v>97.633928571428569</v>
      </c>
      <c r="M37" s="24">
        <f t="shared" si="10"/>
        <v>98415</v>
      </c>
      <c r="N37" s="205">
        <f t="shared" si="11"/>
        <v>100699.2</v>
      </c>
      <c r="O37" s="22">
        <v>43903</v>
      </c>
      <c r="P37" s="154">
        <v>382.89</v>
      </c>
      <c r="Q37" s="42">
        <v>78480</v>
      </c>
      <c r="R37" s="1">
        <v>0.96</v>
      </c>
      <c r="S37" s="36">
        <v>89.908256880733944</v>
      </c>
      <c r="T37" s="24">
        <f t="shared" si="16"/>
        <v>70560</v>
      </c>
      <c r="U37" s="205">
        <f t="shared" si="17"/>
        <v>75340.800000000003</v>
      </c>
    </row>
    <row r="38" spans="1:21" ht="12.75" customHeight="1" x14ac:dyDescent="0.2">
      <c r="B38" s="42"/>
      <c r="C38" s="3"/>
      <c r="D38" s="24"/>
      <c r="E38" s="36"/>
      <c r="F38" s="24"/>
      <c r="G38" s="154"/>
      <c r="H38" s="22">
        <v>43908</v>
      </c>
      <c r="I38" s="154">
        <v>194.47</v>
      </c>
      <c r="J38" s="42">
        <v>100800</v>
      </c>
      <c r="K38" s="1">
        <v>0.98299999999999998</v>
      </c>
      <c r="L38" s="36">
        <v>94.017857142857139</v>
      </c>
      <c r="M38" s="24">
        <f t="shared" si="10"/>
        <v>94770</v>
      </c>
      <c r="N38" s="205">
        <f t="shared" si="11"/>
        <v>99086.399999999994</v>
      </c>
      <c r="P38" s="154">
        <v>382.13</v>
      </c>
      <c r="Q38" s="42">
        <v>78480</v>
      </c>
      <c r="R38" s="1">
        <v>0.96599999999999997</v>
      </c>
      <c r="S38" s="36">
        <v>94.403669724770651</v>
      </c>
      <c r="T38" s="24">
        <f t="shared" si="16"/>
        <v>74088.000000000015</v>
      </c>
      <c r="U38" s="205">
        <f t="shared" si="17"/>
        <v>75811.679999999993</v>
      </c>
    </row>
    <row r="39" spans="1:21" x14ac:dyDescent="0.2">
      <c r="A39" s="45"/>
      <c r="B39" s="282" t="s">
        <v>12</v>
      </c>
      <c r="C39" s="283"/>
      <c r="D39" s="283"/>
      <c r="E39" s="283"/>
      <c r="F39" s="283"/>
      <c r="G39" s="284"/>
      <c r="I39" s="154">
        <v>194.35</v>
      </c>
      <c r="J39" s="42">
        <v>100800</v>
      </c>
      <c r="K39" s="1">
        <v>0.98899999999999999</v>
      </c>
      <c r="L39" s="36">
        <v>94.017857142857139</v>
      </c>
      <c r="M39" s="24">
        <f t="shared" si="10"/>
        <v>94770</v>
      </c>
      <c r="N39" s="205">
        <f t="shared" si="11"/>
        <v>99691.199999999997</v>
      </c>
      <c r="O39" s="22">
        <v>43904</v>
      </c>
      <c r="P39" s="154">
        <v>383.52</v>
      </c>
      <c r="Q39" s="42">
        <v>78480</v>
      </c>
      <c r="R39" s="1">
        <v>0.97199999999999998</v>
      </c>
      <c r="S39" s="36">
        <v>92.155963302752298</v>
      </c>
      <c r="T39" s="24">
        <f t="shared" si="16"/>
        <v>72324</v>
      </c>
      <c r="U39" s="205">
        <f t="shared" si="17"/>
        <v>76282.559999999998</v>
      </c>
    </row>
    <row r="40" spans="1:21" x14ac:dyDescent="0.2">
      <c r="A40" s="22">
        <v>43906</v>
      </c>
      <c r="B40" s="154">
        <v>436.25</v>
      </c>
      <c r="C40" s="42">
        <v>79200</v>
      </c>
      <c r="D40" s="3">
        <v>0.89800000000000002</v>
      </c>
      <c r="E40" s="36">
        <v>67.075757575757578</v>
      </c>
      <c r="F40" s="24">
        <f>C40*E40/100</f>
        <v>53124</v>
      </c>
      <c r="G40" s="205">
        <f>C40*D40</f>
        <v>71121.600000000006</v>
      </c>
      <c r="H40" s="22">
        <v>43909</v>
      </c>
      <c r="I40" s="154">
        <v>194.29</v>
      </c>
      <c r="J40" s="42">
        <v>100800</v>
      </c>
      <c r="K40" s="1">
        <v>0.98299999999999998</v>
      </c>
      <c r="L40" s="36">
        <v>97.633928571428569</v>
      </c>
      <c r="M40" s="24">
        <f t="shared" si="10"/>
        <v>98415</v>
      </c>
      <c r="N40" s="205">
        <f t="shared" si="11"/>
        <v>99086.399999999994</v>
      </c>
      <c r="P40" s="154">
        <v>384.29</v>
      </c>
      <c r="Q40" s="42">
        <v>78480</v>
      </c>
      <c r="R40" s="1">
        <v>0.96199999999999997</v>
      </c>
      <c r="S40" s="36">
        <v>92.155963302752298</v>
      </c>
      <c r="T40" s="24">
        <f t="shared" si="16"/>
        <v>72324</v>
      </c>
      <c r="U40" s="205">
        <f t="shared" si="17"/>
        <v>75497.759999999995</v>
      </c>
    </row>
    <row r="41" spans="1:21" x14ac:dyDescent="0.2">
      <c r="B41" s="154">
        <v>436.66</v>
      </c>
      <c r="C41" s="42">
        <v>79200</v>
      </c>
      <c r="D41" s="3">
        <v>0.97199999999999998</v>
      </c>
      <c r="E41" s="36">
        <v>93.553030303030312</v>
      </c>
      <c r="F41" s="24">
        <f t="shared" ref="F41:F55" si="18">C41*E41/100</f>
        <v>74094.000000000015</v>
      </c>
      <c r="G41" s="205">
        <f t="shared" ref="G41:G55" si="19">C41*D41</f>
        <v>76982.399999999994</v>
      </c>
      <c r="I41" s="154">
        <v>194.22</v>
      </c>
      <c r="J41" s="42">
        <v>100800</v>
      </c>
      <c r="K41" s="1">
        <v>0.98799999999999999</v>
      </c>
      <c r="L41" s="36">
        <v>94.017857142857139</v>
      </c>
      <c r="M41" s="24">
        <f t="shared" si="10"/>
        <v>94770</v>
      </c>
      <c r="N41" s="205">
        <f t="shared" si="11"/>
        <v>99590.399999999994</v>
      </c>
      <c r="O41" s="22">
        <v>43905</v>
      </c>
      <c r="P41" s="154">
        <v>383.56</v>
      </c>
      <c r="Q41" s="42">
        <v>78480</v>
      </c>
      <c r="R41" s="1">
        <v>0.97799999999999998</v>
      </c>
      <c r="S41" s="36">
        <v>92.155963302752298</v>
      </c>
      <c r="T41" s="24">
        <f t="shared" si="16"/>
        <v>72324</v>
      </c>
      <c r="U41" s="205">
        <f t="shared" si="17"/>
        <v>76753.440000000002</v>
      </c>
    </row>
    <row r="42" spans="1:21" ht="13.9" customHeight="1" x14ac:dyDescent="0.2">
      <c r="A42" s="22">
        <v>43907</v>
      </c>
      <c r="B42" s="154">
        <v>437.16</v>
      </c>
      <c r="C42" s="42">
        <v>79200</v>
      </c>
      <c r="D42" s="3">
        <v>0.97899999999999998</v>
      </c>
      <c r="E42" s="36">
        <v>95.318181818181813</v>
      </c>
      <c r="F42" s="24">
        <f t="shared" si="18"/>
        <v>75492</v>
      </c>
      <c r="G42" s="205">
        <f t="shared" si="19"/>
        <v>77536.800000000003</v>
      </c>
      <c r="H42" s="22">
        <v>43910</v>
      </c>
      <c r="I42" s="154">
        <v>195.87</v>
      </c>
      <c r="J42" s="42">
        <v>100800</v>
      </c>
      <c r="K42" s="1">
        <v>0.98899999999999999</v>
      </c>
      <c r="L42" s="36">
        <v>97.633928571428569</v>
      </c>
      <c r="M42" s="24">
        <f t="shared" si="10"/>
        <v>98415</v>
      </c>
      <c r="N42" s="205">
        <f t="shared" si="11"/>
        <v>99691.199999999997</v>
      </c>
      <c r="P42" s="154">
        <v>382.89</v>
      </c>
      <c r="Q42" s="42">
        <v>78480</v>
      </c>
      <c r="R42" s="1">
        <v>0.96699999999999997</v>
      </c>
      <c r="S42" s="36">
        <v>92.155963302752298</v>
      </c>
      <c r="T42" s="24">
        <f t="shared" si="16"/>
        <v>72324</v>
      </c>
      <c r="U42" s="205">
        <f t="shared" si="17"/>
        <v>75890.16</v>
      </c>
    </row>
    <row r="43" spans="1:21" ht="14.25" customHeight="1" x14ac:dyDescent="0.2">
      <c r="B43" s="154">
        <v>436.64</v>
      </c>
      <c r="C43" s="42">
        <v>79200</v>
      </c>
      <c r="D43" s="3">
        <v>0.97199999999999998</v>
      </c>
      <c r="E43" s="36">
        <v>93.553030303030312</v>
      </c>
      <c r="F43" s="24">
        <f t="shared" si="18"/>
        <v>74094.000000000015</v>
      </c>
      <c r="G43" s="205">
        <f t="shared" si="19"/>
        <v>76982.399999999994</v>
      </c>
      <c r="I43" s="154">
        <v>194.81</v>
      </c>
      <c r="J43" s="42">
        <v>100800</v>
      </c>
      <c r="K43" s="1">
        <v>0.98899999999999999</v>
      </c>
      <c r="L43" s="36">
        <v>97.633928571428569</v>
      </c>
      <c r="M43" s="24">
        <f t="shared" si="10"/>
        <v>98415</v>
      </c>
      <c r="N43" s="205">
        <f t="shared" si="11"/>
        <v>99691.199999999997</v>
      </c>
      <c r="O43" s="22">
        <v>43906</v>
      </c>
      <c r="P43" s="154">
        <v>382.91</v>
      </c>
      <c r="Q43" s="42">
        <v>78480</v>
      </c>
      <c r="R43" s="1">
        <v>0.98599999999999999</v>
      </c>
      <c r="S43" s="36">
        <v>92.155963302752298</v>
      </c>
      <c r="T43" s="24">
        <f t="shared" si="16"/>
        <v>72324</v>
      </c>
      <c r="U43" s="205">
        <f t="shared" si="17"/>
        <v>77381.279999999999</v>
      </c>
    </row>
    <row r="44" spans="1:21" x14ac:dyDescent="0.2">
      <c r="A44" s="22">
        <v>43908</v>
      </c>
      <c r="B44" s="154">
        <v>437.88</v>
      </c>
      <c r="C44" s="42">
        <v>79200</v>
      </c>
      <c r="D44" s="3">
        <v>0.98099999999999998</v>
      </c>
      <c r="E44" s="36">
        <v>93.553030303030312</v>
      </c>
      <c r="F44" s="24">
        <f t="shared" si="18"/>
        <v>74094.000000000015</v>
      </c>
      <c r="G44" s="205">
        <f t="shared" si="19"/>
        <v>77695.199999999997</v>
      </c>
      <c r="H44" s="22">
        <v>43911</v>
      </c>
      <c r="I44" s="154">
        <v>195.04</v>
      </c>
      <c r="J44" s="42">
        <v>100800</v>
      </c>
      <c r="K44" s="1">
        <v>0.97499999999999998</v>
      </c>
      <c r="L44" s="36">
        <v>94.017857142857139</v>
      </c>
      <c r="M44" s="24">
        <f t="shared" si="10"/>
        <v>94770</v>
      </c>
      <c r="N44" s="205">
        <f t="shared" si="11"/>
        <v>98280</v>
      </c>
      <c r="P44" s="154">
        <v>382.52</v>
      </c>
      <c r="Q44" s="42">
        <v>78480</v>
      </c>
      <c r="R44" s="1">
        <v>0.97299999999999998</v>
      </c>
      <c r="S44" s="36">
        <v>94.403669724770651</v>
      </c>
      <c r="T44" s="24">
        <f t="shared" si="16"/>
        <v>74088.000000000015</v>
      </c>
      <c r="U44" s="205">
        <f t="shared" si="17"/>
        <v>76361.039999999994</v>
      </c>
    </row>
    <row r="45" spans="1:21" x14ac:dyDescent="0.2">
      <c r="B45" s="154">
        <v>437.27</v>
      </c>
      <c r="C45" s="42">
        <v>79200</v>
      </c>
      <c r="D45" s="3">
        <v>0.98699999999999999</v>
      </c>
      <c r="E45" s="36">
        <v>95.318181818181813</v>
      </c>
      <c r="F45" s="24">
        <f t="shared" si="18"/>
        <v>75492</v>
      </c>
      <c r="G45" s="205">
        <f t="shared" si="19"/>
        <v>78170.399999999994</v>
      </c>
      <c r="I45" s="154">
        <v>195.08</v>
      </c>
      <c r="J45" s="42">
        <v>100800</v>
      </c>
      <c r="K45" s="1">
        <v>0.98799999999999999</v>
      </c>
      <c r="L45" s="36">
        <v>97.633928571428569</v>
      </c>
      <c r="M45" s="24">
        <f t="shared" si="10"/>
        <v>98415</v>
      </c>
      <c r="N45" s="205">
        <f t="shared" si="11"/>
        <v>99590.399999999994</v>
      </c>
      <c r="O45" s="22">
        <v>43907</v>
      </c>
      <c r="P45" s="154">
        <v>382.5</v>
      </c>
      <c r="Q45" s="42">
        <v>78480</v>
      </c>
      <c r="R45" s="1">
        <v>0.98699999999999999</v>
      </c>
      <c r="S45" s="36">
        <v>94.403669724770651</v>
      </c>
      <c r="T45" s="24">
        <f t="shared" si="16"/>
        <v>74088.000000000015</v>
      </c>
      <c r="U45" s="205">
        <f t="shared" si="17"/>
        <v>77459.759999999995</v>
      </c>
    </row>
    <row r="46" spans="1:21" ht="12.75" customHeight="1" x14ac:dyDescent="0.2">
      <c r="A46" s="22">
        <v>43909</v>
      </c>
      <c r="B46" s="154">
        <v>437.48</v>
      </c>
      <c r="C46" s="42">
        <v>79200</v>
      </c>
      <c r="D46" s="3">
        <v>0.97099999999999997</v>
      </c>
      <c r="E46" s="36">
        <v>95.318181818181813</v>
      </c>
      <c r="F46" s="24">
        <f t="shared" si="18"/>
        <v>75492</v>
      </c>
      <c r="G46" s="205">
        <f t="shared" si="19"/>
        <v>76903.199999999997</v>
      </c>
      <c r="H46" s="22">
        <v>43912</v>
      </c>
      <c r="I46" s="154">
        <v>194.1</v>
      </c>
      <c r="J46" s="42">
        <v>100800</v>
      </c>
      <c r="K46" s="1">
        <v>0.96499999999999997</v>
      </c>
      <c r="L46" s="36">
        <v>94.017857142857139</v>
      </c>
      <c r="M46" s="24">
        <f t="shared" si="10"/>
        <v>94770</v>
      </c>
      <c r="N46" s="205">
        <f t="shared" si="11"/>
        <v>97272</v>
      </c>
      <c r="P46" s="154">
        <v>383.12</v>
      </c>
      <c r="Q46" s="42">
        <v>78480</v>
      </c>
      <c r="R46" s="1">
        <v>0.97399999999999998</v>
      </c>
      <c r="S46" s="36">
        <v>94.403669724770651</v>
      </c>
      <c r="T46" s="24">
        <f t="shared" si="16"/>
        <v>74088.000000000015</v>
      </c>
      <c r="U46" s="205">
        <f t="shared" si="17"/>
        <v>76439.520000000004</v>
      </c>
    </row>
    <row r="47" spans="1:21" ht="12.75" customHeight="1" x14ac:dyDescent="0.2">
      <c r="B47" s="154">
        <v>436.56</v>
      </c>
      <c r="C47" s="42">
        <v>79200</v>
      </c>
      <c r="D47" s="3">
        <v>0.99199999999999999</v>
      </c>
      <c r="E47" s="36">
        <v>97.083333333333329</v>
      </c>
      <c r="F47" s="24">
        <f t="shared" si="18"/>
        <v>76890</v>
      </c>
      <c r="G47" s="205">
        <f t="shared" si="19"/>
        <v>78566.399999999994</v>
      </c>
      <c r="I47" s="154">
        <v>195.41</v>
      </c>
      <c r="J47" s="42">
        <v>100800</v>
      </c>
      <c r="K47" s="1">
        <v>0.98199999999999998</v>
      </c>
      <c r="L47" s="36">
        <v>94.017857142857139</v>
      </c>
      <c r="M47" s="24">
        <f t="shared" si="10"/>
        <v>94770</v>
      </c>
      <c r="N47" s="205">
        <f t="shared" si="11"/>
        <v>98985.599999999991</v>
      </c>
      <c r="O47" s="22">
        <v>43908</v>
      </c>
      <c r="P47" s="154">
        <v>381.9</v>
      </c>
      <c r="Q47" s="42">
        <v>78480</v>
      </c>
      <c r="R47" s="1">
        <v>0.98599999999999999</v>
      </c>
      <c r="S47" s="36">
        <v>96.651376146788991</v>
      </c>
      <c r="T47" s="24">
        <f t="shared" si="16"/>
        <v>75852</v>
      </c>
      <c r="U47" s="205">
        <f t="shared" si="17"/>
        <v>77381.279999999999</v>
      </c>
    </row>
    <row r="48" spans="1:21" ht="14.25" customHeight="1" x14ac:dyDescent="0.2">
      <c r="A48" s="22">
        <v>43910</v>
      </c>
      <c r="B48" s="154">
        <v>436.14</v>
      </c>
      <c r="C48" s="42">
        <v>79200</v>
      </c>
      <c r="D48" s="3">
        <v>0.97499999999999998</v>
      </c>
      <c r="E48" s="36">
        <v>95.318181818181813</v>
      </c>
      <c r="F48" s="24">
        <f t="shared" si="18"/>
        <v>75492</v>
      </c>
      <c r="G48" s="205">
        <f t="shared" si="19"/>
        <v>77220</v>
      </c>
      <c r="I48" s="209">
        <f>AVERAGE(I28:I47)</f>
        <v>194.57449999999997</v>
      </c>
      <c r="J48" s="306" t="s">
        <v>1</v>
      </c>
      <c r="K48" s="307"/>
      <c r="L48" s="210">
        <f>M48/N48</f>
        <v>0.97167141965956672</v>
      </c>
      <c r="M48" s="216">
        <f>SUM(M4:M47)</f>
        <v>4239135</v>
      </c>
      <c r="N48" s="211">
        <f>SUM(N4:N47)</f>
        <v>4362724.8000000007</v>
      </c>
      <c r="P48" s="154">
        <v>382.2</v>
      </c>
      <c r="Q48" s="42">
        <v>78480</v>
      </c>
      <c r="R48" s="1">
        <v>0.98699999999999999</v>
      </c>
      <c r="S48" s="36">
        <v>94.403669724770651</v>
      </c>
      <c r="T48" s="24">
        <f t="shared" si="16"/>
        <v>74088.000000000015</v>
      </c>
      <c r="U48" s="205">
        <f t="shared" si="17"/>
        <v>77459.759999999995</v>
      </c>
    </row>
    <row r="49" spans="1:21" ht="12.75" customHeight="1" x14ac:dyDescent="0.2">
      <c r="B49" s="154">
        <v>437.33</v>
      </c>
      <c r="C49" s="42">
        <v>79200</v>
      </c>
      <c r="D49" s="3">
        <v>0.98899999999999999</v>
      </c>
      <c r="E49" s="36">
        <v>95.318181818181813</v>
      </c>
      <c r="F49" s="24">
        <f t="shared" si="18"/>
        <v>75492</v>
      </c>
      <c r="G49" s="205">
        <f t="shared" si="19"/>
        <v>78328.800000000003</v>
      </c>
      <c r="I49" s="42"/>
      <c r="J49" s="1"/>
      <c r="K49" s="24"/>
      <c r="L49" s="36"/>
      <c r="M49" s="158"/>
      <c r="N49" s="154"/>
      <c r="O49" s="22">
        <v>43909</v>
      </c>
      <c r="P49" s="154">
        <v>383.53</v>
      </c>
      <c r="Q49" s="42">
        <v>78480</v>
      </c>
      <c r="R49" s="1">
        <v>0.98399999999999999</v>
      </c>
      <c r="S49" s="36">
        <v>94.403669724770651</v>
      </c>
      <c r="T49" s="24">
        <f t="shared" ref="T49:T64" si="20">Q49*S49/100</f>
        <v>74088.000000000015</v>
      </c>
      <c r="U49" s="205">
        <f t="shared" ref="U49:U64" si="21">Q49*R49</f>
        <v>77224.319999999992</v>
      </c>
    </row>
    <row r="50" spans="1:21" x14ac:dyDescent="0.2">
      <c r="A50" s="22">
        <v>43911</v>
      </c>
      <c r="B50" s="154">
        <v>436.06</v>
      </c>
      <c r="C50" s="42">
        <v>79200</v>
      </c>
      <c r="D50" s="3">
        <v>0.97899999999999998</v>
      </c>
      <c r="E50" s="36">
        <v>95.318181818181813</v>
      </c>
      <c r="F50" s="24">
        <f t="shared" si="18"/>
        <v>75492</v>
      </c>
      <c r="G50" s="205">
        <f t="shared" si="19"/>
        <v>77536.800000000003</v>
      </c>
      <c r="H50" s="45"/>
      <c r="I50" s="282" t="s">
        <v>14</v>
      </c>
      <c r="J50" s="283"/>
      <c r="K50" s="283"/>
      <c r="L50" s="283"/>
      <c r="M50" s="283"/>
      <c r="N50" s="284"/>
      <c r="P50" s="154">
        <v>383.12</v>
      </c>
      <c r="Q50" s="42">
        <v>78480</v>
      </c>
      <c r="R50" s="1">
        <v>0.98799999999999999</v>
      </c>
      <c r="S50" s="36">
        <v>96.651376146788991</v>
      </c>
      <c r="T50" s="24">
        <f t="shared" si="20"/>
        <v>75852</v>
      </c>
      <c r="U50" s="205">
        <f t="shared" si="21"/>
        <v>77538.240000000005</v>
      </c>
    </row>
    <row r="51" spans="1:21" x14ac:dyDescent="0.2">
      <c r="B51" s="154">
        <v>437.83</v>
      </c>
      <c r="C51" s="42">
        <v>79200</v>
      </c>
      <c r="D51" s="3">
        <v>0.97599999999999998</v>
      </c>
      <c r="E51" s="36">
        <v>95.318181818181813</v>
      </c>
      <c r="F51" s="24">
        <f t="shared" si="18"/>
        <v>75492</v>
      </c>
      <c r="G51" s="205">
        <f t="shared" si="19"/>
        <v>77299.199999999997</v>
      </c>
      <c r="H51" s="22">
        <v>43913</v>
      </c>
      <c r="I51" s="154">
        <v>170.01</v>
      </c>
      <c r="J51" s="42">
        <v>123840</v>
      </c>
      <c r="K51" s="1">
        <v>0.84599999999999997</v>
      </c>
      <c r="L51" s="36">
        <v>60.776001291989665</v>
      </c>
      <c r="M51" s="24">
        <f t="shared" ref="M51" si="22">J51*L51/100</f>
        <v>75265</v>
      </c>
      <c r="N51" s="205">
        <f t="shared" ref="N51" si="23">J51*K51</f>
        <v>104768.64</v>
      </c>
      <c r="O51" s="22">
        <v>43910</v>
      </c>
      <c r="P51" s="154">
        <v>383.08</v>
      </c>
      <c r="Q51" s="42">
        <v>78480</v>
      </c>
      <c r="R51" s="1">
        <v>0.97599999999999998</v>
      </c>
      <c r="S51" s="36">
        <v>94.403669724770651</v>
      </c>
      <c r="T51" s="24">
        <f t="shared" si="20"/>
        <v>74088.000000000015</v>
      </c>
      <c r="U51" s="205">
        <f t="shared" si="21"/>
        <v>76596.479999999996</v>
      </c>
    </row>
    <row r="52" spans="1:21" x14ac:dyDescent="0.2">
      <c r="A52" s="22">
        <v>43912</v>
      </c>
      <c r="B52" s="165">
        <v>437.12</v>
      </c>
      <c r="C52" s="42">
        <v>79200</v>
      </c>
      <c r="D52" s="3">
        <v>0.98</v>
      </c>
      <c r="E52" s="36">
        <v>95.318181818181813</v>
      </c>
      <c r="F52" s="24">
        <f t="shared" si="18"/>
        <v>75492</v>
      </c>
      <c r="G52" s="205">
        <f t="shared" si="19"/>
        <v>77616</v>
      </c>
      <c r="I52" s="154">
        <v>145</v>
      </c>
      <c r="J52" s="42">
        <v>146880</v>
      </c>
      <c r="K52" s="1">
        <v>0.97399999999999998</v>
      </c>
      <c r="L52" s="36">
        <v>90.162037037037038</v>
      </c>
      <c r="M52" s="24">
        <f t="shared" ref="M52:M66" si="24">J52*L52/100</f>
        <v>132430</v>
      </c>
      <c r="N52" s="205">
        <f t="shared" ref="N52:N66" si="25">J52*K52</f>
        <v>143061.12</v>
      </c>
      <c r="P52" s="154">
        <v>382.77</v>
      </c>
      <c r="Q52" s="42">
        <v>78480</v>
      </c>
      <c r="R52" s="1">
        <v>0.98299999999999998</v>
      </c>
      <c r="S52" s="36">
        <v>96.651376146788991</v>
      </c>
      <c r="T52" s="24">
        <f t="shared" si="20"/>
        <v>75852</v>
      </c>
      <c r="U52" s="205">
        <f t="shared" si="21"/>
        <v>77145.84</v>
      </c>
    </row>
    <row r="53" spans="1:21" ht="13.9" customHeight="1" x14ac:dyDescent="0.2">
      <c r="B53" s="165">
        <v>436.33</v>
      </c>
      <c r="C53" s="42">
        <v>79200</v>
      </c>
      <c r="D53" s="3">
        <v>0.97799999999999998</v>
      </c>
      <c r="E53" s="36">
        <v>97.083333333333329</v>
      </c>
      <c r="F53" s="24">
        <f t="shared" si="18"/>
        <v>76890</v>
      </c>
      <c r="G53" s="205">
        <f t="shared" si="19"/>
        <v>77457.599999999991</v>
      </c>
      <c r="H53" s="22">
        <v>43914</v>
      </c>
      <c r="I53" s="154">
        <v>144.22999999999999</v>
      </c>
      <c r="J53" s="42">
        <v>146880</v>
      </c>
      <c r="K53" s="1">
        <v>0.98599999999999999</v>
      </c>
      <c r="L53" s="36">
        <v>90.162037037037038</v>
      </c>
      <c r="M53" s="24">
        <f t="shared" si="24"/>
        <v>132430</v>
      </c>
      <c r="N53" s="205">
        <f t="shared" si="25"/>
        <v>144823.67999999999</v>
      </c>
      <c r="O53" s="22">
        <v>43911</v>
      </c>
      <c r="P53" s="154">
        <v>384.54</v>
      </c>
      <c r="Q53" s="42">
        <v>78480</v>
      </c>
      <c r="R53" s="1">
        <v>0.97399999999999998</v>
      </c>
      <c r="S53" s="36">
        <v>94.403669724770651</v>
      </c>
      <c r="T53" s="24">
        <f t="shared" si="20"/>
        <v>74088.000000000015</v>
      </c>
      <c r="U53" s="205">
        <f t="shared" si="21"/>
        <v>76439.520000000004</v>
      </c>
    </row>
    <row r="54" spans="1:21" x14ac:dyDescent="0.2">
      <c r="A54" s="22">
        <v>43913</v>
      </c>
      <c r="B54" s="154">
        <v>436.52</v>
      </c>
      <c r="C54" s="42">
        <v>79200</v>
      </c>
      <c r="D54" s="3">
        <v>0.97499999999999998</v>
      </c>
      <c r="E54" s="36">
        <v>97.083333333333329</v>
      </c>
      <c r="F54" s="24">
        <f t="shared" si="18"/>
        <v>76890</v>
      </c>
      <c r="G54" s="205">
        <f t="shared" si="19"/>
        <v>77220</v>
      </c>
      <c r="I54" s="154">
        <v>144.19999999999999</v>
      </c>
      <c r="J54" s="42">
        <v>146880</v>
      </c>
      <c r="K54" s="1">
        <v>0.97099999999999997</v>
      </c>
      <c r="L54" s="36">
        <v>90.162037037037038</v>
      </c>
      <c r="M54" s="24">
        <f t="shared" si="24"/>
        <v>132430</v>
      </c>
      <c r="N54" s="205">
        <f t="shared" si="25"/>
        <v>142620.48000000001</v>
      </c>
      <c r="P54" s="154">
        <v>382.77</v>
      </c>
      <c r="Q54" s="42">
        <v>78480</v>
      </c>
      <c r="R54" s="1">
        <v>0.98499999999999999</v>
      </c>
      <c r="S54" s="36">
        <v>94.403669724770651</v>
      </c>
      <c r="T54" s="24">
        <f t="shared" si="20"/>
        <v>74088.000000000015</v>
      </c>
      <c r="U54" s="205">
        <f t="shared" si="21"/>
        <v>77302.8</v>
      </c>
    </row>
    <row r="55" spans="1:21" ht="13.9" customHeight="1" x14ac:dyDescent="0.2">
      <c r="B55" s="154">
        <v>436.97</v>
      </c>
      <c r="C55" s="42">
        <v>79200</v>
      </c>
      <c r="D55" s="3">
        <v>0.98199999999999998</v>
      </c>
      <c r="E55" s="36">
        <v>97.083333333333329</v>
      </c>
      <c r="F55" s="24">
        <f t="shared" si="18"/>
        <v>76890</v>
      </c>
      <c r="G55" s="205">
        <f t="shared" si="19"/>
        <v>77774.399999999994</v>
      </c>
      <c r="H55" s="22">
        <v>43915</v>
      </c>
      <c r="I55" s="154">
        <v>144.13</v>
      </c>
      <c r="J55" s="42">
        <v>146880</v>
      </c>
      <c r="K55" s="1">
        <v>0.98699999999999999</v>
      </c>
      <c r="L55" s="36">
        <v>94.907407407407405</v>
      </c>
      <c r="M55" s="24">
        <f t="shared" si="24"/>
        <v>139400</v>
      </c>
      <c r="N55" s="205">
        <f t="shared" si="25"/>
        <v>144970.56</v>
      </c>
      <c r="O55" s="22">
        <v>43912</v>
      </c>
      <c r="P55" s="165">
        <v>382.43</v>
      </c>
      <c r="Q55" s="42">
        <v>78480</v>
      </c>
      <c r="R55" s="1">
        <v>0.97599999999999998</v>
      </c>
      <c r="S55" s="36">
        <v>94.403669724770651</v>
      </c>
      <c r="T55" s="24">
        <f t="shared" si="20"/>
        <v>74088.000000000015</v>
      </c>
      <c r="U55" s="205">
        <f t="shared" si="21"/>
        <v>76596.479999999996</v>
      </c>
    </row>
    <row r="56" spans="1:21" x14ac:dyDescent="0.2">
      <c r="B56" s="209">
        <f>AVERAGE(B40:B55)</f>
        <v>436.88749999999999</v>
      </c>
      <c r="C56" s="306" t="s">
        <v>1</v>
      </c>
      <c r="D56" s="307"/>
      <c r="E56" s="210">
        <f>F56/G56</f>
        <v>0.96151266287927395</v>
      </c>
      <c r="F56" s="216">
        <f>SUM(F40:F55)</f>
        <v>1186902</v>
      </c>
      <c r="G56" s="211">
        <f>SUM(G40:G55)</f>
        <v>1234411.2</v>
      </c>
      <c r="I56" s="154">
        <v>144.79</v>
      </c>
      <c r="J56" s="42">
        <v>146880</v>
      </c>
      <c r="K56" s="1">
        <v>0.95</v>
      </c>
      <c r="L56" s="36">
        <v>94.907407407407405</v>
      </c>
      <c r="M56" s="24">
        <f t="shared" si="24"/>
        <v>139400</v>
      </c>
      <c r="N56" s="205">
        <f t="shared" si="25"/>
        <v>139536</v>
      </c>
      <c r="P56" s="165">
        <v>383.35</v>
      </c>
      <c r="Q56" s="42">
        <v>78480</v>
      </c>
      <c r="R56" s="1">
        <v>0.97899999999999998</v>
      </c>
      <c r="S56" s="36">
        <v>94.403669724770651</v>
      </c>
      <c r="T56" s="24">
        <f t="shared" si="20"/>
        <v>74088.000000000015</v>
      </c>
      <c r="U56" s="205">
        <f t="shared" si="21"/>
        <v>76831.92</v>
      </c>
    </row>
    <row r="57" spans="1:21" x14ac:dyDescent="0.2">
      <c r="B57" s="42"/>
      <c r="C57" s="3"/>
      <c r="D57" s="24"/>
      <c r="E57" s="36"/>
      <c r="F57" s="24"/>
      <c r="G57" s="154"/>
      <c r="H57" s="22">
        <v>43916</v>
      </c>
      <c r="I57" s="154">
        <v>144.11000000000001</v>
      </c>
      <c r="J57" s="42">
        <v>146880</v>
      </c>
      <c r="K57" s="1">
        <v>0.97799999999999998</v>
      </c>
      <c r="L57" s="36">
        <v>94.907407407407405</v>
      </c>
      <c r="M57" s="24">
        <f t="shared" si="24"/>
        <v>139400</v>
      </c>
      <c r="N57" s="205">
        <f t="shared" si="25"/>
        <v>143648.63999999998</v>
      </c>
      <c r="O57" s="22">
        <v>43913</v>
      </c>
      <c r="P57" s="154">
        <v>382.91</v>
      </c>
      <c r="Q57" s="42">
        <v>78480</v>
      </c>
      <c r="R57" s="1">
        <v>0.97399999999999998</v>
      </c>
      <c r="S57" s="36">
        <v>94.403669724770651</v>
      </c>
      <c r="T57" s="24">
        <f t="shared" si="20"/>
        <v>74088.000000000015</v>
      </c>
      <c r="U57" s="205">
        <f t="shared" si="21"/>
        <v>76439.520000000004</v>
      </c>
    </row>
    <row r="58" spans="1:21" x14ac:dyDescent="0.2">
      <c r="A58" s="45"/>
      <c r="B58" s="282" t="s">
        <v>54</v>
      </c>
      <c r="C58" s="283"/>
      <c r="D58" s="283"/>
      <c r="E58" s="283"/>
      <c r="F58" s="283"/>
      <c r="G58" s="284"/>
      <c r="I58" s="154">
        <v>144.6</v>
      </c>
      <c r="J58" s="42">
        <v>146880</v>
      </c>
      <c r="K58" s="1">
        <v>0.99299999999999999</v>
      </c>
      <c r="L58" s="36">
        <v>90.162037037037038</v>
      </c>
      <c r="M58" s="24">
        <f t="shared" si="24"/>
        <v>132430</v>
      </c>
      <c r="N58" s="205">
        <f t="shared" si="25"/>
        <v>145851.84</v>
      </c>
      <c r="P58" s="154">
        <v>383.16</v>
      </c>
      <c r="Q58" s="42">
        <v>78480</v>
      </c>
      <c r="R58" s="1">
        <v>0.98099999999999998</v>
      </c>
      <c r="S58" s="36">
        <v>92.155963302752298</v>
      </c>
      <c r="T58" s="24">
        <f t="shared" si="20"/>
        <v>72324</v>
      </c>
      <c r="U58" s="205">
        <f t="shared" si="21"/>
        <v>76988.88</v>
      </c>
    </row>
    <row r="59" spans="1:21" ht="14.25" customHeight="1" x14ac:dyDescent="0.2">
      <c r="A59" s="22">
        <v>43914</v>
      </c>
      <c r="B59" s="154">
        <v>371.58</v>
      </c>
      <c r="C59" s="42">
        <v>86400</v>
      </c>
      <c r="D59" s="3">
        <v>0.90600000000000003</v>
      </c>
      <c r="E59" s="36">
        <v>60.013888888888886</v>
      </c>
      <c r="F59" s="24">
        <f>C59*E59/100</f>
        <v>51852</v>
      </c>
      <c r="G59" s="205">
        <f>C59*D59</f>
        <v>78278.400000000009</v>
      </c>
      <c r="H59" s="22">
        <v>43917</v>
      </c>
      <c r="I59" s="154">
        <v>144.5</v>
      </c>
      <c r="J59" s="42">
        <v>146880</v>
      </c>
      <c r="K59" s="1">
        <v>0.97899999999999998</v>
      </c>
      <c r="L59" s="36">
        <v>94.907407407407405</v>
      </c>
      <c r="M59" s="24">
        <f t="shared" si="24"/>
        <v>139400</v>
      </c>
      <c r="N59" s="205">
        <f t="shared" si="25"/>
        <v>143795.51999999999</v>
      </c>
      <c r="O59" s="22">
        <v>43914</v>
      </c>
      <c r="P59" s="154">
        <v>382.94</v>
      </c>
      <c r="Q59" s="42">
        <v>78480</v>
      </c>
      <c r="R59" s="1">
        <v>0.98899999999999999</v>
      </c>
      <c r="S59" s="36">
        <v>94.403669724770651</v>
      </c>
      <c r="T59" s="24">
        <f t="shared" si="20"/>
        <v>74088.000000000015</v>
      </c>
      <c r="U59" s="205">
        <f t="shared" si="21"/>
        <v>77616.72</v>
      </c>
    </row>
    <row r="60" spans="1:21" x14ac:dyDescent="0.2">
      <c r="B60" s="154">
        <v>371.14</v>
      </c>
      <c r="C60" s="42">
        <v>86400</v>
      </c>
      <c r="D60" s="3">
        <v>0.96899999999999997</v>
      </c>
      <c r="E60" s="36">
        <v>93.125</v>
      </c>
      <c r="F60" s="24">
        <f t="shared" ref="F60:F66" si="26">C60*E60/100</f>
        <v>80460</v>
      </c>
      <c r="G60" s="205">
        <f t="shared" ref="G60:G66" si="27">C60*D60</f>
        <v>83721.599999999991</v>
      </c>
      <c r="I60" s="154">
        <v>144.54</v>
      </c>
      <c r="J60" s="42">
        <v>146880</v>
      </c>
      <c r="K60" s="1">
        <v>0.98199999999999998</v>
      </c>
      <c r="L60" s="36">
        <v>90.162037037037038</v>
      </c>
      <c r="M60" s="24">
        <f t="shared" si="24"/>
        <v>132430</v>
      </c>
      <c r="N60" s="205">
        <f t="shared" si="25"/>
        <v>144236.16</v>
      </c>
      <c r="P60" s="154">
        <v>382.47</v>
      </c>
      <c r="Q60" s="42">
        <v>78480</v>
      </c>
      <c r="R60" s="1">
        <v>0.98099999999999998</v>
      </c>
      <c r="S60" s="36">
        <v>92.155963302752298</v>
      </c>
      <c r="T60" s="24">
        <f t="shared" si="20"/>
        <v>72324</v>
      </c>
      <c r="U60" s="205">
        <f t="shared" si="21"/>
        <v>76988.88</v>
      </c>
    </row>
    <row r="61" spans="1:21" x14ac:dyDescent="0.2">
      <c r="A61" s="22">
        <v>43915</v>
      </c>
      <c r="B61" s="154">
        <v>372.87</v>
      </c>
      <c r="C61" s="42">
        <v>86400</v>
      </c>
      <c r="D61" s="3">
        <v>0.97699999999999998</v>
      </c>
      <c r="E61" s="36">
        <v>93.125</v>
      </c>
      <c r="F61" s="24">
        <f t="shared" si="26"/>
        <v>80460</v>
      </c>
      <c r="G61" s="205">
        <f t="shared" si="27"/>
        <v>84412.800000000003</v>
      </c>
      <c r="H61" s="22">
        <v>43918</v>
      </c>
      <c r="I61" s="154">
        <v>144.75</v>
      </c>
      <c r="J61" s="42">
        <v>146880</v>
      </c>
      <c r="K61" s="1">
        <v>0.96599999999999997</v>
      </c>
      <c r="L61" s="36">
        <v>90.162037037037038</v>
      </c>
      <c r="M61" s="24">
        <f t="shared" si="24"/>
        <v>132430</v>
      </c>
      <c r="N61" s="205">
        <f t="shared" si="25"/>
        <v>141886.07999999999</v>
      </c>
      <c r="O61" s="22">
        <v>43915</v>
      </c>
      <c r="P61" s="154">
        <v>383.2</v>
      </c>
      <c r="Q61" s="42">
        <v>78480</v>
      </c>
      <c r="R61" s="1">
        <v>0.98399999999999999</v>
      </c>
      <c r="S61" s="36">
        <v>96.651376146788991</v>
      </c>
      <c r="T61" s="24">
        <f t="shared" si="20"/>
        <v>75852</v>
      </c>
      <c r="U61" s="205">
        <f t="shared" si="21"/>
        <v>77224.319999999992</v>
      </c>
    </row>
    <row r="62" spans="1:21" x14ac:dyDescent="0.2">
      <c r="B62" s="154">
        <v>371.93</v>
      </c>
      <c r="C62" s="42">
        <v>86400</v>
      </c>
      <c r="D62" s="3">
        <v>0.96899999999999997</v>
      </c>
      <c r="E62" s="36">
        <v>93.125</v>
      </c>
      <c r="F62" s="24">
        <f t="shared" si="26"/>
        <v>80460</v>
      </c>
      <c r="G62" s="205">
        <f t="shared" si="27"/>
        <v>83721.599999999991</v>
      </c>
      <c r="I62" s="154">
        <v>144.77000000000001</v>
      </c>
      <c r="J62" s="42">
        <v>146880</v>
      </c>
      <c r="K62" s="1">
        <v>0.97899999999999998</v>
      </c>
      <c r="L62" s="36">
        <v>94.907407407407405</v>
      </c>
      <c r="M62" s="24">
        <f t="shared" si="24"/>
        <v>139400</v>
      </c>
      <c r="N62" s="205">
        <f t="shared" si="25"/>
        <v>143795.51999999999</v>
      </c>
      <c r="P62" s="154">
        <v>382.95</v>
      </c>
      <c r="Q62" s="42">
        <v>78480</v>
      </c>
      <c r="R62" s="1">
        <v>0.97699999999999998</v>
      </c>
      <c r="S62" s="36">
        <v>94.403669724770651</v>
      </c>
      <c r="T62" s="24">
        <f t="shared" si="20"/>
        <v>74088.000000000015</v>
      </c>
      <c r="U62" s="205">
        <f t="shared" si="21"/>
        <v>76674.959999999992</v>
      </c>
    </row>
    <row r="63" spans="1:21" ht="12.75" customHeight="1" x14ac:dyDescent="0.2">
      <c r="A63" s="22">
        <v>43916</v>
      </c>
      <c r="B63" s="154">
        <v>370.54</v>
      </c>
      <c r="C63" s="42">
        <v>86400</v>
      </c>
      <c r="D63" s="3">
        <v>0.97299999999999998</v>
      </c>
      <c r="E63" s="36">
        <v>95.194444444444443</v>
      </c>
      <c r="F63" s="24">
        <f t="shared" si="26"/>
        <v>82248</v>
      </c>
      <c r="G63" s="205">
        <f t="shared" si="27"/>
        <v>84067.199999999997</v>
      </c>
      <c r="H63" s="22">
        <v>43919</v>
      </c>
      <c r="I63" s="154">
        <v>145.06</v>
      </c>
      <c r="J63" s="42">
        <v>146880</v>
      </c>
      <c r="K63" s="1">
        <v>0.96</v>
      </c>
      <c r="L63" s="36">
        <v>94.907407407407405</v>
      </c>
      <c r="M63" s="24">
        <f t="shared" si="24"/>
        <v>139400</v>
      </c>
      <c r="N63" s="205">
        <f t="shared" si="25"/>
        <v>141004.79999999999</v>
      </c>
      <c r="O63" s="22">
        <v>43916</v>
      </c>
      <c r="P63" s="154">
        <v>383.14</v>
      </c>
      <c r="Q63" s="42">
        <v>78480</v>
      </c>
      <c r="R63" s="1">
        <v>0.98399999999999999</v>
      </c>
      <c r="S63" s="36">
        <v>96.651376146788991</v>
      </c>
      <c r="T63" s="24">
        <f t="shared" si="20"/>
        <v>75852</v>
      </c>
      <c r="U63" s="205">
        <f t="shared" si="21"/>
        <v>77224.319999999992</v>
      </c>
    </row>
    <row r="64" spans="1:21" x14ac:dyDescent="0.2">
      <c r="B64" s="154">
        <v>371.91</v>
      </c>
      <c r="C64" s="42">
        <v>86400</v>
      </c>
      <c r="D64" s="3">
        <v>0.97799999999999998</v>
      </c>
      <c r="E64" s="36">
        <v>93.125</v>
      </c>
      <c r="F64" s="24">
        <f t="shared" si="26"/>
        <v>80460</v>
      </c>
      <c r="G64" s="205">
        <f t="shared" si="27"/>
        <v>84499.199999999997</v>
      </c>
      <c r="I64" s="154">
        <v>144</v>
      </c>
      <c r="J64" s="42">
        <v>146880</v>
      </c>
      <c r="K64" s="1">
        <v>0.98299999999999998</v>
      </c>
      <c r="L64" s="36">
        <v>94.907407407407405</v>
      </c>
      <c r="M64" s="24">
        <f t="shared" si="24"/>
        <v>139400</v>
      </c>
      <c r="N64" s="205">
        <f t="shared" si="25"/>
        <v>144383.04000000001</v>
      </c>
      <c r="P64" s="154">
        <v>382.98</v>
      </c>
      <c r="Q64" s="42">
        <v>78480</v>
      </c>
      <c r="R64" s="1">
        <v>0.999</v>
      </c>
      <c r="S64" s="36">
        <v>96.651376146788991</v>
      </c>
      <c r="T64" s="24">
        <f t="shared" si="20"/>
        <v>75852</v>
      </c>
      <c r="U64" s="205">
        <f t="shared" si="21"/>
        <v>78401.52</v>
      </c>
    </row>
    <row r="65" spans="1:21" ht="13.9" customHeight="1" x14ac:dyDescent="0.2">
      <c r="A65" s="22">
        <v>43917</v>
      </c>
      <c r="B65" s="154">
        <v>371.17</v>
      </c>
      <c r="C65" s="42">
        <v>86400</v>
      </c>
      <c r="D65" s="3">
        <v>0.97299999999999998</v>
      </c>
      <c r="E65" s="36">
        <v>93.125</v>
      </c>
      <c r="F65" s="24">
        <f t="shared" si="26"/>
        <v>80460</v>
      </c>
      <c r="G65" s="205">
        <f t="shared" si="27"/>
        <v>84067.199999999997</v>
      </c>
      <c r="H65" s="22">
        <v>43920</v>
      </c>
      <c r="I65" s="154">
        <v>145.47</v>
      </c>
      <c r="J65" s="42">
        <v>146880</v>
      </c>
      <c r="K65" s="1">
        <v>0.97299999999999998</v>
      </c>
      <c r="L65" s="36">
        <v>94.907407407407405</v>
      </c>
      <c r="M65" s="24">
        <f t="shared" si="24"/>
        <v>139400</v>
      </c>
      <c r="N65" s="205">
        <f t="shared" si="25"/>
        <v>142914.23999999999</v>
      </c>
      <c r="P65" s="211">
        <f>AVERAGE(P35:P64)</f>
        <v>383.99199999999996</v>
      </c>
      <c r="Q65" s="308" t="s">
        <v>1</v>
      </c>
      <c r="R65" s="309"/>
      <c r="S65" s="37">
        <f>T65/U65</f>
        <v>0.960199036242256</v>
      </c>
      <c r="T65" s="215">
        <f>SUM(T35:T64)</f>
        <v>2200086</v>
      </c>
      <c r="U65" s="211">
        <f>SUM(U35:U64)</f>
        <v>2291281.2000000002</v>
      </c>
    </row>
    <row r="66" spans="1:21" x14ac:dyDescent="0.2">
      <c r="B66" s="154">
        <v>373.27</v>
      </c>
      <c r="C66" s="42">
        <v>86400</v>
      </c>
      <c r="D66" s="3">
        <v>0.98099999999999998</v>
      </c>
      <c r="E66" s="36">
        <v>95.194444444444443</v>
      </c>
      <c r="F66" s="24">
        <f t="shared" si="26"/>
        <v>82248</v>
      </c>
      <c r="G66" s="205">
        <f t="shared" si="27"/>
        <v>84758.399999999994</v>
      </c>
      <c r="I66" s="154">
        <v>145.12</v>
      </c>
      <c r="J66" s="42">
        <v>146880</v>
      </c>
      <c r="K66" s="1">
        <v>0.97399999999999998</v>
      </c>
      <c r="L66" s="36">
        <v>94.907407407407405</v>
      </c>
      <c r="M66" s="24">
        <f t="shared" si="24"/>
        <v>139400</v>
      </c>
      <c r="N66" s="205">
        <f t="shared" si="25"/>
        <v>143061.12</v>
      </c>
      <c r="P66" s="217"/>
      <c r="Q66" s="218"/>
      <c r="R66" s="24"/>
      <c r="S66" s="96"/>
      <c r="T66" s="24"/>
      <c r="U66" s="24"/>
    </row>
    <row r="67" spans="1:21" ht="12.75" customHeight="1" x14ac:dyDescent="0.2">
      <c r="B67" s="209">
        <f>AVERAGE(B59:B66)</f>
        <v>371.80125000000004</v>
      </c>
      <c r="C67" s="306" t="s">
        <v>1</v>
      </c>
      <c r="D67" s="307"/>
      <c r="E67" s="210">
        <f>F67/G67</f>
        <v>0.92677682860183508</v>
      </c>
      <c r="F67" s="216">
        <f>SUM(F59:F66)</f>
        <v>618648</v>
      </c>
      <c r="G67" s="211">
        <f>SUM(G59:G66)</f>
        <v>667526.40000000002</v>
      </c>
      <c r="I67" s="209">
        <f>AVERAGE(I51:I66)</f>
        <v>146.20499999999996</v>
      </c>
      <c r="J67" s="306" t="s">
        <v>1</v>
      </c>
      <c r="K67" s="307"/>
      <c r="L67" s="210">
        <f>M67/N67</f>
        <v>0.94237274103258428</v>
      </c>
      <c r="M67" s="219">
        <f>SUM(M51:M66)</f>
        <v>2124445</v>
      </c>
      <c r="N67" s="211">
        <f>SUM(N51:N66)</f>
        <v>2254357.4400000004</v>
      </c>
      <c r="O67" s="45"/>
      <c r="P67" s="282" t="s">
        <v>55</v>
      </c>
      <c r="Q67" s="283"/>
      <c r="R67" s="283"/>
      <c r="S67" s="283"/>
      <c r="T67" s="283"/>
      <c r="U67" s="284"/>
    </row>
    <row r="68" spans="1:21" x14ac:dyDescent="0.2">
      <c r="B68" s="42"/>
      <c r="C68" s="3"/>
      <c r="D68" s="24"/>
      <c r="E68" s="36"/>
      <c r="F68" s="24"/>
      <c r="G68" s="154"/>
      <c r="I68" s="9"/>
      <c r="J68" s="1"/>
      <c r="K68" s="24"/>
      <c r="L68" s="36"/>
      <c r="M68" s="157"/>
      <c r="N68" s="154"/>
      <c r="O68" s="22">
        <v>43917</v>
      </c>
      <c r="P68" s="154">
        <v>411.17</v>
      </c>
      <c r="Q68" s="42">
        <v>77040</v>
      </c>
      <c r="R68" s="1">
        <v>0.86599999999999999</v>
      </c>
      <c r="S68" s="36">
        <v>45.872274143302185</v>
      </c>
      <c r="T68" s="24">
        <f t="shared" ref="T68" si="28">Q68*S68/100</f>
        <v>35340.000000000007</v>
      </c>
      <c r="U68" s="205">
        <f t="shared" ref="U68" si="29">Q68*R68</f>
        <v>66716.639999999999</v>
      </c>
    </row>
    <row r="69" spans="1:21" ht="13.9" customHeight="1" x14ac:dyDescent="0.2">
      <c r="A69" s="45"/>
      <c r="B69" s="293" t="s">
        <v>23</v>
      </c>
      <c r="C69" s="294"/>
      <c r="D69" s="294"/>
      <c r="E69" s="294"/>
      <c r="F69" s="294"/>
      <c r="G69" s="299"/>
      <c r="H69" s="45"/>
      <c r="I69" s="282" t="s">
        <v>13</v>
      </c>
      <c r="J69" s="283"/>
      <c r="K69" s="283"/>
      <c r="L69" s="283"/>
      <c r="M69" s="286"/>
      <c r="N69" s="284"/>
      <c r="P69" s="154">
        <v>410.95</v>
      </c>
      <c r="Q69" s="42">
        <v>77040</v>
      </c>
      <c r="R69" s="1">
        <v>0.97599999999999998</v>
      </c>
      <c r="S69" s="36">
        <v>91.74454828660437</v>
      </c>
      <c r="T69" s="24">
        <f t="shared" ref="T69:T73" si="30">Q69*S69/100</f>
        <v>70680.000000000015</v>
      </c>
      <c r="U69" s="205">
        <f t="shared" ref="U69:U73" si="31">Q69*R69</f>
        <v>75191.039999999994</v>
      </c>
    </row>
    <row r="70" spans="1:21" ht="14.25" customHeight="1" x14ac:dyDescent="0.2">
      <c r="A70" s="22">
        <v>43918</v>
      </c>
      <c r="B70" s="154">
        <v>163.16</v>
      </c>
      <c r="C70" s="42">
        <v>110880</v>
      </c>
      <c r="D70" s="3">
        <v>0.88700000000000001</v>
      </c>
      <c r="E70" s="36">
        <v>7.8066378066378057</v>
      </c>
      <c r="F70" s="24">
        <f>C70*E70/100</f>
        <v>8655.9999999999982</v>
      </c>
      <c r="G70" s="205">
        <f>C70*D70</f>
        <v>98350.56</v>
      </c>
      <c r="H70" s="22">
        <v>43921</v>
      </c>
      <c r="I70" s="154">
        <v>194.61</v>
      </c>
      <c r="J70" s="42">
        <v>100800</v>
      </c>
      <c r="K70" s="1">
        <v>0.85099999999999998</v>
      </c>
      <c r="L70" s="119">
        <v>43.392857142857146</v>
      </c>
      <c r="M70" s="24">
        <f>J70*L70/100</f>
        <v>43740</v>
      </c>
      <c r="N70" s="205">
        <f>J70*K70</f>
        <v>85780.800000000003</v>
      </c>
      <c r="O70" s="22">
        <v>43918</v>
      </c>
      <c r="P70" s="154">
        <v>408.66</v>
      </c>
      <c r="Q70" s="42">
        <v>77040</v>
      </c>
      <c r="R70" s="1">
        <v>0.97899999999999998</v>
      </c>
      <c r="S70" s="36">
        <v>86.915887850467286</v>
      </c>
      <c r="T70" s="24">
        <f t="shared" si="30"/>
        <v>66960</v>
      </c>
      <c r="U70" s="205">
        <f t="shared" si="31"/>
        <v>75422.16</v>
      </c>
    </row>
    <row r="71" spans="1:21" x14ac:dyDescent="0.2">
      <c r="B71" s="154">
        <v>163</v>
      </c>
      <c r="C71" s="42">
        <v>110880</v>
      </c>
      <c r="D71" s="3">
        <v>0.999</v>
      </c>
      <c r="E71" s="36">
        <v>97.582972582972587</v>
      </c>
      <c r="F71" s="24">
        <f t="shared" ref="F71:F77" si="32">C71*E71/100</f>
        <v>108200</v>
      </c>
      <c r="G71" s="205">
        <f t="shared" ref="G71:G77" si="33">C71*D71</f>
        <v>110769.12</v>
      </c>
      <c r="I71" s="164">
        <v>194.95</v>
      </c>
      <c r="J71" s="131">
        <v>100800</v>
      </c>
      <c r="K71" s="180">
        <v>0.97799999999999998</v>
      </c>
      <c r="L71" s="111">
        <v>90.401785714285708</v>
      </c>
      <c r="M71" s="24">
        <f>J71*L71/100</f>
        <v>91125</v>
      </c>
      <c r="N71" s="205">
        <f>J71*K71</f>
        <v>98582.399999999994</v>
      </c>
      <c r="P71" s="154">
        <v>410.41</v>
      </c>
      <c r="Q71" s="42">
        <v>77040</v>
      </c>
      <c r="R71" s="1">
        <v>0.98299999999999998</v>
      </c>
      <c r="S71" s="36">
        <v>94.158878504672899</v>
      </c>
      <c r="T71" s="24">
        <f t="shared" si="30"/>
        <v>72540</v>
      </c>
      <c r="U71" s="205">
        <f t="shared" si="31"/>
        <v>75730.319999999992</v>
      </c>
    </row>
    <row r="72" spans="1:21" x14ac:dyDescent="0.2">
      <c r="A72" s="22">
        <v>43919</v>
      </c>
      <c r="B72" s="154">
        <v>164.62</v>
      </c>
      <c r="C72" s="42">
        <v>110880</v>
      </c>
      <c r="D72" s="3">
        <v>0.98899999999999999</v>
      </c>
      <c r="E72" s="36">
        <v>97.582972582972587</v>
      </c>
      <c r="F72" s="24">
        <f t="shared" si="32"/>
        <v>108200</v>
      </c>
      <c r="G72" s="205">
        <f t="shared" si="33"/>
        <v>109660.31999999999</v>
      </c>
      <c r="I72" s="229">
        <f>AVERAGE(I70:I71)</f>
        <v>194.78</v>
      </c>
      <c r="J72" s="306" t="s">
        <v>1</v>
      </c>
      <c r="K72" s="307"/>
      <c r="L72" s="230">
        <f>M72/N72</f>
        <v>0.73151800359290786</v>
      </c>
      <c r="M72" s="220">
        <f>SUM(M70:M71)</f>
        <v>134865</v>
      </c>
      <c r="N72" s="231">
        <f>SUM(N70:N71)</f>
        <v>184363.2</v>
      </c>
      <c r="O72" s="22">
        <v>43919</v>
      </c>
      <c r="P72" s="154">
        <v>411</v>
      </c>
      <c r="Q72" s="42">
        <v>77040</v>
      </c>
      <c r="R72" s="1">
        <v>0.96</v>
      </c>
      <c r="S72" s="36">
        <v>94.158878504672899</v>
      </c>
      <c r="T72" s="24">
        <f t="shared" si="30"/>
        <v>72540</v>
      </c>
      <c r="U72" s="205">
        <f t="shared" si="31"/>
        <v>73958.399999999994</v>
      </c>
    </row>
    <row r="73" spans="1:21" x14ac:dyDescent="0.2">
      <c r="B73" s="154">
        <v>163.83000000000001</v>
      </c>
      <c r="C73" s="42">
        <v>110880</v>
      </c>
      <c r="D73" s="3">
        <v>0.999</v>
      </c>
      <c r="E73" s="36">
        <v>97.582972582972587</v>
      </c>
      <c r="F73" s="24">
        <f t="shared" si="32"/>
        <v>108200</v>
      </c>
      <c r="G73" s="205">
        <f t="shared" si="33"/>
        <v>110769.12</v>
      </c>
      <c r="I73" s="61"/>
      <c r="J73" s="128"/>
      <c r="K73" s="61"/>
      <c r="L73" s="117"/>
      <c r="M73" s="61"/>
      <c r="N73" s="198"/>
      <c r="P73" s="154">
        <v>408.81</v>
      </c>
      <c r="Q73" s="42">
        <v>77040</v>
      </c>
      <c r="R73" s="1">
        <v>0.96599999999999997</v>
      </c>
      <c r="S73" s="36">
        <v>94.158878504672899</v>
      </c>
      <c r="T73" s="24">
        <f t="shared" si="30"/>
        <v>72540</v>
      </c>
      <c r="U73" s="205">
        <f t="shared" si="31"/>
        <v>74420.639999999999</v>
      </c>
    </row>
    <row r="74" spans="1:21" x14ac:dyDescent="0.2">
      <c r="A74" s="22">
        <v>43920</v>
      </c>
      <c r="B74" s="154">
        <v>163.43</v>
      </c>
      <c r="C74" s="42">
        <v>110880</v>
      </c>
      <c r="D74" s="3">
        <v>0.99</v>
      </c>
      <c r="E74" s="36">
        <v>97.582972582972587</v>
      </c>
      <c r="F74" s="24">
        <f t="shared" si="32"/>
        <v>108200</v>
      </c>
      <c r="G74" s="205">
        <f t="shared" si="33"/>
        <v>109771.2</v>
      </c>
      <c r="I74" s="115"/>
      <c r="J74" s="115"/>
      <c r="K74" s="221"/>
      <c r="L74" s="86"/>
      <c r="M74" s="221"/>
      <c r="N74" s="221"/>
      <c r="P74" s="209">
        <f>AVERAGE(P68:P73)</f>
        <v>410.16666666666669</v>
      </c>
      <c r="Q74" s="306" t="s">
        <v>1</v>
      </c>
      <c r="R74" s="307"/>
      <c r="S74" s="210">
        <f>T74/U74</f>
        <v>0.88483306421359964</v>
      </c>
      <c r="T74" s="216">
        <f>SUM(T68:T73)</f>
        <v>390600</v>
      </c>
      <c r="U74" s="211">
        <f>SUM(U68:U73)</f>
        <v>441439.19999999995</v>
      </c>
    </row>
    <row r="75" spans="1:21" x14ac:dyDescent="0.2">
      <c r="B75" s="154">
        <v>164.54</v>
      </c>
      <c r="C75" s="42">
        <v>110880</v>
      </c>
      <c r="D75" s="3">
        <v>0.99199999999999999</v>
      </c>
      <c r="E75" s="36">
        <v>97.582972582972587</v>
      </c>
      <c r="F75" s="24">
        <f t="shared" si="32"/>
        <v>108200</v>
      </c>
      <c r="G75" s="205">
        <f t="shared" si="33"/>
        <v>109992.96000000001</v>
      </c>
      <c r="I75" s="202"/>
      <c r="K75" s="202"/>
      <c r="L75" s="202"/>
      <c r="M75" s="202"/>
      <c r="N75" s="202"/>
      <c r="P75" s="42"/>
      <c r="Q75" s="1"/>
      <c r="R75" s="24"/>
      <c r="S75" s="36"/>
      <c r="T75" s="24"/>
      <c r="U75" s="154"/>
    </row>
    <row r="76" spans="1:21" x14ac:dyDescent="0.2">
      <c r="A76" s="22">
        <v>43921</v>
      </c>
      <c r="B76" s="154">
        <v>163.93</v>
      </c>
      <c r="C76" s="42">
        <v>110880</v>
      </c>
      <c r="D76" s="3">
        <v>0.97499999999999998</v>
      </c>
      <c r="E76" s="121">
        <v>93.679653679653683</v>
      </c>
      <c r="F76" s="24">
        <f t="shared" si="32"/>
        <v>103872</v>
      </c>
      <c r="G76" s="205">
        <f t="shared" si="33"/>
        <v>108108</v>
      </c>
      <c r="I76" s="202"/>
      <c r="K76" s="202"/>
      <c r="L76" s="202"/>
      <c r="M76" s="202"/>
      <c r="N76" s="202"/>
      <c r="O76" s="45"/>
      <c r="P76" s="282" t="s">
        <v>56</v>
      </c>
      <c r="Q76" s="283"/>
      <c r="R76" s="283"/>
      <c r="S76" s="283"/>
      <c r="T76" s="283"/>
      <c r="U76" s="284"/>
    </row>
    <row r="77" spans="1:21" x14ac:dyDescent="0.2">
      <c r="A77" s="22"/>
      <c r="B77" s="164">
        <v>164.18</v>
      </c>
      <c r="C77" s="131">
        <v>110880</v>
      </c>
      <c r="D77" s="228">
        <v>0.97899999999999998</v>
      </c>
      <c r="E77" s="111">
        <v>93.679653679653683</v>
      </c>
      <c r="F77" s="24">
        <f t="shared" si="32"/>
        <v>103872</v>
      </c>
      <c r="G77" s="205">
        <f t="shared" si="33"/>
        <v>108551.52</v>
      </c>
      <c r="I77" s="59"/>
      <c r="K77" s="202"/>
      <c r="L77" s="202"/>
      <c r="M77" s="202"/>
      <c r="N77" s="202"/>
      <c r="O77" s="22">
        <v>43920</v>
      </c>
      <c r="P77" s="154">
        <v>428.08</v>
      </c>
      <c r="Q77" s="42">
        <v>80640</v>
      </c>
      <c r="R77" s="1">
        <v>0.89100000000000001</v>
      </c>
      <c r="S77" s="36">
        <v>69.270833333333343</v>
      </c>
      <c r="T77" s="24">
        <f t="shared" ref="T77" si="34">Q77*S77/100</f>
        <v>55860.000000000007</v>
      </c>
      <c r="U77" s="205">
        <f t="shared" ref="U77" si="35">Q77*R77</f>
        <v>71850.240000000005</v>
      </c>
    </row>
    <row r="78" spans="1:21" x14ac:dyDescent="0.2">
      <c r="B78" s="226">
        <f>AVERAGE(B70:B77)</f>
        <v>163.83625000000001</v>
      </c>
      <c r="C78" s="304" t="s">
        <v>1</v>
      </c>
      <c r="D78" s="305"/>
      <c r="E78" s="227">
        <f>F78/G78</f>
        <v>0.87462331380385161</v>
      </c>
      <c r="F78" s="219">
        <f>SUM(F70:F77)</f>
        <v>757400</v>
      </c>
      <c r="G78" s="211">
        <f>SUM(G70:G77)</f>
        <v>865972.79999999993</v>
      </c>
      <c r="I78" s="59"/>
      <c r="K78" s="202"/>
      <c r="L78" s="202"/>
      <c r="M78" s="202"/>
      <c r="N78" s="202"/>
      <c r="P78" s="154">
        <v>428.77</v>
      </c>
      <c r="Q78" s="42">
        <v>80640</v>
      </c>
      <c r="R78" s="1">
        <v>0.95599999999999996</v>
      </c>
      <c r="S78" s="36">
        <v>94.670138888888886</v>
      </c>
      <c r="T78" s="24">
        <f t="shared" ref="T78:T80" si="36">Q78*S78/100</f>
        <v>76342</v>
      </c>
      <c r="U78" s="205">
        <f t="shared" ref="U78:U80" si="37">Q78*R78</f>
        <v>77091.839999999997</v>
      </c>
    </row>
    <row r="79" spans="1:21" x14ac:dyDescent="0.2">
      <c r="A79" s="22"/>
      <c r="B79" s="113"/>
      <c r="C79" s="5"/>
      <c r="D79" s="202"/>
      <c r="E79" s="114"/>
      <c r="F79" s="202"/>
      <c r="G79" s="194"/>
      <c r="I79" s="59"/>
      <c r="K79" s="59"/>
      <c r="L79" s="199"/>
      <c r="M79" s="199"/>
      <c r="N79" s="199"/>
      <c r="O79" s="22">
        <v>43921</v>
      </c>
      <c r="P79" s="154">
        <v>428.97</v>
      </c>
      <c r="Q79" s="42">
        <v>80640</v>
      </c>
      <c r="R79" s="1">
        <v>0.97399999999999998</v>
      </c>
      <c r="S79" s="87">
        <v>90.052083333333329</v>
      </c>
      <c r="T79" s="24">
        <f t="shared" si="36"/>
        <v>72618</v>
      </c>
      <c r="U79" s="205">
        <f t="shared" si="37"/>
        <v>78543.360000000001</v>
      </c>
    </row>
    <row r="80" spans="1:21" x14ac:dyDescent="0.2">
      <c r="B80" s="113"/>
      <c r="C80" s="5"/>
      <c r="D80" s="202"/>
      <c r="E80" s="114"/>
      <c r="F80" s="202"/>
      <c r="G80" s="194"/>
      <c r="H80" s="22"/>
      <c r="I80" s="202"/>
      <c r="K80" s="202"/>
      <c r="L80" s="202"/>
      <c r="M80" s="202"/>
      <c r="N80" s="202"/>
      <c r="P80" s="232">
        <v>428.45</v>
      </c>
      <c r="Q80" s="43">
        <v>80640</v>
      </c>
      <c r="R80" s="44">
        <v>0.96</v>
      </c>
      <c r="S80" s="233">
        <v>90.052083333333329</v>
      </c>
      <c r="T80" s="24">
        <f t="shared" si="36"/>
        <v>72618</v>
      </c>
      <c r="U80" s="205">
        <f t="shared" si="37"/>
        <v>77414.399999999994</v>
      </c>
    </row>
    <row r="81" spans="1:21" x14ac:dyDescent="0.2">
      <c r="B81" s="195"/>
      <c r="C81" s="195"/>
      <c r="D81" s="196"/>
      <c r="E81" s="197"/>
      <c r="F81" s="196"/>
      <c r="G81" s="196"/>
      <c r="I81" s="202"/>
      <c r="K81" s="202"/>
      <c r="L81" s="202"/>
      <c r="M81" s="202"/>
      <c r="N81" s="202"/>
      <c r="P81" s="209">
        <f>AVERAGE(P75:P80)</f>
        <v>428.5675</v>
      </c>
      <c r="Q81" s="302" t="s">
        <v>1</v>
      </c>
      <c r="R81" s="303"/>
      <c r="S81" s="234">
        <f>T81/U81</f>
        <v>0.90993160245672822</v>
      </c>
      <c r="T81" s="219">
        <f>SUM(T77:T80)</f>
        <v>277438</v>
      </c>
      <c r="U81" s="211">
        <f>SUM(U77:U80)</f>
        <v>304899.83999999997</v>
      </c>
    </row>
    <row r="82" spans="1:21" x14ac:dyDescent="0.2">
      <c r="B82" s="59"/>
      <c r="C82" s="59"/>
      <c r="D82" s="202"/>
      <c r="E82" s="202"/>
      <c r="F82" s="202"/>
      <c r="G82" s="202"/>
      <c r="I82" s="59"/>
      <c r="K82" s="202"/>
      <c r="L82" s="202"/>
      <c r="M82" s="202"/>
      <c r="N82" s="202"/>
      <c r="P82" s="113"/>
      <c r="Q82" s="86"/>
      <c r="R82" s="202"/>
      <c r="S82" s="114"/>
      <c r="T82" s="202"/>
    </row>
    <row r="83" spans="1:21" ht="13.5" customHeight="1" x14ac:dyDescent="0.2">
      <c r="B83" s="279"/>
      <c r="C83" s="279"/>
      <c r="D83" s="279"/>
      <c r="E83" s="199"/>
      <c r="F83" s="199"/>
      <c r="G83" s="199"/>
      <c r="I83" s="279"/>
      <c r="J83" s="279"/>
      <c r="K83" s="279"/>
      <c r="L83" s="199"/>
      <c r="M83" s="199"/>
      <c r="N83" s="199"/>
      <c r="P83" s="113"/>
      <c r="Q83" s="86"/>
      <c r="R83" s="202"/>
      <c r="S83" s="114"/>
      <c r="T83" s="202"/>
    </row>
    <row r="84" spans="1:21" x14ac:dyDescent="0.2">
      <c r="B84" s="202"/>
      <c r="C84" s="5"/>
      <c r="D84" s="202"/>
      <c r="E84" s="202"/>
      <c r="F84" s="202"/>
      <c r="G84" s="202"/>
      <c r="I84" s="202"/>
      <c r="J84" s="5"/>
      <c r="K84" s="202"/>
      <c r="L84" s="202"/>
      <c r="M84" s="202"/>
      <c r="N84" s="202"/>
      <c r="P84" s="113"/>
      <c r="Q84" s="86"/>
      <c r="R84" s="202"/>
      <c r="S84" s="114"/>
      <c r="T84" s="202"/>
    </row>
    <row r="85" spans="1:21" x14ac:dyDescent="0.2">
      <c r="B85" s="202"/>
      <c r="C85" s="5"/>
      <c r="D85" s="202"/>
      <c r="E85" s="202"/>
      <c r="F85" s="202"/>
      <c r="G85" s="202"/>
      <c r="I85" s="202"/>
      <c r="J85" s="5"/>
      <c r="K85" s="202"/>
      <c r="L85" s="202"/>
      <c r="M85" s="202"/>
      <c r="N85" s="202"/>
      <c r="P85" s="115"/>
      <c r="Q85" s="115"/>
      <c r="R85" s="202"/>
      <c r="S85" s="86"/>
      <c r="T85" s="202"/>
    </row>
    <row r="86" spans="1:21" x14ac:dyDescent="0.2">
      <c r="B86" s="202"/>
      <c r="C86" s="5"/>
      <c r="D86" s="202"/>
      <c r="E86" s="202"/>
      <c r="F86" s="202"/>
      <c r="G86" s="202"/>
      <c r="I86" s="202"/>
      <c r="J86" s="5"/>
      <c r="K86" s="202"/>
      <c r="L86" s="202"/>
      <c r="M86" s="202"/>
      <c r="N86" s="202"/>
      <c r="P86" s="202"/>
      <c r="Q86" s="5"/>
      <c r="R86" s="202"/>
    </row>
    <row r="87" spans="1:21" x14ac:dyDescent="0.2">
      <c r="B87" s="202"/>
      <c r="C87" s="5"/>
      <c r="D87" s="202"/>
      <c r="E87" s="202"/>
      <c r="F87" s="202"/>
      <c r="G87" s="202"/>
      <c r="I87" s="202"/>
      <c r="J87" s="5"/>
      <c r="K87" s="202"/>
      <c r="L87" s="202"/>
      <c r="M87" s="202"/>
      <c r="N87" s="202"/>
      <c r="P87" s="202"/>
      <c r="Q87" s="5"/>
      <c r="R87" s="202"/>
    </row>
    <row r="88" spans="1:21" x14ac:dyDescent="0.2">
      <c r="A88" s="22"/>
      <c r="B88" s="202"/>
      <c r="C88" s="5"/>
      <c r="D88" s="202"/>
      <c r="E88" s="202"/>
      <c r="F88" s="202"/>
      <c r="G88" s="202"/>
      <c r="H88" s="22"/>
      <c r="I88" s="202"/>
      <c r="J88" s="5"/>
      <c r="K88" s="202"/>
      <c r="L88" s="202"/>
      <c r="M88" s="202"/>
      <c r="N88" s="202"/>
      <c r="O88" s="22"/>
      <c r="P88" s="202"/>
      <c r="Q88" s="5"/>
      <c r="R88" s="202"/>
    </row>
    <row r="89" spans="1:21" x14ac:dyDescent="0.2">
      <c r="B89" s="202"/>
      <c r="C89" s="5"/>
      <c r="D89" s="202"/>
      <c r="E89" s="202"/>
      <c r="F89" s="202"/>
      <c r="G89" s="202"/>
      <c r="I89" s="202"/>
      <c r="J89" s="5"/>
      <c r="K89" s="202"/>
      <c r="L89" s="202"/>
      <c r="M89" s="202"/>
      <c r="N89" s="202"/>
      <c r="P89" s="202"/>
      <c r="Q89" s="5"/>
      <c r="R89" s="202"/>
    </row>
    <row r="90" spans="1:21" x14ac:dyDescent="0.2">
      <c r="B90" s="279"/>
      <c r="C90" s="279"/>
      <c r="D90" s="202"/>
      <c r="E90" s="202"/>
      <c r="F90" s="202"/>
      <c r="G90" s="202"/>
      <c r="I90" s="279"/>
      <c r="J90" s="279"/>
      <c r="K90" s="202"/>
      <c r="L90" s="202"/>
      <c r="M90" s="202"/>
      <c r="N90" s="202"/>
      <c r="P90" s="279"/>
      <c r="Q90" s="279"/>
      <c r="R90" s="202"/>
    </row>
  </sheetData>
  <mergeCells count="36">
    <mergeCell ref="B1:F1"/>
    <mergeCell ref="I1:M1"/>
    <mergeCell ref="P1:T1"/>
    <mergeCell ref="B3:G3"/>
    <mergeCell ref="I3:N3"/>
    <mergeCell ref="P3:U3"/>
    <mergeCell ref="B90:C90"/>
    <mergeCell ref="I90:J90"/>
    <mergeCell ref="P90:Q90"/>
    <mergeCell ref="C14:D14"/>
    <mergeCell ref="Q10:R10"/>
    <mergeCell ref="Q25:R25"/>
    <mergeCell ref="P12:U12"/>
    <mergeCell ref="B83:D83"/>
    <mergeCell ref="I83:K83"/>
    <mergeCell ref="B16:G16"/>
    <mergeCell ref="C37:D37"/>
    <mergeCell ref="P27:U27"/>
    <mergeCell ref="Q32:R32"/>
    <mergeCell ref="P34:U34"/>
    <mergeCell ref="Q65:R65"/>
    <mergeCell ref="B39:G39"/>
    <mergeCell ref="J48:K48"/>
    <mergeCell ref="I50:N50"/>
    <mergeCell ref="P67:U67"/>
    <mergeCell ref="Q74:R74"/>
    <mergeCell ref="C56:D56"/>
    <mergeCell ref="B58:G58"/>
    <mergeCell ref="C67:D67"/>
    <mergeCell ref="B69:G69"/>
    <mergeCell ref="Q81:R81"/>
    <mergeCell ref="C78:D78"/>
    <mergeCell ref="J67:K67"/>
    <mergeCell ref="I69:N69"/>
    <mergeCell ref="J72:K72"/>
    <mergeCell ref="P76:U76"/>
  </mergeCells>
  <printOptions horizontalCentered="1"/>
  <pageMargins left="0.11811023622047245" right="0.11811023622047245" top="0.15748031496062992" bottom="0.15748031496062992" header="0.31496062992125984" footer="0.31496062992125984"/>
  <pageSetup paperSize="9" scale="4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U91"/>
  <sheetViews>
    <sheetView view="pageBreakPreview" zoomScale="95" zoomScaleSheetLayoutView="95" workbookViewId="0">
      <pane ySplit="2" topLeftCell="A12" activePane="bottomLeft" state="frozen"/>
      <selection pane="bottomLeft" activeCell="B20" sqref="B20:G21"/>
    </sheetView>
  </sheetViews>
  <sheetFormatPr defaultColWidth="8.85546875" defaultRowHeight="14.25" x14ac:dyDescent="0.2"/>
  <cols>
    <col min="1" max="1" width="12.28515625" style="11" bestFit="1" customWidth="1"/>
    <col min="2" max="2" width="12" style="12" customWidth="1"/>
    <col min="3" max="3" width="10.7109375" style="12" customWidth="1"/>
    <col min="4" max="4" width="12.42578125" style="12" customWidth="1"/>
    <col min="5" max="5" width="11.7109375" style="12" customWidth="1"/>
    <col min="6" max="6" width="15.7109375" style="12" customWidth="1"/>
    <col min="7" max="7" width="14.7109375" style="12" customWidth="1"/>
    <col min="8" max="8" width="12.28515625" style="11" bestFit="1" customWidth="1"/>
    <col min="9" max="9" width="12.5703125" style="12" customWidth="1"/>
    <col min="10" max="10" width="10.7109375" style="12" customWidth="1"/>
    <col min="11" max="11" width="12.85546875" style="12" customWidth="1"/>
    <col min="12" max="12" width="11.7109375" style="12" customWidth="1"/>
    <col min="13" max="13" width="15.28515625" style="12" customWidth="1"/>
    <col min="14" max="14" width="15.28515625" style="12" bestFit="1" customWidth="1"/>
    <col min="15" max="15" width="12.28515625" style="11" bestFit="1" customWidth="1"/>
    <col min="16" max="16" width="12.28515625" style="12" customWidth="1"/>
    <col min="17" max="17" width="10.7109375" style="12" customWidth="1"/>
    <col min="18" max="18" width="13.42578125" style="12" customWidth="1"/>
    <col min="19" max="19" width="11.5703125" style="12" customWidth="1"/>
    <col min="20" max="20" width="15.85546875" style="12" customWidth="1"/>
    <col min="21" max="21" width="15.28515625" style="12" bestFit="1" customWidth="1"/>
    <col min="22" max="16384" width="8.85546875" style="12"/>
  </cols>
  <sheetData>
    <row r="1" spans="1:21" ht="15" x14ac:dyDescent="0.25">
      <c r="B1" s="288" t="s">
        <v>6</v>
      </c>
      <c r="C1" s="289"/>
      <c r="D1" s="289"/>
      <c r="E1" s="289"/>
      <c r="F1" s="289"/>
      <c r="G1" s="223"/>
      <c r="I1" s="290" t="s">
        <v>9</v>
      </c>
      <c r="J1" s="291"/>
      <c r="K1" s="291"/>
      <c r="L1" s="291"/>
      <c r="M1" s="291"/>
      <c r="N1" s="223"/>
      <c r="P1" s="290" t="s">
        <v>7</v>
      </c>
      <c r="Q1" s="291"/>
      <c r="R1" s="291"/>
      <c r="S1" s="291"/>
      <c r="T1" s="291"/>
    </row>
    <row r="2" spans="1:21" ht="76.5" x14ac:dyDescent="0.2">
      <c r="B2" s="13" t="s">
        <v>48</v>
      </c>
      <c r="C2" s="145" t="s">
        <v>52</v>
      </c>
      <c r="D2" s="145" t="s">
        <v>49</v>
      </c>
      <c r="E2" s="13" t="s">
        <v>50</v>
      </c>
      <c r="F2" s="146" t="s">
        <v>5</v>
      </c>
      <c r="G2" s="146" t="s">
        <v>51</v>
      </c>
      <c r="I2" s="13" t="s">
        <v>48</v>
      </c>
      <c r="J2" s="145" t="s">
        <v>52</v>
      </c>
      <c r="K2" s="145" t="s">
        <v>49</v>
      </c>
      <c r="L2" s="13" t="s">
        <v>50</v>
      </c>
      <c r="M2" s="146" t="s">
        <v>5</v>
      </c>
      <c r="N2" s="146" t="s">
        <v>51</v>
      </c>
      <c r="P2" s="13" t="s">
        <v>48</v>
      </c>
      <c r="Q2" s="145" t="s">
        <v>52</v>
      </c>
      <c r="R2" s="145" t="s">
        <v>49</v>
      </c>
      <c r="S2" s="13" t="s">
        <v>50</v>
      </c>
      <c r="T2" s="146" t="s">
        <v>5</v>
      </c>
      <c r="U2" s="146" t="s">
        <v>51</v>
      </c>
    </row>
    <row r="3" spans="1:21" ht="13.9" customHeight="1" x14ac:dyDescent="0.2">
      <c r="A3" s="46"/>
      <c r="B3" s="293" t="s">
        <v>23</v>
      </c>
      <c r="C3" s="294"/>
      <c r="D3" s="294"/>
      <c r="E3" s="294"/>
      <c r="F3" s="294"/>
      <c r="G3" s="299"/>
      <c r="H3" s="22"/>
      <c r="I3" s="282" t="s">
        <v>13</v>
      </c>
      <c r="J3" s="283"/>
      <c r="K3" s="283"/>
      <c r="L3" s="283"/>
      <c r="M3" s="286"/>
      <c r="N3" s="284"/>
      <c r="O3" s="46"/>
      <c r="P3" s="285" t="s">
        <v>56</v>
      </c>
      <c r="Q3" s="286"/>
      <c r="R3" s="286"/>
      <c r="S3" s="286"/>
      <c r="T3" s="286"/>
      <c r="U3" s="287"/>
    </row>
    <row r="4" spans="1:21" ht="13.9" customHeight="1" x14ac:dyDescent="0.2">
      <c r="A4" s="22">
        <v>43922</v>
      </c>
      <c r="B4" s="179">
        <v>165.1</v>
      </c>
      <c r="C4" s="101">
        <v>110880</v>
      </c>
      <c r="D4" s="2">
        <v>0.98499999999999999</v>
      </c>
      <c r="E4" s="79">
        <v>97.582972582972587</v>
      </c>
      <c r="F4" s="9">
        <f t="shared" ref="F4" si="0">C4*E4/100</f>
        <v>108200</v>
      </c>
      <c r="G4" s="240">
        <f t="shared" ref="G4" si="1">C4*D4</f>
        <v>109216.8</v>
      </c>
      <c r="H4" s="22">
        <v>43922</v>
      </c>
      <c r="I4" s="206">
        <v>194.5</v>
      </c>
      <c r="J4" s="246">
        <v>100800</v>
      </c>
      <c r="K4" s="249">
        <v>0.98499999999999999</v>
      </c>
      <c r="L4" s="248">
        <v>97.6</v>
      </c>
      <c r="M4" s="24">
        <f t="shared" ref="M4:M10" si="2">J4*L4/100</f>
        <v>98380.800000000003</v>
      </c>
      <c r="N4" s="205">
        <f t="shared" ref="N4:N10" si="3">J4*K4</f>
        <v>99288</v>
      </c>
      <c r="O4" s="22">
        <v>43922</v>
      </c>
      <c r="P4" s="236">
        <v>427.97</v>
      </c>
      <c r="Q4" s="237">
        <v>80640</v>
      </c>
      <c r="R4" s="238">
        <v>0.999</v>
      </c>
      <c r="S4" s="239">
        <v>99.288194444444443</v>
      </c>
      <c r="T4" s="9">
        <f t="shared" ref="T4" si="4">Q4*S4/100</f>
        <v>80066</v>
      </c>
      <c r="U4" s="240">
        <f t="shared" ref="U4" si="5">Q4*R4</f>
        <v>80559.360000000001</v>
      </c>
    </row>
    <row r="5" spans="1:21" ht="12.75" customHeight="1" x14ac:dyDescent="0.2">
      <c r="B5" s="154">
        <v>164.58</v>
      </c>
      <c r="C5" s="42">
        <v>110880</v>
      </c>
      <c r="D5" s="3">
        <v>0.98499999999999999</v>
      </c>
      <c r="E5" s="36">
        <v>97.582972582972587</v>
      </c>
      <c r="F5" s="9">
        <f t="shared" ref="F5:F17" si="6">C5*E5/100</f>
        <v>108200</v>
      </c>
      <c r="G5" s="240">
        <f t="shared" ref="G5:G17" si="7">C5*D5</f>
        <v>109216.8</v>
      </c>
      <c r="I5" s="153">
        <v>194.56</v>
      </c>
      <c r="J5" s="246">
        <v>100800</v>
      </c>
      <c r="K5" s="249">
        <v>0.98499999999999999</v>
      </c>
      <c r="L5" s="248">
        <v>97.6</v>
      </c>
      <c r="M5" s="24">
        <f t="shared" si="2"/>
        <v>98380.800000000003</v>
      </c>
      <c r="N5" s="205">
        <f t="shared" si="3"/>
        <v>99288</v>
      </c>
      <c r="P5" s="153">
        <v>429.54</v>
      </c>
      <c r="Q5" s="204">
        <v>80640</v>
      </c>
      <c r="R5" s="4">
        <v>0.999</v>
      </c>
      <c r="S5" s="31">
        <v>99.288194444444443</v>
      </c>
      <c r="T5" s="24">
        <f t="shared" ref="T5:T7" si="8">Q5*S5/100</f>
        <v>80066</v>
      </c>
      <c r="U5" s="205">
        <f t="shared" ref="U5:U7" si="9">Q5*R5</f>
        <v>80559.360000000001</v>
      </c>
    </row>
    <row r="6" spans="1:21" x14ac:dyDescent="0.2">
      <c r="A6" s="22">
        <v>43923</v>
      </c>
      <c r="B6" s="154">
        <v>164.79</v>
      </c>
      <c r="C6" s="42">
        <v>110880</v>
      </c>
      <c r="D6" s="3">
        <v>0.995</v>
      </c>
      <c r="E6" s="36">
        <v>97.582972582972587</v>
      </c>
      <c r="F6" s="9">
        <f t="shared" si="6"/>
        <v>108200</v>
      </c>
      <c r="G6" s="240">
        <f t="shared" si="7"/>
        <v>110325.6</v>
      </c>
      <c r="H6" s="22">
        <v>43923</v>
      </c>
      <c r="I6" s="154">
        <v>193.7</v>
      </c>
      <c r="J6" s="246">
        <v>100800</v>
      </c>
      <c r="K6" s="96">
        <v>0.98499999999999999</v>
      </c>
      <c r="L6" s="248">
        <v>97.6</v>
      </c>
      <c r="M6" s="24">
        <f t="shared" si="2"/>
        <v>98380.800000000003</v>
      </c>
      <c r="N6" s="205">
        <f t="shared" si="3"/>
        <v>99288</v>
      </c>
      <c r="O6" s="22">
        <v>43923</v>
      </c>
      <c r="P6" s="154">
        <v>429.91</v>
      </c>
      <c r="Q6" s="42">
        <v>80640</v>
      </c>
      <c r="R6" s="1">
        <v>0.999</v>
      </c>
      <c r="S6" s="36">
        <v>99.288194444444443</v>
      </c>
      <c r="T6" s="24">
        <f t="shared" si="8"/>
        <v>80066</v>
      </c>
      <c r="U6" s="205">
        <f t="shared" si="9"/>
        <v>80559.360000000001</v>
      </c>
    </row>
    <row r="7" spans="1:21" x14ac:dyDescent="0.2">
      <c r="B7" s="154">
        <v>165.08</v>
      </c>
      <c r="C7" s="42">
        <v>110880</v>
      </c>
      <c r="D7" s="3">
        <v>0.999</v>
      </c>
      <c r="E7" s="36">
        <v>97.582972582972587</v>
      </c>
      <c r="F7" s="9">
        <f t="shared" si="6"/>
        <v>108200</v>
      </c>
      <c r="G7" s="240">
        <f t="shared" si="7"/>
        <v>110769.12</v>
      </c>
      <c r="I7" s="154">
        <v>194.43</v>
      </c>
      <c r="J7" s="246">
        <v>100800</v>
      </c>
      <c r="K7" s="96">
        <v>0.98499999999999999</v>
      </c>
      <c r="L7" s="248">
        <v>97.6</v>
      </c>
      <c r="M7" s="24">
        <f t="shared" si="2"/>
        <v>98380.800000000003</v>
      </c>
      <c r="N7" s="205">
        <f t="shared" si="3"/>
        <v>99288</v>
      </c>
      <c r="P7" s="154">
        <v>429.45</v>
      </c>
      <c r="Q7" s="42">
        <v>80640</v>
      </c>
      <c r="R7" s="1">
        <v>0.999</v>
      </c>
      <c r="S7" s="36">
        <v>94.670138888888886</v>
      </c>
      <c r="T7" s="24">
        <f t="shared" si="8"/>
        <v>76342</v>
      </c>
      <c r="U7" s="205">
        <f t="shared" si="9"/>
        <v>80559.360000000001</v>
      </c>
    </row>
    <row r="8" spans="1:21" ht="13.9" customHeight="1" x14ac:dyDescent="0.2">
      <c r="A8" s="22">
        <v>43924</v>
      </c>
      <c r="B8" s="154">
        <v>165.38</v>
      </c>
      <c r="C8" s="42">
        <v>110880</v>
      </c>
      <c r="D8" s="3">
        <v>0.99990000000000001</v>
      </c>
      <c r="E8" s="36">
        <v>97.582972582972587</v>
      </c>
      <c r="F8" s="9">
        <f t="shared" si="6"/>
        <v>108200</v>
      </c>
      <c r="G8" s="240">
        <f t="shared" si="7"/>
        <v>110868.912</v>
      </c>
      <c r="H8" s="22">
        <v>43924</v>
      </c>
      <c r="I8" s="154">
        <v>195.14</v>
      </c>
      <c r="J8" s="246">
        <v>100800</v>
      </c>
      <c r="K8" s="96">
        <v>0.98499999999999999</v>
      </c>
      <c r="L8" s="248">
        <v>97.6</v>
      </c>
      <c r="M8" s="24">
        <f t="shared" si="2"/>
        <v>98380.800000000003</v>
      </c>
      <c r="N8" s="205">
        <f t="shared" si="3"/>
        <v>99288</v>
      </c>
      <c r="P8" s="211">
        <f>AVERAGE(P4:P7)</f>
        <v>429.21750000000003</v>
      </c>
      <c r="Q8" s="308" t="s">
        <v>1</v>
      </c>
      <c r="R8" s="309"/>
      <c r="S8" s="37">
        <f>T8/U8</f>
        <v>0.98231912468023574</v>
      </c>
      <c r="T8" s="222">
        <f>SUM(T4:T7)</f>
        <v>316540</v>
      </c>
      <c r="U8" s="211">
        <f>SUM(U4:U7)</f>
        <v>322237.44</v>
      </c>
    </row>
    <row r="9" spans="1:21" x14ac:dyDescent="0.2">
      <c r="B9" s="154">
        <v>164.89</v>
      </c>
      <c r="C9" s="42">
        <v>110880</v>
      </c>
      <c r="D9" s="3">
        <v>0.999</v>
      </c>
      <c r="E9" s="36">
        <v>97.582972582972587</v>
      </c>
      <c r="F9" s="9">
        <f t="shared" si="6"/>
        <v>108200</v>
      </c>
      <c r="G9" s="240">
        <f t="shared" si="7"/>
        <v>110769.12</v>
      </c>
      <c r="I9" s="154">
        <v>194.29</v>
      </c>
      <c r="J9" s="246">
        <v>100800</v>
      </c>
      <c r="K9" s="96">
        <v>0.98499999999999999</v>
      </c>
      <c r="L9" s="248">
        <v>97.6</v>
      </c>
      <c r="M9" s="24">
        <f t="shared" si="2"/>
        <v>98380.800000000003</v>
      </c>
      <c r="N9" s="205">
        <f t="shared" si="3"/>
        <v>99288</v>
      </c>
      <c r="P9" s="154"/>
      <c r="Q9" s="42"/>
      <c r="R9" s="1"/>
      <c r="S9" s="36"/>
      <c r="T9" s="24"/>
      <c r="U9" s="205"/>
    </row>
    <row r="10" spans="1:21" x14ac:dyDescent="0.2">
      <c r="A10" s="22">
        <v>43925</v>
      </c>
      <c r="B10" s="154">
        <v>164.6</v>
      </c>
      <c r="C10" s="42">
        <v>110880</v>
      </c>
      <c r="D10" s="3">
        <v>0.999</v>
      </c>
      <c r="E10" s="36">
        <v>97.582972582972587</v>
      </c>
      <c r="F10" s="9">
        <f t="shared" si="6"/>
        <v>108200</v>
      </c>
      <c r="G10" s="240">
        <f t="shared" si="7"/>
        <v>110769.12</v>
      </c>
      <c r="H10" s="22">
        <v>43925</v>
      </c>
      <c r="I10" s="154">
        <v>195.5</v>
      </c>
      <c r="J10" s="246">
        <v>100800</v>
      </c>
      <c r="K10" s="96">
        <v>0.98499999999999999</v>
      </c>
      <c r="L10" s="248">
        <v>97.6</v>
      </c>
      <c r="M10" s="24">
        <f t="shared" si="2"/>
        <v>98380.800000000003</v>
      </c>
      <c r="N10" s="205">
        <f t="shared" si="3"/>
        <v>99288</v>
      </c>
      <c r="O10" s="45"/>
      <c r="P10" s="282" t="s">
        <v>12</v>
      </c>
      <c r="Q10" s="283"/>
      <c r="R10" s="283"/>
      <c r="S10" s="283"/>
      <c r="T10" s="283"/>
      <c r="U10" s="284"/>
    </row>
    <row r="11" spans="1:21" ht="14.25" customHeight="1" x14ac:dyDescent="0.2">
      <c r="A11" s="60"/>
      <c r="B11" s="154">
        <v>164.35</v>
      </c>
      <c r="C11" s="42">
        <v>110880</v>
      </c>
      <c r="D11" s="3">
        <v>0.998</v>
      </c>
      <c r="E11" s="36">
        <v>97.582972582972587</v>
      </c>
      <c r="F11" s="9">
        <f t="shared" si="6"/>
        <v>108200</v>
      </c>
      <c r="G11" s="240">
        <f t="shared" si="7"/>
        <v>110658.24000000001</v>
      </c>
      <c r="H11" s="60"/>
      <c r="I11" s="154">
        <v>194.72</v>
      </c>
      <c r="J11" s="246">
        <v>100800</v>
      </c>
      <c r="K11" s="96">
        <v>0.98499999999999999</v>
      </c>
      <c r="L11" s="248">
        <v>97.6</v>
      </c>
      <c r="M11" s="24">
        <f>J11*L11/100</f>
        <v>98380.800000000003</v>
      </c>
      <c r="N11" s="205">
        <f>J11*K11</f>
        <v>99288</v>
      </c>
      <c r="O11" s="22">
        <v>43924</v>
      </c>
      <c r="P11" s="154">
        <v>436.5</v>
      </c>
      <c r="Q11" s="42">
        <v>79200</v>
      </c>
      <c r="R11" s="1">
        <v>0.86899999999999999</v>
      </c>
      <c r="S11" s="36">
        <v>65.310606060606062</v>
      </c>
      <c r="T11" s="24">
        <f>Q11*S11/100</f>
        <v>51726</v>
      </c>
      <c r="U11" s="205">
        <f>Q11*R11</f>
        <v>68824.800000000003</v>
      </c>
    </row>
    <row r="12" spans="1:21" ht="12.75" customHeight="1" x14ac:dyDescent="0.2">
      <c r="A12" s="98">
        <v>43926</v>
      </c>
      <c r="B12" s="154">
        <v>165.08</v>
      </c>
      <c r="C12" s="42">
        <v>110880</v>
      </c>
      <c r="D12" s="3">
        <v>0.98399999999999999</v>
      </c>
      <c r="E12" s="36">
        <v>97.582972582972587</v>
      </c>
      <c r="F12" s="9">
        <f t="shared" si="6"/>
        <v>108200</v>
      </c>
      <c r="G12" s="240">
        <f t="shared" si="7"/>
        <v>109105.92</v>
      </c>
      <c r="H12" s="98">
        <v>43926</v>
      </c>
      <c r="I12" s="154">
        <v>195.72</v>
      </c>
      <c r="J12" s="246">
        <v>100800</v>
      </c>
      <c r="K12" s="96">
        <v>0.98499999999999999</v>
      </c>
      <c r="L12" s="248">
        <v>97.6</v>
      </c>
      <c r="M12" s="24">
        <f t="shared" ref="M12:M33" si="10">J12*L12/100</f>
        <v>98380.800000000003</v>
      </c>
      <c r="N12" s="205">
        <f t="shared" ref="N12:N33" si="11">J12*K12</f>
        <v>99288</v>
      </c>
      <c r="P12" s="154">
        <v>435.68</v>
      </c>
      <c r="Q12" s="42">
        <v>79200</v>
      </c>
      <c r="R12" s="1">
        <v>0.96499999999999997</v>
      </c>
      <c r="S12" s="36">
        <v>91.787878787878782</v>
      </c>
      <c r="T12" s="24">
        <f t="shared" ref="T12:T22" si="12">Q12*S12/100</f>
        <v>72695.999999999985</v>
      </c>
      <c r="U12" s="205">
        <f t="shared" ref="U12:U22" si="13">Q12*R12</f>
        <v>76428</v>
      </c>
    </row>
    <row r="13" spans="1:21" ht="14.25" customHeight="1" x14ac:dyDescent="0.2">
      <c r="B13" s="154">
        <v>164.71</v>
      </c>
      <c r="C13" s="42">
        <v>110880</v>
      </c>
      <c r="D13" s="3">
        <v>0.999</v>
      </c>
      <c r="E13" s="36">
        <v>97.582972582972587</v>
      </c>
      <c r="F13" s="9">
        <f t="shared" si="6"/>
        <v>108200</v>
      </c>
      <c r="G13" s="240">
        <f t="shared" si="7"/>
        <v>110769.12</v>
      </c>
      <c r="I13" s="154">
        <v>196</v>
      </c>
      <c r="J13" s="246">
        <v>100800</v>
      </c>
      <c r="K13" s="96">
        <v>0.98499999999999999</v>
      </c>
      <c r="L13" s="248">
        <v>97.6</v>
      </c>
      <c r="M13" s="24">
        <f t="shared" si="10"/>
        <v>98380.800000000003</v>
      </c>
      <c r="N13" s="205">
        <f t="shared" si="11"/>
        <v>99288</v>
      </c>
      <c r="O13" s="22">
        <v>43925</v>
      </c>
      <c r="P13" s="154">
        <v>436.16</v>
      </c>
      <c r="Q13" s="42">
        <v>79200</v>
      </c>
      <c r="R13" s="1">
        <v>0.99929999999999997</v>
      </c>
      <c r="S13" s="36">
        <v>97.083333333333329</v>
      </c>
      <c r="T13" s="24">
        <f t="shared" si="12"/>
        <v>76890</v>
      </c>
      <c r="U13" s="205">
        <f t="shared" si="13"/>
        <v>79144.56</v>
      </c>
    </row>
    <row r="14" spans="1:21" ht="13.9" customHeight="1" x14ac:dyDescent="0.2">
      <c r="A14" s="22">
        <v>43927</v>
      </c>
      <c r="B14" s="154">
        <v>164.29</v>
      </c>
      <c r="C14" s="42">
        <v>110880</v>
      </c>
      <c r="D14" s="3">
        <v>0.99199999999999999</v>
      </c>
      <c r="E14" s="36">
        <v>97.582972582972587</v>
      </c>
      <c r="F14" s="9">
        <f t="shared" si="6"/>
        <v>108200</v>
      </c>
      <c r="G14" s="240">
        <f t="shared" si="7"/>
        <v>109992.96000000001</v>
      </c>
      <c r="H14" s="22">
        <v>43927</v>
      </c>
      <c r="I14" s="154">
        <v>195.95</v>
      </c>
      <c r="J14" s="246">
        <v>100800</v>
      </c>
      <c r="K14" s="96">
        <v>0.98499999999999999</v>
      </c>
      <c r="L14" s="248">
        <v>97.6</v>
      </c>
      <c r="M14" s="24">
        <f t="shared" si="10"/>
        <v>98380.800000000003</v>
      </c>
      <c r="N14" s="205">
        <f t="shared" si="11"/>
        <v>99288</v>
      </c>
      <c r="O14" s="60"/>
      <c r="P14" s="154">
        <v>435.6</v>
      </c>
      <c r="Q14" s="42">
        <v>79200</v>
      </c>
      <c r="R14" s="1">
        <v>0.96499999999999997</v>
      </c>
      <c r="S14" s="36">
        <v>95.318181818181813</v>
      </c>
      <c r="T14" s="24">
        <f t="shared" si="12"/>
        <v>75492</v>
      </c>
      <c r="U14" s="205">
        <f t="shared" si="13"/>
        <v>76428</v>
      </c>
    </row>
    <row r="15" spans="1:21" x14ac:dyDescent="0.2">
      <c r="B15" s="154">
        <v>164.08</v>
      </c>
      <c r="C15" s="42">
        <v>110880</v>
      </c>
      <c r="D15" s="3">
        <v>0.99099999999999999</v>
      </c>
      <c r="E15" s="36">
        <v>97.582972582972587</v>
      </c>
      <c r="F15" s="9">
        <f t="shared" si="6"/>
        <v>108200</v>
      </c>
      <c r="G15" s="240">
        <f t="shared" si="7"/>
        <v>109882.08</v>
      </c>
      <c r="I15" s="154">
        <v>195.88</v>
      </c>
      <c r="J15" s="246">
        <v>100800</v>
      </c>
      <c r="K15" s="96">
        <v>0.98499999999999999</v>
      </c>
      <c r="L15" s="248">
        <v>97.6</v>
      </c>
      <c r="M15" s="24">
        <f t="shared" si="10"/>
        <v>98380.800000000003</v>
      </c>
      <c r="N15" s="205">
        <f t="shared" si="11"/>
        <v>99288</v>
      </c>
      <c r="O15" s="98">
        <v>43926</v>
      </c>
      <c r="P15" s="154">
        <v>436.1</v>
      </c>
      <c r="Q15" s="42">
        <v>79200</v>
      </c>
      <c r="R15" s="1">
        <v>0.97499999999999998</v>
      </c>
      <c r="S15" s="36">
        <v>93.553030303030312</v>
      </c>
      <c r="T15" s="24">
        <f t="shared" si="12"/>
        <v>74094.000000000015</v>
      </c>
      <c r="U15" s="205">
        <f t="shared" si="13"/>
        <v>77220</v>
      </c>
    </row>
    <row r="16" spans="1:21" x14ac:dyDescent="0.2">
      <c r="A16" s="22">
        <v>43928</v>
      </c>
      <c r="B16" s="203">
        <v>163.35</v>
      </c>
      <c r="C16" s="243">
        <v>110880</v>
      </c>
      <c r="D16" s="39">
        <v>0.98199999999999998</v>
      </c>
      <c r="E16" s="188">
        <v>97.582972582972587</v>
      </c>
      <c r="F16" s="9">
        <f t="shared" si="6"/>
        <v>108200</v>
      </c>
      <c r="G16" s="240">
        <f t="shared" si="7"/>
        <v>108884.16</v>
      </c>
      <c r="H16" s="22">
        <v>43928</v>
      </c>
      <c r="I16" s="154">
        <v>193.54</v>
      </c>
      <c r="J16" s="247">
        <v>102960</v>
      </c>
      <c r="K16" s="96">
        <v>0.98499999999999999</v>
      </c>
      <c r="L16" s="248">
        <v>95.8</v>
      </c>
      <c r="M16" s="24">
        <f t="shared" si="10"/>
        <v>98635.68</v>
      </c>
      <c r="N16" s="205">
        <f t="shared" si="11"/>
        <v>101415.6</v>
      </c>
      <c r="P16" s="154">
        <v>436.06</v>
      </c>
      <c r="Q16" s="42">
        <v>79200</v>
      </c>
      <c r="R16" s="1">
        <v>0.98299999999999998</v>
      </c>
      <c r="S16" s="36">
        <v>93.553030303030312</v>
      </c>
      <c r="T16" s="24">
        <f t="shared" si="12"/>
        <v>74094.000000000015</v>
      </c>
      <c r="U16" s="205">
        <f t="shared" si="13"/>
        <v>77853.600000000006</v>
      </c>
    </row>
    <row r="17" spans="1:21" x14ac:dyDescent="0.2">
      <c r="B17" s="203">
        <v>164.89</v>
      </c>
      <c r="C17" s="204">
        <v>110880</v>
      </c>
      <c r="D17" s="39">
        <v>0.99199999999999999</v>
      </c>
      <c r="E17" s="31">
        <v>97.582972582972587</v>
      </c>
      <c r="F17" s="9">
        <f t="shared" si="6"/>
        <v>108200</v>
      </c>
      <c r="G17" s="240">
        <f t="shared" si="7"/>
        <v>109992.96000000001</v>
      </c>
      <c r="I17" s="154">
        <v>195.43</v>
      </c>
      <c r="J17" s="247">
        <v>104400</v>
      </c>
      <c r="K17" s="96">
        <v>0.98499999999999999</v>
      </c>
      <c r="L17" s="248">
        <v>93.2</v>
      </c>
      <c r="M17" s="24">
        <f t="shared" si="10"/>
        <v>97300.800000000003</v>
      </c>
      <c r="N17" s="205">
        <f t="shared" si="11"/>
        <v>102834</v>
      </c>
      <c r="O17" s="22">
        <v>43927</v>
      </c>
      <c r="P17" s="154">
        <v>435.54</v>
      </c>
      <c r="Q17" s="42">
        <v>79200</v>
      </c>
      <c r="R17" s="1">
        <v>0.96399999999999997</v>
      </c>
      <c r="S17" s="36">
        <v>93.553030303030312</v>
      </c>
      <c r="T17" s="24">
        <f t="shared" si="12"/>
        <v>74094.000000000015</v>
      </c>
      <c r="U17" s="205">
        <f t="shared" si="13"/>
        <v>76348.800000000003</v>
      </c>
    </row>
    <row r="18" spans="1:21" ht="14.25" customHeight="1" x14ac:dyDescent="0.2">
      <c r="B18" s="211">
        <f>AVERAGE(B4:B17)</f>
        <v>164.65499999999997</v>
      </c>
      <c r="C18" s="308" t="s">
        <v>1</v>
      </c>
      <c r="D18" s="309"/>
      <c r="E18" s="37">
        <f>F18/G18</f>
        <v>0.98285715448428868</v>
      </c>
      <c r="F18" s="222">
        <f>SUM(F4:F17)</f>
        <v>1514800</v>
      </c>
      <c r="G18" s="211">
        <f>SUM(G4:G17)</f>
        <v>1541220.9119999998</v>
      </c>
      <c r="H18" s="22">
        <v>43929</v>
      </c>
      <c r="I18" s="154">
        <v>193.91</v>
      </c>
      <c r="J18" s="247">
        <v>104400</v>
      </c>
      <c r="K18" s="96">
        <v>0.98499999999999999</v>
      </c>
      <c r="L18" s="248">
        <v>94.3</v>
      </c>
      <c r="M18" s="24">
        <f t="shared" si="10"/>
        <v>98449.2</v>
      </c>
      <c r="N18" s="205">
        <f t="shared" si="11"/>
        <v>102834</v>
      </c>
      <c r="P18" s="154">
        <v>435.17</v>
      </c>
      <c r="Q18" s="42">
        <v>79200</v>
      </c>
      <c r="R18" s="1">
        <v>0.97799999999999998</v>
      </c>
      <c r="S18" s="36">
        <v>95.318181818181813</v>
      </c>
      <c r="T18" s="24">
        <f t="shared" si="12"/>
        <v>75492</v>
      </c>
      <c r="U18" s="205">
        <f t="shared" si="13"/>
        <v>77457.599999999991</v>
      </c>
    </row>
    <row r="19" spans="1:21" x14ac:dyDescent="0.2">
      <c r="B19" s="154"/>
      <c r="C19" s="42"/>
      <c r="D19" s="3"/>
      <c r="E19" s="36"/>
      <c r="F19" s="24"/>
      <c r="G19" s="205"/>
      <c r="I19" s="154">
        <v>194.45</v>
      </c>
      <c r="J19" s="247">
        <v>104400</v>
      </c>
      <c r="K19" s="96">
        <v>0.98499999999999999</v>
      </c>
      <c r="L19" s="248">
        <v>94.3</v>
      </c>
      <c r="M19" s="24">
        <f t="shared" si="10"/>
        <v>98449.2</v>
      </c>
      <c r="N19" s="205">
        <f t="shared" si="11"/>
        <v>102834</v>
      </c>
      <c r="O19" s="22">
        <v>43928</v>
      </c>
      <c r="P19" s="154">
        <v>435.25</v>
      </c>
      <c r="Q19" s="42">
        <v>79200</v>
      </c>
      <c r="R19" s="1">
        <v>0.96299999999999997</v>
      </c>
      <c r="S19" s="36">
        <v>93.553030303030312</v>
      </c>
      <c r="T19" s="24">
        <f t="shared" si="12"/>
        <v>74094.000000000015</v>
      </c>
      <c r="U19" s="205">
        <f t="shared" si="13"/>
        <v>76269.599999999991</v>
      </c>
    </row>
    <row r="20" spans="1:21" x14ac:dyDescent="0.2">
      <c r="A20" s="45"/>
      <c r="B20" s="293" t="s">
        <v>58</v>
      </c>
      <c r="C20" s="294"/>
      <c r="D20" s="294"/>
      <c r="E20" s="294"/>
      <c r="F20" s="294"/>
      <c r="G20" s="299"/>
      <c r="H20" s="22">
        <v>43930</v>
      </c>
      <c r="I20" s="154">
        <v>193.97</v>
      </c>
      <c r="J20" s="247">
        <v>104400</v>
      </c>
      <c r="K20" s="96">
        <v>0.98499999999999999</v>
      </c>
      <c r="L20" s="248">
        <v>94.3</v>
      </c>
      <c r="M20" s="24">
        <f t="shared" si="10"/>
        <v>98449.2</v>
      </c>
      <c r="N20" s="205">
        <f t="shared" si="11"/>
        <v>102834</v>
      </c>
      <c r="P20" s="154">
        <v>435.81</v>
      </c>
      <c r="Q20" s="42">
        <v>79200</v>
      </c>
      <c r="R20" s="1">
        <v>0.96499999999999997</v>
      </c>
      <c r="S20" s="36">
        <v>93.553030303030312</v>
      </c>
      <c r="T20" s="24">
        <f t="shared" si="12"/>
        <v>74094.000000000015</v>
      </c>
      <c r="U20" s="205">
        <f t="shared" si="13"/>
        <v>76428</v>
      </c>
    </row>
    <row r="21" spans="1:21" x14ac:dyDescent="0.2">
      <c r="A21" s="22">
        <v>43929</v>
      </c>
      <c r="B21" s="154">
        <v>264.95999999999998</v>
      </c>
      <c r="C21" s="42">
        <v>111960</v>
      </c>
      <c r="D21" s="3">
        <v>0.8175</v>
      </c>
      <c r="E21" s="36">
        <v>47.609860664523048</v>
      </c>
      <c r="F21" s="24">
        <f t="shared" ref="F21" si="14">C21*E21/100</f>
        <v>53304</v>
      </c>
      <c r="G21" s="205">
        <f t="shared" ref="G21" si="15">C21*D21</f>
        <v>91527.3</v>
      </c>
      <c r="I21" s="154">
        <v>195.45</v>
      </c>
      <c r="J21" s="247">
        <v>104400</v>
      </c>
      <c r="K21" s="96">
        <v>0.98499999999999999</v>
      </c>
      <c r="L21" s="248">
        <v>94.3</v>
      </c>
      <c r="M21" s="24">
        <f t="shared" si="10"/>
        <v>98449.2</v>
      </c>
      <c r="N21" s="205">
        <f t="shared" si="11"/>
        <v>102834</v>
      </c>
      <c r="O21" s="22">
        <v>43929</v>
      </c>
      <c r="P21" s="154">
        <v>436.54</v>
      </c>
      <c r="Q21" s="42">
        <v>79200</v>
      </c>
      <c r="R21" s="1">
        <v>0.96799999999999997</v>
      </c>
      <c r="S21" s="36">
        <v>91.787878787878782</v>
      </c>
      <c r="T21" s="24">
        <f t="shared" si="12"/>
        <v>72695.999999999985</v>
      </c>
      <c r="U21" s="205">
        <f t="shared" si="13"/>
        <v>76665.599999999991</v>
      </c>
    </row>
    <row r="22" spans="1:21" x14ac:dyDescent="0.2">
      <c r="B22" s="154">
        <v>264.29000000000002</v>
      </c>
      <c r="C22" s="42">
        <v>113040</v>
      </c>
      <c r="D22" s="3">
        <v>0.96199999999999997</v>
      </c>
      <c r="E22" s="36">
        <v>88.435951875442314</v>
      </c>
      <c r="F22" s="9">
        <f t="shared" ref="F22:F38" si="16">C22*E22/100</f>
        <v>99968</v>
      </c>
      <c r="G22" s="240">
        <f t="shared" ref="G22:G38" si="17">C22*D22</f>
        <v>108744.48</v>
      </c>
      <c r="H22" s="22">
        <v>43931</v>
      </c>
      <c r="I22" s="154">
        <v>194.43</v>
      </c>
      <c r="J22" s="247">
        <v>104400</v>
      </c>
      <c r="K22" s="96">
        <v>0.98499999999999999</v>
      </c>
      <c r="L22" s="248">
        <v>94.3</v>
      </c>
      <c r="M22" s="24">
        <f t="shared" si="10"/>
        <v>98449.2</v>
      </c>
      <c r="N22" s="205">
        <f t="shared" si="11"/>
        <v>102834</v>
      </c>
      <c r="P22" s="154">
        <v>435.41</v>
      </c>
      <c r="Q22" s="42">
        <v>79200</v>
      </c>
      <c r="R22" s="1">
        <v>0.96499999999999997</v>
      </c>
      <c r="S22" s="36">
        <v>93.553030303030312</v>
      </c>
      <c r="T22" s="24">
        <f t="shared" si="12"/>
        <v>74094.000000000015</v>
      </c>
      <c r="U22" s="205">
        <f t="shared" si="13"/>
        <v>76428</v>
      </c>
    </row>
    <row r="23" spans="1:21" x14ac:dyDescent="0.2">
      <c r="A23" s="22">
        <v>43930</v>
      </c>
      <c r="B23" s="154">
        <v>263.58</v>
      </c>
      <c r="C23" s="42">
        <v>113040</v>
      </c>
      <c r="D23" s="3">
        <v>0.97299999999999998</v>
      </c>
      <c r="E23" s="36">
        <v>89.794762915782016</v>
      </c>
      <c r="F23" s="9">
        <f t="shared" si="16"/>
        <v>101504</v>
      </c>
      <c r="G23" s="240">
        <f t="shared" si="17"/>
        <v>109987.92</v>
      </c>
      <c r="I23" s="154">
        <v>196.41</v>
      </c>
      <c r="J23" s="247">
        <v>104400</v>
      </c>
      <c r="K23" s="96">
        <v>0.98499999999999999</v>
      </c>
      <c r="L23" s="248">
        <v>94.3</v>
      </c>
      <c r="M23" s="24">
        <f t="shared" si="10"/>
        <v>98449.2</v>
      </c>
      <c r="N23" s="205">
        <f t="shared" si="11"/>
        <v>102834</v>
      </c>
      <c r="O23" s="22">
        <v>43930</v>
      </c>
      <c r="P23" s="203">
        <v>436.88</v>
      </c>
      <c r="Q23" s="243">
        <v>79200</v>
      </c>
      <c r="R23" s="57">
        <v>0.98699999999999999</v>
      </c>
      <c r="S23" s="31">
        <v>97.083333333333329</v>
      </c>
      <c r="T23" s="24">
        <f t="shared" ref="T23:T24" si="18">Q23*S23/100</f>
        <v>76890</v>
      </c>
      <c r="U23" s="205">
        <f t="shared" ref="U23:U24" si="19">Q23*R23</f>
        <v>78170.399999999994</v>
      </c>
    </row>
    <row r="24" spans="1:21" x14ac:dyDescent="0.2">
      <c r="B24" s="154">
        <v>265.14</v>
      </c>
      <c r="C24" s="42">
        <v>113040</v>
      </c>
      <c r="D24" s="3">
        <v>0.97499999999999998</v>
      </c>
      <c r="E24" s="36">
        <v>89.681528662420391</v>
      </c>
      <c r="F24" s="9">
        <f t="shared" si="16"/>
        <v>101376.00000000001</v>
      </c>
      <c r="G24" s="240">
        <f t="shared" si="17"/>
        <v>110214</v>
      </c>
      <c r="H24" s="22">
        <v>43932</v>
      </c>
      <c r="I24" s="154">
        <v>195.6</v>
      </c>
      <c r="J24" s="247">
        <v>104400</v>
      </c>
      <c r="K24" s="96">
        <v>0.98499999999999999</v>
      </c>
      <c r="L24" s="248">
        <v>96</v>
      </c>
      <c r="M24" s="24">
        <f t="shared" si="10"/>
        <v>100224</v>
      </c>
      <c r="N24" s="205">
        <f t="shared" si="11"/>
        <v>102834</v>
      </c>
      <c r="P24" s="203">
        <v>436.5</v>
      </c>
      <c r="Q24" s="204">
        <v>79200</v>
      </c>
      <c r="R24" s="57">
        <v>0.97499999999999998</v>
      </c>
      <c r="S24" s="31">
        <v>95.318181818181813</v>
      </c>
      <c r="T24" s="24">
        <f t="shared" si="18"/>
        <v>75492</v>
      </c>
      <c r="U24" s="205">
        <f t="shared" si="19"/>
        <v>77220</v>
      </c>
    </row>
    <row r="25" spans="1:21" ht="14.25" customHeight="1" x14ac:dyDescent="0.2">
      <c r="A25" s="22">
        <v>43931</v>
      </c>
      <c r="B25" s="154">
        <v>264.60000000000002</v>
      </c>
      <c r="C25" s="42">
        <v>113040</v>
      </c>
      <c r="D25" s="3">
        <v>0.97699999999999998</v>
      </c>
      <c r="E25" s="36">
        <v>92.172682236376502</v>
      </c>
      <c r="F25" s="9">
        <f t="shared" si="16"/>
        <v>104192</v>
      </c>
      <c r="G25" s="240">
        <f t="shared" si="17"/>
        <v>110440.08</v>
      </c>
      <c r="I25" s="154">
        <v>196.31</v>
      </c>
      <c r="J25" s="247">
        <v>104400</v>
      </c>
      <c r="K25" s="96">
        <v>0.98499999999999999</v>
      </c>
      <c r="L25" s="248">
        <v>94.3</v>
      </c>
      <c r="M25" s="24">
        <f t="shared" si="10"/>
        <v>98449.2</v>
      </c>
      <c r="N25" s="205">
        <f t="shared" si="11"/>
        <v>102834</v>
      </c>
      <c r="P25" s="211">
        <f>AVERAGE(P11:P24)</f>
        <v>435.94285714285712</v>
      </c>
      <c r="Q25" s="308" t="s">
        <v>1</v>
      </c>
      <c r="R25" s="309"/>
      <c r="S25" s="37">
        <f>T25/U25</f>
        <v>0.95429119801776285</v>
      </c>
      <c r="T25" s="235">
        <f>SUM(T11:T24)</f>
        <v>1021938</v>
      </c>
      <c r="U25" s="211">
        <f>SUM(U11:U24)</f>
        <v>1070886.96</v>
      </c>
    </row>
    <row r="26" spans="1:21" x14ac:dyDescent="0.2">
      <c r="B26" s="154">
        <v>264.83</v>
      </c>
      <c r="C26" s="42">
        <v>113040</v>
      </c>
      <c r="D26" s="3">
        <v>0.97199999999999998</v>
      </c>
      <c r="E26" s="36">
        <v>92.172682236376502</v>
      </c>
      <c r="F26" s="9">
        <f t="shared" si="16"/>
        <v>104192</v>
      </c>
      <c r="G26" s="240">
        <f t="shared" si="17"/>
        <v>109874.87999999999</v>
      </c>
      <c r="H26" s="22">
        <v>43933</v>
      </c>
      <c r="I26" s="154">
        <v>195.42</v>
      </c>
      <c r="J26" s="247">
        <v>104400</v>
      </c>
      <c r="K26" s="96">
        <v>0.98499999999999999</v>
      </c>
      <c r="L26" s="248">
        <v>96</v>
      </c>
      <c r="M26" s="24">
        <f t="shared" si="10"/>
        <v>100224</v>
      </c>
      <c r="N26" s="205">
        <f t="shared" si="11"/>
        <v>102834</v>
      </c>
      <c r="P26" s="42"/>
      <c r="Q26" s="1"/>
      <c r="R26" s="24"/>
      <c r="S26" s="36"/>
      <c r="T26" s="158"/>
      <c r="U26" s="56"/>
    </row>
    <row r="27" spans="1:21" ht="12.75" customHeight="1" x14ac:dyDescent="0.2">
      <c r="A27" s="22">
        <v>43932</v>
      </c>
      <c r="B27" s="154">
        <v>264.75</v>
      </c>
      <c r="C27" s="42">
        <v>113040</v>
      </c>
      <c r="D27" s="3">
        <v>0.97599999999999998</v>
      </c>
      <c r="E27" s="36">
        <v>92.172682236376502</v>
      </c>
      <c r="F27" s="9">
        <f t="shared" si="16"/>
        <v>104192</v>
      </c>
      <c r="G27" s="240">
        <f t="shared" si="17"/>
        <v>110327.03999999999</v>
      </c>
      <c r="I27" s="154">
        <v>196.2</v>
      </c>
      <c r="J27" s="247">
        <v>104400</v>
      </c>
      <c r="K27" s="96">
        <v>0.98499999999999999</v>
      </c>
      <c r="L27" s="248">
        <v>94.3</v>
      </c>
      <c r="M27" s="24">
        <f t="shared" si="10"/>
        <v>98449.2</v>
      </c>
      <c r="N27" s="205">
        <f t="shared" si="11"/>
        <v>102834</v>
      </c>
      <c r="O27" s="45"/>
      <c r="P27" s="282" t="s">
        <v>57</v>
      </c>
      <c r="Q27" s="283"/>
      <c r="R27" s="283"/>
      <c r="S27" s="283"/>
      <c r="T27" s="283"/>
      <c r="U27" s="284"/>
    </row>
    <row r="28" spans="1:21" ht="12.75" customHeight="1" x14ac:dyDescent="0.2">
      <c r="B28" s="154">
        <v>265.17</v>
      </c>
      <c r="C28" s="42">
        <v>113040</v>
      </c>
      <c r="D28" s="3">
        <v>0.97399999999999998</v>
      </c>
      <c r="E28" s="36">
        <v>92.172682236376502</v>
      </c>
      <c r="F28" s="9">
        <f t="shared" si="16"/>
        <v>104192</v>
      </c>
      <c r="G28" s="240">
        <f t="shared" si="17"/>
        <v>110100.95999999999</v>
      </c>
      <c r="H28" s="22">
        <v>43934</v>
      </c>
      <c r="I28" s="154">
        <v>195.47</v>
      </c>
      <c r="J28" s="247">
        <v>104400</v>
      </c>
      <c r="K28" s="96">
        <v>0.98499999999999999</v>
      </c>
      <c r="L28" s="248">
        <v>94.3</v>
      </c>
      <c r="M28" s="24">
        <f t="shared" si="10"/>
        <v>98449.2</v>
      </c>
      <c r="N28" s="205">
        <f t="shared" si="11"/>
        <v>102834</v>
      </c>
      <c r="O28" s="22">
        <v>43931</v>
      </c>
      <c r="P28" s="154">
        <v>405.68</v>
      </c>
      <c r="Q28" s="42">
        <v>82080</v>
      </c>
      <c r="R28" s="1">
        <v>0.871</v>
      </c>
      <c r="S28" s="36">
        <v>58.223684210526315</v>
      </c>
      <c r="T28" s="24">
        <f>Q28*S28/100</f>
        <v>47790</v>
      </c>
      <c r="U28" s="205">
        <f>Q28*R28</f>
        <v>71491.679999999993</v>
      </c>
    </row>
    <row r="29" spans="1:21" ht="12.75" customHeight="1" x14ac:dyDescent="0.2">
      <c r="A29" s="22">
        <v>43933</v>
      </c>
      <c r="B29" s="154">
        <v>264.94</v>
      </c>
      <c r="C29" s="42">
        <v>113040</v>
      </c>
      <c r="D29" s="3">
        <v>0.98099999999999998</v>
      </c>
      <c r="E29" s="36">
        <v>94.663835810332628</v>
      </c>
      <c r="F29" s="9">
        <f t="shared" si="16"/>
        <v>107008</v>
      </c>
      <c r="G29" s="240">
        <f t="shared" si="17"/>
        <v>110892.24</v>
      </c>
      <c r="I29" s="160">
        <v>196.1</v>
      </c>
      <c r="J29" s="247">
        <v>104400</v>
      </c>
      <c r="K29" s="96">
        <v>0.98499999999999999</v>
      </c>
      <c r="L29" s="248">
        <v>94.3</v>
      </c>
      <c r="M29" s="24">
        <f t="shared" si="10"/>
        <v>98449.2</v>
      </c>
      <c r="N29" s="205">
        <f t="shared" si="11"/>
        <v>102834</v>
      </c>
      <c r="P29" s="154">
        <v>406.1</v>
      </c>
      <c r="Q29" s="42">
        <v>82080</v>
      </c>
      <c r="R29" s="1">
        <v>0.96299999999999997</v>
      </c>
      <c r="S29" s="36">
        <v>92.726608187134502</v>
      </c>
      <c r="T29" s="24">
        <f t="shared" ref="T29:T39" si="20">Q29*S29/100</f>
        <v>76110</v>
      </c>
      <c r="U29" s="205">
        <f t="shared" ref="U29:U39" si="21">Q29*R29</f>
        <v>79043.039999999994</v>
      </c>
    </row>
    <row r="30" spans="1:21" ht="12.75" customHeight="1" x14ac:dyDescent="0.2">
      <c r="B30" s="154">
        <v>265.64</v>
      </c>
      <c r="C30" s="42">
        <v>113040</v>
      </c>
      <c r="D30" s="3">
        <v>0.97399999999999998</v>
      </c>
      <c r="E30" s="36">
        <v>94.663835810332628</v>
      </c>
      <c r="F30" s="9">
        <f t="shared" si="16"/>
        <v>107008</v>
      </c>
      <c r="G30" s="240">
        <f t="shared" si="17"/>
        <v>110100.95999999999</v>
      </c>
      <c r="H30" s="22">
        <v>43935</v>
      </c>
      <c r="I30" s="154">
        <v>196.29</v>
      </c>
      <c r="J30" s="247">
        <v>104400</v>
      </c>
      <c r="K30" s="96">
        <v>0.98499999999999999</v>
      </c>
      <c r="L30" s="248">
        <v>94.3</v>
      </c>
      <c r="M30" s="24">
        <f t="shared" si="10"/>
        <v>98449.2</v>
      </c>
      <c r="N30" s="205">
        <f t="shared" si="11"/>
        <v>102834</v>
      </c>
      <c r="O30" s="22">
        <v>43932</v>
      </c>
      <c r="P30" s="154">
        <v>406.04</v>
      </c>
      <c r="Q30" s="42">
        <v>82080</v>
      </c>
      <c r="R30" s="1">
        <v>0.97799999999999998</v>
      </c>
      <c r="S30" s="36">
        <v>94.883040935672511</v>
      </c>
      <c r="T30" s="24">
        <f t="shared" si="20"/>
        <v>77880</v>
      </c>
      <c r="U30" s="205">
        <f t="shared" si="21"/>
        <v>80274.240000000005</v>
      </c>
    </row>
    <row r="31" spans="1:21" ht="14.25" customHeight="1" x14ac:dyDescent="0.2">
      <c r="A31" s="22">
        <v>43934</v>
      </c>
      <c r="B31" s="154">
        <v>263.72000000000003</v>
      </c>
      <c r="C31" s="42">
        <v>113040</v>
      </c>
      <c r="D31" s="3">
        <v>0.97799999999999998</v>
      </c>
      <c r="E31" s="36">
        <v>92.172682236376502</v>
      </c>
      <c r="F31" s="9">
        <f t="shared" si="16"/>
        <v>104192</v>
      </c>
      <c r="G31" s="240">
        <f t="shared" si="17"/>
        <v>110553.12</v>
      </c>
      <c r="I31" s="154">
        <v>196.71</v>
      </c>
      <c r="J31" s="42">
        <v>104400</v>
      </c>
      <c r="K31" s="78">
        <v>0.98499999999999999</v>
      </c>
      <c r="L31" s="36">
        <v>92.5</v>
      </c>
      <c r="M31" s="24">
        <f t="shared" si="10"/>
        <v>96570</v>
      </c>
      <c r="N31" s="205">
        <f t="shared" si="11"/>
        <v>102834</v>
      </c>
      <c r="P31" s="154">
        <v>406.75</v>
      </c>
      <c r="Q31" s="42">
        <v>82080</v>
      </c>
      <c r="R31" s="1">
        <v>0.97599999999999998</v>
      </c>
      <c r="S31" s="36">
        <v>92.726608187134502</v>
      </c>
      <c r="T31" s="24">
        <f t="shared" si="20"/>
        <v>76110</v>
      </c>
      <c r="U31" s="205">
        <f t="shared" si="21"/>
        <v>80110.080000000002</v>
      </c>
    </row>
    <row r="32" spans="1:21" ht="14.25" customHeight="1" x14ac:dyDescent="0.2">
      <c r="B32" s="154">
        <v>264.66000000000003</v>
      </c>
      <c r="C32" s="42">
        <v>113040</v>
      </c>
      <c r="D32" s="3">
        <v>0.97899999999999998</v>
      </c>
      <c r="E32" s="36">
        <v>94.663835810332628</v>
      </c>
      <c r="F32" s="9">
        <f t="shared" si="16"/>
        <v>107008</v>
      </c>
      <c r="G32" s="240">
        <f t="shared" si="17"/>
        <v>110666.16</v>
      </c>
      <c r="H32" s="22">
        <v>43936</v>
      </c>
      <c r="I32" s="154">
        <v>197.38</v>
      </c>
      <c r="J32" s="42">
        <v>104400</v>
      </c>
      <c r="K32" s="1">
        <v>0.96799999999999997</v>
      </c>
      <c r="L32" s="36">
        <v>94.267241379310335</v>
      </c>
      <c r="M32" s="24">
        <f t="shared" si="10"/>
        <v>98414.999999999985</v>
      </c>
      <c r="N32" s="205">
        <f t="shared" si="11"/>
        <v>101059.2</v>
      </c>
      <c r="O32" s="22">
        <v>43933</v>
      </c>
      <c r="P32" s="154">
        <v>404.6</v>
      </c>
      <c r="Q32" s="42">
        <v>82080</v>
      </c>
      <c r="R32" s="1">
        <v>0.97799999999999998</v>
      </c>
      <c r="S32" s="36">
        <v>94.883040935672511</v>
      </c>
      <c r="T32" s="24">
        <f t="shared" si="20"/>
        <v>77880</v>
      </c>
      <c r="U32" s="205">
        <f t="shared" si="21"/>
        <v>80274.240000000005</v>
      </c>
    </row>
    <row r="33" spans="1:21" ht="13.9" customHeight="1" x14ac:dyDescent="0.2">
      <c r="A33" s="22">
        <v>43935</v>
      </c>
      <c r="B33" s="154">
        <v>264.58</v>
      </c>
      <c r="C33" s="42">
        <v>113040</v>
      </c>
      <c r="D33" s="3">
        <v>0.97199999999999998</v>
      </c>
      <c r="E33" s="36">
        <v>94.663835810332628</v>
      </c>
      <c r="F33" s="9">
        <f t="shared" si="16"/>
        <v>107008</v>
      </c>
      <c r="G33" s="240">
        <f t="shared" si="17"/>
        <v>109874.87999999999</v>
      </c>
      <c r="I33" s="154">
        <v>195.91</v>
      </c>
      <c r="J33" s="42">
        <v>104400</v>
      </c>
      <c r="K33" s="1">
        <v>0.99</v>
      </c>
      <c r="L33" s="36">
        <v>97.758620689655174</v>
      </c>
      <c r="M33" s="24">
        <f t="shared" si="10"/>
        <v>102060</v>
      </c>
      <c r="N33" s="205">
        <f t="shared" si="11"/>
        <v>103356</v>
      </c>
      <c r="P33" s="154">
        <v>406.75</v>
      </c>
      <c r="Q33" s="42">
        <v>82080</v>
      </c>
      <c r="R33" s="1">
        <v>0.98299999999999998</v>
      </c>
      <c r="S33" s="36">
        <v>94.883040935672511</v>
      </c>
      <c r="T33" s="24">
        <f t="shared" si="20"/>
        <v>77880</v>
      </c>
      <c r="U33" s="205">
        <f t="shared" si="21"/>
        <v>80684.639999999999</v>
      </c>
    </row>
    <row r="34" spans="1:21" x14ac:dyDescent="0.2">
      <c r="B34" s="154">
        <v>264.52</v>
      </c>
      <c r="C34" s="42">
        <v>113040</v>
      </c>
      <c r="D34" s="3">
        <v>0.98399999999999999</v>
      </c>
      <c r="E34" s="36">
        <v>94.663835810332628</v>
      </c>
      <c r="F34" s="9">
        <f t="shared" si="16"/>
        <v>107008</v>
      </c>
      <c r="G34" s="240">
        <f t="shared" si="17"/>
        <v>111231.36</v>
      </c>
      <c r="H34" s="22">
        <v>43937</v>
      </c>
      <c r="I34" s="154">
        <v>196.2</v>
      </c>
      <c r="J34" s="42">
        <v>104400</v>
      </c>
      <c r="K34" s="1">
        <v>0.97199999999999998</v>
      </c>
      <c r="L34" s="36">
        <v>94.267241379310335</v>
      </c>
      <c r="M34" s="24">
        <f t="shared" ref="M34:M43" si="22">J34*L34/100</f>
        <v>98414.999999999985</v>
      </c>
      <c r="N34" s="205">
        <f t="shared" ref="N34:N43" si="23">J34*K34</f>
        <v>101476.8</v>
      </c>
      <c r="O34" s="22">
        <v>43934</v>
      </c>
      <c r="P34" s="154">
        <v>404.14</v>
      </c>
      <c r="Q34" s="42">
        <v>82080</v>
      </c>
      <c r="R34" s="1">
        <v>0.97199999999999998</v>
      </c>
      <c r="S34" s="36">
        <v>94.883040935672511</v>
      </c>
      <c r="T34" s="24">
        <f t="shared" si="20"/>
        <v>77880</v>
      </c>
      <c r="U34" s="205">
        <f t="shared" si="21"/>
        <v>79781.759999999995</v>
      </c>
    </row>
    <row r="35" spans="1:21" ht="12.75" customHeight="1" x14ac:dyDescent="0.2">
      <c r="A35" s="22">
        <v>43936</v>
      </c>
      <c r="B35" s="154">
        <v>264.37</v>
      </c>
      <c r="C35" s="42">
        <v>113040</v>
      </c>
      <c r="D35" s="3">
        <v>0.98299999999999998</v>
      </c>
      <c r="E35" s="36">
        <v>92.172682236376502</v>
      </c>
      <c r="F35" s="9">
        <f t="shared" si="16"/>
        <v>104192</v>
      </c>
      <c r="G35" s="240">
        <f t="shared" si="17"/>
        <v>111118.31999999999</v>
      </c>
      <c r="I35" s="154">
        <v>195.22</v>
      </c>
      <c r="J35" s="42">
        <v>104400</v>
      </c>
      <c r="K35" s="1">
        <v>0.97099999999999997</v>
      </c>
      <c r="L35" s="36">
        <v>94.267241379310335</v>
      </c>
      <c r="M35" s="24">
        <f t="shared" si="22"/>
        <v>98414.999999999985</v>
      </c>
      <c r="N35" s="205">
        <f t="shared" si="23"/>
        <v>101372.4</v>
      </c>
      <c r="P35" s="154">
        <v>405.43</v>
      </c>
      <c r="Q35" s="42">
        <v>82080</v>
      </c>
      <c r="R35" s="1">
        <v>0.96899999999999997</v>
      </c>
      <c r="S35" s="36">
        <v>94.883040935672511</v>
      </c>
      <c r="T35" s="24">
        <f t="shared" si="20"/>
        <v>77880</v>
      </c>
      <c r="U35" s="205">
        <f t="shared" si="21"/>
        <v>79535.520000000004</v>
      </c>
    </row>
    <row r="36" spans="1:21" x14ac:dyDescent="0.2">
      <c r="B36" s="154">
        <v>264</v>
      </c>
      <c r="C36" s="42">
        <v>113040</v>
      </c>
      <c r="D36" s="3">
        <v>0.97899999999999998</v>
      </c>
      <c r="E36" s="36">
        <v>94.663835810332628</v>
      </c>
      <c r="F36" s="9">
        <f t="shared" si="16"/>
        <v>107008</v>
      </c>
      <c r="G36" s="240">
        <f t="shared" si="17"/>
        <v>110666.16</v>
      </c>
      <c r="H36" s="22">
        <v>43938</v>
      </c>
      <c r="I36" s="154">
        <v>195.87</v>
      </c>
      <c r="J36" s="42">
        <v>104400</v>
      </c>
      <c r="K36" s="1">
        <v>0.98199999999999998</v>
      </c>
      <c r="L36" s="36">
        <v>94.267241379310335</v>
      </c>
      <c r="M36" s="24">
        <f t="shared" si="22"/>
        <v>98414.999999999985</v>
      </c>
      <c r="N36" s="205">
        <f t="shared" si="23"/>
        <v>102520.8</v>
      </c>
      <c r="O36" s="22">
        <v>43935</v>
      </c>
      <c r="P36" s="154">
        <v>405.27</v>
      </c>
      <c r="Q36" s="42">
        <v>82080</v>
      </c>
      <c r="R36" s="1">
        <v>0.97099999999999997</v>
      </c>
      <c r="S36" s="36">
        <v>88.413742690058484</v>
      </c>
      <c r="T36" s="24">
        <f t="shared" si="20"/>
        <v>72570</v>
      </c>
      <c r="U36" s="205">
        <f t="shared" si="21"/>
        <v>79699.679999999993</v>
      </c>
    </row>
    <row r="37" spans="1:21" x14ac:dyDescent="0.2">
      <c r="A37" s="22">
        <v>43937</v>
      </c>
      <c r="B37" s="154">
        <v>264.45</v>
      </c>
      <c r="C37" s="42">
        <v>113040</v>
      </c>
      <c r="D37" s="3">
        <v>0.999</v>
      </c>
      <c r="E37" s="36">
        <v>98.853503184713375</v>
      </c>
      <c r="F37" s="9">
        <f t="shared" si="16"/>
        <v>111744</v>
      </c>
      <c r="G37" s="240">
        <f t="shared" si="17"/>
        <v>112926.96</v>
      </c>
      <c r="I37" s="154">
        <v>196.37</v>
      </c>
      <c r="J37" s="42">
        <v>104400</v>
      </c>
      <c r="K37" s="1">
        <v>0.97799999999999998</v>
      </c>
      <c r="L37" s="36">
        <v>94.267241379310335</v>
      </c>
      <c r="M37" s="24">
        <f t="shared" si="22"/>
        <v>98414.999999999985</v>
      </c>
      <c r="N37" s="205">
        <f t="shared" si="23"/>
        <v>102103.2</v>
      </c>
      <c r="P37" s="154">
        <v>405.12</v>
      </c>
      <c r="Q37" s="42">
        <v>82080</v>
      </c>
      <c r="R37" s="1">
        <v>0.96099999999999997</v>
      </c>
      <c r="S37" s="36">
        <v>81.944444444444443</v>
      </c>
      <c r="T37" s="24">
        <f t="shared" si="20"/>
        <v>67260</v>
      </c>
      <c r="U37" s="205">
        <f t="shared" si="21"/>
        <v>78878.87999999999</v>
      </c>
    </row>
    <row r="38" spans="1:21" ht="12.75" customHeight="1" x14ac:dyDescent="0.2">
      <c r="B38" s="154">
        <v>264.25</v>
      </c>
      <c r="C38" s="42">
        <v>113040</v>
      </c>
      <c r="D38" s="3">
        <v>0.97599999999999998</v>
      </c>
      <c r="E38" s="36">
        <v>92.172682236376502</v>
      </c>
      <c r="F38" s="9">
        <f t="shared" si="16"/>
        <v>104192</v>
      </c>
      <c r="G38" s="240">
        <f t="shared" si="17"/>
        <v>110327.03999999999</v>
      </c>
      <c r="H38" s="22">
        <v>43939</v>
      </c>
      <c r="I38" s="154">
        <v>195.77</v>
      </c>
      <c r="J38" s="42">
        <v>104400</v>
      </c>
      <c r="K38" s="1">
        <v>0.98399999999999999</v>
      </c>
      <c r="L38" s="36">
        <v>94.267241379310335</v>
      </c>
      <c r="M38" s="24">
        <f t="shared" si="22"/>
        <v>98414.999999999985</v>
      </c>
      <c r="N38" s="205">
        <f t="shared" si="23"/>
        <v>102729.59999999999</v>
      </c>
      <c r="O38" s="22">
        <v>43936</v>
      </c>
      <c r="P38" s="154">
        <v>406.5</v>
      </c>
      <c r="Q38" s="42">
        <v>82080</v>
      </c>
      <c r="R38" s="1">
        <v>0.95599999999999996</v>
      </c>
      <c r="S38" s="36">
        <v>92.726608187134502</v>
      </c>
      <c r="T38" s="24">
        <f t="shared" si="20"/>
        <v>76110</v>
      </c>
      <c r="U38" s="205">
        <f t="shared" si="21"/>
        <v>78468.479999999996</v>
      </c>
    </row>
    <row r="39" spans="1:21" x14ac:dyDescent="0.2">
      <c r="B39" s="211">
        <f>AVERAGE(B21:B38)</f>
        <v>264.58055555555552</v>
      </c>
      <c r="C39" s="308" t="s">
        <v>1</v>
      </c>
      <c r="D39" s="309"/>
      <c r="E39" s="37">
        <f>F39/G39</f>
        <v>0.93385073662584051</v>
      </c>
      <c r="F39" s="244">
        <f>SUM(F21:F38)</f>
        <v>1839288</v>
      </c>
      <c r="G39" s="211">
        <f>SUM(G21:G38)</f>
        <v>1969573.8599999999</v>
      </c>
      <c r="I39" s="154">
        <v>196.68</v>
      </c>
      <c r="J39" s="42">
        <v>104400</v>
      </c>
      <c r="K39" s="1">
        <v>0.96899999999999997</v>
      </c>
      <c r="L39" s="36">
        <v>94.267241379310335</v>
      </c>
      <c r="M39" s="24">
        <f t="shared" si="22"/>
        <v>98414.999999999985</v>
      </c>
      <c r="N39" s="205">
        <f t="shared" si="23"/>
        <v>101163.59999999999</v>
      </c>
      <c r="P39" s="203">
        <v>404.75</v>
      </c>
      <c r="Q39" s="204">
        <v>82080</v>
      </c>
      <c r="R39" s="57">
        <v>0.96299999999999997</v>
      </c>
      <c r="S39" s="31">
        <v>94.883040935672511</v>
      </c>
      <c r="T39" s="24">
        <f t="shared" si="20"/>
        <v>77880</v>
      </c>
      <c r="U39" s="205">
        <f t="shared" si="21"/>
        <v>79043.039999999994</v>
      </c>
    </row>
    <row r="40" spans="1:21" x14ac:dyDescent="0.2">
      <c r="B40" s="154"/>
      <c r="C40" s="42"/>
      <c r="D40" s="3"/>
      <c r="E40" s="36"/>
      <c r="F40" s="24"/>
      <c r="G40" s="205"/>
      <c r="H40" s="22">
        <v>43940</v>
      </c>
      <c r="I40" s="154">
        <v>196.63</v>
      </c>
      <c r="J40" s="42">
        <v>104400</v>
      </c>
      <c r="K40" s="1">
        <v>0.96599999999999997</v>
      </c>
      <c r="L40" s="36">
        <v>94.267241379310335</v>
      </c>
      <c r="M40" s="24">
        <f t="shared" si="22"/>
        <v>98414.999999999985</v>
      </c>
      <c r="N40" s="205">
        <f t="shared" si="23"/>
        <v>100850.4</v>
      </c>
      <c r="P40" s="211">
        <f>AVERAGE(P28:P39)</f>
        <v>405.59416666666658</v>
      </c>
      <c r="Q40" s="308" t="s">
        <v>1</v>
      </c>
      <c r="R40" s="309"/>
      <c r="S40" s="37">
        <f>T40/U40</f>
        <v>0.93238015901608873</v>
      </c>
      <c r="T40" s="235">
        <f>SUM(T28:T39)</f>
        <v>883230</v>
      </c>
      <c r="U40" s="211">
        <f>SUM(U28:U39)</f>
        <v>947285.27999999991</v>
      </c>
    </row>
    <row r="41" spans="1:21" x14ac:dyDescent="0.2">
      <c r="A41" s="45"/>
      <c r="B41" s="316" t="s">
        <v>59</v>
      </c>
      <c r="C41" s="317"/>
      <c r="D41" s="317"/>
      <c r="E41" s="317"/>
      <c r="F41" s="317"/>
      <c r="G41" s="318"/>
      <c r="I41" s="154">
        <v>196.2</v>
      </c>
      <c r="J41" s="42">
        <v>104400</v>
      </c>
      <c r="K41" s="1">
        <v>0.98799999999999999</v>
      </c>
      <c r="L41" s="36">
        <v>90.775862068965523</v>
      </c>
      <c r="M41" s="24">
        <f t="shared" si="22"/>
        <v>94770</v>
      </c>
      <c r="N41" s="205">
        <f t="shared" si="23"/>
        <v>103147.2</v>
      </c>
      <c r="P41" s="154"/>
      <c r="Q41" s="42"/>
      <c r="R41" s="1"/>
      <c r="S41" s="36"/>
      <c r="T41" s="24"/>
      <c r="U41" s="205"/>
    </row>
    <row r="42" spans="1:21" ht="13.9" customHeight="1" x14ac:dyDescent="0.2">
      <c r="A42" s="22">
        <v>43938</v>
      </c>
      <c r="B42" s="203">
        <v>573.17999999999995</v>
      </c>
      <c r="C42" s="42">
        <v>69120</v>
      </c>
      <c r="D42" s="39">
        <v>0.65</v>
      </c>
      <c r="E42" s="36">
        <v>44.444444444444443</v>
      </c>
      <c r="F42" s="9">
        <f t="shared" ref="F42:F55" si="24">C42*E42/100</f>
        <v>30720</v>
      </c>
      <c r="G42" s="240">
        <f t="shared" ref="G42:G55" si="25">C42*D42</f>
        <v>44928</v>
      </c>
      <c r="H42" s="22">
        <v>43941</v>
      </c>
      <c r="I42" s="154">
        <v>196.27</v>
      </c>
      <c r="J42" s="42">
        <v>104400</v>
      </c>
      <c r="K42" s="1">
        <v>0.97299999999999998</v>
      </c>
      <c r="L42" s="36">
        <v>90.775862068965523</v>
      </c>
      <c r="M42" s="24">
        <f t="shared" si="22"/>
        <v>94770</v>
      </c>
      <c r="N42" s="205">
        <f t="shared" si="23"/>
        <v>101581.2</v>
      </c>
      <c r="O42" s="45"/>
      <c r="P42" s="281" t="s">
        <v>20</v>
      </c>
      <c r="Q42" s="281"/>
      <c r="R42" s="281"/>
      <c r="S42" s="281"/>
      <c r="T42" s="281"/>
      <c r="U42" s="281"/>
    </row>
    <row r="43" spans="1:21" ht="14.25" customHeight="1" x14ac:dyDescent="0.2">
      <c r="B43" s="203">
        <v>569.33000000000004</v>
      </c>
      <c r="C43" s="42">
        <v>69120</v>
      </c>
      <c r="D43" s="39">
        <v>0.96199999999999997</v>
      </c>
      <c r="E43" s="36">
        <v>93.333333333333329</v>
      </c>
      <c r="F43" s="9">
        <f t="shared" si="24"/>
        <v>64512</v>
      </c>
      <c r="G43" s="240">
        <f t="shared" si="25"/>
        <v>66493.440000000002</v>
      </c>
      <c r="I43" s="154">
        <v>196.2</v>
      </c>
      <c r="J43" s="42">
        <v>104400</v>
      </c>
      <c r="K43" s="1">
        <v>0.98499999999999999</v>
      </c>
      <c r="L43" s="36">
        <v>90.775862068965523</v>
      </c>
      <c r="M43" s="24">
        <f t="shared" si="22"/>
        <v>94770</v>
      </c>
      <c r="N43" s="205">
        <f t="shared" si="23"/>
        <v>102834</v>
      </c>
      <c r="O43" s="22">
        <v>43937</v>
      </c>
      <c r="P43" s="154">
        <v>251.12</v>
      </c>
      <c r="Q43" s="42">
        <v>110880</v>
      </c>
      <c r="R43" s="1">
        <v>0.91500000000000004</v>
      </c>
      <c r="S43" s="36">
        <v>58.554292929292927</v>
      </c>
      <c r="T43" s="24">
        <f>Q43*S43/100</f>
        <v>64925</v>
      </c>
      <c r="U43" s="205">
        <f>Q43*R43</f>
        <v>101455.2</v>
      </c>
    </row>
    <row r="44" spans="1:21" x14ac:dyDescent="0.2">
      <c r="A44" s="22">
        <v>43939</v>
      </c>
      <c r="B44" s="154">
        <v>570.97</v>
      </c>
      <c r="C44" s="42">
        <v>69120</v>
      </c>
      <c r="D44" s="3">
        <v>0.97899999999999998</v>
      </c>
      <c r="E44" s="36">
        <v>95.555555555555557</v>
      </c>
      <c r="F44" s="9">
        <f t="shared" si="24"/>
        <v>66048</v>
      </c>
      <c r="G44" s="240">
        <f t="shared" si="25"/>
        <v>67668.479999999996</v>
      </c>
      <c r="I44" s="211">
        <f>AVERAGE(I32:I43)</f>
        <v>196.22500000000002</v>
      </c>
      <c r="J44" s="308" t="s">
        <v>1</v>
      </c>
      <c r="K44" s="309"/>
      <c r="L44" s="37">
        <f>M44/N44</f>
        <v>0.96811964599258649</v>
      </c>
      <c r="M44" s="245">
        <f>SUM(M4:M43)</f>
        <v>3930155.2800000007</v>
      </c>
      <c r="N44" s="211">
        <f>SUM(N4:N43)</f>
        <v>4059576.0000000005</v>
      </c>
      <c r="P44" s="154">
        <v>248.77</v>
      </c>
      <c r="Q44" s="42">
        <v>110880</v>
      </c>
      <c r="R44" s="1">
        <v>0.96399999999999997</v>
      </c>
      <c r="S44" s="36">
        <v>93.686868686868678</v>
      </c>
      <c r="T44" s="24">
        <f t="shared" ref="T44:T72" si="26">Q44*S44/100</f>
        <v>103879.99999999999</v>
      </c>
      <c r="U44" s="205">
        <f t="shared" ref="U44:U72" si="27">Q44*R44</f>
        <v>106888.31999999999</v>
      </c>
    </row>
    <row r="45" spans="1:21" x14ac:dyDescent="0.2">
      <c r="B45" s="154">
        <v>571.1</v>
      </c>
      <c r="C45" s="42">
        <v>69120</v>
      </c>
      <c r="D45" s="3">
        <v>0.95699999999999996</v>
      </c>
      <c r="E45" s="36">
        <v>90</v>
      </c>
      <c r="F45" s="9">
        <f t="shared" si="24"/>
        <v>62208</v>
      </c>
      <c r="G45" s="240">
        <f t="shared" si="25"/>
        <v>66147.839999999997</v>
      </c>
      <c r="I45" s="315" t="s">
        <v>61</v>
      </c>
      <c r="J45" s="315"/>
      <c r="K45" s="315"/>
      <c r="L45" s="315"/>
      <c r="M45" s="315"/>
      <c r="N45" s="315"/>
      <c r="O45" s="22">
        <v>43938</v>
      </c>
      <c r="P45" s="154">
        <v>248.93</v>
      </c>
      <c r="Q45" s="42">
        <v>109440</v>
      </c>
      <c r="R45" s="1">
        <v>0.98599999999999999</v>
      </c>
      <c r="S45" s="36">
        <v>94.919590643274859</v>
      </c>
      <c r="T45" s="24">
        <f t="shared" si="26"/>
        <v>103880</v>
      </c>
      <c r="U45" s="205">
        <f t="shared" si="27"/>
        <v>107907.84</v>
      </c>
    </row>
    <row r="46" spans="1:21" ht="12.75" customHeight="1" x14ac:dyDescent="0.2">
      <c r="A46" s="22">
        <v>43940</v>
      </c>
      <c r="B46" s="154">
        <v>571.13</v>
      </c>
      <c r="C46" s="42">
        <v>69840</v>
      </c>
      <c r="D46" s="3">
        <v>0.97599999999999998</v>
      </c>
      <c r="E46" s="36">
        <v>94.57044673539518</v>
      </c>
      <c r="F46" s="9">
        <f t="shared" si="24"/>
        <v>66047.999999999985</v>
      </c>
      <c r="G46" s="240">
        <f t="shared" si="25"/>
        <v>68163.839999999997</v>
      </c>
      <c r="H46" s="22">
        <v>43942</v>
      </c>
      <c r="I46" s="203">
        <v>196.63</v>
      </c>
      <c r="J46" s="243">
        <v>104400</v>
      </c>
      <c r="K46" s="57">
        <v>0.97199999999999998</v>
      </c>
      <c r="L46" s="188">
        <v>94.267241379310335</v>
      </c>
      <c r="M46" s="24">
        <f t="shared" ref="M46:M65" si="28">J46*L46/100</f>
        <v>98414.999999999985</v>
      </c>
      <c r="N46" s="205">
        <f t="shared" ref="N46:N65" si="29">J46*K46</f>
        <v>101476.8</v>
      </c>
      <c r="P46" s="154">
        <v>248.95</v>
      </c>
      <c r="Q46" s="42">
        <v>109440</v>
      </c>
      <c r="R46" s="1">
        <v>0.96499999999999997</v>
      </c>
      <c r="S46" s="36">
        <v>92.546600877192986</v>
      </c>
      <c r="T46" s="24">
        <f t="shared" si="26"/>
        <v>101283</v>
      </c>
      <c r="U46" s="205">
        <f t="shared" si="27"/>
        <v>105609.59999999999</v>
      </c>
    </row>
    <row r="47" spans="1:21" ht="12.75" customHeight="1" x14ac:dyDescent="0.2">
      <c r="B47" s="154">
        <v>570.52</v>
      </c>
      <c r="C47" s="42">
        <v>70560</v>
      </c>
      <c r="D47" s="3">
        <v>0.97</v>
      </c>
      <c r="E47" s="36">
        <v>93.605442176870753</v>
      </c>
      <c r="F47" s="9">
        <f t="shared" si="24"/>
        <v>66048</v>
      </c>
      <c r="G47" s="240">
        <f t="shared" si="25"/>
        <v>68443.199999999997</v>
      </c>
      <c r="I47" s="203">
        <v>195.75</v>
      </c>
      <c r="J47" s="204">
        <v>104400</v>
      </c>
      <c r="K47" s="57">
        <v>0.98599999999999999</v>
      </c>
      <c r="L47" s="31">
        <v>97.758620689655174</v>
      </c>
      <c r="M47" s="24">
        <f t="shared" si="28"/>
        <v>102060</v>
      </c>
      <c r="N47" s="205">
        <f t="shared" si="29"/>
        <v>102938.4</v>
      </c>
      <c r="O47" s="22">
        <v>43939</v>
      </c>
      <c r="P47" s="154">
        <v>248</v>
      </c>
      <c r="Q47" s="42">
        <v>109440</v>
      </c>
      <c r="R47" s="1">
        <v>0.98</v>
      </c>
      <c r="S47" s="36">
        <v>92.546600877192986</v>
      </c>
      <c r="T47" s="24">
        <f t="shared" si="26"/>
        <v>101283</v>
      </c>
      <c r="U47" s="205">
        <f t="shared" si="27"/>
        <v>107251.2</v>
      </c>
    </row>
    <row r="48" spans="1:21" ht="14.25" customHeight="1" x14ac:dyDescent="0.2">
      <c r="A48" s="22">
        <v>43941</v>
      </c>
      <c r="B48" s="154">
        <v>570.23</v>
      </c>
      <c r="C48" s="42">
        <v>71280</v>
      </c>
      <c r="D48" s="3">
        <v>0.98099999999999998</v>
      </c>
      <c r="E48" s="36">
        <v>95.892255892255889</v>
      </c>
      <c r="F48" s="9">
        <f t="shared" si="24"/>
        <v>68352</v>
      </c>
      <c r="G48" s="240">
        <f t="shared" si="25"/>
        <v>69925.679999999993</v>
      </c>
      <c r="H48" s="22">
        <v>43943</v>
      </c>
      <c r="I48" s="154">
        <v>191.7</v>
      </c>
      <c r="J48" s="42">
        <v>104400</v>
      </c>
      <c r="K48" s="1">
        <v>0.81</v>
      </c>
      <c r="L48" s="36">
        <v>66.336206896551715</v>
      </c>
      <c r="M48" s="24">
        <f t="shared" si="28"/>
        <v>69254.999999999985</v>
      </c>
      <c r="N48" s="205">
        <f t="shared" si="29"/>
        <v>84564</v>
      </c>
      <c r="P48" s="154">
        <v>248.83</v>
      </c>
      <c r="Q48" s="42">
        <v>109440</v>
      </c>
      <c r="R48" s="1">
        <v>0.96599999999999997</v>
      </c>
      <c r="S48" s="36">
        <v>92.546600877192986</v>
      </c>
      <c r="T48" s="24">
        <f t="shared" si="26"/>
        <v>101283</v>
      </c>
      <c r="U48" s="205">
        <f t="shared" si="27"/>
        <v>105719.03999999999</v>
      </c>
    </row>
    <row r="49" spans="1:21" ht="12.75" customHeight="1" x14ac:dyDescent="0.2">
      <c r="B49" s="154">
        <v>571.9</v>
      </c>
      <c r="C49" s="42">
        <v>72000</v>
      </c>
      <c r="D49" s="3">
        <v>0.98</v>
      </c>
      <c r="E49" s="36">
        <v>96.172222222222231</v>
      </c>
      <c r="F49" s="9">
        <f t="shared" si="24"/>
        <v>69244.000000000015</v>
      </c>
      <c r="G49" s="240">
        <f t="shared" si="25"/>
        <v>70560</v>
      </c>
      <c r="I49" s="154">
        <v>190.33</v>
      </c>
      <c r="J49" s="42">
        <v>104400</v>
      </c>
      <c r="K49" s="1">
        <v>0.98099999999999998</v>
      </c>
      <c r="L49" s="36">
        <v>94.267241379310335</v>
      </c>
      <c r="M49" s="24">
        <f t="shared" si="28"/>
        <v>98414.999999999985</v>
      </c>
      <c r="N49" s="205">
        <f t="shared" si="29"/>
        <v>102416.4</v>
      </c>
      <c r="O49" s="22">
        <v>43940</v>
      </c>
      <c r="P49" s="154">
        <v>248.36</v>
      </c>
      <c r="Q49" s="42">
        <v>109440</v>
      </c>
      <c r="R49" s="1">
        <v>0.97299999999999998</v>
      </c>
      <c r="S49" s="36">
        <v>92.546600877192986</v>
      </c>
      <c r="T49" s="24">
        <f t="shared" si="26"/>
        <v>101283</v>
      </c>
      <c r="U49" s="205">
        <f t="shared" si="27"/>
        <v>106485.12</v>
      </c>
    </row>
    <row r="50" spans="1:21" x14ac:dyDescent="0.2">
      <c r="A50" s="22">
        <v>43942</v>
      </c>
      <c r="B50" s="154">
        <v>571.75</v>
      </c>
      <c r="C50" s="42">
        <v>72000</v>
      </c>
      <c r="D50" s="3">
        <v>0.96499999999999997</v>
      </c>
      <c r="E50" s="36">
        <v>88.533333333333331</v>
      </c>
      <c r="F50" s="9">
        <f t="shared" si="24"/>
        <v>63744</v>
      </c>
      <c r="G50" s="240">
        <f t="shared" si="25"/>
        <v>69480</v>
      </c>
      <c r="H50" s="22">
        <v>43944</v>
      </c>
      <c r="I50" s="154">
        <v>190.14</v>
      </c>
      <c r="J50" s="42">
        <v>104400</v>
      </c>
      <c r="K50" s="1">
        <v>0.96299999999999997</v>
      </c>
      <c r="L50" s="36">
        <v>94.267241379310335</v>
      </c>
      <c r="M50" s="24">
        <f t="shared" si="28"/>
        <v>98414.999999999985</v>
      </c>
      <c r="N50" s="205">
        <f t="shared" si="29"/>
        <v>100537.2</v>
      </c>
      <c r="P50" s="154">
        <v>247.47</v>
      </c>
      <c r="Q50" s="42">
        <v>109440</v>
      </c>
      <c r="R50" s="1">
        <v>0.96599999999999997</v>
      </c>
      <c r="S50" s="36">
        <v>90.173611111111114</v>
      </c>
      <c r="T50" s="24">
        <f t="shared" si="26"/>
        <v>98686</v>
      </c>
      <c r="U50" s="205">
        <f t="shared" si="27"/>
        <v>105719.03999999999</v>
      </c>
    </row>
    <row r="51" spans="1:21" x14ac:dyDescent="0.2">
      <c r="B51" s="154">
        <v>569.73</v>
      </c>
      <c r="C51" s="42">
        <v>72000</v>
      </c>
      <c r="D51" s="3">
        <v>0.99990000000000001</v>
      </c>
      <c r="E51" s="36">
        <v>99.2</v>
      </c>
      <c r="F51" s="9">
        <f t="shared" si="24"/>
        <v>71424</v>
      </c>
      <c r="G51" s="240">
        <f t="shared" si="25"/>
        <v>71992.800000000003</v>
      </c>
      <c r="I51" s="154">
        <v>190.54</v>
      </c>
      <c r="J51" s="42">
        <v>104400</v>
      </c>
      <c r="K51" s="1">
        <v>0.97899999999999998</v>
      </c>
      <c r="L51" s="36">
        <v>94.267241379310335</v>
      </c>
      <c r="M51" s="24">
        <f t="shared" si="28"/>
        <v>98414.999999999985</v>
      </c>
      <c r="N51" s="205">
        <f t="shared" si="29"/>
        <v>102207.59999999999</v>
      </c>
      <c r="O51" s="22">
        <v>43941</v>
      </c>
      <c r="P51" s="154">
        <v>249.71</v>
      </c>
      <c r="Q51" s="42">
        <v>109440</v>
      </c>
      <c r="R51" s="1">
        <v>0.97599999999999998</v>
      </c>
      <c r="S51" s="36">
        <v>94.919590643274859</v>
      </c>
      <c r="T51" s="24">
        <f t="shared" si="26"/>
        <v>103880</v>
      </c>
      <c r="U51" s="205">
        <f t="shared" si="27"/>
        <v>106813.44</v>
      </c>
    </row>
    <row r="52" spans="1:21" x14ac:dyDescent="0.2">
      <c r="A52" s="22">
        <v>43943</v>
      </c>
      <c r="B52" s="165">
        <v>570.64</v>
      </c>
      <c r="C52" s="42">
        <v>72000</v>
      </c>
      <c r="D52" s="3">
        <v>0.98099999999999998</v>
      </c>
      <c r="E52" s="36">
        <v>94.327777777777783</v>
      </c>
      <c r="F52" s="9">
        <f t="shared" si="24"/>
        <v>67916</v>
      </c>
      <c r="G52" s="240">
        <f t="shared" si="25"/>
        <v>70632</v>
      </c>
      <c r="H52" s="22">
        <v>43945</v>
      </c>
      <c r="I52" s="154">
        <v>190.47</v>
      </c>
      <c r="J52" s="42">
        <v>104400</v>
      </c>
      <c r="K52" s="1">
        <v>0.96899999999999997</v>
      </c>
      <c r="L52" s="36">
        <v>94.267241379310335</v>
      </c>
      <c r="M52" s="24">
        <f t="shared" si="28"/>
        <v>98414.999999999985</v>
      </c>
      <c r="N52" s="205">
        <f t="shared" si="29"/>
        <v>101163.59999999999</v>
      </c>
      <c r="P52" s="154">
        <v>248.02</v>
      </c>
      <c r="Q52" s="42">
        <v>109440</v>
      </c>
      <c r="R52" s="1">
        <v>0.97599999999999998</v>
      </c>
      <c r="S52" s="36">
        <v>92.546600877192986</v>
      </c>
      <c r="T52" s="24">
        <f t="shared" si="26"/>
        <v>101283</v>
      </c>
      <c r="U52" s="205">
        <f t="shared" si="27"/>
        <v>106813.44</v>
      </c>
    </row>
    <row r="53" spans="1:21" ht="13.9" customHeight="1" x14ac:dyDescent="0.2">
      <c r="B53" s="165">
        <v>571.04999999999995</v>
      </c>
      <c r="C53" s="42">
        <v>72000</v>
      </c>
      <c r="D53" s="3">
        <v>0.98299999999999998</v>
      </c>
      <c r="E53" s="36">
        <v>96</v>
      </c>
      <c r="F53" s="9">
        <f t="shared" si="24"/>
        <v>69120</v>
      </c>
      <c r="G53" s="240">
        <f t="shared" si="25"/>
        <v>70776</v>
      </c>
      <c r="I53" s="154">
        <v>191</v>
      </c>
      <c r="J53" s="42">
        <v>104400</v>
      </c>
      <c r="K53" s="1">
        <v>0.97799999999999998</v>
      </c>
      <c r="L53" s="36">
        <v>94.267241379310335</v>
      </c>
      <c r="M53" s="24">
        <f t="shared" si="28"/>
        <v>98414.999999999985</v>
      </c>
      <c r="N53" s="205">
        <f t="shared" si="29"/>
        <v>102103.2</v>
      </c>
      <c r="O53" s="22">
        <v>43942</v>
      </c>
      <c r="P53" s="154">
        <v>249.45</v>
      </c>
      <c r="Q53" s="42">
        <v>109440</v>
      </c>
      <c r="R53" s="1">
        <v>0.94699999999999995</v>
      </c>
      <c r="S53" s="36">
        <v>92.546600877192986</v>
      </c>
      <c r="T53" s="24">
        <f t="shared" si="26"/>
        <v>101283</v>
      </c>
      <c r="U53" s="205">
        <f t="shared" si="27"/>
        <v>103639.67999999999</v>
      </c>
    </row>
    <row r="54" spans="1:21" x14ac:dyDescent="0.2">
      <c r="A54" s="22">
        <v>43944</v>
      </c>
      <c r="B54" s="203">
        <v>570.77</v>
      </c>
      <c r="C54" s="42">
        <v>72720</v>
      </c>
      <c r="D54" s="39">
        <v>0.97599999999999998</v>
      </c>
      <c r="E54" s="36">
        <v>92.937293729372939</v>
      </c>
      <c r="F54" s="9">
        <f t="shared" si="24"/>
        <v>67584</v>
      </c>
      <c r="G54" s="240">
        <f t="shared" si="25"/>
        <v>70974.720000000001</v>
      </c>
      <c r="H54" s="22">
        <v>43946</v>
      </c>
      <c r="I54" s="154">
        <v>190.06</v>
      </c>
      <c r="J54" s="42">
        <v>104400</v>
      </c>
      <c r="K54" s="1">
        <v>0.97199999999999998</v>
      </c>
      <c r="L54" s="36">
        <v>94.267241379310335</v>
      </c>
      <c r="M54" s="24">
        <f t="shared" si="28"/>
        <v>98414.999999999985</v>
      </c>
      <c r="N54" s="205">
        <f t="shared" si="29"/>
        <v>101476.8</v>
      </c>
      <c r="P54" s="154">
        <v>249</v>
      </c>
      <c r="Q54" s="42">
        <v>109440</v>
      </c>
      <c r="R54" s="1">
        <v>0.97299999999999998</v>
      </c>
      <c r="S54" s="36">
        <v>94.919590643274859</v>
      </c>
      <c r="T54" s="24">
        <f t="shared" si="26"/>
        <v>103880</v>
      </c>
      <c r="U54" s="205">
        <f t="shared" si="27"/>
        <v>106485.12</v>
      </c>
    </row>
    <row r="55" spans="1:21" ht="13.9" customHeight="1" x14ac:dyDescent="0.2">
      <c r="B55" s="263">
        <v>573.66</v>
      </c>
      <c r="C55" s="43">
        <v>72720</v>
      </c>
      <c r="D55" s="264">
        <v>0.98099999999999998</v>
      </c>
      <c r="E55" s="233">
        <v>96.10561056105611</v>
      </c>
      <c r="F55" s="94">
        <f t="shared" si="24"/>
        <v>69888</v>
      </c>
      <c r="G55" s="262">
        <f t="shared" si="25"/>
        <v>71338.319999999992</v>
      </c>
      <c r="I55" s="154">
        <v>191.45</v>
      </c>
      <c r="J55" s="42">
        <v>104400</v>
      </c>
      <c r="K55" s="1">
        <v>0.97299999999999998</v>
      </c>
      <c r="L55" s="36">
        <v>94.267241379310335</v>
      </c>
      <c r="M55" s="24">
        <f t="shared" si="28"/>
        <v>98414.999999999985</v>
      </c>
      <c r="N55" s="205">
        <f t="shared" si="29"/>
        <v>101581.2</v>
      </c>
      <c r="O55" s="22">
        <v>43943</v>
      </c>
      <c r="P55" s="165">
        <v>249.66</v>
      </c>
      <c r="Q55" s="42">
        <v>109440</v>
      </c>
      <c r="R55" s="1">
        <v>0.97599999999999998</v>
      </c>
      <c r="S55" s="36">
        <v>94.919590643274859</v>
      </c>
      <c r="T55" s="24">
        <f t="shared" si="26"/>
        <v>103880</v>
      </c>
      <c r="U55" s="205">
        <f t="shared" si="27"/>
        <v>106813.44</v>
      </c>
    </row>
    <row r="56" spans="1:21" x14ac:dyDescent="0.2">
      <c r="A56" s="22">
        <v>43945</v>
      </c>
      <c r="B56" s="179">
        <v>569</v>
      </c>
      <c r="C56" s="101">
        <v>72720</v>
      </c>
      <c r="D56" s="2">
        <v>0.97199999999999998</v>
      </c>
      <c r="E56" s="87">
        <v>93.993399339933987</v>
      </c>
      <c r="F56" s="9">
        <f t="shared" ref="F56:F57" si="30">C56*E56/100</f>
        <v>68351.999999999985</v>
      </c>
      <c r="G56" s="240">
        <f t="shared" ref="G56:G57" si="31">C56*D56</f>
        <v>70683.839999999997</v>
      </c>
      <c r="H56" s="22">
        <v>43947</v>
      </c>
      <c r="I56" s="154">
        <v>189.95</v>
      </c>
      <c r="J56" s="42">
        <v>104400</v>
      </c>
      <c r="K56" s="1">
        <v>0.97399999999999998</v>
      </c>
      <c r="L56" s="36">
        <v>90.775862068965523</v>
      </c>
      <c r="M56" s="24">
        <f t="shared" si="28"/>
        <v>94770</v>
      </c>
      <c r="N56" s="205">
        <f t="shared" si="29"/>
        <v>101685.59999999999</v>
      </c>
      <c r="P56" s="165">
        <v>249.77</v>
      </c>
      <c r="Q56" s="42">
        <v>109440</v>
      </c>
      <c r="R56" s="1">
        <v>0.98499999999999999</v>
      </c>
      <c r="S56" s="36">
        <v>94.919590643274859</v>
      </c>
      <c r="T56" s="24">
        <f t="shared" si="26"/>
        <v>103880</v>
      </c>
      <c r="U56" s="205">
        <f t="shared" si="27"/>
        <v>107798.39999999999</v>
      </c>
    </row>
    <row r="57" spans="1:21" x14ac:dyDescent="0.2">
      <c r="B57" s="154">
        <v>569.37</v>
      </c>
      <c r="C57" s="42">
        <v>72720</v>
      </c>
      <c r="D57" s="3">
        <v>0.97199999999999998</v>
      </c>
      <c r="E57" s="36">
        <v>92.794279427942797</v>
      </c>
      <c r="F57" s="9">
        <f t="shared" si="30"/>
        <v>67480</v>
      </c>
      <c r="G57" s="240">
        <f t="shared" si="31"/>
        <v>70683.839999999997</v>
      </c>
      <c r="I57" s="154">
        <v>190</v>
      </c>
      <c r="J57" s="42">
        <v>104400</v>
      </c>
      <c r="K57" s="1">
        <v>0.97499999999999998</v>
      </c>
      <c r="L57" s="36">
        <v>90.775862068965523</v>
      </c>
      <c r="M57" s="24">
        <f t="shared" si="28"/>
        <v>94770</v>
      </c>
      <c r="N57" s="205">
        <f t="shared" si="29"/>
        <v>101790</v>
      </c>
      <c r="O57" s="22">
        <v>43944</v>
      </c>
      <c r="P57" s="154">
        <v>248.97</v>
      </c>
      <c r="Q57" s="42">
        <v>109440</v>
      </c>
      <c r="R57" s="1">
        <v>0.98599999999999999</v>
      </c>
      <c r="S57" s="36">
        <v>94.919590643274859</v>
      </c>
      <c r="T57" s="24">
        <f t="shared" si="26"/>
        <v>103880</v>
      </c>
      <c r="U57" s="205">
        <f t="shared" si="27"/>
        <v>107907.84</v>
      </c>
    </row>
    <row r="58" spans="1:21" x14ac:dyDescent="0.2">
      <c r="B58" s="211">
        <f>AVERAGE(B42:B57)</f>
        <v>570.89562500000011</v>
      </c>
      <c r="C58" s="308" t="s">
        <v>1</v>
      </c>
      <c r="D58" s="309"/>
      <c r="E58" s="37">
        <f>F58/G58</f>
        <v>0.95389441744452164</v>
      </c>
      <c r="F58" s="245">
        <f>SUM(F42:F57)</f>
        <v>1038688</v>
      </c>
      <c r="G58" s="211">
        <f>SUM(G42:G57)</f>
        <v>1088892</v>
      </c>
      <c r="H58" s="22">
        <v>43948</v>
      </c>
      <c r="I58" s="154">
        <v>190</v>
      </c>
      <c r="J58" s="42">
        <v>104400</v>
      </c>
      <c r="K58" s="1">
        <v>0.97</v>
      </c>
      <c r="L58" s="36">
        <v>90.775862068965523</v>
      </c>
      <c r="M58" s="24">
        <f t="shared" si="28"/>
        <v>94770</v>
      </c>
      <c r="N58" s="205">
        <f t="shared" si="29"/>
        <v>101268</v>
      </c>
      <c r="P58" s="154">
        <v>248.95</v>
      </c>
      <c r="Q58" s="42">
        <v>109440</v>
      </c>
      <c r="R58" s="1">
        <v>0.97799999999999998</v>
      </c>
      <c r="S58" s="36">
        <v>90.173611111111114</v>
      </c>
      <c r="T58" s="24">
        <f t="shared" si="26"/>
        <v>98686</v>
      </c>
      <c r="U58" s="205">
        <f t="shared" si="27"/>
        <v>107032.31999999999</v>
      </c>
    </row>
    <row r="59" spans="1:21" ht="14.25" customHeight="1" x14ac:dyDescent="0.2">
      <c r="I59" s="154">
        <v>189.95</v>
      </c>
      <c r="J59" s="42">
        <v>104400</v>
      </c>
      <c r="K59" s="1">
        <v>0.97399999999999998</v>
      </c>
      <c r="L59" s="36">
        <v>94.267241379310335</v>
      </c>
      <c r="M59" s="24">
        <f t="shared" si="28"/>
        <v>98414.999999999985</v>
      </c>
      <c r="N59" s="205">
        <f t="shared" si="29"/>
        <v>101685.59999999999</v>
      </c>
      <c r="O59" s="22">
        <v>43945</v>
      </c>
      <c r="P59" s="154">
        <v>248.56</v>
      </c>
      <c r="Q59" s="42">
        <v>109440</v>
      </c>
      <c r="R59" s="1">
        <v>0.97599999999999998</v>
      </c>
      <c r="S59" s="36">
        <v>92.546600877192986</v>
      </c>
      <c r="T59" s="24">
        <f t="shared" si="26"/>
        <v>101283</v>
      </c>
      <c r="U59" s="205">
        <f t="shared" si="27"/>
        <v>106813.44</v>
      </c>
    </row>
    <row r="60" spans="1:21" x14ac:dyDescent="0.2">
      <c r="A60" s="45"/>
      <c r="B60" s="312" t="s">
        <v>60</v>
      </c>
      <c r="C60" s="313"/>
      <c r="D60" s="313"/>
      <c r="E60" s="313"/>
      <c r="F60" s="313"/>
      <c r="G60" s="314"/>
      <c r="H60" s="22">
        <v>43949</v>
      </c>
      <c r="I60" s="154">
        <v>190</v>
      </c>
      <c r="J60" s="42">
        <v>104400</v>
      </c>
      <c r="K60" s="1">
        <v>0.97599999999999998</v>
      </c>
      <c r="L60" s="36">
        <v>94.267241379310335</v>
      </c>
      <c r="M60" s="24">
        <f t="shared" si="28"/>
        <v>98414.999999999985</v>
      </c>
      <c r="N60" s="205">
        <f t="shared" si="29"/>
        <v>101894.39999999999</v>
      </c>
      <c r="P60" s="154">
        <v>249</v>
      </c>
      <c r="Q60" s="42">
        <v>109440</v>
      </c>
      <c r="R60" s="1">
        <v>0.97699999999999998</v>
      </c>
      <c r="S60" s="36">
        <v>90.173611111111114</v>
      </c>
      <c r="T60" s="24">
        <f t="shared" si="26"/>
        <v>98686</v>
      </c>
      <c r="U60" s="205">
        <f t="shared" si="27"/>
        <v>106922.88</v>
      </c>
    </row>
    <row r="61" spans="1:21" x14ac:dyDescent="0.2">
      <c r="A61" s="22">
        <v>43946</v>
      </c>
      <c r="B61" s="154">
        <v>581.72</v>
      </c>
      <c r="C61" s="42">
        <v>73440</v>
      </c>
      <c r="D61" s="3">
        <v>0.91900000000000004</v>
      </c>
      <c r="E61" s="36">
        <v>80.522875816993462</v>
      </c>
      <c r="F61" s="9">
        <f t="shared" ref="F61:F66" si="32">C61*E61/100</f>
        <v>59136</v>
      </c>
      <c r="G61" s="240">
        <f t="shared" ref="G61:G66" si="33">C61*D61</f>
        <v>67491.360000000001</v>
      </c>
      <c r="I61" s="154">
        <v>189.94</v>
      </c>
      <c r="J61" s="42">
        <v>104400</v>
      </c>
      <c r="K61" s="1">
        <v>0.98499999999999999</v>
      </c>
      <c r="L61" s="36">
        <v>94.267241379310335</v>
      </c>
      <c r="M61" s="24">
        <f t="shared" si="28"/>
        <v>98414.999999999985</v>
      </c>
      <c r="N61" s="205">
        <f t="shared" si="29"/>
        <v>102834</v>
      </c>
      <c r="O61" s="22">
        <v>43946</v>
      </c>
      <c r="P61" s="154">
        <v>249.87</v>
      </c>
      <c r="Q61" s="42">
        <v>109440</v>
      </c>
      <c r="R61" s="1">
        <v>0.95899999999999996</v>
      </c>
      <c r="S61" s="36">
        <v>92.546600877192986</v>
      </c>
      <c r="T61" s="24">
        <f t="shared" si="26"/>
        <v>101283</v>
      </c>
      <c r="U61" s="205">
        <f t="shared" si="27"/>
        <v>104952.95999999999</v>
      </c>
    </row>
    <row r="62" spans="1:21" x14ac:dyDescent="0.2">
      <c r="B62" s="154">
        <v>582</v>
      </c>
      <c r="C62" s="42">
        <v>73440</v>
      </c>
      <c r="D62" s="3">
        <v>0.93799999999999994</v>
      </c>
      <c r="E62" s="36">
        <v>90.980392156862749</v>
      </c>
      <c r="F62" s="9">
        <f t="shared" si="32"/>
        <v>66816</v>
      </c>
      <c r="G62" s="240">
        <f t="shared" si="33"/>
        <v>68886.720000000001</v>
      </c>
      <c r="H62" s="22">
        <v>43950</v>
      </c>
      <c r="I62" s="154">
        <v>190.54</v>
      </c>
      <c r="J62" s="42">
        <v>104400</v>
      </c>
      <c r="K62" s="1">
        <v>0.96299999999999997</v>
      </c>
      <c r="L62" s="36">
        <v>87.284482758620683</v>
      </c>
      <c r="M62" s="24">
        <f t="shared" si="28"/>
        <v>91125</v>
      </c>
      <c r="N62" s="205">
        <f t="shared" si="29"/>
        <v>100537.2</v>
      </c>
      <c r="P62" s="154">
        <v>251</v>
      </c>
      <c r="Q62" s="42">
        <v>109440</v>
      </c>
      <c r="R62" s="1">
        <v>0.97899999999999998</v>
      </c>
      <c r="S62" s="36">
        <v>94.919590643274859</v>
      </c>
      <c r="T62" s="24">
        <f t="shared" si="26"/>
        <v>103880</v>
      </c>
      <c r="U62" s="205">
        <f t="shared" si="27"/>
        <v>107141.75999999999</v>
      </c>
    </row>
    <row r="63" spans="1:21" x14ac:dyDescent="0.2">
      <c r="A63" s="22">
        <v>43947</v>
      </c>
      <c r="B63" s="154">
        <v>582.35</v>
      </c>
      <c r="C63" s="42">
        <v>73440</v>
      </c>
      <c r="D63" s="3">
        <v>0.97699999999999998</v>
      </c>
      <c r="E63" s="36">
        <v>93.262527233115463</v>
      </c>
      <c r="F63" s="9">
        <f t="shared" si="32"/>
        <v>68492</v>
      </c>
      <c r="G63" s="240">
        <f t="shared" si="33"/>
        <v>71750.880000000005</v>
      </c>
      <c r="I63" s="154">
        <v>189.6</v>
      </c>
      <c r="J63" s="42">
        <v>104400</v>
      </c>
      <c r="K63" s="1">
        <v>0.97599999999999998</v>
      </c>
      <c r="L63" s="36">
        <v>94.267241379310335</v>
      </c>
      <c r="M63" s="24">
        <f t="shared" si="28"/>
        <v>98414.999999999985</v>
      </c>
      <c r="N63" s="205">
        <f t="shared" si="29"/>
        <v>101894.39999999999</v>
      </c>
      <c r="O63" s="22">
        <v>43947</v>
      </c>
      <c r="P63" s="154">
        <v>249.83</v>
      </c>
      <c r="Q63" s="42">
        <v>109440</v>
      </c>
      <c r="R63" s="1">
        <v>0.98</v>
      </c>
      <c r="S63" s="36">
        <v>94.919590643274859</v>
      </c>
      <c r="T63" s="24">
        <f t="shared" si="26"/>
        <v>103880</v>
      </c>
      <c r="U63" s="205">
        <f t="shared" si="27"/>
        <v>107251.2</v>
      </c>
    </row>
    <row r="64" spans="1:21" ht="12.75" customHeight="1" x14ac:dyDescent="0.2">
      <c r="B64" s="154">
        <v>581.17999999999995</v>
      </c>
      <c r="C64" s="42">
        <v>73440</v>
      </c>
      <c r="D64" s="3">
        <v>0.97099999999999997</v>
      </c>
      <c r="E64" s="36">
        <v>92.107843137254903</v>
      </c>
      <c r="F64" s="9">
        <f t="shared" si="32"/>
        <v>67644</v>
      </c>
      <c r="G64" s="240">
        <f t="shared" si="33"/>
        <v>71310.240000000005</v>
      </c>
      <c r="H64" s="22">
        <v>43951</v>
      </c>
      <c r="I64" s="154">
        <v>190.68</v>
      </c>
      <c r="J64" s="42">
        <v>104400</v>
      </c>
      <c r="K64" s="1">
        <v>0.97899999999999998</v>
      </c>
      <c r="L64" s="36">
        <v>94.267241379310335</v>
      </c>
      <c r="M64" s="24">
        <f t="shared" si="28"/>
        <v>98414.999999999985</v>
      </c>
      <c r="N64" s="205">
        <f t="shared" si="29"/>
        <v>102207.59999999999</v>
      </c>
      <c r="P64" s="154">
        <v>249.52</v>
      </c>
      <c r="Q64" s="42">
        <v>109440</v>
      </c>
      <c r="R64" s="1">
        <v>0.98199999999999998</v>
      </c>
      <c r="S64" s="36">
        <v>94.919590643274859</v>
      </c>
      <c r="T64" s="24">
        <f t="shared" si="26"/>
        <v>103880</v>
      </c>
      <c r="U64" s="205">
        <f t="shared" si="27"/>
        <v>107470.08</v>
      </c>
    </row>
    <row r="65" spans="1:21" x14ac:dyDescent="0.2">
      <c r="A65" s="22">
        <v>43948</v>
      </c>
      <c r="B65" s="154">
        <v>579</v>
      </c>
      <c r="C65" s="42">
        <v>73440</v>
      </c>
      <c r="D65" s="3">
        <v>0.97099999999999997</v>
      </c>
      <c r="E65" s="36">
        <v>92.952069716775597</v>
      </c>
      <c r="F65" s="9">
        <f t="shared" si="32"/>
        <v>68264</v>
      </c>
      <c r="G65" s="240">
        <f t="shared" si="33"/>
        <v>71310.240000000005</v>
      </c>
      <c r="I65" s="154">
        <v>190.27</v>
      </c>
      <c r="J65" s="42">
        <v>104400</v>
      </c>
      <c r="K65" s="1">
        <v>0.97099999999999997</v>
      </c>
      <c r="L65" s="36">
        <v>94.267241379310335</v>
      </c>
      <c r="M65" s="24">
        <f t="shared" si="28"/>
        <v>98414.999999999985</v>
      </c>
      <c r="N65" s="205">
        <f t="shared" si="29"/>
        <v>101372.4</v>
      </c>
      <c r="O65" s="22">
        <v>43948</v>
      </c>
      <c r="P65" s="154">
        <v>249</v>
      </c>
      <c r="Q65" s="42">
        <v>109440</v>
      </c>
      <c r="R65" s="1">
        <v>0.98099999999999998</v>
      </c>
      <c r="S65" s="36">
        <v>94.919590643274859</v>
      </c>
      <c r="T65" s="24">
        <f t="shared" si="26"/>
        <v>103880</v>
      </c>
      <c r="U65" s="205">
        <f t="shared" si="27"/>
        <v>107360.64</v>
      </c>
    </row>
    <row r="66" spans="1:21" ht="13.9" customHeight="1" x14ac:dyDescent="0.2">
      <c r="B66" s="232">
        <v>583</v>
      </c>
      <c r="C66" s="43">
        <v>73440</v>
      </c>
      <c r="D66" s="261">
        <v>0.97599999999999998</v>
      </c>
      <c r="E66" s="233">
        <v>92.864923747276691</v>
      </c>
      <c r="F66" s="94">
        <f t="shared" si="32"/>
        <v>68200</v>
      </c>
      <c r="G66" s="262">
        <f t="shared" si="33"/>
        <v>71677.440000000002</v>
      </c>
      <c r="I66" s="229"/>
      <c r="J66" s="241"/>
      <c r="K66" s="242" t="s">
        <v>1</v>
      </c>
      <c r="L66" s="256">
        <v>94.267241379310335</v>
      </c>
      <c r="M66" s="250">
        <f>SUM(M46:M65)</f>
        <v>1924560</v>
      </c>
      <c r="N66" s="250">
        <f>SUM(N46:N65)</f>
        <v>2017634.4</v>
      </c>
      <c r="P66" s="154">
        <v>250</v>
      </c>
      <c r="Q66" s="42">
        <v>109440</v>
      </c>
      <c r="R66" s="1">
        <v>0.98899999999999999</v>
      </c>
      <c r="S66" s="36">
        <v>94.919590643274859</v>
      </c>
      <c r="T66" s="24">
        <f t="shared" si="26"/>
        <v>103880</v>
      </c>
      <c r="U66" s="205">
        <f t="shared" si="27"/>
        <v>108236.16</v>
      </c>
    </row>
    <row r="67" spans="1:21" x14ac:dyDescent="0.2">
      <c r="A67" s="22">
        <v>43949</v>
      </c>
      <c r="B67" s="154">
        <v>579.35</v>
      </c>
      <c r="C67" s="42">
        <v>73440</v>
      </c>
      <c r="D67" s="3">
        <v>0.96899999999999997</v>
      </c>
      <c r="E67" s="36">
        <v>92.864923747276691</v>
      </c>
      <c r="F67" s="9">
        <f t="shared" ref="F67:F72" si="34">C67*E67/100</f>
        <v>68200</v>
      </c>
      <c r="G67" s="240">
        <f t="shared" ref="G67:G72" si="35">C67*D67</f>
        <v>71163.360000000001</v>
      </c>
      <c r="I67" s="198"/>
      <c r="J67" s="116"/>
      <c r="K67" s="128"/>
      <c r="L67" s="117"/>
      <c r="M67" s="61"/>
      <c r="N67" s="259"/>
      <c r="O67" s="22">
        <v>43949</v>
      </c>
      <c r="P67" s="154">
        <v>250</v>
      </c>
      <c r="Q67" s="42">
        <v>109440</v>
      </c>
      <c r="R67" s="1">
        <v>0.97699999999999998</v>
      </c>
      <c r="S67" s="36">
        <v>94.919590643274859</v>
      </c>
      <c r="T67" s="24">
        <f t="shared" si="26"/>
        <v>103880</v>
      </c>
      <c r="U67" s="205">
        <f t="shared" si="27"/>
        <v>106922.88</v>
      </c>
    </row>
    <row r="68" spans="1:21" ht="12.75" customHeight="1" x14ac:dyDescent="0.2">
      <c r="B68" s="154">
        <v>581.97</v>
      </c>
      <c r="C68" s="42">
        <v>73440</v>
      </c>
      <c r="D68" s="3">
        <v>0.98699999999999999</v>
      </c>
      <c r="E68" s="36">
        <v>92.047930283224403</v>
      </c>
      <c r="F68" s="9">
        <f t="shared" si="34"/>
        <v>67600</v>
      </c>
      <c r="G68" s="240">
        <f t="shared" si="35"/>
        <v>72485.279999999999</v>
      </c>
      <c r="I68" s="113"/>
      <c r="J68" s="258"/>
      <c r="K68" s="258"/>
      <c r="L68" s="86"/>
      <c r="M68" s="251"/>
      <c r="N68" s="257"/>
      <c r="P68" s="154">
        <v>249.56</v>
      </c>
      <c r="Q68" s="42">
        <v>109440</v>
      </c>
      <c r="R68" s="1">
        <v>0.98299999999999998</v>
      </c>
      <c r="S68" s="36">
        <v>94.919590643274859</v>
      </c>
      <c r="T68" s="24">
        <f t="shared" si="26"/>
        <v>103880</v>
      </c>
      <c r="U68" s="205">
        <f t="shared" si="27"/>
        <v>107579.52</v>
      </c>
    </row>
    <row r="69" spans="1:21" x14ac:dyDescent="0.2">
      <c r="A69" s="22">
        <v>43950</v>
      </c>
      <c r="B69" s="154">
        <v>580.04</v>
      </c>
      <c r="C69" s="42">
        <v>73440</v>
      </c>
      <c r="D69" s="3">
        <v>0.93200000000000005</v>
      </c>
      <c r="E69" s="36">
        <v>85.054466230936825</v>
      </c>
      <c r="F69" s="9">
        <f t="shared" si="34"/>
        <v>62464</v>
      </c>
      <c r="G69" s="240">
        <f t="shared" si="35"/>
        <v>68446.080000000002</v>
      </c>
      <c r="I69" s="251"/>
      <c r="J69" s="86"/>
      <c r="K69" s="251"/>
      <c r="L69" s="114"/>
      <c r="M69" s="251"/>
      <c r="N69" s="194"/>
      <c r="O69" s="22">
        <v>43950</v>
      </c>
      <c r="P69" s="154">
        <v>249.46</v>
      </c>
      <c r="Q69" s="42">
        <v>109440</v>
      </c>
      <c r="R69" s="1">
        <v>0.92600000000000005</v>
      </c>
      <c r="S69" s="36">
        <v>90.173611111111114</v>
      </c>
      <c r="T69" s="24">
        <f t="shared" si="26"/>
        <v>98686</v>
      </c>
      <c r="U69" s="205">
        <f t="shared" si="27"/>
        <v>101341.44</v>
      </c>
    </row>
    <row r="70" spans="1:21" ht="13.9" customHeight="1" x14ac:dyDescent="0.2">
      <c r="B70" s="154">
        <v>582.62</v>
      </c>
      <c r="C70" s="42">
        <v>73440</v>
      </c>
      <c r="D70" s="3">
        <v>0.99990000000000001</v>
      </c>
      <c r="E70" s="36">
        <v>99.433551198257078</v>
      </c>
      <c r="F70" s="9">
        <f t="shared" si="34"/>
        <v>73024</v>
      </c>
      <c r="G70" s="240">
        <f t="shared" si="35"/>
        <v>73432.656000000003</v>
      </c>
      <c r="I70" s="59"/>
      <c r="J70" s="59"/>
      <c r="K70" s="59"/>
      <c r="L70" s="59"/>
      <c r="M70" s="59"/>
      <c r="N70" s="59"/>
      <c r="P70" s="154">
        <v>250.02</v>
      </c>
      <c r="Q70" s="42">
        <v>109440</v>
      </c>
      <c r="R70" s="1">
        <v>0.98899999999999999</v>
      </c>
      <c r="S70" s="36">
        <v>94.919590643274859</v>
      </c>
      <c r="T70" s="24">
        <f t="shared" si="26"/>
        <v>103880</v>
      </c>
      <c r="U70" s="205">
        <f t="shared" si="27"/>
        <v>108236.16</v>
      </c>
    </row>
    <row r="71" spans="1:21" ht="14.25" customHeight="1" x14ac:dyDescent="0.2">
      <c r="A71" s="22">
        <v>43951</v>
      </c>
      <c r="B71" s="154">
        <v>580.92999999999995</v>
      </c>
      <c r="C71" s="42">
        <v>73440</v>
      </c>
      <c r="D71" s="3">
        <v>0.96</v>
      </c>
      <c r="E71" s="36">
        <v>93.071895424836597</v>
      </c>
      <c r="F71" s="9">
        <f t="shared" si="34"/>
        <v>68352</v>
      </c>
      <c r="G71" s="240">
        <f t="shared" si="35"/>
        <v>70502.399999999994</v>
      </c>
      <c r="I71" s="194"/>
      <c r="J71" s="113"/>
      <c r="K71" s="86"/>
      <c r="L71" s="114"/>
      <c r="M71" s="251"/>
      <c r="N71" s="257"/>
      <c r="O71" s="22">
        <v>43951</v>
      </c>
      <c r="P71" s="154">
        <v>249.41</v>
      </c>
      <c r="Q71" s="42">
        <v>109440</v>
      </c>
      <c r="R71" s="1">
        <v>0.97699999999999998</v>
      </c>
      <c r="S71" s="36">
        <v>94.919590643274859</v>
      </c>
      <c r="T71" s="24">
        <f t="shared" si="26"/>
        <v>103880</v>
      </c>
      <c r="U71" s="205">
        <f t="shared" si="27"/>
        <v>106922.88</v>
      </c>
    </row>
    <row r="72" spans="1:21" x14ac:dyDescent="0.2">
      <c r="B72" s="154">
        <v>581.83000000000004</v>
      </c>
      <c r="C72" s="42">
        <v>73440</v>
      </c>
      <c r="D72" s="3">
        <v>0.97299999999999998</v>
      </c>
      <c r="E72" s="36">
        <v>94.117647058823522</v>
      </c>
      <c r="F72" s="9">
        <f t="shared" si="34"/>
        <v>69119.999999999985</v>
      </c>
      <c r="G72" s="240">
        <f t="shared" si="35"/>
        <v>71457.119999999995</v>
      </c>
      <c r="I72" s="194"/>
      <c r="J72" s="113"/>
      <c r="K72" s="86"/>
      <c r="L72" s="114"/>
      <c r="M72" s="251"/>
      <c r="N72" s="257"/>
      <c r="P72" s="154">
        <v>251.02</v>
      </c>
      <c r="Q72" s="42">
        <v>109440</v>
      </c>
      <c r="R72" s="1">
        <v>0.98599999999999999</v>
      </c>
      <c r="S72" s="36">
        <v>97.292580409356717</v>
      </c>
      <c r="T72" s="24">
        <f t="shared" si="26"/>
        <v>106476.99999999999</v>
      </c>
      <c r="U72" s="205">
        <f t="shared" si="27"/>
        <v>107907.84</v>
      </c>
    </row>
    <row r="73" spans="1:21" x14ac:dyDescent="0.2">
      <c r="B73" s="231">
        <f>AVERAGE(B61:B72)</f>
        <v>581.33249999999998</v>
      </c>
      <c r="C73" s="241"/>
      <c r="D73" s="242" t="s">
        <v>1</v>
      </c>
      <c r="E73" s="50">
        <f>F73/G73</f>
        <v>0.94987517886755612</v>
      </c>
      <c r="F73" s="250">
        <f>SUM(F61:F72)</f>
        <v>807312</v>
      </c>
      <c r="G73" s="250">
        <f>SUM(G61:G72)</f>
        <v>849913.77599999995</v>
      </c>
      <c r="I73" s="113"/>
      <c r="J73" s="258"/>
      <c r="K73" s="258"/>
      <c r="L73" s="114"/>
      <c r="M73" s="251"/>
      <c r="N73" s="251"/>
      <c r="O73" s="22"/>
      <c r="P73" s="260"/>
      <c r="Q73" s="241"/>
      <c r="R73" s="242" t="s">
        <v>1</v>
      </c>
      <c r="S73" s="50">
        <f>T73/U73</f>
        <v>0.95089536990762169</v>
      </c>
      <c r="T73" s="231">
        <f>SUM(T43:T72)</f>
        <v>3038490</v>
      </c>
      <c r="U73" s="231">
        <f>SUM(U43:U72)</f>
        <v>3195398.88</v>
      </c>
    </row>
    <row r="74" spans="1:21" x14ac:dyDescent="0.2">
      <c r="B74" s="266"/>
      <c r="C74" s="266"/>
      <c r="D74" s="266"/>
      <c r="E74" s="266"/>
      <c r="F74" s="266"/>
      <c r="G74" s="266"/>
      <c r="I74" s="251"/>
      <c r="J74" s="86"/>
      <c r="K74" s="251"/>
      <c r="L74" s="114"/>
      <c r="M74" s="251"/>
      <c r="N74" s="194"/>
      <c r="P74" s="198"/>
      <c r="Q74" s="116"/>
      <c r="R74" s="128"/>
      <c r="S74" s="117"/>
      <c r="T74" s="61"/>
      <c r="U74" s="259"/>
    </row>
    <row r="75" spans="1:21" x14ac:dyDescent="0.2">
      <c r="A75" s="22"/>
      <c r="B75" s="265"/>
      <c r="C75" s="265"/>
      <c r="D75" s="265"/>
      <c r="E75" s="265"/>
      <c r="F75" s="265"/>
      <c r="G75" s="265"/>
      <c r="I75" s="115"/>
      <c r="J75" s="115"/>
      <c r="K75" s="225"/>
      <c r="L75" s="86"/>
      <c r="M75" s="225"/>
      <c r="N75" s="225"/>
      <c r="O75" s="22"/>
      <c r="P75" s="113"/>
      <c r="Q75" s="258"/>
      <c r="R75" s="258"/>
      <c r="S75" s="86"/>
      <c r="T75" s="257"/>
      <c r="U75" s="257"/>
    </row>
    <row r="76" spans="1:21" x14ac:dyDescent="0.2">
      <c r="B76" s="265"/>
      <c r="C76" s="265"/>
      <c r="D76" s="265"/>
      <c r="E76" s="265"/>
      <c r="F76" s="265"/>
      <c r="G76" s="265"/>
      <c r="I76" s="225"/>
      <c r="K76" s="225"/>
      <c r="L76" s="225"/>
      <c r="M76" s="225"/>
      <c r="N76" s="225"/>
      <c r="P76" s="113"/>
      <c r="Q76" s="86"/>
      <c r="R76" s="251"/>
      <c r="S76" s="114"/>
      <c r="T76" s="251"/>
      <c r="U76" s="194"/>
    </row>
    <row r="77" spans="1:21" x14ac:dyDescent="0.2">
      <c r="B77" s="265"/>
      <c r="C77" s="265"/>
      <c r="D77" s="265"/>
      <c r="E77" s="265"/>
      <c r="F77" s="265"/>
      <c r="G77" s="265"/>
      <c r="H77" s="22"/>
      <c r="I77" s="225"/>
      <c r="K77" s="225"/>
      <c r="L77" s="225"/>
      <c r="M77" s="225"/>
      <c r="N77" s="225"/>
      <c r="O77" s="22"/>
      <c r="P77" s="59"/>
      <c r="Q77" s="59"/>
      <c r="R77" s="59"/>
      <c r="S77" s="59"/>
      <c r="T77" s="59"/>
      <c r="U77" s="59"/>
    </row>
    <row r="78" spans="1:21" x14ac:dyDescent="0.2">
      <c r="A78" s="22"/>
      <c r="B78" s="194"/>
      <c r="C78" s="113"/>
      <c r="D78" s="5"/>
      <c r="E78" s="114"/>
      <c r="F78" s="251"/>
      <c r="G78" s="257"/>
      <c r="H78" s="22"/>
      <c r="I78" s="59"/>
      <c r="K78" s="225"/>
      <c r="L78" s="225"/>
      <c r="M78" s="225"/>
      <c r="N78" s="225"/>
      <c r="O78" s="22"/>
      <c r="P78" s="194"/>
      <c r="Q78" s="113"/>
      <c r="R78" s="86"/>
      <c r="S78" s="114"/>
      <c r="T78" s="251"/>
      <c r="U78" s="257"/>
    </row>
    <row r="79" spans="1:21" x14ac:dyDescent="0.2">
      <c r="B79" s="194"/>
      <c r="C79" s="113"/>
      <c r="D79" s="5"/>
      <c r="E79" s="114"/>
      <c r="F79" s="251"/>
      <c r="G79" s="257"/>
      <c r="I79" s="59"/>
      <c r="K79" s="225"/>
      <c r="L79" s="225"/>
      <c r="M79" s="225"/>
      <c r="N79" s="225"/>
      <c r="P79" s="194"/>
      <c r="Q79" s="113"/>
      <c r="R79" s="86"/>
      <c r="S79" s="114"/>
      <c r="T79" s="251"/>
      <c r="U79" s="257"/>
    </row>
    <row r="80" spans="1:21" x14ac:dyDescent="0.2">
      <c r="A80" s="22"/>
      <c r="B80" s="113"/>
      <c r="C80" s="258"/>
      <c r="D80" s="258"/>
      <c r="E80" s="86"/>
      <c r="F80" s="251"/>
      <c r="G80" s="251"/>
      <c r="H80" s="22"/>
      <c r="I80" s="59"/>
      <c r="K80" s="59"/>
      <c r="L80" s="224"/>
      <c r="M80" s="224"/>
      <c r="N80" s="224"/>
      <c r="O80" s="22"/>
      <c r="P80" s="194"/>
      <c r="Q80" s="113"/>
      <c r="R80" s="86"/>
      <c r="S80" s="114"/>
      <c r="T80" s="251"/>
      <c r="U80" s="257"/>
    </row>
    <row r="81" spans="1:21" x14ac:dyDescent="0.2">
      <c r="B81" s="113"/>
      <c r="C81" s="5"/>
      <c r="D81" s="251"/>
      <c r="E81" s="114"/>
      <c r="F81" s="251"/>
      <c r="G81" s="194"/>
      <c r="I81" s="225"/>
      <c r="K81" s="225"/>
      <c r="L81" s="225"/>
      <c r="M81" s="225"/>
      <c r="N81" s="225"/>
      <c r="P81" s="194"/>
      <c r="Q81" s="113"/>
      <c r="R81" s="86"/>
      <c r="S81" s="114"/>
      <c r="T81" s="251"/>
      <c r="U81" s="257"/>
    </row>
    <row r="82" spans="1:21" x14ac:dyDescent="0.2">
      <c r="B82" s="115"/>
      <c r="C82" s="115"/>
      <c r="D82" s="251"/>
      <c r="E82" s="86"/>
      <c r="F82" s="251"/>
      <c r="G82" s="251"/>
      <c r="I82" s="225"/>
      <c r="K82" s="225"/>
      <c r="L82" s="225"/>
      <c r="M82" s="225"/>
      <c r="N82" s="225"/>
      <c r="P82" s="113"/>
      <c r="Q82" s="258"/>
      <c r="R82" s="258"/>
      <c r="S82" s="86"/>
      <c r="T82" s="251"/>
      <c r="U82" s="257"/>
    </row>
    <row r="83" spans="1:21" x14ac:dyDescent="0.2">
      <c r="B83" s="59"/>
      <c r="C83" s="59"/>
      <c r="D83" s="225"/>
      <c r="E83" s="225"/>
      <c r="F83" s="225"/>
      <c r="G83" s="225"/>
      <c r="I83" s="59"/>
      <c r="K83" s="225"/>
      <c r="L83" s="225"/>
      <c r="M83" s="225"/>
      <c r="N83" s="225"/>
      <c r="P83" s="113"/>
      <c r="Q83" s="86"/>
      <c r="R83" s="225"/>
      <c r="S83" s="114"/>
      <c r="T83" s="225"/>
    </row>
    <row r="84" spans="1:21" ht="13.5" customHeight="1" x14ac:dyDescent="0.2">
      <c r="B84" s="279"/>
      <c r="C84" s="279"/>
      <c r="D84" s="279"/>
      <c r="E84" s="224"/>
      <c r="F84" s="224"/>
      <c r="G84" s="224"/>
      <c r="I84" s="279"/>
      <c r="J84" s="279"/>
      <c r="K84" s="279"/>
      <c r="L84" s="224"/>
      <c r="M84" s="224"/>
      <c r="N84" s="224"/>
      <c r="P84" s="113"/>
      <c r="Q84" s="86"/>
      <c r="R84" s="225"/>
      <c r="S84" s="114"/>
      <c r="T84" s="225"/>
    </row>
    <row r="85" spans="1:21" x14ac:dyDescent="0.2">
      <c r="B85" s="225"/>
      <c r="C85" s="5"/>
      <c r="D85" s="225"/>
      <c r="E85" s="225"/>
      <c r="F85" s="225"/>
      <c r="G85" s="225"/>
      <c r="I85" s="225"/>
      <c r="J85" s="5"/>
      <c r="K85" s="225"/>
      <c r="L85" s="225"/>
      <c r="M85" s="225"/>
      <c r="N85" s="225"/>
      <c r="P85" s="113"/>
      <c r="Q85" s="86"/>
      <c r="R85" s="225"/>
      <c r="S85" s="114"/>
      <c r="T85" s="225"/>
    </row>
    <row r="86" spans="1:21" x14ac:dyDescent="0.2">
      <c r="B86" s="225"/>
      <c r="C86" s="5"/>
      <c r="D86" s="225"/>
      <c r="E86" s="225"/>
      <c r="F86" s="225"/>
      <c r="G86" s="225"/>
      <c r="I86" s="225"/>
      <c r="J86" s="5"/>
      <c r="K86" s="225"/>
      <c r="L86" s="225"/>
      <c r="M86" s="225"/>
      <c r="N86" s="225"/>
      <c r="P86" s="115"/>
      <c r="Q86" s="115"/>
      <c r="R86" s="225"/>
      <c r="S86" s="86"/>
      <c r="T86" s="225"/>
    </row>
    <row r="87" spans="1:21" x14ac:dyDescent="0.2">
      <c r="B87" s="225"/>
      <c r="C87" s="5"/>
      <c r="D87" s="225"/>
      <c r="E87" s="225"/>
      <c r="F87" s="225"/>
      <c r="G87" s="225"/>
      <c r="I87" s="225"/>
      <c r="J87" s="5"/>
      <c r="K87" s="225"/>
      <c r="L87" s="225"/>
      <c r="M87" s="225"/>
      <c r="N87" s="225"/>
      <c r="P87" s="225"/>
      <c r="Q87" s="5"/>
      <c r="R87" s="225"/>
    </row>
    <row r="88" spans="1:21" x14ac:dyDescent="0.2">
      <c r="B88" s="225"/>
      <c r="C88" s="5"/>
      <c r="D88" s="225"/>
      <c r="E88" s="225"/>
      <c r="F88" s="225"/>
      <c r="G88" s="225"/>
      <c r="I88" s="225"/>
      <c r="J88" s="5"/>
      <c r="K88" s="225"/>
      <c r="L88" s="225"/>
      <c r="M88" s="225"/>
      <c r="N88" s="225"/>
      <c r="P88" s="225"/>
      <c r="Q88" s="5"/>
      <c r="R88" s="225"/>
    </row>
    <row r="89" spans="1:21" x14ac:dyDescent="0.2">
      <c r="A89" s="22"/>
      <c r="B89" s="225"/>
      <c r="C89" s="5"/>
      <c r="D89" s="225"/>
      <c r="E89" s="225"/>
      <c r="F89" s="225"/>
      <c r="G89" s="225"/>
      <c r="H89" s="22"/>
      <c r="I89" s="225"/>
      <c r="J89" s="5"/>
      <c r="K89" s="225"/>
      <c r="L89" s="225"/>
      <c r="M89" s="225"/>
      <c r="N89" s="225"/>
      <c r="O89" s="22"/>
      <c r="P89" s="225"/>
      <c r="Q89" s="5"/>
      <c r="R89" s="225"/>
    </row>
    <row r="90" spans="1:21" x14ac:dyDescent="0.2">
      <c r="B90" s="225"/>
      <c r="C90" s="5"/>
      <c r="D90" s="225"/>
      <c r="E90" s="225"/>
      <c r="F90" s="225"/>
      <c r="G90" s="225"/>
      <c r="I90" s="225"/>
      <c r="J90" s="5"/>
      <c r="K90" s="225"/>
      <c r="L90" s="225"/>
      <c r="M90" s="225"/>
      <c r="N90" s="225"/>
      <c r="P90" s="225"/>
      <c r="Q90" s="5"/>
      <c r="R90" s="225"/>
    </row>
    <row r="91" spans="1:21" x14ac:dyDescent="0.2">
      <c r="B91" s="279"/>
      <c r="C91" s="279"/>
      <c r="D91" s="225"/>
      <c r="E91" s="225"/>
      <c r="F91" s="225"/>
      <c r="G91" s="225"/>
      <c r="I91" s="279"/>
      <c r="J91" s="279"/>
      <c r="K91" s="225"/>
      <c r="L91" s="225"/>
      <c r="M91" s="225"/>
      <c r="N91" s="225"/>
      <c r="P91" s="279"/>
      <c r="Q91" s="279"/>
      <c r="R91" s="225"/>
    </row>
  </sheetData>
  <mergeCells count="25">
    <mergeCell ref="P42:U42"/>
    <mergeCell ref="B20:G20"/>
    <mergeCell ref="C39:D39"/>
    <mergeCell ref="B41:G41"/>
    <mergeCell ref="B84:D84"/>
    <mergeCell ref="I84:K84"/>
    <mergeCell ref="Q25:R25"/>
    <mergeCell ref="P27:U27"/>
    <mergeCell ref="Q40:R40"/>
    <mergeCell ref="B91:C91"/>
    <mergeCell ref="I91:J91"/>
    <mergeCell ref="P91:Q91"/>
    <mergeCell ref="B60:G60"/>
    <mergeCell ref="B1:F1"/>
    <mergeCell ref="I1:M1"/>
    <mergeCell ref="P1:T1"/>
    <mergeCell ref="B3:G3"/>
    <mergeCell ref="I3:N3"/>
    <mergeCell ref="P3:U3"/>
    <mergeCell ref="J44:K44"/>
    <mergeCell ref="I45:N45"/>
    <mergeCell ref="C58:D58"/>
    <mergeCell ref="Q8:R8"/>
    <mergeCell ref="C18:D18"/>
    <mergeCell ref="P10:U10"/>
  </mergeCells>
  <printOptions horizontalCentered="1"/>
  <pageMargins left="0.11811023622047245" right="0.11811023622047245" top="0.15748031496062992" bottom="0.15748031496062992" header="0.31496062992125984" footer="0.31496062992125984"/>
  <pageSetup paperSize="9" scale="54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C4194-1411-4040-A64A-CE4A550DA6F1}">
  <sheetPr>
    <pageSetUpPr fitToPage="1"/>
  </sheetPr>
  <dimension ref="A1:U91"/>
  <sheetViews>
    <sheetView tabSelected="1" view="pageBreakPreview" zoomScale="95" zoomScaleSheetLayoutView="95" workbookViewId="0">
      <pane ySplit="2" topLeftCell="A51" activePane="bottomLeft" state="frozen"/>
      <selection pane="bottomLeft" activeCell="A70" activeCellId="1" sqref="O74 A70"/>
    </sheetView>
  </sheetViews>
  <sheetFormatPr defaultColWidth="8.85546875" defaultRowHeight="14.25" x14ac:dyDescent="0.2"/>
  <cols>
    <col min="1" max="1" width="12.28515625" style="11" bestFit="1" customWidth="1"/>
    <col min="2" max="2" width="12" style="12" customWidth="1"/>
    <col min="3" max="3" width="10.7109375" style="12" customWidth="1"/>
    <col min="4" max="4" width="12.42578125" style="12" customWidth="1"/>
    <col min="5" max="5" width="11.7109375" style="12" customWidth="1"/>
    <col min="6" max="6" width="15.7109375" style="12" customWidth="1"/>
    <col min="7" max="7" width="14.7109375" style="12" customWidth="1"/>
    <col min="8" max="8" width="12.28515625" style="11" bestFit="1" customWidth="1"/>
    <col min="9" max="9" width="12.5703125" style="12" customWidth="1"/>
    <col min="10" max="10" width="10.7109375" style="12" customWidth="1"/>
    <col min="11" max="11" width="12.85546875" style="12" customWidth="1"/>
    <col min="12" max="12" width="11.7109375" style="12" customWidth="1"/>
    <col min="13" max="13" width="15.28515625" style="12" customWidth="1"/>
    <col min="14" max="14" width="15.28515625" style="12" bestFit="1" customWidth="1"/>
    <col min="15" max="15" width="12.28515625" style="11" bestFit="1" customWidth="1"/>
    <col min="16" max="16" width="12.28515625" style="12" customWidth="1"/>
    <col min="17" max="17" width="10.7109375" style="12" customWidth="1"/>
    <col min="18" max="18" width="13.42578125" style="12" customWidth="1"/>
    <col min="19" max="19" width="11.5703125" style="12" customWidth="1"/>
    <col min="20" max="20" width="15.85546875" style="12" customWidth="1"/>
    <col min="21" max="21" width="15.28515625" style="12" bestFit="1" customWidth="1"/>
    <col min="22" max="16384" width="8.85546875" style="12"/>
  </cols>
  <sheetData>
    <row r="1" spans="1:21" ht="15" x14ac:dyDescent="0.25">
      <c r="B1" s="288" t="s">
        <v>6</v>
      </c>
      <c r="C1" s="289"/>
      <c r="D1" s="289"/>
      <c r="E1" s="289"/>
      <c r="F1" s="289"/>
      <c r="G1" s="253"/>
      <c r="I1" s="290" t="s">
        <v>9</v>
      </c>
      <c r="J1" s="291"/>
      <c r="K1" s="291"/>
      <c r="L1" s="291"/>
      <c r="M1" s="291"/>
      <c r="N1" s="253"/>
      <c r="P1" s="290" t="s">
        <v>7</v>
      </c>
      <c r="Q1" s="291"/>
      <c r="R1" s="291"/>
      <c r="S1" s="291"/>
      <c r="T1" s="291"/>
    </row>
    <row r="2" spans="1:21" ht="76.5" x14ac:dyDescent="0.2">
      <c r="B2" s="13" t="s">
        <v>48</v>
      </c>
      <c r="C2" s="145" t="s">
        <v>52</v>
      </c>
      <c r="D2" s="145" t="s">
        <v>49</v>
      </c>
      <c r="E2" s="13" t="s">
        <v>50</v>
      </c>
      <c r="F2" s="146" t="s">
        <v>5</v>
      </c>
      <c r="G2" s="146" t="s">
        <v>51</v>
      </c>
      <c r="I2" s="13" t="s">
        <v>48</v>
      </c>
      <c r="J2" s="145" t="s">
        <v>52</v>
      </c>
      <c r="K2" s="145" t="s">
        <v>49</v>
      </c>
      <c r="L2" s="13" t="s">
        <v>50</v>
      </c>
      <c r="M2" s="146" t="s">
        <v>5</v>
      </c>
      <c r="N2" s="146" t="s">
        <v>51</v>
      </c>
      <c r="P2" s="13" t="s">
        <v>48</v>
      </c>
      <c r="Q2" s="145" t="s">
        <v>52</v>
      </c>
      <c r="R2" s="145" t="s">
        <v>49</v>
      </c>
      <c r="S2" s="13" t="s">
        <v>50</v>
      </c>
      <c r="T2" s="146" t="s">
        <v>5</v>
      </c>
      <c r="U2" s="146" t="s">
        <v>51</v>
      </c>
    </row>
    <row r="3" spans="1:21" ht="13.9" customHeight="1" x14ac:dyDescent="0.2">
      <c r="A3" s="46"/>
      <c r="B3" s="312" t="s">
        <v>60</v>
      </c>
      <c r="C3" s="313"/>
      <c r="D3" s="313"/>
      <c r="E3" s="313"/>
      <c r="F3" s="313"/>
      <c r="G3" s="314"/>
      <c r="H3" s="46"/>
      <c r="I3" s="281" t="s">
        <v>13</v>
      </c>
      <c r="J3" s="281"/>
      <c r="K3" s="281"/>
      <c r="L3" s="281"/>
      <c r="M3" s="281"/>
      <c r="N3" s="281"/>
      <c r="O3" s="46"/>
      <c r="P3" s="281" t="s">
        <v>20</v>
      </c>
      <c r="Q3" s="281"/>
      <c r="R3" s="281"/>
      <c r="S3" s="281"/>
      <c r="T3" s="281"/>
      <c r="U3" s="281"/>
    </row>
    <row r="4" spans="1:21" ht="13.9" customHeight="1" x14ac:dyDescent="0.2">
      <c r="A4" s="22">
        <v>43952</v>
      </c>
      <c r="B4" s="206">
        <v>581.5</v>
      </c>
      <c r="C4" s="207">
        <v>73440</v>
      </c>
      <c r="D4" s="269">
        <v>0.95499999999999996</v>
      </c>
      <c r="E4" s="208">
        <v>92.026143790849673</v>
      </c>
      <c r="F4" s="24">
        <f t="shared" ref="F4" si="0">C4*E4/100</f>
        <v>67584</v>
      </c>
      <c r="G4" s="205">
        <f t="shared" ref="G4" si="1">C4*D4</f>
        <v>70135.199999999997</v>
      </c>
      <c r="H4" s="22">
        <v>43952</v>
      </c>
      <c r="I4" s="179">
        <v>190.68</v>
      </c>
      <c r="J4" s="101">
        <v>104400</v>
      </c>
      <c r="K4" s="78">
        <v>0.97199999999999998</v>
      </c>
      <c r="L4" s="79">
        <v>90.775862068965523</v>
      </c>
      <c r="M4" s="9">
        <f t="shared" ref="M4" si="2">J4*L4/100</f>
        <v>94770</v>
      </c>
      <c r="N4" s="240">
        <f t="shared" ref="N4" si="3">J4*K4</f>
        <v>101476.8</v>
      </c>
      <c r="O4" s="22">
        <v>43952</v>
      </c>
      <c r="P4" s="179">
        <v>249.47</v>
      </c>
      <c r="Q4" s="101">
        <v>109440</v>
      </c>
      <c r="R4" s="78">
        <v>0.97699999999999998</v>
      </c>
      <c r="S4" s="79">
        <v>94.919590643274859</v>
      </c>
      <c r="T4" s="9">
        <f t="shared" ref="T4" si="4">Q4*S4/100</f>
        <v>103880</v>
      </c>
      <c r="U4" s="240">
        <f t="shared" ref="U4" si="5">Q4*R4</f>
        <v>106922.88</v>
      </c>
    </row>
    <row r="5" spans="1:21" ht="12.75" customHeight="1" x14ac:dyDescent="0.2">
      <c r="B5" s="153">
        <v>581.91</v>
      </c>
      <c r="C5" s="204">
        <v>73440</v>
      </c>
      <c r="D5" s="10">
        <v>0.96699999999999997</v>
      </c>
      <c r="E5" s="31">
        <v>88.888888888888886</v>
      </c>
      <c r="F5" s="9">
        <f t="shared" ref="F5" si="6">C5*E5/100</f>
        <v>65280</v>
      </c>
      <c r="G5" s="240">
        <f t="shared" ref="G5" si="7">C5*D5</f>
        <v>71016.479999999996</v>
      </c>
      <c r="I5" s="154">
        <v>190.41</v>
      </c>
      <c r="J5" s="42">
        <v>104400</v>
      </c>
      <c r="K5" s="1">
        <v>0.97799999999999998</v>
      </c>
      <c r="L5" s="36">
        <v>94.267241379310335</v>
      </c>
      <c r="M5" s="24">
        <f t="shared" ref="M5:M11" si="8">J5*L5/100</f>
        <v>98414.999999999985</v>
      </c>
      <c r="N5" s="205">
        <f t="shared" ref="N5:N11" si="9">J5*K5</f>
        <v>102103.2</v>
      </c>
      <c r="P5" s="154">
        <v>249.01400000000001</v>
      </c>
      <c r="Q5" s="42">
        <v>109440</v>
      </c>
      <c r="R5" s="1">
        <v>0.98599999999999999</v>
      </c>
      <c r="S5" s="36">
        <v>94.919590643274859</v>
      </c>
      <c r="T5" s="9">
        <f t="shared" ref="T5:T9" si="10">Q5*S5/100</f>
        <v>103880</v>
      </c>
      <c r="U5" s="240">
        <f t="shared" ref="U5:U9" si="11">Q5*R5</f>
        <v>107907.84</v>
      </c>
    </row>
    <row r="6" spans="1:21" x14ac:dyDescent="0.2">
      <c r="B6" s="211">
        <f>AVERAGE(B4:B5)</f>
        <v>581.70499999999993</v>
      </c>
      <c r="C6" s="308" t="s">
        <v>1</v>
      </c>
      <c r="D6" s="309"/>
      <c r="E6" s="37">
        <f>F6/G6</f>
        <v>0.94128528969687086</v>
      </c>
      <c r="F6" s="267">
        <f>SUM(F4:F5)</f>
        <v>132864</v>
      </c>
      <c r="G6" s="211">
        <f>SUM(G4:G5)</f>
        <v>141151.67999999999</v>
      </c>
      <c r="H6" s="22">
        <v>43953</v>
      </c>
      <c r="I6" s="154">
        <v>191</v>
      </c>
      <c r="J6" s="42">
        <v>104400</v>
      </c>
      <c r="K6" s="1">
        <v>0.95799999999999996</v>
      </c>
      <c r="L6" s="36">
        <v>94.267241379310335</v>
      </c>
      <c r="M6" s="24">
        <f t="shared" si="8"/>
        <v>98414.999999999985</v>
      </c>
      <c r="N6" s="205">
        <f t="shared" si="9"/>
        <v>100015.2</v>
      </c>
      <c r="O6" s="22">
        <v>43953</v>
      </c>
      <c r="P6" s="154">
        <v>249.12</v>
      </c>
      <c r="Q6" s="42">
        <v>109440</v>
      </c>
      <c r="R6" s="1">
        <v>0.97699999999999998</v>
      </c>
      <c r="S6" s="36">
        <v>94.919590643274859</v>
      </c>
      <c r="T6" s="9">
        <f t="shared" si="10"/>
        <v>103880</v>
      </c>
      <c r="U6" s="240">
        <f t="shared" si="11"/>
        <v>106922.88</v>
      </c>
    </row>
    <row r="7" spans="1:21" x14ac:dyDescent="0.2">
      <c r="B7" s="154"/>
      <c r="C7" s="42"/>
      <c r="D7" s="3"/>
      <c r="E7" s="36"/>
      <c r="F7" s="9"/>
      <c r="G7" s="240"/>
      <c r="I7" s="154">
        <v>189.54</v>
      </c>
      <c r="J7" s="42">
        <v>104400</v>
      </c>
      <c r="K7" s="1">
        <v>0.97899999999999998</v>
      </c>
      <c r="L7" s="36">
        <v>94.267241379310335</v>
      </c>
      <c r="M7" s="24">
        <f t="shared" si="8"/>
        <v>98414.999999999985</v>
      </c>
      <c r="N7" s="205">
        <f t="shared" si="9"/>
        <v>102207.59999999999</v>
      </c>
      <c r="P7" s="154">
        <v>247.47</v>
      </c>
      <c r="Q7" s="42">
        <v>109440</v>
      </c>
      <c r="R7" s="1">
        <v>0.98599999999999999</v>
      </c>
      <c r="S7" s="36">
        <v>97.292580409356717</v>
      </c>
      <c r="T7" s="9">
        <f t="shared" si="10"/>
        <v>106476.99999999999</v>
      </c>
      <c r="U7" s="240">
        <f t="shared" si="11"/>
        <v>107907.84</v>
      </c>
    </row>
    <row r="8" spans="1:21" ht="13.9" customHeight="1" x14ac:dyDescent="0.2">
      <c r="A8" s="45"/>
      <c r="B8" s="293" t="s">
        <v>10</v>
      </c>
      <c r="C8" s="294"/>
      <c r="D8" s="294"/>
      <c r="E8" s="294"/>
      <c r="F8" s="294"/>
      <c r="G8" s="299"/>
      <c r="H8" s="22">
        <v>43954</v>
      </c>
      <c r="I8" s="154">
        <v>190.04</v>
      </c>
      <c r="J8" s="42">
        <v>104400</v>
      </c>
      <c r="K8" s="1">
        <v>0.96799999999999997</v>
      </c>
      <c r="L8" s="36">
        <v>90.775862068965523</v>
      </c>
      <c r="M8" s="24">
        <f t="shared" si="8"/>
        <v>94770</v>
      </c>
      <c r="N8" s="205">
        <f t="shared" si="9"/>
        <v>101059.2</v>
      </c>
      <c r="O8" s="22">
        <v>43954</v>
      </c>
      <c r="P8" s="154">
        <v>249.68</v>
      </c>
      <c r="Q8" s="42">
        <v>109440</v>
      </c>
      <c r="R8" s="1">
        <v>0.97799999999999998</v>
      </c>
      <c r="S8" s="36">
        <v>97.292580409356717</v>
      </c>
      <c r="T8" s="9">
        <f t="shared" si="10"/>
        <v>106476.99999999999</v>
      </c>
      <c r="U8" s="240">
        <f t="shared" si="11"/>
        <v>107032.31999999999</v>
      </c>
    </row>
    <row r="9" spans="1:21" x14ac:dyDescent="0.2">
      <c r="A9" s="22">
        <v>43953</v>
      </c>
      <c r="B9" s="154">
        <v>349.75</v>
      </c>
      <c r="C9" s="42">
        <v>90000</v>
      </c>
      <c r="D9" s="3">
        <v>0.80400000000000005</v>
      </c>
      <c r="E9" s="36">
        <v>63.573333333333338</v>
      </c>
      <c r="F9" s="24">
        <f t="shared" ref="F9" si="12">C9*E9/100</f>
        <v>57216</v>
      </c>
      <c r="G9" s="205">
        <f t="shared" ref="G9" si="13">C9*D9</f>
        <v>72360</v>
      </c>
      <c r="I9" s="154">
        <v>190.12</v>
      </c>
      <c r="J9" s="42">
        <v>104400</v>
      </c>
      <c r="K9" s="1">
        <v>0.97499999999999998</v>
      </c>
      <c r="L9" s="36">
        <v>94.267241379310335</v>
      </c>
      <c r="M9" s="24">
        <f t="shared" si="8"/>
        <v>98414.999999999985</v>
      </c>
      <c r="N9" s="205">
        <f t="shared" si="9"/>
        <v>101790</v>
      </c>
      <c r="P9" s="232">
        <v>248.83</v>
      </c>
      <c r="Q9" s="43">
        <v>109440</v>
      </c>
      <c r="R9" s="44">
        <v>0.98599999999999999</v>
      </c>
      <c r="S9" s="233">
        <v>94.919590643274859</v>
      </c>
      <c r="T9" s="9">
        <f t="shared" si="10"/>
        <v>103880</v>
      </c>
      <c r="U9" s="240">
        <f t="shared" si="11"/>
        <v>107907.84</v>
      </c>
    </row>
    <row r="10" spans="1:21" x14ac:dyDescent="0.2">
      <c r="B10" s="154">
        <v>352.83</v>
      </c>
      <c r="C10" s="42">
        <v>90000</v>
      </c>
      <c r="D10" s="3">
        <v>0.97699999999999998</v>
      </c>
      <c r="E10" s="36">
        <v>93.373333333333335</v>
      </c>
      <c r="F10" s="24">
        <f t="shared" ref="F10:F26" si="14">C10*E10/100</f>
        <v>84036</v>
      </c>
      <c r="G10" s="205">
        <f t="shared" ref="G10:G26" si="15">C10*D10</f>
        <v>87930</v>
      </c>
      <c r="H10" s="22">
        <v>43955</v>
      </c>
      <c r="I10" s="154">
        <v>190.43</v>
      </c>
      <c r="J10" s="42">
        <v>104400</v>
      </c>
      <c r="K10" s="1">
        <v>0.999</v>
      </c>
      <c r="L10" s="36">
        <v>97.758620689655174</v>
      </c>
      <c r="M10" s="24">
        <f t="shared" si="8"/>
        <v>102060</v>
      </c>
      <c r="N10" s="205">
        <f t="shared" si="9"/>
        <v>104295.6</v>
      </c>
      <c r="P10" s="211">
        <f>AVERAGE(P4:P9)</f>
        <v>248.93066666666667</v>
      </c>
      <c r="Q10" s="308" t="s">
        <v>1</v>
      </c>
      <c r="R10" s="309"/>
      <c r="S10" s="37">
        <f>T10/U10</f>
        <v>0.97498051509645667</v>
      </c>
      <c r="T10" s="268">
        <f>SUM(T4:T9)</f>
        <v>628474</v>
      </c>
      <c r="U10" s="211">
        <f>SUM(U4:U9)</f>
        <v>644601.59999999986</v>
      </c>
    </row>
    <row r="11" spans="1:21" ht="14.25" customHeight="1" x14ac:dyDescent="0.2">
      <c r="A11" s="22">
        <v>43954</v>
      </c>
      <c r="B11" s="154">
        <v>351.37</v>
      </c>
      <c r="C11" s="42">
        <v>90000</v>
      </c>
      <c r="D11" s="3">
        <v>0.98499999999999999</v>
      </c>
      <c r="E11" s="36">
        <v>93.373333333333335</v>
      </c>
      <c r="F11" s="24">
        <f t="shared" si="14"/>
        <v>84036</v>
      </c>
      <c r="G11" s="205">
        <f t="shared" si="15"/>
        <v>88650</v>
      </c>
      <c r="H11" s="60"/>
      <c r="I11" s="232">
        <v>190.33</v>
      </c>
      <c r="J11" s="43">
        <v>104400</v>
      </c>
      <c r="K11" s="44">
        <v>0.999</v>
      </c>
      <c r="L11" s="233">
        <v>97.758620689655174</v>
      </c>
      <c r="M11" s="24">
        <f t="shared" si="8"/>
        <v>102060</v>
      </c>
      <c r="N11" s="205">
        <f t="shared" si="9"/>
        <v>104295.6</v>
      </c>
      <c r="P11" s="272"/>
      <c r="Q11" s="272"/>
      <c r="R11" s="272"/>
      <c r="S11" s="272"/>
      <c r="T11" s="274"/>
      <c r="U11" s="273"/>
    </row>
    <row r="12" spans="1:21" ht="12.75" customHeight="1" x14ac:dyDescent="0.2">
      <c r="B12" s="154">
        <v>351.54</v>
      </c>
      <c r="C12" s="42">
        <v>90000</v>
      </c>
      <c r="D12" s="3">
        <v>0.98599999999999999</v>
      </c>
      <c r="E12" s="36">
        <v>95.36</v>
      </c>
      <c r="F12" s="24">
        <f t="shared" si="14"/>
        <v>85824</v>
      </c>
      <c r="G12" s="205">
        <f t="shared" si="15"/>
        <v>88740</v>
      </c>
      <c r="I12" s="211">
        <f>AVERAGE(I4:I11)</f>
        <v>190.31874999999999</v>
      </c>
      <c r="J12" s="308" t="s">
        <v>1</v>
      </c>
      <c r="K12" s="309"/>
      <c r="L12" s="37">
        <f>M12/N12</f>
        <v>0.96338519549627333</v>
      </c>
      <c r="M12" s="268">
        <f>SUM(M4:M11)</f>
        <v>787320</v>
      </c>
      <c r="N12" s="211">
        <f>SUM(N4:N11)</f>
        <v>817243.2</v>
      </c>
      <c r="O12" s="45"/>
      <c r="P12" s="281" t="s">
        <v>24</v>
      </c>
      <c r="Q12" s="281"/>
      <c r="R12" s="281"/>
      <c r="S12" s="281"/>
      <c r="T12" s="281"/>
      <c r="U12" s="281"/>
    </row>
    <row r="13" spans="1:21" ht="14.25" customHeight="1" x14ac:dyDescent="0.2">
      <c r="A13" s="22">
        <v>43955</v>
      </c>
      <c r="B13" s="154">
        <v>351.31</v>
      </c>
      <c r="C13" s="42">
        <v>91440</v>
      </c>
      <c r="D13" s="3">
        <v>0.98699999999999999</v>
      </c>
      <c r="E13" s="36">
        <v>95.813648293963254</v>
      </c>
      <c r="F13" s="24">
        <f t="shared" si="14"/>
        <v>87612</v>
      </c>
      <c r="G13" s="205">
        <f t="shared" si="15"/>
        <v>90251.28</v>
      </c>
      <c r="I13" s="56"/>
      <c r="J13" s="56"/>
      <c r="K13" s="56"/>
      <c r="L13" s="56"/>
      <c r="M13" s="24"/>
      <c r="N13" s="205"/>
      <c r="O13" s="22">
        <v>43955</v>
      </c>
      <c r="P13" s="179">
        <v>366.16</v>
      </c>
      <c r="Q13" s="101">
        <v>84240</v>
      </c>
      <c r="R13" s="78">
        <v>0.90600000000000003</v>
      </c>
      <c r="S13" s="87">
        <v>55.555555555555557</v>
      </c>
      <c r="T13" s="9">
        <f t="shared" ref="T13" si="16">Q13*S13/100</f>
        <v>46800</v>
      </c>
      <c r="U13" s="240">
        <f t="shared" ref="U13" si="17">Q13*R13</f>
        <v>76321.440000000002</v>
      </c>
    </row>
    <row r="14" spans="1:21" ht="13.9" customHeight="1" x14ac:dyDescent="0.2">
      <c r="A14" s="60"/>
      <c r="B14" s="154">
        <v>350.95</v>
      </c>
      <c r="C14" s="42">
        <v>91440</v>
      </c>
      <c r="D14" s="3">
        <v>0.97199999999999998</v>
      </c>
      <c r="E14" s="36">
        <v>93.858267716535437</v>
      </c>
      <c r="F14" s="24">
        <f t="shared" si="14"/>
        <v>85824</v>
      </c>
      <c r="G14" s="205">
        <f t="shared" si="15"/>
        <v>88879.679999999993</v>
      </c>
      <c r="H14" s="45"/>
      <c r="I14" s="281" t="s">
        <v>21</v>
      </c>
      <c r="J14" s="281"/>
      <c r="K14" s="281"/>
      <c r="L14" s="281"/>
      <c r="M14" s="281"/>
      <c r="N14" s="281"/>
      <c r="O14" s="60"/>
      <c r="P14" s="154">
        <v>366.06</v>
      </c>
      <c r="Q14" s="42">
        <v>84240</v>
      </c>
      <c r="R14" s="1">
        <v>0.97799999999999998</v>
      </c>
      <c r="S14" s="36">
        <v>70.370370370370367</v>
      </c>
      <c r="T14" s="9">
        <f t="shared" ref="T14:T18" si="18">Q14*S14/100</f>
        <v>59280</v>
      </c>
      <c r="U14" s="240">
        <f t="shared" ref="U14:U18" si="19">Q14*R14</f>
        <v>82386.720000000001</v>
      </c>
    </row>
    <row r="15" spans="1:21" x14ac:dyDescent="0.2">
      <c r="A15" s="98">
        <v>43956</v>
      </c>
      <c r="B15" s="154">
        <v>351.25</v>
      </c>
      <c r="C15" s="42">
        <v>91440</v>
      </c>
      <c r="D15" s="3">
        <v>0.97599999999999998</v>
      </c>
      <c r="E15" s="36">
        <v>93.858267716535437</v>
      </c>
      <c r="F15" s="24">
        <f t="shared" si="14"/>
        <v>85824</v>
      </c>
      <c r="G15" s="205">
        <f t="shared" si="15"/>
        <v>89245.440000000002</v>
      </c>
      <c r="H15" s="98">
        <v>43956</v>
      </c>
      <c r="I15" s="179">
        <v>263.55</v>
      </c>
      <c r="J15" s="101">
        <v>104400</v>
      </c>
      <c r="K15" s="78">
        <v>0.81899999999999995</v>
      </c>
      <c r="L15" s="87">
        <v>61.655172413793103</v>
      </c>
      <c r="M15" s="24">
        <f t="shared" ref="M15" si="20">J15*L15/100</f>
        <v>64368</v>
      </c>
      <c r="N15" s="205">
        <f t="shared" ref="N15" si="21">J15*K15</f>
        <v>85503.599999999991</v>
      </c>
      <c r="O15" s="98">
        <v>43956</v>
      </c>
      <c r="P15" s="154">
        <v>364.83</v>
      </c>
      <c r="Q15" s="42">
        <v>84240</v>
      </c>
      <c r="R15" s="1">
        <v>0.95799999999999996</v>
      </c>
      <c r="S15" s="36">
        <v>94.444444444444443</v>
      </c>
      <c r="T15" s="9">
        <f t="shared" si="18"/>
        <v>79560</v>
      </c>
      <c r="U15" s="240">
        <f t="shared" si="19"/>
        <v>80701.919999999998</v>
      </c>
    </row>
    <row r="16" spans="1:21" x14ac:dyDescent="0.2">
      <c r="B16" s="154">
        <v>350.48</v>
      </c>
      <c r="C16" s="42">
        <v>92160</v>
      </c>
      <c r="D16" s="3">
        <v>0.98399999999999999</v>
      </c>
      <c r="E16" s="36">
        <v>93.125</v>
      </c>
      <c r="F16" s="24">
        <f t="shared" si="14"/>
        <v>85824</v>
      </c>
      <c r="G16" s="205">
        <f t="shared" si="15"/>
        <v>90685.440000000002</v>
      </c>
      <c r="I16" s="154">
        <v>262.41000000000003</v>
      </c>
      <c r="J16" s="42">
        <v>104400</v>
      </c>
      <c r="K16" s="1">
        <v>0.97799999999999998</v>
      </c>
      <c r="L16" s="36">
        <v>93.624521072796938</v>
      </c>
      <c r="M16" s="24">
        <f t="shared" ref="M16:M32" si="22">J16*L16/100</f>
        <v>97744</v>
      </c>
      <c r="N16" s="205">
        <f t="shared" ref="N16:N32" si="23">J16*K16</f>
        <v>102103.2</v>
      </c>
      <c r="P16" s="154">
        <v>363.81</v>
      </c>
      <c r="Q16" s="42">
        <v>82800</v>
      </c>
      <c r="R16" s="1">
        <v>0.97299999999999998</v>
      </c>
      <c r="S16" s="36">
        <v>94.20289855072464</v>
      </c>
      <c r="T16" s="9">
        <f t="shared" si="18"/>
        <v>78000</v>
      </c>
      <c r="U16" s="240">
        <f t="shared" si="19"/>
        <v>80564.399999999994</v>
      </c>
    </row>
    <row r="17" spans="1:21" x14ac:dyDescent="0.2">
      <c r="A17" s="22">
        <v>43957</v>
      </c>
      <c r="B17" s="154">
        <v>350.91</v>
      </c>
      <c r="C17" s="42">
        <v>92880</v>
      </c>
      <c r="D17" s="3">
        <v>0.97599999999999998</v>
      </c>
      <c r="E17" s="36">
        <v>94.328165374676999</v>
      </c>
      <c r="F17" s="24">
        <f t="shared" si="14"/>
        <v>87612</v>
      </c>
      <c r="G17" s="205">
        <f t="shared" si="15"/>
        <v>90650.880000000005</v>
      </c>
      <c r="H17" s="22">
        <v>43957</v>
      </c>
      <c r="I17" s="154">
        <v>261.93</v>
      </c>
      <c r="J17" s="42">
        <v>104400</v>
      </c>
      <c r="K17" s="1">
        <v>0.96299999999999997</v>
      </c>
      <c r="L17" s="36">
        <v>93.624521072796938</v>
      </c>
      <c r="M17" s="24">
        <f t="shared" si="22"/>
        <v>97744</v>
      </c>
      <c r="N17" s="205">
        <f t="shared" si="23"/>
        <v>100537.2</v>
      </c>
      <c r="O17" s="22">
        <v>43957</v>
      </c>
      <c r="P17" s="154">
        <v>362.23</v>
      </c>
      <c r="Q17" s="42">
        <v>82800</v>
      </c>
      <c r="R17" s="1">
        <v>0.96299999999999997</v>
      </c>
      <c r="S17" s="36">
        <v>94.20289855072464</v>
      </c>
      <c r="T17" s="9">
        <f t="shared" si="18"/>
        <v>78000</v>
      </c>
      <c r="U17" s="240">
        <f t="shared" si="19"/>
        <v>79736.399999999994</v>
      </c>
    </row>
    <row r="18" spans="1:21" ht="14.25" customHeight="1" x14ac:dyDescent="0.2">
      <c r="B18" s="154">
        <v>352.75</v>
      </c>
      <c r="C18" s="42">
        <v>93600</v>
      </c>
      <c r="D18" s="3">
        <v>0.98299999999999998</v>
      </c>
      <c r="E18" s="36">
        <v>95.512820512820511</v>
      </c>
      <c r="F18" s="24">
        <f t="shared" si="14"/>
        <v>89400</v>
      </c>
      <c r="G18" s="205">
        <f t="shared" si="15"/>
        <v>92008.8</v>
      </c>
      <c r="I18" s="154">
        <v>262.77</v>
      </c>
      <c r="J18" s="42">
        <v>104400</v>
      </c>
      <c r="K18" s="1">
        <v>0.97599999999999998</v>
      </c>
      <c r="L18" s="36">
        <v>93.624521072796938</v>
      </c>
      <c r="M18" s="24">
        <f t="shared" si="22"/>
        <v>97744</v>
      </c>
      <c r="N18" s="205">
        <f t="shared" si="23"/>
        <v>101894.39999999999</v>
      </c>
      <c r="P18" s="232">
        <v>362.29</v>
      </c>
      <c r="Q18" s="43">
        <v>82800</v>
      </c>
      <c r="R18" s="44">
        <v>0.98199999999999998</v>
      </c>
      <c r="S18" s="233">
        <v>94.20289855072464</v>
      </c>
      <c r="T18" s="9">
        <f t="shared" si="18"/>
        <v>78000</v>
      </c>
      <c r="U18" s="240">
        <f t="shared" si="19"/>
        <v>81309.600000000006</v>
      </c>
    </row>
    <row r="19" spans="1:21" x14ac:dyDescent="0.2">
      <c r="A19" s="22">
        <v>43958</v>
      </c>
      <c r="B19" s="154">
        <v>350.58</v>
      </c>
      <c r="C19" s="42">
        <v>93600</v>
      </c>
      <c r="D19" s="3">
        <v>0.98</v>
      </c>
      <c r="E19" s="36">
        <v>95.512820512820511</v>
      </c>
      <c r="F19" s="24">
        <f t="shared" si="14"/>
        <v>89400</v>
      </c>
      <c r="G19" s="205">
        <f t="shared" si="15"/>
        <v>91728</v>
      </c>
      <c r="H19" s="22">
        <v>43958</v>
      </c>
      <c r="I19" s="154">
        <v>262.83</v>
      </c>
      <c r="J19" s="42">
        <v>104400</v>
      </c>
      <c r="K19" s="1">
        <v>0.95699999999999996</v>
      </c>
      <c r="L19" s="36">
        <v>91.340996168582379</v>
      </c>
      <c r="M19" s="24">
        <f t="shared" si="22"/>
        <v>95360</v>
      </c>
      <c r="N19" s="205">
        <f t="shared" si="23"/>
        <v>99910.8</v>
      </c>
      <c r="P19" s="211">
        <f>AVERAGE(P13:P18)</f>
        <v>364.23</v>
      </c>
      <c r="Q19" s="308" t="s">
        <v>1</v>
      </c>
      <c r="R19" s="309"/>
      <c r="S19" s="37">
        <f>T19/U19</f>
        <v>0.87239528761852303</v>
      </c>
      <c r="T19" s="268">
        <f>SUM(T13:T18)</f>
        <v>419640</v>
      </c>
      <c r="U19" s="211">
        <f>SUM(U13:U18)</f>
        <v>481020.48</v>
      </c>
    </row>
    <row r="20" spans="1:21" x14ac:dyDescent="0.2">
      <c r="B20" s="154">
        <v>351.88</v>
      </c>
      <c r="C20" s="42">
        <v>93600</v>
      </c>
      <c r="D20" s="3">
        <v>0.97899999999999998</v>
      </c>
      <c r="E20" s="36">
        <v>95.512820512820511</v>
      </c>
      <c r="F20" s="24">
        <f t="shared" si="14"/>
        <v>89400</v>
      </c>
      <c r="G20" s="205">
        <f t="shared" si="15"/>
        <v>91634.4</v>
      </c>
      <c r="I20" s="154">
        <v>263.7</v>
      </c>
      <c r="J20" s="42">
        <v>104400</v>
      </c>
      <c r="K20" s="1">
        <v>0.97599999999999998</v>
      </c>
      <c r="L20" s="36">
        <v>93.624521072796938</v>
      </c>
      <c r="M20" s="24">
        <f t="shared" si="22"/>
        <v>97744</v>
      </c>
      <c r="N20" s="205">
        <f t="shared" si="23"/>
        <v>101894.39999999999</v>
      </c>
      <c r="P20" s="272"/>
      <c r="Q20" s="272"/>
      <c r="R20" s="272"/>
      <c r="S20" s="272"/>
      <c r="T20" s="93"/>
      <c r="U20" s="273"/>
    </row>
    <row r="21" spans="1:21" x14ac:dyDescent="0.2">
      <c r="A21" s="22">
        <v>43959</v>
      </c>
      <c r="B21" s="154">
        <v>351.42</v>
      </c>
      <c r="C21" s="42">
        <v>93600</v>
      </c>
      <c r="D21" s="3">
        <v>0.98</v>
      </c>
      <c r="E21" s="36">
        <v>95.512820512820511</v>
      </c>
      <c r="F21" s="24">
        <f t="shared" si="14"/>
        <v>89400</v>
      </c>
      <c r="G21" s="205">
        <f t="shared" si="15"/>
        <v>91728</v>
      </c>
      <c r="H21" s="22">
        <v>43959</v>
      </c>
      <c r="I21" s="154">
        <v>263.31</v>
      </c>
      <c r="J21" s="42">
        <v>104400</v>
      </c>
      <c r="K21" s="1">
        <v>0.96399999999999997</v>
      </c>
      <c r="L21" s="36">
        <v>93.624521072796938</v>
      </c>
      <c r="M21" s="24">
        <f t="shared" si="22"/>
        <v>97744</v>
      </c>
      <c r="N21" s="205">
        <f t="shared" si="23"/>
        <v>100641.59999999999</v>
      </c>
      <c r="O21" s="45"/>
      <c r="P21" s="280" t="s">
        <v>47</v>
      </c>
      <c r="Q21" s="280"/>
      <c r="R21" s="280"/>
      <c r="S21" s="280"/>
      <c r="T21" s="280"/>
      <c r="U21" s="280"/>
    </row>
    <row r="22" spans="1:21" x14ac:dyDescent="0.2">
      <c r="B22" s="154">
        <v>351.44</v>
      </c>
      <c r="C22" s="42">
        <v>93600</v>
      </c>
      <c r="D22" s="3">
        <v>0.98799999999999999</v>
      </c>
      <c r="E22" s="36">
        <v>97.42307692307692</v>
      </c>
      <c r="F22" s="24">
        <f t="shared" si="14"/>
        <v>91188</v>
      </c>
      <c r="G22" s="205">
        <f t="shared" si="15"/>
        <v>92476.800000000003</v>
      </c>
      <c r="I22" s="154">
        <v>262.08</v>
      </c>
      <c r="J22" s="42">
        <v>104400</v>
      </c>
      <c r="K22" s="1">
        <v>0.97299999999999998</v>
      </c>
      <c r="L22" s="36">
        <v>95.908045977011497</v>
      </c>
      <c r="M22" s="24">
        <f t="shared" si="22"/>
        <v>100128</v>
      </c>
      <c r="N22" s="205">
        <f t="shared" si="23"/>
        <v>101581.2</v>
      </c>
      <c r="O22" s="22">
        <v>43958</v>
      </c>
      <c r="P22" s="179">
        <v>454.6</v>
      </c>
      <c r="Q22" s="101">
        <v>70560</v>
      </c>
      <c r="R22" s="78">
        <v>0.88800000000000001</v>
      </c>
      <c r="S22" s="87">
        <v>56.12244897959183</v>
      </c>
      <c r="T22" s="9">
        <f t="shared" ref="T22" si="24">Q22*S22/100</f>
        <v>39599.999999999993</v>
      </c>
      <c r="U22" s="240">
        <f t="shared" ref="U22" si="25">Q22*R22</f>
        <v>62657.279999999999</v>
      </c>
    </row>
    <row r="23" spans="1:21" x14ac:dyDescent="0.2">
      <c r="A23" s="22">
        <v>43960</v>
      </c>
      <c r="B23" s="154">
        <v>350.87</v>
      </c>
      <c r="C23" s="42">
        <v>93600</v>
      </c>
      <c r="D23" s="3">
        <v>0.98299999999999998</v>
      </c>
      <c r="E23" s="36">
        <v>95.512820512820511</v>
      </c>
      <c r="F23" s="24">
        <f t="shared" si="14"/>
        <v>89400</v>
      </c>
      <c r="G23" s="205">
        <f t="shared" si="15"/>
        <v>92008.8</v>
      </c>
      <c r="H23" s="22">
        <v>43960</v>
      </c>
      <c r="I23" s="154">
        <v>262.89</v>
      </c>
      <c r="J23" s="42">
        <v>104400</v>
      </c>
      <c r="K23" s="1">
        <v>0.94599999999999995</v>
      </c>
      <c r="L23" s="36">
        <v>91.340996168582379</v>
      </c>
      <c r="M23" s="24">
        <f t="shared" si="22"/>
        <v>95360</v>
      </c>
      <c r="N23" s="205">
        <f t="shared" si="23"/>
        <v>98762.4</v>
      </c>
      <c r="P23" s="154">
        <v>455.63</v>
      </c>
      <c r="Q23" s="42">
        <v>70560</v>
      </c>
      <c r="R23" s="1">
        <v>0.97099999999999997</v>
      </c>
      <c r="S23" s="36">
        <v>96.530612244897966</v>
      </c>
      <c r="T23" s="9">
        <f t="shared" ref="T23:T43" si="26">Q23*S23/100</f>
        <v>68112.000000000015</v>
      </c>
      <c r="U23" s="240">
        <f t="shared" ref="U23:U43" si="27">Q23*R23</f>
        <v>68513.759999999995</v>
      </c>
    </row>
    <row r="24" spans="1:21" x14ac:dyDescent="0.2">
      <c r="B24" s="154">
        <v>351.87</v>
      </c>
      <c r="C24" s="42">
        <v>93600</v>
      </c>
      <c r="D24" s="3">
        <v>0.98799999999999999</v>
      </c>
      <c r="E24" s="36">
        <v>97.42307692307692</v>
      </c>
      <c r="F24" s="24">
        <f t="shared" si="14"/>
        <v>91188</v>
      </c>
      <c r="G24" s="205">
        <f t="shared" si="15"/>
        <v>92476.800000000003</v>
      </c>
      <c r="I24" s="154">
        <v>263.02</v>
      </c>
      <c r="J24" s="42">
        <v>104400</v>
      </c>
      <c r="K24" s="1">
        <v>0.97499999999999998</v>
      </c>
      <c r="L24" s="36">
        <v>93.624521072796938</v>
      </c>
      <c r="M24" s="24">
        <f t="shared" si="22"/>
        <v>97744</v>
      </c>
      <c r="N24" s="205">
        <f t="shared" si="23"/>
        <v>101790</v>
      </c>
      <c r="O24" s="22">
        <v>43959</v>
      </c>
      <c r="P24" s="154">
        <v>457.41</v>
      </c>
      <c r="Q24" s="42">
        <v>70560</v>
      </c>
      <c r="R24" s="1">
        <v>0.93400000000000005</v>
      </c>
      <c r="S24" s="36">
        <v>87.551020408163254</v>
      </c>
      <c r="T24" s="9">
        <f t="shared" si="26"/>
        <v>61775.999999999993</v>
      </c>
      <c r="U24" s="240">
        <f t="shared" si="27"/>
        <v>65903.040000000008</v>
      </c>
    </row>
    <row r="25" spans="1:21" ht="14.25" customHeight="1" x14ac:dyDescent="0.2">
      <c r="A25" s="22">
        <v>43961</v>
      </c>
      <c r="B25" s="154">
        <v>349.81</v>
      </c>
      <c r="C25" s="42">
        <v>93600</v>
      </c>
      <c r="D25" s="3">
        <v>0.98199999999999998</v>
      </c>
      <c r="E25" s="36">
        <v>97.42307692307692</v>
      </c>
      <c r="F25" s="24">
        <f t="shared" si="14"/>
        <v>91188</v>
      </c>
      <c r="G25" s="205">
        <f t="shared" si="15"/>
        <v>91915.199999999997</v>
      </c>
      <c r="H25" s="22">
        <v>43961</v>
      </c>
      <c r="I25" s="154">
        <v>263.75</v>
      </c>
      <c r="J25" s="42">
        <v>104400</v>
      </c>
      <c r="K25" s="1">
        <v>0.97</v>
      </c>
      <c r="L25" s="36">
        <v>91.340996168582379</v>
      </c>
      <c r="M25" s="24">
        <f t="shared" si="22"/>
        <v>95360</v>
      </c>
      <c r="N25" s="205">
        <f t="shared" si="23"/>
        <v>101268</v>
      </c>
      <c r="P25" s="154">
        <v>456.15</v>
      </c>
      <c r="Q25" s="42">
        <v>70560</v>
      </c>
      <c r="R25" s="1">
        <v>0.96099999999999997</v>
      </c>
      <c r="S25" s="36">
        <v>92.040816326530617</v>
      </c>
      <c r="T25" s="9">
        <f t="shared" si="26"/>
        <v>64944</v>
      </c>
      <c r="U25" s="240">
        <f t="shared" si="27"/>
        <v>67808.160000000003</v>
      </c>
    </row>
    <row r="26" spans="1:21" x14ac:dyDescent="0.2">
      <c r="B26" s="154">
        <v>351.95</v>
      </c>
      <c r="C26" s="42">
        <v>93600</v>
      </c>
      <c r="D26" s="3">
        <v>0.98699999999999999</v>
      </c>
      <c r="E26" s="36">
        <v>95.512820512820511</v>
      </c>
      <c r="F26" s="24">
        <f t="shared" si="14"/>
        <v>89400</v>
      </c>
      <c r="G26" s="205">
        <f t="shared" si="15"/>
        <v>92383.2</v>
      </c>
      <c r="I26" s="154">
        <v>263.31</v>
      </c>
      <c r="J26" s="42">
        <v>104400</v>
      </c>
      <c r="K26" s="1">
        <v>0.97599999999999998</v>
      </c>
      <c r="L26" s="36">
        <v>91.340996168582379</v>
      </c>
      <c r="M26" s="24">
        <f t="shared" si="22"/>
        <v>95360</v>
      </c>
      <c r="N26" s="205">
        <f t="shared" si="23"/>
        <v>101894.39999999999</v>
      </c>
      <c r="O26" s="22">
        <v>43960</v>
      </c>
      <c r="P26" s="154">
        <v>456.41</v>
      </c>
      <c r="Q26" s="42">
        <v>70560</v>
      </c>
      <c r="R26" s="1">
        <v>0.96</v>
      </c>
      <c r="S26" s="36">
        <v>89.795918367346943</v>
      </c>
      <c r="T26" s="9">
        <f t="shared" si="26"/>
        <v>63360</v>
      </c>
      <c r="U26" s="240">
        <f t="shared" si="27"/>
        <v>67737.599999999991</v>
      </c>
    </row>
    <row r="27" spans="1:21" ht="12.75" customHeight="1" x14ac:dyDescent="0.2">
      <c r="B27" s="211">
        <f>AVERAGE(B9:B26)</f>
        <v>351.27555555555551</v>
      </c>
      <c r="C27" s="308" t="s">
        <v>1</v>
      </c>
      <c r="D27" s="309"/>
      <c r="E27" s="37">
        <f>F27/G27</f>
        <v>0.96163972417759558</v>
      </c>
      <c r="F27" s="267">
        <f>SUM(F9:F26)</f>
        <v>1553772</v>
      </c>
      <c r="G27" s="211">
        <f>SUM(G9:G26)</f>
        <v>1615752.7200000002</v>
      </c>
      <c r="H27" s="22">
        <v>43962</v>
      </c>
      <c r="I27" s="154">
        <v>262.73</v>
      </c>
      <c r="J27" s="42">
        <v>104400</v>
      </c>
      <c r="K27" s="1">
        <v>0.96799999999999997</v>
      </c>
      <c r="L27" s="36">
        <v>91.340996168582379</v>
      </c>
      <c r="M27" s="24">
        <f t="shared" si="22"/>
        <v>95360</v>
      </c>
      <c r="N27" s="205">
        <f t="shared" si="23"/>
        <v>101059.2</v>
      </c>
      <c r="P27" s="154">
        <v>456.25</v>
      </c>
      <c r="Q27" s="42">
        <v>70560</v>
      </c>
      <c r="R27" s="1">
        <v>0.95399999999999996</v>
      </c>
      <c r="S27" s="36">
        <v>92.040816326530617</v>
      </c>
      <c r="T27" s="9">
        <f t="shared" si="26"/>
        <v>64944</v>
      </c>
      <c r="U27" s="240">
        <f t="shared" si="27"/>
        <v>67314.239999999991</v>
      </c>
    </row>
    <row r="28" spans="1:21" ht="12.75" customHeight="1" x14ac:dyDescent="0.2">
      <c r="B28" s="154"/>
      <c r="C28" s="42"/>
      <c r="D28" s="3"/>
      <c r="E28" s="36"/>
      <c r="F28" s="9"/>
      <c r="G28" s="240"/>
      <c r="I28" s="154">
        <v>262.16000000000003</v>
      </c>
      <c r="J28" s="42">
        <v>104400</v>
      </c>
      <c r="K28" s="1">
        <v>0.97499999999999998</v>
      </c>
      <c r="L28" s="36">
        <v>91.340996168582379</v>
      </c>
      <c r="M28" s="24">
        <f t="shared" si="22"/>
        <v>95360</v>
      </c>
      <c r="N28" s="205">
        <f t="shared" si="23"/>
        <v>101790</v>
      </c>
      <c r="O28" s="22">
        <v>43961</v>
      </c>
      <c r="P28" s="154">
        <v>456.18</v>
      </c>
      <c r="Q28" s="42">
        <v>70560</v>
      </c>
      <c r="R28" s="1">
        <v>0.96199999999999997</v>
      </c>
      <c r="S28" s="36">
        <v>94.285714285714278</v>
      </c>
      <c r="T28" s="9">
        <f t="shared" si="26"/>
        <v>66527.999999999985</v>
      </c>
      <c r="U28" s="240">
        <f t="shared" si="27"/>
        <v>67878.720000000001</v>
      </c>
    </row>
    <row r="29" spans="1:21" ht="12.75" customHeight="1" x14ac:dyDescent="0.2">
      <c r="A29" s="45"/>
      <c r="B29" s="293" t="s">
        <v>34</v>
      </c>
      <c r="C29" s="294"/>
      <c r="D29" s="294"/>
      <c r="E29" s="294"/>
      <c r="F29" s="294"/>
      <c r="G29" s="299"/>
      <c r="H29" s="22">
        <v>43963</v>
      </c>
      <c r="I29" s="154">
        <v>263.43</v>
      </c>
      <c r="J29" s="42">
        <v>104400</v>
      </c>
      <c r="K29" s="1">
        <v>0.97199999999999998</v>
      </c>
      <c r="L29" s="36">
        <v>93.624521072796938</v>
      </c>
      <c r="M29" s="24">
        <f t="shared" si="22"/>
        <v>97744</v>
      </c>
      <c r="N29" s="205">
        <f t="shared" si="23"/>
        <v>101476.8</v>
      </c>
      <c r="P29" s="154">
        <v>456.83</v>
      </c>
      <c r="Q29" s="42">
        <v>70560</v>
      </c>
      <c r="R29" s="1">
        <v>0.95599999999999996</v>
      </c>
      <c r="S29" s="36">
        <v>94.285714285714278</v>
      </c>
      <c r="T29" s="9">
        <f t="shared" si="26"/>
        <v>66527.999999999985</v>
      </c>
      <c r="U29" s="240">
        <f t="shared" si="27"/>
        <v>67455.360000000001</v>
      </c>
    </row>
    <row r="30" spans="1:21" ht="12.75" customHeight="1" x14ac:dyDescent="0.2">
      <c r="A30" s="22">
        <v>43962</v>
      </c>
      <c r="B30" s="154">
        <v>370.45</v>
      </c>
      <c r="C30" s="42">
        <v>86400</v>
      </c>
      <c r="D30" s="3">
        <v>0.97699999999999998</v>
      </c>
      <c r="E30" s="36">
        <v>57.8125</v>
      </c>
      <c r="F30" s="24">
        <f t="shared" ref="F30" si="28">C30*E30/100</f>
        <v>49950</v>
      </c>
      <c r="G30" s="205">
        <f t="shared" ref="G30" si="29">C30*D30</f>
        <v>84412.800000000003</v>
      </c>
      <c r="I30" s="154">
        <v>263.85000000000002</v>
      </c>
      <c r="J30" s="42">
        <v>104400</v>
      </c>
      <c r="K30" s="1">
        <v>0.94</v>
      </c>
      <c r="L30" s="36">
        <v>91.340996168582379</v>
      </c>
      <c r="M30" s="24">
        <f t="shared" si="22"/>
        <v>95360</v>
      </c>
      <c r="N30" s="205">
        <f t="shared" si="23"/>
        <v>98136</v>
      </c>
      <c r="O30" s="22">
        <v>43962</v>
      </c>
      <c r="P30" s="154">
        <v>456.93</v>
      </c>
      <c r="Q30" s="42">
        <v>70560</v>
      </c>
      <c r="R30" s="1">
        <v>0.96</v>
      </c>
      <c r="S30" s="36">
        <v>92.040816326530617</v>
      </c>
      <c r="T30" s="9">
        <f t="shared" si="26"/>
        <v>64944</v>
      </c>
      <c r="U30" s="240">
        <f t="shared" si="27"/>
        <v>67737.599999999991</v>
      </c>
    </row>
    <row r="31" spans="1:21" ht="14.25" customHeight="1" x14ac:dyDescent="0.2">
      <c r="B31" s="154">
        <v>371.12</v>
      </c>
      <c r="C31" s="42">
        <v>86400</v>
      </c>
      <c r="D31" s="3">
        <v>0.97599999999999998</v>
      </c>
      <c r="E31" s="36">
        <v>94.8125</v>
      </c>
      <c r="F31" s="24">
        <f t="shared" ref="F31:F41" si="30">C31*E31/100</f>
        <v>81918</v>
      </c>
      <c r="G31" s="205">
        <f t="shared" ref="G31:G41" si="31">C31*D31</f>
        <v>84326.399999999994</v>
      </c>
      <c r="H31" s="22">
        <v>43964</v>
      </c>
      <c r="I31" s="154">
        <v>262.27</v>
      </c>
      <c r="J31" s="42">
        <v>104400</v>
      </c>
      <c r="K31" s="1">
        <v>0.98299999999999998</v>
      </c>
      <c r="L31" s="36">
        <v>95.908045977011497</v>
      </c>
      <c r="M31" s="24">
        <f t="shared" si="22"/>
        <v>100128</v>
      </c>
      <c r="N31" s="205">
        <f t="shared" si="23"/>
        <v>102625.2</v>
      </c>
      <c r="P31" s="154">
        <v>455.08</v>
      </c>
      <c r="Q31" s="42">
        <v>70560</v>
      </c>
      <c r="R31" s="1">
        <v>0.95799999999999996</v>
      </c>
      <c r="S31" s="36">
        <v>94.285714285714278</v>
      </c>
      <c r="T31" s="9">
        <f t="shared" si="26"/>
        <v>66527.999999999985</v>
      </c>
      <c r="U31" s="240">
        <f t="shared" si="27"/>
        <v>67596.479999999996</v>
      </c>
    </row>
    <row r="32" spans="1:21" ht="14.25" customHeight="1" x14ac:dyDescent="0.2">
      <c r="A32" s="22">
        <v>43963</v>
      </c>
      <c r="B32" s="154">
        <v>371.7</v>
      </c>
      <c r="C32" s="42">
        <v>86400</v>
      </c>
      <c r="D32" s="3">
        <v>0.98099999999999998</v>
      </c>
      <c r="E32" s="36">
        <v>97.125</v>
      </c>
      <c r="F32" s="24">
        <f t="shared" si="30"/>
        <v>83916</v>
      </c>
      <c r="G32" s="205">
        <f t="shared" si="31"/>
        <v>84758.399999999994</v>
      </c>
      <c r="I32" s="271">
        <v>262.5</v>
      </c>
      <c r="J32" s="43">
        <v>104400</v>
      </c>
      <c r="K32" s="44">
        <v>0.97799999999999998</v>
      </c>
      <c r="L32" s="233">
        <v>91.340996168582379</v>
      </c>
      <c r="M32" s="24">
        <f t="shared" si="22"/>
        <v>95360</v>
      </c>
      <c r="N32" s="205">
        <f t="shared" si="23"/>
        <v>102103.2</v>
      </c>
      <c r="O32" s="22">
        <v>43963</v>
      </c>
      <c r="P32" s="154">
        <v>455.54</v>
      </c>
      <c r="Q32" s="42">
        <v>70560</v>
      </c>
      <c r="R32" s="1">
        <v>0.97</v>
      </c>
      <c r="S32" s="36">
        <v>92.040816326530617</v>
      </c>
      <c r="T32" s="9">
        <f t="shared" si="26"/>
        <v>64944</v>
      </c>
      <c r="U32" s="240">
        <f t="shared" si="27"/>
        <v>68443.199999999997</v>
      </c>
    </row>
    <row r="33" spans="1:21" ht="13.9" customHeight="1" x14ac:dyDescent="0.2">
      <c r="B33" s="154">
        <v>372.16</v>
      </c>
      <c r="C33" s="42">
        <v>86400</v>
      </c>
      <c r="D33" s="3">
        <v>0.97899999999999998</v>
      </c>
      <c r="E33" s="36">
        <v>94.8125</v>
      </c>
      <c r="F33" s="24">
        <f t="shared" si="30"/>
        <v>81918</v>
      </c>
      <c r="G33" s="205">
        <f t="shared" si="31"/>
        <v>84585.599999999991</v>
      </c>
      <c r="I33" s="211">
        <f>AVERAGE(I15:I32)</f>
        <v>262.91611111111109</v>
      </c>
      <c r="J33" s="308" t="s">
        <v>1</v>
      </c>
      <c r="K33" s="309"/>
      <c r="L33" s="37">
        <f>M33/N33</f>
        <v>0.9483318186280606</v>
      </c>
      <c r="M33" s="268">
        <f>SUM(M15:M32)</f>
        <v>1711712</v>
      </c>
      <c r="N33" s="211">
        <f>SUM(N15:N32)</f>
        <v>1804971.5999999996</v>
      </c>
      <c r="P33" s="154">
        <v>455.68</v>
      </c>
      <c r="Q33" s="42">
        <v>70560</v>
      </c>
      <c r="R33" s="1">
        <v>0.95799999999999996</v>
      </c>
      <c r="S33" s="36">
        <v>92.040816326530617</v>
      </c>
      <c r="T33" s="9">
        <f t="shared" si="26"/>
        <v>64944</v>
      </c>
      <c r="U33" s="240">
        <f t="shared" si="27"/>
        <v>67596.479999999996</v>
      </c>
    </row>
    <row r="34" spans="1:21" x14ac:dyDescent="0.2">
      <c r="A34" s="22">
        <v>43964</v>
      </c>
      <c r="B34" s="154">
        <v>371.19</v>
      </c>
      <c r="C34" s="42">
        <v>86400</v>
      </c>
      <c r="D34" s="3">
        <v>0.97399999999999998</v>
      </c>
      <c r="E34" s="36">
        <v>94.8125</v>
      </c>
      <c r="F34" s="24">
        <f t="shared" si="30"/>
        <v>81918</v>
      </c>
      <c r="G34" s="205">
        <f t="shared" si="31"/>
        <v>84153.599999999991</v>
      </c>
      <c r="I34" s="56"/>
      <c r="J34" s="56"/>
      <c r="K34" s="56"/>
      <c r="L34" s="56"/>
      <c r="M34" s="24"/>
      <c r="N34" s="205"/>
      <c r="O34" s="22">
        <v>43964</v>
      </c>
      <c r="P34" s="154">
        <v>456.14</v>
      </c>
      <c r="Q34" s="42">
        <v>70560</v>
      </c>
      <c r="R34" s="1">
        <v>0.97599999999999998</v>
      </c>
      <c r="S34" s="36">
        <v>94.285714285714278</v>
      </c>
      <c r="T34" s="9">
        <f t="shared" si="26"/>
        <v>66527.999999999985</v>
      </c>
      <c r="U34" s="240">
        <f t="shared" si="27"/>
        <v>68866.559999999998</v>
      </c>
    </row>
    <row r="35" spans="1:21" ht="12.75" customHeight="1" x14ac:dyDescent="0.2">
      <c r="B35" s="154">
        <v>371.97</v>
      </c>
      <c r="C35" s="42">
        <v>86400</v>
      </c>
      <c r="D35" s="3">
        <v>0.97799999999999998</v>
      </c>
      <c r="E35" s="36">
        <v>94.8125</v>
      </c>
      <c r="F35" s="24">
        <f t="shared" si="30"/>
        <v>81918</v>
      </c>
      <c r="G35" s="205">
        <f t="shared" si="31"/>
        <v>84499.199999999997</v>
      </c>
      <c r="H35" s="45"/>
      <c r="I35" s="281" t="s">
        <v>13</v>
      </c>
      <c r="J35" s="281"/>
      <c r="K35" s="281"/>
      <c r="L35" s="281"/>
      <c r="M35" s="281"/>
      <c r="N35" s="281"/>
      <c r="P35" s="154">
        <v>455.56</v>
      </c>
      <c r="Q35" s="42">
        <v>70560</v>
      </c>
      <c r="R35" s="1">
        <v>0.98699999999999999</v>
      </c>
      <c r="S35" s="36">
        <v>94.285714285714278</v>
      </c>
      <c r="T35" s="9">
        <f t="shared" si="26"/>
        <v>66527.999999999985</v>
      </c>
      <c r="U35" s="240">
        <f t="shared" si="27"/>
        <v>69642.720000000001</v>
      </c>
    </row>
    <row r="36" spans="1:21" x14ac:dyDescent="0.2">
      <c r="A36" s="22">
        <v>43965</v>
      </c>
      <c r="B36" s="154">
        <v>371.46</v>
      </c>
      <c r="C36" s="42">
        <v>86400</v>
      </c>
      <c r="D36" s="3">
        <v>0.98099999999999998</v>
      </c>
      <c r="E36" s="36">
        <v>94.8125</v>
      </c>
      <c r="F36" s="24">
        <f t="shared" si="30"/>
        <v>81918</v>
      </c>
      <c r="G36" s="205">
        <f t="shared" si="31"/>
        <v>84758.399999999994</v>
      </c>
      <c r="H36" s="22">
        <v>43965</v>
      </c>
      <c r="I36" s="154">
        <v>189.11</v>
      </c>
      <c r="J36" s="42">
        <v>104400</v>
      </c>
      <c r="K36" s="1">
        <v>0.90300000000000002</v>
      </c>
      <c r="L36" s="36">
        <v>59.353448275862064</v>
      </c>
      <c r="M36" s="24">
        <f t="shared" ref="M36" si="32">J36*L36/100</f>
        <v>61964.999999999993</v>
      </c>
      <c r="N36" s="205">
        <f t="shared" ref="N36" si="33">J36*K36</f>
        <v>94273.2</v>
      </c>
      <c r="O36" s="22">
        <v>43965</v>
      </c>
      <c r="P36" s="154">
        <v>454.68</v>
      </c>
      <c r="Q36" s="42">
        <v>70560</v>
      </c>
      <c r="R36" s="1">
        <v>0.97599999999999998</v>
      </c>
      <c r="S36" s="36">
        <v>94.285714285714278</v>
      </c>
      <c r="T36" s="9">
        <f t="shared" si="26"/>
        <v>66527.999999999985</v>
      </c>
      <c r="U36" s="240">
        <f t="shared" si="27"/>
        <v>68866.559999999998</v>
      </c>
    </row>
    <row r="37" spans="1:21" x14ac:dyDescent="0.2">
      <c r="B37" s="154">
        <v>373</v>
      </c>
      <c r="C37" s="42">
        <v>86400</v>
      </c>
      <c r="D37" s="3">
        <v>0.98499999999999999</v>
      </c>
      <c r="E37" s="36">
        <v>94.8125</v>
      </c>
      <c r="F37" s="24">
        <f t="shared" si="30"/>
        <v>81918</v>
      </c>
      <c r="G37" s="205">
        <f t="shared" si="31"/>
        <v>85104</v>
      </c>
      <c r="I37" s="154">
        <v>190.06</v>
      </c>
      <c r="J37" s="42">
        <v>104400</v>
      </c>
      <c r="K37" s="1">
        <v>0.98499999999999999</v>
      </c>
      <c r="L37" s="36">
        <v>94.267241379310335</v>
      </c>
      <c r="M37" s="24">
        <f t="shared" ref="M37:M49" si="34">J37*L37/100</f>
        <v>98414.999999999985</v>
      </c>
      <c r="N37" s="205">
        <f t="shared" ref="N37:N49" si="35">J37*K37</f>
        <v>102834</v>
      </c>
      <c r="P37" s="154">
        <v>455.64</v>
      </c>
      <c r="Q37" s="42">
        <v>70560</v>
      </c>
      <c r="R37" s="1">
        <v>0.98699999999999999</v>
      </c>
      <c r="S37" s="36">
        <v>94.285714285714278</v>
      </c>
      <c r="T37" s="9">
        <f t="shared" si="26"/>
        <v>66527.999999999985</v>
      </c>
      <c r="U37" s="240">
        <f t="shared" si="27"/>
        <v>69642.720000000001</v>
      </c>
    </row>
    <row r="38" spans="1:21" ht="12.75" customHeight="1" x14ac:dyDescent="0.2">
      <c r="A38" s="22">
        <v>43966</v>
      </c>
      <c r="B38" s="154">
        <v>371.14</v>
      </c>
      <c r="C38" s="42">
        <v>86400</v>
      </c>
      <c r="D38" s="3">
        <v>0.98199999999999998</v>
      </c>
      <c r="E38" s="36">
        <v>94.8125</v>
      </c>
      <c r="F38" s="24">
        <f t="shared" si="30"/>
        <v>81918</v>
      </c>
      <c r="G38" s="205">
        <f t="shared" si="31"/>
        <v>84844.800000000003</v>
      </c>
      <c r="H38" s="22">
        <v>43966</v>
      </c>
      <c r="I38" s="154">
        <v>189.64</v>
      </c>
      <c r="J38" s="42">
        <v>104400</v>
      </c>
      <c r="K38" s="1">
        <v>0.97299999999999998</v>
      </c>
      <c r="L38" s="36">
        <v>94.267241379310335</v>
      </c>
      <c r="M38" s="24">
        <f t="shared" si="34"/>
        <v>98414.999999999985</v>
      </c>
      <c r="N38" s="205">
        <f t="shared" si="35"/>
        <v>101581.2</v>
      </c>
      <c r="O38" s="22">
        <v>43966</v>
      </c>
      <c r="P38" s="154">
        <v>455.25</v>
      </c>
      <c r="Q38" s="42">
        <v>70560</v>
      </c>
      <c r="R38" s="1">
        <v>0.97199999999999998</v>
      </c>
      <c r="S38" s="36">
        <v>87.551020408163254</v>
      </c>
      <c r="T38" s="9">
        <f t="shared" si="26"/>
        <v>61775.999999999993</v>
      </c>
      <c r="U38" s="240">
        <f t="shared" si="27"/>
        <v>68584.319999999992</v>
      </c>
    </row>
    <row r="39" spans="1:21" x14ac:dyDescent="0.2">
      <c r="B39" s="154">
        <v>371.77</v>
      </c>
      <c r="C39" s="42">
        <v>86400</v>
      </c>
      <c r="D39" s="3">
        <v>0.98099999999999998</v>
      </c>
      <c r="E39" s="36">
        <v>94.8125</v>
      </c>
      <c r="F39" s="24">
        <f t="shared" si="30"/>
        <v>81918</v>
      </c>
      <c r="G39" s="205">
        <f t="shared" si="31"/>
        <v>84758.399999999994</v>
      </c>
      <c r="I39" s="154">
        <v>190.38</v>
      </c>
      <c r="J39" s="42">
        <v>104400</v>
      </c>
      <c r="K39" s="1">
        <v>0.98299999999999998</v>
      </c>
      <c r="L39" s="36">
        <v>94.267241379310335</v>
      </c>
      <c r="M39" s="24">
        <f t="shared" si="34"/>
        <v>98414.999999999985</v>
      </c>
      <c r="N39" s="205">
        <f t="shared" si="35"/>
        <v>102625.2</v>
      </c>
      <c r="P39" s="154">
        <v>455.14</v>
      </c>
      <c r="Q39" s="42">
        <v>70560</v>
      </c>
      <c r="R39" s="1">
        <v>0.97299999999999998</v>
      </c>
      <c r="S39" s="36">
        <v>96.530612244897966</v>
      </c>
      <c r="T39" s="9">
        <f t="shared" si="26"/>
        <v>68112.000000000015</v>
      </c>
      <c r="U39" s="240">
        <f t="shared" si="27"/>
        <v>68654.880000000005</v>
      </c>
    </row>
    <row r="40" spans="1:21" x14ac:dyDescent="0.2">
      <c r="A40" s="22">
        <v>43967</v>
      </c>
      <c r="B40" s="154">
        <v>372.62</v>
      </c>
      <c r="C40" s="42">
        <v>86400</v>
      </c>
      <c r="D40" s="3">
        <v>0.98299999999999998</v>
      </c>
      <c r="E40" s="36">
        <v>94.8125</v>
      </c>
      <c r="F40" s="24">
        <f t="shared" si="30"/>
        <v>81918</v>
      </c>
      <c r="G40" s="205">
        <f t="shared" si="31"/>
        <v>84931.199999999997</v>
      </c>
      <c r="H40" s="22">
        <v>43967</v>
      </c>
      <c r="I40" s="154">
        <v>191.35</v>
      </c>
      <c r="J40" s="42">
        <v>104400</v>
      </c>
      <c r="K40" s="1">
        <v>0.96899999999999997</v>
      </c>
      <c r="L40" s="36">
        <v>94.267241379310335</v>
      </c>
      <c r="M40" s="24">
        <f t="shared" si="34"/>
        <v>98414.999999999985</v>
      </c>
      <c r="N40" s="205">
        <f t="shared" si="35"/>
        <v>101163.59999999999</v>
      </c>
      <c r="O40" s="22">
        <v>43967</v>
      </c>
      <c r="P40" s="154">
        <v>455.47</v>
      </c>
      <c r="Q40" s="42">
        <v>70560</v>
      </c>
      <c r="R40" s="1">
        <v>0.97399999999999998</v>
      </c>
      <c r="S40" s="36">
        <v>96.530612244897966</v>
      </c>
      <c r="T40" s="9">
        <f t="shared" si="26"/>
        <v>68112.000000000015</v>
      </c>
      <c r="U40" s="240">
        <f t="shared" si="27"/>
        <v>68725.440000000002</v>
      </c>
    </row>
    <row r="41" spans="1:21" x14ac:dyDescent="0.2">
      <c r="B41" s="154">
        <v>372.67</v>
      </c>
      <c r="C41" s="42">
        <v>86400</v>
      </c>
      <c r="D41" s="3">
        <v>0.999</v>
      </c>
      <c r="E41" s="36">
        <v>99.4375</v>
      </c>
      <c r="F41" s="24">
        <f t="shared" si="30"/>
        <v>85914</v>
      </c>
      <c r="G41" s="205">
        <f t="shared" si="31"/>
        <v>86313.600000000006</v>
      </c>
      <c r="I41" s="154">
        <v>190.94</v>
      </c>
      <c r="J41" s="42">
        <v>104400</v>
      </c>
      <c r="K41" s="1">
        <v>0.98699999999999999</v>
      </c>
      <c r="L41" s="36">
        <v>97.758620689655174</v>
      </c>
      <c r="M41" s="24">
        <f t="shared" si="34"/>
        <v>102060</v>
      </c>
      <c r="N41" s="205">
        <f t="shared" si="35"/>
        <v>103042.8</v>
      </c>
      <c r="P41" s="154">
        <v>456.04</v>
      </c>
      <c r="Q41" s="42">
        <v>70560</v>
      </c>
      <c r="R41" s="1">
        <v>0.98299999999999998</v>
      </c>
      <c r="S41" s="36">
        <v>96.530612244897966</v>
      </c>
      <c r="T41" s="9">
        <f t="shared" si="26"/>
        <v>68112.000000000015</v>
      </c>
      <c r="U41" s="240">
        <f t="shared" si="27"/>
        <v>69360.479999999996</v>
      </c>
    </row>
    <row r="42" spans="1:21" ht="13.9" customHeight="1" x14ac:dyDescent="0.2">
      <c r="B42" s="211">
        <f>AVERAGE(B30:B41)</f>
        <v>371.77083333333331</v>
      </c>
      <c r="C42" s="308" t="s">
        <v>1</v>
      </c>
      <c r="D42" s="309"/>
      <c r="E42" s="37">
        <f>F42/G42</f>
        <v>0.94063136888586951</v>
      </c>
      <c r="F42" s="267">
        <f>SUM(F30:F41)</f>
        <v>957042</v>
      </c>
      <c r="G42" s="211">
        <f>SUM(G30:G41)</f>
        <v>1017446.4</v>
      </c>
      <c r="H42" s="22">
        <v>43968</v>
      </c>
      <c r="I42" s="154">
        <v>190.89</v>
      </c>
      <c r="J42" s="42">
        <v>104400</v>
      </c>
      <c r="K42" s="1">
        <v>0.97199999999999998</v>
      </c>
      <c r="L42" s="36">
        <v>94.267241379310335</v>
      </c>
      <c r="M42" s="24">
        <f t="shared" si="34"/>
        <v>98414.999999999985</v>
      </c>
      <c r="N42" s="205">
        <f t="shared" si="35"/>
        <v>101476.8</v>
      </c>
      <c r="O42" s="22">
        <v>43968</v>
      </c>
      <c r="P42" s="154">
        <v>456.95</v>
      </c>
      <c r="Q42" s="42">
        <v>70560</v>
      </c>
      <c r="R42" s="1">
        <v>0.96799999999999997</v>
      </c>
      <c r="S42" s="36">
        <v>96.530612244897966</v>
      </c>
      <c r="T42" s="9">
        <f t="shared" si="26"/>
        <v>68112.000000000015</v>
      </c>
      <c r="U42" s="240">
        <f t="shared" si="27"/>
        <v>68302.080000000002</v>
      </c>
    </row>
    <row r="43" spans="1:21" ht="14.25" customHeight="1" x14ac:dyDescent="0.2">
      <c r="B43" s="203"/>
      <c r="C43" s="42"/>
      <c r="D43" s="39"/>
      <c r="E43" s="36"/>
      <c r="F43" s="9"/>
      <c r="G43" s="240"/>
      <c r="I43" s="154">
        <v>190.77</v>
      </c>
      <c r="J43" s="42">
        <v>104400</v>
      </c>
      <c r="K43" s="1">
        <v>0.98</v>
      </c>
      <c r="L43" s="36">
        <v>97.758620689655174</v>
      </c>
      <c r="M43" s="24">
        <f t="shared" si="34"/>
        <v>102060</v>
      </c>
      <c r="N43" s="205">
        <f t="shared" si="35"/>
        <v>102312</v>
      </c>
      <c r="P43" s="232">
        <v>455.54</v>
      </c>
      <c r="Q43" s="43">
        <v>70560</v>
      </c>
      <c r="R43" s="44">
        <v>0.98</v>
      </c>
      <c r="S43" s="233">
        <v>94.285714285714278</v>
      </c>
      <c r="T43" s="9">
        <f t="shared" si="26"/>
        <v>66527.999999999985</v>
      </c>
      <c r="U43" s="240">
        <f t="shared" si="27"/>
        <v>69148.800000000003</v>
      </c>
    </row>
    <row r="44" spans="1:21" x14ac:dyDescent="0.2">
      <c r="A44" s="45"/>
      <c r="B44" s="281" t="s">
        <v>39</v>
      </c>
      <c r="C44" s="281"/>
      <c r="D44" s="281"/>
      <c r="E44" s="281"/>
      <c r="F44" s="281"/>
      <c r="G44" s="281"/>
      <c r="H44" s="22">
        <v>43969</v>
      </c>
      <c r="I44" s="154">
        <v>198.18</v>
      </c>
      <c r="J44" s="42">
        <v>104400</v>
      </c>
      <c r="K44" s="1">
        <v>0.97</v>
      </c>
      <c r="L44" s="36">
        <v>94.267241379310335</v>
      </c>
      <c r="M44" s="24">
        <f t="shared" si="34"/>
        <v>98414.999999999985</v>
      </c>
      <c r="N44" s="205">
        <f t="shared" si="35"/>
        <v>101268</v>
      </c>
      <c r="P44" s="211">
        <f>AVERAGE(P22:P43)</f>
        <v>455.86818181818194</v>
      </c>
      <c r="Q44" s="308" t="s">
        <v>1</v>
      </c>
      <c r="R44" s="309"/>
      <c r="S44" s="37">
        <f>T44/U44</f>
        <v>0.95160470827335097</v>
      </c>
      <c r="T44" s="268">
        <f>SUM(T22:T43)</f>
        <v>1424016</v>
      </c>
      <c r="U44" s="211">
        <f>SUM(U22:U43)</f>
        <v>1496436.4799999997</v>
      </c>
    </row>
    <row r="45" spans="1:21" x14ac:dyDescent="0.2">
      <c r="A45" s="22">
        <v>43968</v>
      </c>
      <c r="B45" s="154">
        <v>304.45</v>
      </c>
      <c r="C45" s="42">
        <v>97200</v>
      </c>
      <c r="D45" s="3">
        <v>0.94499999999999995</v>
      </c>
      <c r="E45" s="36">
        <v>73.888888888888886</v>
      </c>
      <c r="F45" s="24">
        <f t="shared" ref="F45" si="36">C45*E45/100</f>
        <v>71820</v>
      </c>
      <c r="G45" s="205">
        <f t="shared" ref="G45" si="37">C45*D45</f>
        <v>91854</v>
      </c>
      <c r="I45" s="154">
        <v>192.22</v>
      </c>
      <c r="J45" s="42">
        <v>104400</v>
      </c>
      <c r="K45" s="1">
        <v>0.97599999999999998</v>
      </c>
      <c r="L45" s="36">
        <v>94.267241379310335</v>
      </c>
      <c r="M45" s="24">
        <f t="shared" si="34"/>
        <v>98414.999999999985</v>
      </c>
      <c r="N45" s="205">
        <f t="shared" si="35"/>
        <v>101894.39999999999</v>
      </c>
      <c r="P45" s="272"/>
      <c r="Q45" s="272"/>
      <c r="R45" s="272"/>
      <c r="S45" s="272"/>
      <c r="T45" s="93"/>
      <c r="U45" s="273"/>
    </row>
    <row r="46" spans="1:21" ht="12.75" customHeight="1" x14ac:dyDescent="0.2">
      <c r="B46" s="154">
        <v>306.14</v>
      </c>
      <c r="C46" s="42">
        <v>97200</v>
      </c>
      <c r="D46" s="3">
        <v>0.97299999999999998</v>
      </c>
      <c r="E46" s="36">
        <v>88.666666666666671</v>
      </c>
      <c r="F46" s="24">
        <f t="shared" ref="F46:F52" si="38">C46*E46/100</f>
        <v>86184</v>
      </c>
      <c r="G46" s="205">
        <f t="shared" ref="G46:G52" si="39">C46*D46</f>
        <v>94575.599999999991</v>
      </c>
      <c r="H46" s="22">
        <v>43970</v>
      </c>
      <c r="I46" s="154">
        <v>191.79</v>
      </c>
      <c r="J46" s="42">
        <v>104400</v>
      </c>
      <c r="K46" s="1">
        <v>0.97799999999999998</v>
      </c>
      <c r="L46" s="36">
        <v>94.267241379310335</v>
      </c>
      <c r="M46" s="24">
        <f t="shared" si="34"/>
        <v>98414.999999999985</v>
      </c>
      <c r="N46" s="205">
        <f t="shared" si="35"/>
        <v>102103.2</v>
      </c>
      <c r="O46" s="45"/>
      <c r="P46" s="281" t="s">
        <v>16</v>
      </c>
      <c r="Q46" s="281"/>
      <c r="R46" s="281"/>
      <c r="S46" s="281"/>
      <c r="T46" s="281"/>
      <c r="U46" s="281"/>
    </row>
    <row r="47" spans="1:21" ht="12.75" customHeight="1" x14ac:dyDescent="0.2">
      <c r="A47" s="22">
        <v>43969</v>
      </c>
      <c r="B47" s="154">
        <v>305.25</v>
      </c>
      <c r="C47" s="42">
        <v>97200</v>
      </c>
      <c r="D47" s="3">
        <v>0.96499999999999997</v>
      </c>
      <c r="E47" s="36">
        <v>91.129629629629633</v>
      </c>
      <c r="F47" s="24">
        <f t="shared" si="38"/>
        <v>88578</v>
      </c>
      <c r="G47" s="205">
        <f t="shared" si="39"/>
        <v>93798</v>
      </c>
      <c r="I47" s="154">
        <v>191.83</v>
      </c>
      <c r="J47" s="42">
        <v>104400</v>
      </c>
      <c r="K47" s="1">
        <v>0.97699999999999998</v>
      </c>
      <c r="L47" s="36">
        <v>94.267241379310335</v>
      </c>
      <c r="M47" s="24">
        <f t="shared" si="34"/>
        <v>98414.999999999985</v>
      </c>
      <c r="N47" s="205">
        <f t="shared" si="35"/>
        <v>101998.8</v>
      </c>
      <c r="O47" s="22">
        <v>43969</v>
      </c>
      <c r="P47" s="154">
        <v>588.35</v>
      </c>
      <c r="Q47" s="42">
        <v>65520</v>
      </c>
      <c r="R47" s="1">
        <v>0.92</v>
      </c>
      <c r="S47" s="36">
        <v>67.857142857142861</v>
      </c>
      <c r="T47" s="9">
        <f t="shared" ref="T47" si="40">Q47*S47/100</f>
        <v>44460</v>
      </c>
      <c r="U47" s="240">
        <f t="shared" ref="U47" si="41">Q47*R47</f>
        <v>60278.400000000001</v>
      </c>
    </row>
    <row r="48" spans="1:21" ht="14.25" customHeight="1" x14ac:dyDescent="0.2">
      <c r="B48" s="154">
        <v>305.83</v>
      </c>
      <c r="C48" s="42">
        <v>97200</v>
      </c>
      <c r="D48" s="3">
        <v>0.96899999999999997</v>
      </c>
      <c r="E48" s="36">
        <v>91.129629629629633</v>
      </c>
      <c r="F48" s="24">
        <f t="shared" si="38"/>
        <v>88578</v>
      </c>
      <c r="G48" s="205">
        <f t="shared" si="39"/>
        <v>94186.8</v>
      </c>
      <c r="H48" s="22">
        <v>43971</v>
      </c>
      <c r="I48" s="154">
        <v>190.58</v>
      </c>
      <c r="J48" s="42">
        <v>104400</v>
      </c>
      <c r="K48" s="1">
        <v>0.99299999999999999</v>
      </c>
      <c r="L48" s="36">
        <v>97.758620689655174</v>
      </c>
      <c r="M48" s="24">
        <f t="shared" si="34"/>
        <v>102060</v>
      </c>
      <c r="N48" s="205">
        <f t="shared" si="35"/>
        <v>103669.2</v>
      </c>
      <c r="P48" s="154">
        <v>565.80999999999995</v>
      </c>
      <c r="Q48" s="42">
        <v>65520</v>
      </c>
      <c r="R48" s="1">
        <v>0.96699999999999997</v>
      </c>
      <c r="S48" s="36">
        <v>93.956043956043956</v>
      </c>
      <c r="T48" s="9">
        <f t="shared" ref="T48:T52" si="42">Q48*S48/100</f>
        <v>61560</v>
      </c>
      <c r="U48" s="240">
        <f t="shared" ref="U48:U52" si="43">Q48*R48</f>
        <v>63357.84</v>
      </c>
    </row>
    <row r="49" spans="1:21" ht="12.75" customHeight="1" x14ac:dyDescent="0.2">
      <c r="A49" s="22">
        <v>43970</v>
      </c>
      <c r="B49" s="154">
        <v>305.93</v>
      </c>
      <c r="C49" s="42">
        <v>97200</v>
      </c>
      <c r="D49" s="3">
        <v>0.91700000000000004</v>
      </c>
      <c r="E49" s="36">
        <v>88.666666666666671</v>
      </c>
      <c r="F49" s="24">
        <f t="shared" si="38"/>
        <v>86184</v>
      </c>
      <c r="G49" s="205">
        <f t="shared" si="39"/>
        <v>89132.400000000009</v>
      </c>
      <c r="I49" s="154">
        <v>191.1</v>
      </c>
      <c r="J49" s="42">
        <v>104400</v>
      </c>
      <c r="K49" s="1">
        <v>0.97599999999999998</v>
      </c>
      <c r="L49" s="36">
        <v>94.267241379310335</v>
      </c>
      <c r="M49" s="24">
        <f t="shared" si="34"/>
        <v>98414.999999999985</v>
      </c>
      <c r="N49" s="205">
        <f t="shared" si="35"/>
        <v>101894.39999999999</v>
      </c>
      <c r="O49" s="22">
        <v>43970</v>
      </c>
      <c r="P49" s="154">
        <v>585.85</v>
      </c>
      <c r="Q49" s="42">
        <v>65520</v>
      </c>
      <c r="R49" s="1">
        <v>0.97</v>
      </c>
      <c r="S49" s="36">
        <v>93.956043956043956</v>
      </c>
      <c r="T49" s="9">
        <f t="shared" si="42"/>
        <v>61560</v>
      </c>
      <c r="U49" s="240">
        <f t="shared" si="43"/>
        <v>63554.400000000001</v>
      </c>
    </row>
    <row r="50" spans="1:21" x14ac:dyDescent="0.2">
      <c r="B50" s="154">
        <v>307.16000000000003</v>
      </c>
      <c r="C50" s="42">
        <v>97200</v>
      </c>
      <c r="D50" s="3">
        <v>0.95799999999999996</v>
      </c>
      <c r="E50" s="36">
        <v>91.129629629629633</v>
      </c>
      <c r="F50" s="24">
        <f t="shared" si="38"/>
        <v>88578</v>
      </c>
      <c r="G50" s="205">
        <f t="shared" si="39"/>
        <v>93117.599999999991</v>
      </c>
      <c r="H50" s="22">
        <v>43972</v>
      </c>
      <c r="I50" s="154">
        <v>192.02</v>
      </c>
      <c r="J50" s="42">
        <v>104400</v>
      </c>
      <c r="K50" s="1">
        <v>0.97599999999999998</v>
      </c>
      <c r="L50" s="36">
        <v>94.267241379310335</v>
      </c>
      <c r="M50" s="24">
        <f t="shared" ref="M50:M71" si="44">J50*L50/100</f>
        <v>98414.999999999985</v>
      </c>
      <c r="N50" s="205">
        <f t="shared" ref="N50:N71" si="45">J50*K50</f>
        <v>101894.39999999999</v>
      </c>
      <c r="P50" s="154">
        <v>584.77</v>
      </c>
      <c r="Q50" s="42">
        <v>65520</v>
      </c>
      <c r="R50" s="1">
        <v>0.96599999999999997</v>
      </c>
      <c r="S50" s="36">
        <v>93.956043956043956</v>
      </c>
      <c r="T50" s="9">
        <f t="shared" si="42"/>
        <v>61560</v>
      </c>
      <c r="U50" s="240">
        <f t="shared" si="43"/>
        <v>63292.32</v>
      </c>
    </row>
    <row r="51" spans="1:21" x14ac:dyDescent="0.2">
      <c r="A51" s="22">
        <v>43971</v>
      </c>
      <c r="B51" s="154">
        <v>307.41000000000003</v>
      </c>
      <c r="C51" s="42">
        <v>97200</v>
      </c>
      <c r="D51" s="3">
        <v>0.96699999999999997</v>
      </c>
      <c r="E51" s="36">
        <v>93.592592592592595</v>
      </c>
      <c r="F51" s="24">
        <f t="shared" si="38"/>
        <v>90972</v>
      </c>
      <c r="G51" s="205">
        <f t="shared" si="39"/>
        <v>93992.4</v>
      </c>
      <c r="I51" s="154">
        <v>191.85</v>
      </c>
      <c r="J51" s="42">
        <v>104400</v>
      </c>
      <c r="K51" s="1">
        <v>0.98199999999999998</v>
      </c>
      <c r="L51" s="36">
        <v>94.267241379310335</v>
      </c>
      <c r="M51" s="24">
        <f t="shared" si="44"/>
        <v>98414.999999999985</v>
      </c>
      <c r="N51" s="205">
        <f t="shared" si="45"/>
        <v>102520.8</v>
      </c>
      <c r="O51" s="22">
        <v>43971</v>
      </c>
      <c r="P51" s="154">
        <v>585.63</v>
      </c>
      <c r="Q51" s="42">
        <v>65520</v>
      </c>
      <c r="R51" s="1">
        <v>0.97899999999999998</v>
      </c>
      <c r="S51" s="36">
        <v>93.956043956043956</v>
      </c>
      <c r="T51" s="9">
        <f t="shared" si="42"/>
        <v>61560</v>
      </c>
      <c r="U51" s="240">
        <f t="shared" si="43"/>
        <v>64144.08</v>
      </c>
    </row>
    <row r="52" spans="1:21" x14ac:dyDescent="0.2">
      <c r="B52" s="154">
        <v>308.14</v>
      </c>
      <c r="C52" s="42">
        <v>97200</v>
      </c>
      <c r="D52" s="3">
        <v>0.97499999999999998</v>
      </c>
      <c r="E52" s="36">
        <v>96.055555555555557</v>
      </c>
      <c r="F52" s="24">
        <f t="shared" si="38"/>
        <v>93366</v>
      </c>
      <c r="G52" s="205">
        <f t="shared" si="39"/>
        <v>94770</v>
      </c>
      <c r="H52" s="22">
        <v>43973</v>
      </c>
      <c r="I52" s="154">
        <v>192.64</v>
      </c>
      <c r="J52" s="42">
        <v>104400</v>
      </c>
      <c r="K52" s="1">
        <v>0.98799999999999999</v>
      </c>
      <c r="L52" s="36">
        <v>97.758620689655174</v>
      </c>
      <c r="M52" s="24">
        <f t="shared" si="44"/>
        <v>102060</v>
      </c>
      <c r="N52" s="205">
        <f t="shared" si="45"/>
        <v>103147.2</v>
      </c>
      <c r="P52" s="154">
        <v>585.02</v>
      </c>
      <c r="Q52" s="42">
        <v>65520</v>
      </c>
      <c r="R52" s="1">
        <v>0.96899999999999997</v>
      </c>
      <c r="S52" s="36">
        <v>93.956043956043956</v>
      </c>
      <c r="T52" s="9">
        <f t="shared" si="42"/>
        <v>61560</v>
      </c>
      <c r="U52" s="240">
        <f t="shared" si="43"/>
        <v>63488.88</v>
      </c>
    </row>
    <row r="53" spans="1:21" ht="13.9" customHeight="1" x14ac:dyDescent="0.2">
      <c r="B53" s="211">
        <f>AVERAGE(B45:B52)</f>
        <v>306.28874999999999</v>
      </c>
      <c r="C53" s="308" t="s">
        <v>1</v>
      </c>
      <c r="D53" s="309"/>
      <c r="E53" s="37">
        <f>F53/G53</f>
        <v>0.93135905497360705</v>
      </c>
      <c r="F53" s="268">
        <f>SUM(F45:F52)</f>
        <v>694260</v>
      </c>
      <c r="G53" s="211">
        <f>SUM(G45:G52)</f>
        <v>745426.8</v>
      </c>
      <c r="I53" s="154">
        <v>191.79</v>
      </c>
      <c r="J53" s="42">
        <v>104400</v>
      </c>
      <c r="K53" s="1">
        <v>0.98899999999999999</v>
      </c>
      <c r="L53" s="36">
        <v>97.758620689655174</v>
      </c>
      <c r="M53" s="24">
        <f t="shared" si="44"/>
        <v>102060</v>
      </c>
      <c r="N53" s="205">
        <f t="shared" si="45"/>
        <v>103251.6</v>
      </c>
      <c r="O53" s="22">
        <v>43972</v>
      </c>
      <c r="P53" s="154">
        <v>587.33000000000004</v>
      </c>
      <c r="Q53" s="42">
        <v>65520</v>
      </c>
      <c r="R53" s="1">
        <v>0.97799999999999998</v>
      </c>
      <c r="S53" s="36">
        <v>93.956043956043956</v>
      </c>
      <c r="T53" s="9">
        <f t="shared" ref="T53:T60" si="46">Q53*S53/100</f>
        <v>61560</v>
      </c>
      <c r="U53" s="240">
        <f t="shared" ref="U53:U60" si="47">Q53*R53</f>
        <v>64078.559999999998</v>
      </c>
    </row>
    <row r="54" spans="1:21" x14ac:dyDescent="0.2">
      <c r="B54" s="263"/>
      <c r="C54" s="43"/>
      <c r="D54" s="264"/>
      <c r="E54" s="233"/>
      <c r="F54" s="94"/>
      <c r="G54" s="262"/>
      <c r="H54" s="22">
        <v>43974</v>
      </c>
      <c r="I54" s="154">
        <v>192.7</v>
      </c>
      <c r="J54" s="42">
        <v>104400</v>
      </c>
      <c r="K54" s="1">
        <v>0.98899999999999999</v>
      </c>
      <c r="L54" s="36">
        <v>97.758620689655174</v>
      </c>
      <c r="M54" s="24">
        <f t="shared" si="44"/>
        <v>102060</v>
      </c>
      <c r="N54" s="205">
        <f t="shared" si="45"/>
        <v>103251.6</v>
      </c>
      <c r="P54" s="154">
        <v>586</v>
      </c>
      <c r="Q54" s="42">
        <v>65520</v>
      </c>
      <c r="R54" s="1">
        <v>0.96899999999999997</v>
      </c>
      <c r="S54" s="36">
        <v>93.956043956043956</v>
      </c>
      <c r="T54" s="9">
        <f t="shared" si="46"/>
        <v>61560</v>
      </c>
      <c r="U54" s="240">
        <f t="shared" si="47"/>
        <v>63488.88</v>
      </c>
    </row>
    <row r="55" spans="1:21" ht="13.9" customHeight="1" x14ac:dyDescent="0.2">
      <c r="A55" s="45"/>
      <c r="B55" s="281" t="s">
        <v>42</v>
      </c>
      <c r="C55" s="281"/>
      <c r="D55" s="281"/>
      <c r="E55" s="281"/>
      <c r="F55" s="281"/>
      <c r="G55" s="281"/>
      <c r="I55" s="154">
        <v>191.75</v>
      </c>
      <c r="J55" s="42">
        <v>104400</v>
      </c>
      <c r="K55" s="1">
        <v>0.98799999999999999</v>
      </c>
      <c r="L55" s="36">
        <v>97.758620689655174</v>
      </c>
      <c r="M55" s="24">
        <f t="shared" si="44"/>
        <v>102060</v>
      </c>
      <c r="N55" s="205">
        <f t="shared" si="45"/>
        <v>103147.2</v>
      </c>
      <c r="O55" s="22">
        <v>43973</v>
      </c>
      <c r="P55" s="165">
        <v>586.74</v>
      </c>
      <c r="Q55" s="42">
        <v>65520</v>
      </c>
      <c r="R55" s="1">
        <v>0.97799999999999998</v>
      </c>
      <c r="S55" s="36">
        <v>93.956043956043956</v>
      </c>
      <c r="T55" s="9">
        <f t="shared" si="46"/>
        <v>61560</v>
      </c>
      <c r="U55" s="240">
        <f t="shared" si="47"/>
        <v>64078.559999999998</v>
      </c>
    </row>
    <row r="56" spans="1:21" x14ac:dyDescent="0.2">
      <c r="A56" s="22">
        <v>43972</v>
      </c>
      <c r="B56" s="203">
        <v>330.03</v>
      </c>
      <c r="C56" s="243">
        <v>95040</v>
      </c>
      <c r="D56" s="39">
        <v>0.96299999999999997</v>
      </c>
      <c r="E56" s="188">
        <v>78.75</v>
      </c>
      <c r="F56" s="24">
        <f>C56*E56/100</f>
        <v>74844</v>
      </c>
      <c r="G56" s="205">
        <f t="shared" ref="G56" si="48">C56*D56</f>
        <v>91523.520000000004</v>
      </c>
      <c r="H56" s="22">
        <v>43975</v>
      </c>
      <c r="I56" s="154">
        <v>192.81</v>
      </c>
      <c r="J56" s="42">
        <v>104400</v>
      </c>
      <c r="K56" s="1">
        <v>0.97499999999999998</v>
      </c>
      <c r="L56" s="36">
        <v>94.267241379310335</v>
      </c>
      <c r="M56" s="24">
        <f t="shared" si="44"/>
        <v>98414.999999999985</v>
      </c>
      <c r="N56" s="205">
        <f t="shared" si="45"/>
        <v>101790</v>
      </c>
      <c r="P56" s="165">
        <v>586.6</v>
      </c>
      <c r="Q56" s="42">
        <v>65520</v>
      </c>
      <c r="R56" s="1">
        <v>0.97799999999999998</v>
      </c>
      <c r="S56" s="36">
        <v>93.956043956043956</v>
      </c>
      <c r="T56" s="9">
        <f t="shared" si="46"/>
        <v>61560</v>
      </c>
      <c r="U56" s="240">
        <f t="shared" si="47"/>
        <v>64078.559999999998</v>
      </c>
    </row>
    <row r="57" spans="1:21" x14ac:dyDescent="0.2">
      <c r="B57" s="203">
        <v>332.31</v>
      </c>
      <c r="C57" s="243">
        <v>95040</v>
      </c>
      <c r="D57" s="39">
        <v>0.98199999999999998</v>
      </c>
      <c r="E57" s="31">
        <v>93.068181818181813</v>
      </c>
      <c r="F57" s="24">
        <f t="shared" ref="F57:F67" si="49">C57*E57/100</f>
        <v>88452</v>
      </c>
      <c r="G57" s="205">
        <f t="shared" ref="G57:G67" si="50">C57*D57</f>
        <v>93329.279999999999</v>
      </c>
      <c r="I57" s="154">
        <v>192.17</v>
      </c>
      <c r="J57" s="42">
        <v>104400</v>
      </c>
      <c r="K57" s="1">
        <v>0.98699999999999999</v>
      </c>
      <c r="L57" s="36">
        <v>97.758620689655174</v>
      </c>
      <c r="M57" s="24">
        <f t="shared" si="44"/>
        <v>102060</v>
      </c>
      <c r="N57" s="205">
        <f t="shared" si="45"/>
        <v>103042.8</v>
      </c>
      <c r="O57" s="22">
        <v>43974</v>
      </c>
      <c r="P57" s="154">
        <v>587.17999999999995</v>
      </c>
      <c r="Q57" s="42">
        <v>65520</v>
      </c>
      <c r="R57" s="1">
        <v>0.97299999999999998</v>
      </c>
      <c r="S57" s="36">
        <v>93.956043956043956</v>
      </c>
      <c r="T57" s="9">
        <f t="shared" si="46"/>
        <v>61560</v>
      </c>
      <c r="U57" s="240">
        <f t="shared" si="47"/>
        <v>63750.96</v>
      </c>
    </row>
    <row r="58" spans="1:21" x14ac:dyDescent="0.2">
      <c r="A58" s="22">
        <v>43973</v>
      </c>
      <c r="B58" s="165">
        <v>331.5</v>
      </c>
      <c r="C58" s="42">
        <v>95040</v>
      </c>
      <c r="D58" s="3">
        <v>0.97599999999999998</v>
      </c>
      <c r="E58" s="36">
        <v>95.454545454545453</v>
      </c>
      <c r="F58" s="24">
        <f t="shared" si="49"/>
        <v>90720</v>
      </c>
      <c r="G58" s="205">
        <f t="shared" si="50"/>
        <v>92759.039999999994</v>
      </c>
      <c r="H58" s="22">
        <v>43976</v>
      </c>
      <c r="I58" s="154">
        <v>192.68</v>
      </c>
      <c r="J58" s="42">
        <v>104400</v>
      </c>
      <c r="K58" s="1">
        <v>0.97399999999999998</v>
      </c>
      <c r="L58" s="36">
        <v>94.267241379310335</v>
      </c>
      <c r="M58" s="24">
        <f t="shared" si="44"/>
        <v>98414.999999999985</v>
      </c>
      <c r="N58" s="205">
        <f t="shared" si="45"/>
        <v>101685.59999999999</v>
      </c>
      <c r="P58" s="154">
        <v>586.19000000000005</v>
      </c>
      <c r="Q58" s="42">
        <v>65520</v>
      </c>
      <c r="R58" s="1">
        <v>0.98099999999999998</v>
      </c>
      <c r="S58" s="36">
        <v>96.565934065934073</v>
      </c>
      <c r="T58" s="9">
        <f t="shared" si="46"/>
        <v>63270</v>
      </c>
      <c r="U58" s="240">
        <f t="shared" si="47"/>
        <v>64275.119999999995</v>
      </c>
    </row>
    <row r="59" spans="1:21" ht="14.25" customHeight="1" x14ac:dyDescent="0.2">
      <c r="B59" s="165">
        <v>331.75</v>
      </c>
      <c r="C59" s="42">
        <v>95040</v>
      </c>
      <c r="D59" s="3">
        <v>0.98499999999999999</v>
      </c>
      <c r="E59" s="36">
        <v>95.454545454545453</v>
      </c>
      <c r="F59" s="24">
        <f t="shared" si="49"/>
        <v>90720</v>
      </c>
      <c r="G59" s="205">
        <f t="shared" si="50"/>
        <v>93614.399999999994</v>
      </c>
      <c r="I59" s="154">
        <v>192.31</v>
      </c>
      <c r="J59" s="42">
        <v>104400</v>
      </c>
      <c r="K59" s="1">
        <v>0.97799999999999998</v>
      </c>
      <c r="L59" s="36">
        <v>94.267241379310335</v>
      </c>
      <c r="M59" s="24">
        <f t="shared" si="44"/>
        <v>98414.999999999985</v>
      </c>
      <c r="N59" s="205">
        <f t="shared" si="45"/>
        <v>102103.2</v>
      </c>
      <c r="O59" s="22">
        <v>43975</v>
      </c>
      <c r="P59" s="154">
        <v>586.16</v>
      </c>
      <c r="Q59" s="42">
        <v>65520</v>
      </c>
      <c r="R59" s="1">
        <v>0.97199999999999998</v>
      </c>
      <c r="S59" s="36">
        <v>96.565934065934073</v>
      </c>
      <c r="T59" s="9">
        <f t="shared" si="46"/>
        <v>63270</v>
      </c>
      <c r="U59" s="240">
        <f t="shared" si="47"/>
        <v>63685.439999999995</v>
      </c>
    </row>
    <row r="60" spans="1:21" x14ac:dyDescent="0.2">
      <c r="A60" s="22">
        <v>43974</v>
      </c>
      <c r="B60" s="154">
        <v>330.93</v>
      </c>
      <c r="C60" s="42">
        <v>95040</v>
      </c>
      <c r="D60" s="3">
        <v>0.98199999999999998</v>
      </c>
      <c r="E60" s="36">
        <v>95.454545454545453</v>
      </c>
      <c r="F60" s="24">
        <f t="shared" si="49"/>
        <v>90720</v>
      </c>
      <c r="G60" s="205">
        <f t="shared" si="50"/>
        <v>93329.279999999999</v>
      </c>
      <c r="H60" s="22">
        <v>43977</v>
      </c>
      <c r="I60" s="154">
        <v>191.93</v>
      </c>
      <c r="J60" s="42">
        <v>104400</v>
      </c>
      <c r="K60" s="1">
        <v>0.98399999999999999</v>
      </c>
      <c r="L60" s="36">
        <v>97.758620689655174</v>
      </c>
      <c r="M60" s="24">
        <f t="shared" si="44"/>
        <v>102060</v>
      </c>
      <c r="N60" s="205">
        <f t="shared" si="45"/>
        <v>102729.59999999999</v>
      </c>
      <c r="P60" s="154">
        <v>585.6</v>
      </c>
      <c r="Q60" s="42">
        <v>65520</v>
      </c>
      <c r="R60" s="1">
        <v>0.999</v>
      </c>
      <c r="S60" s="36">
        <v>99.175824175824175</v>
      </c>
      <c r="T60" s="9">
        <f t="shared" si="46"/>
        <v>64980</v>
      </c>
      <c r="U60" s="240">
        <f t="shared" si="47"/>
        <v>65454.48</v>
      </c>
    </row>
    <row r="61" spans="1:21" x14ac:dyDescent="0.2">
      <c r="B61" s="154">
        <v>331.77</v>
      </c>
      <c r="C61" s="42">
        <v>95040</v>
      </c>
      <c r="D61" s="3">
        <v>0.98899999999999999</v>
      </c>
      <c r="E61" s="36">
        <v>95.454545454545453</v>
      </c>
      <c r="F61" s="24">
        <f t="shared" si="49"/>
        <v>90720</v>
      </c>
      <c r="G61" s="205">
        <f t="shared" si="50"/>
        <v>93994.559999999998</v>
      </c>
      <c r="I61" s="154">
        <v>192.47</v>
      </c>
      <c r="J61" s="42">
        <v>104400</v>
      </c>
      <c r="K61" s="1">
        <v>0.98499999999999999</v>
      </c>
      <c r="L61" s="36">
        <v>97.758620689655174</v>
      </c>
      <c r="M61" s="24">
        <f t="shared" si="44"/>
        <v>102060</v>
      </c>
      <c r="N61" s="205">
        <f t="shared" si="45"/>
        <v>102834</v>
      </c>
      <c r="P61" s="211">
        <f>AVERAGE(P47:P60)</f>
        <v>584.80214285714294</v>
      </c>
      <c r="Q61" s="308" t="s">
        <v>1</v>
      </c>
      <c r="R61" s="309"/>
      <c r="S61" s="37">
        <f>T61/U61</f>
        <v>0.95575062484394069</v>
      </c>
      <c r="T61" s="270">
        <f>SUM(T47:T60)</f>
        <v>851580</v>
      </c>
      <c r="U61" s="211">
        <f>SUM(U47:U60)</f>
        <v>891006.47999999986</v>
      </c>
    </row>
    <row r="62" spans="1:21" x14ac:dyDescent="0.2">
      <c r="A62" s="22">
        <v>43975</v>
      </c>
      <c r="B62" s="154">
        <v>334.68</v>
      </c>
      <c r="C62" s="42">
        <v>95040</v>
      </c>
      <c r="D62" s="3">
        <v>0.98599999999999999</v>
      </c>
      <c r="E62" s="36">
        <v>95.454545454545453</v>
      </c>
      <c r="F62" s="24">
        <f t="shared" si="49"/>
        <v>90720</v>
      </c>
      <c r="G62" s="205">
        <f t="shared" si="50"/>
        <v>93709.440000000002</v>
      </c>
      <c r="H62" s="22">
        <v>43978</v>
      </c>
      <c r="I62" s="154">
        <v>192.04</v>
      </c>
      <c r="J62" s="42">
        <v>104400</v>
      </c>
      <c r="K62" s="1">
        <v>0.98299999999999998</v>
      </c>
      <c r="L62" s="36">
        <v>94.267241379310335</v>
      </c>
      <c r="M62" s="24">
        <f t="shared" si="44"/>
        <v>98414.999999999985</v>
      </c>
      <c r="N62" s="205">
        <f t="shared" si="45"/>
        <v>102625.2</v>
      </c>
      <c r="P62" s="154"/>
      <c r="Q62" s="42"/>
      <c r="R62" s="1"/>
      <c r="S62" s="36"/>
      <c r="T62" s="24"/>
      <c r="U62" s="205"/>
    </row>
    <row r="63" spans="1:21" x14ac:dyDescent="0.2">
      <c r="B63" s="154">
        <v>332.15</v>
      </c>
      <c r="C63" s="42">
        <v>95040</v>
      </c>
      <c r="D63" s="3">
        <v>0.98799999999999999</v>
      </c>
      <c r="E63" s="36">
        <v>97.840909090909093</v>
      </c>
      <c r="F63" s="24">
        <f t="shared" si="49"/>
        <v>92988</v>
      </c>
      <c r="G63" s="205">
        <f t="shared" si="50"/>
        <v>93899.520000000004</v>
      </c>
      <c r="I63" s="154">
        <v>191.22</v>
      </c>
      <c r="J63" s="42">
        <v>104400</v>
      </c>
      <c r="K63" s="1">
        <v>0.97599999999999998</v>
      </c>
      <c r="L63" s="36">
        <v>94.267241379310335</v>
      </c>
      <c r="M63" s="24">
        <f t="shared" si="44"/>
        <v>98414.999999999985</v>
      </c>
      <c r="N63" s="205">
        <f t="shared" si="45"/>
        <v>101894.39999999999</v>
      </c>
      <c r="O63" s="45"/>
      <c r="P63" s="293" t="s">
        <v>53</v>
      </c>
      <c r="Q63" s="294"/>
      <c r="R63" s="294"/>
      <c r="S63" s="294"/>
      <c r="T63" s="294"/>
      <c r="U63" s="295"/>
    </row>
    <row r="64" spans="1:21" ht="12.75" customHeight="1" x14ac:dyDescent="0.2">
      <c r="A64" s="22">
        <v>43976</v>
      </c>
      <c r="B64" s="154">
        <v>330.91</v>
      </c>
      <c r="C64" s="42">
        <v>95040</v>
      </c>
      <c r="D64" s="3">
        <v>0.98199999999999998</v>
      </c>
      <c r="E64" s="36">
        <v>97.840909090909093</v>
      </c>
      <c r="F64" s="24">
        <f t="shared" si="49"/>
        <v>92988</v>
      </c>
      <c r="G64" s="205">
        <f t="shared" si="50"/>
        <v>93329.279999999999</v>
      </c>
      <c r="H64" s="22">
        <v>43979</v>
      </c>
      <c r="I64" s="154">
        <v>191.4</v>
      </c>
      <c r="J64" s="42">
        <v>104400</v>
      </c>
      <c r="K64" s="1">
        <v>0.98699999999999999</v>
      </c>
      <c r="L64" s="36">
        <v>94.267241379310335</v>
      </c>
      <c r="M64" s="24">
        <f t="shared" si="44"/>
        <v>98414.999999999985</v>
      </c>
      <c r="N64" s="205">
        <f t="shared" si="45"/>
        <v>103042.8</v>
      </c>
      <c r="O64" s="22">
        <v>43976</v>
      </c>
      <c r="P64" s="203">
        <v>441.7</v>
      </c>
      <c r="Q64" s="243">
        <v>79200</v>
      </c>
      <c r="R64" s="57">
        <v>0.84499999999999997</v>
      </c>
      <c r="S64" s="188">
        <v>62.045454545454547</v>
      </c>
      <c r="T64" s="24">
        <f t="shared" ref="T64" si="51">Q64*S64/100</f>
        <v>49140</v>
      </c>
      <c r="U64" s="205">
        <f t="shared" ref="U64" si="52">Q64*R64</f>
        <v>66924</v>
      </c>
    </row>
    <row r="65" spans="1:21" x14ac:dyDescent="0.2">
      <c r="B65" s="154">
        <v>331.1</v>
      </c>
      <c r="C65" s="42">
        <v>95040</v>
      </c>
      <c r="D65" s="3">
        <v>0.98699999999999999</v>
      </c>
      <c r="E65" s="36">
        <v>97.840909090909093</v>
      </c>
      <c r="F65" s="24">
        <f t="shared" si="49"/>
        <v>92988</v>
      </c>
      <c r="G65" s="205">
        <f t="shared" si="50"/>
        <v>93804.479999999996</v>
      </c>
      <c r="I65" s="154">
        <v>191.66</v>
      </c>
      <c r="J65" s="42">
        <v>104400</v>
      </c>
      <c r="K65" s="1">
        <v>0.97299999999999998</v>
      </c>
      <c r="L65" s="36">
        <v>94.267241379310335</v>
      </c>
      <c r="M65" s="24">
        <f t="shared" si="44"/>
        <v>98414.999999999985</v>
      </c>
      <c r="N65" s="205">
        <f t="shared" si="45"/>
        <v>101581.2</v>
      </c>
      <c r="P65" s="203">
        <v>442.22</v>
      </c>
      <c r="Q65" s="204">
        <v>79200</v>
      </c>
      <c r="R65" s="57">
        <v>0.97799999999999998</v>
      </c>
      <c r="S65" s="31">
        <v>93.068181818181813</v>
      </c>
      <c r="T65" s="24">
        <f t="shared" ref="T65:T71" si="53">Q65*S65/100</f>
        <v>73710</v>
      </c>
      <c r="U65" s="205">
        <f t="shared" ref="U65:U71" si="54">Q65*R65</f>
        <v>77457.599999999991</v>
      </c>
    </row>
    <row r="66" spans="1:21" ht="13.9" customHeight="1" x14ac:dyDescent="0.2">
      <c r="A66" s="22">
        <v>43977</v>
      </c>
      <c r="B66" s="154">
        <v>329.08</v>
      </c>
      <c r="C66" s="42">
        <v>95040</v>
      </c>
      <c r="D66" s="3">
        <v>0.98299999999999998</v>
      </c>
      <c r="E66" s="36">
        <v>97.840909090909093</v>
      </c>
      <c r="F66" s="24">
        <f t="shared" si="49"/>
        <v>92988</v>
      </c>
      <c r="G66" s="205">
        <f t="shared" si="50"/>
        <v>93424.319999999992</v>
      </c>
      <c r="H66" s="22">
        <v>43980</v>
      </c>
      <c r="I66" s="154">
        <v>192.33</v>
      </c>
      <c r="J66" s="42">
        <v>104400</v>
      </c>
      <c r="K66" s="1">
        <v>0.95599999999999996</v>
      </c>
      <c r="L66" s="36">
        <v>94.267241379310335</v>
      </c>
      <c r="M66" s="24">
        <f t="shared" si="44"/>
        <v>98414.999999999985</v>
      </c>
      <c r="N66" s="205">
        <f t="shared" si="45"/>
        <v>99806.399999999994</v>
      </c>
      <c r="O66" s="22">
        <v>43977</v>
      </c>
      <c r="P66" s="154">
        <v>440.6</v>
      </c>
      <c r="Q66" s="42">
        <v>79200</v>
      </c>
      <c r="R66" s="1">
        <v>0.98499999999999999</v>
      </c>
      <c r="S66" s="36">
        <v>97.840909090909093</v>
      </c>
      <c r="T66" s="24">
        <f t="shared" si="53"/>
        <v>77490</v>
      </c>
      <c r="U66" s="205">
        <f t="shared" si="54"/>
        <v>78012</v>
      </c>
    </row>
    <row r="67" spans="1:21" x14ac:dyDescent="0.2">
      <c r="B67" s="154">
        <v>331.66</v>
      </c>
      <c r="C67" s="42">
        <v>95040</v>
      </c>
      <c r="D67" s="3">
        <v>0.98899999999999999</v>
      </c>
      <c r="E67" s="36">
        <v>97.840909090909093</v>
      </c>
      <c r="F67" s="24">
        <f t="shared" si="49"/>
        <v>92988</v>
      </c>
      <c r="G67" s="205">
        <f t="shared" si="50"/>
        <v>93994.559999999998</v>
      </c>
      <c r="I67" s="154">
        <v>191.02</v>
      </c>
      <c r="J67" s="42">
        <v>104400</v>
      </c>
      <c r="K67" s="1">
        <v>0.98599999999999999</v>
      </c>
      <c r="L67" s="36">
        <v>94.267241379310335</v>
      </c>
      <c r="M67" s="24">
        <f t="shared" si="44"/>
        <v>98414.999999999985</v>
      </c>
      <c r="N67" s="205">
        <f t="shared" si="45"/>
        <v>102938.4</v>
      </c>
      <c r="P67" s="154">
        <v>440.04</v>
      </c>
      <c r="Q67" s="42">
        <v>79200</v>
      </c>
      <c r="R67" s="1">
        <v>0.98599999999999999</v>
      </c>
      <c r="S67" s="36">
        <v>97.840909090909093</v>
      </c>
      <c r="T67" s="24">
        <f t="shared" si="53"/>
        <v>77490</v>
      </c>
      <c r="U67" s="205">
        <f t="shared" si="54"/>
        <v>78091.199999999997</v>
      </c>
    </row>
    <row r="68" spans="1:21" ht="12.75" customHeight="1" x14ac:dyDescent="0.2">
      <c r="B68" s="211">
        <f>AVERAGE(B56:B67)</f>
        <v>331.48916666666662</v>
      </c>
      <c r="C68" s="308" t="s">
        <v>1</v>
      </c>
      <c r="D68" s="309"/>
      <c r="E68" s="37">
        <f>F68/G68</f>
        <v>0.96531161342050087</v>
      </c>
      <c r="F68" s="275">
        <f>SUM(F56:F67)</f>
        <v>1081836</v>
      </c>
      <c r="G68" s="211">
        <f>SUM(G56:G67)</f>
        <v>1120711.6799999999</v>
      </c>
      <c r="H68" s="22">
        <v>43981</v>
      </c>
      <c r="I68" s="154">
        <v>191.42</v>
      </c>
      <c r="J68" s="42">
        <v>104400</v>
      </c>
      <c r="K68" s="1">
        <v>0.97299999999999998</v>
      </c>
      <c r="L68" s="36">
        <v>94.267241379310335</v>
      </c>
      <c r="M68" s="24">
        <f t="shared" si="44"/>
        <v>98414.999999999985</v>
      </c>
      <c r="N68" s="205">
        <f t="shared" si="45"/>
        <v>101581.2</v>
      </c>
      <c r="O68" s="22">
        <v>43978</v>
      </c>
      <c r="P68" s="154">
        <v>440.81</v>
      </c>
      <c r="Q68" s="42">
        <v>79200</v>
      </c>
      <c r="R68" s="1">
        <v>0.97</v>
      </c>
      <c r="S68" s="36">
        <v>93.068181818181813</v>
      </c>
      <c r="T68" s="24">
        <f t="shared" si="53"/>
        <v>73710</v>
      </c>
      <c r="U68" s="205">
        <f t="shared" si="54"/>
        <v>76824</v>
      </c>
    </row>
    <row r="69" spans="1:21" x14ac:dyDescent="0.2">
      <c r="B69" s="154"/>
      <c r="C69" s="42"/>
      <c r="D69" s="3"/>
      <c r="E69" s="36"/>
      <c r="F69" s="9"/>
      <c r="G69" s="240"/>
      <c r="I69" s="154">
        <v>191.04</v>
      </c>
      <c r="J69" s="42">
        <v>104400</v>
      </c>
      <c r="K69" s="1">
        <v>0.97799999999999998</v>
      </c>
      <c r="L69" s="36">
        <v>94.267241379310335</v>
      </c>
      <c r="M69" s="24">
        <f t="shared" si="44"/>
        <v>98414.999999999985</v>
      </c>
      <c r="N69" s="205">
        <f t="shared" si="45"/>
        <v>102103.2</v>
      </c>
      <c r="P69" s="154">
        <v>441.04</v>
      </c>
      <c r="Q69" s="42">
        <v>79200</v>
      </c>
      <c r="R69" s="1">
        <v>0.98299999999999998</v>
      </c>
      <c r="S69" s="36">
        <v>97.840909090909093</v>
      </c>
      <c r="T69" s="24">
        <f t="shared" si="53"/>
        <v>77490</v>
      </c>
      <c r="U69" s="205">
        <f t="shared" si="54"/>
        <v>77853.600000000006</v>
      </c>
    </row>
    <row r="70" spans="1:21" ht="13.9" customHeight="1" x14ac:dyDescent="0.2">
      <c r="A70" s="45"/>
      <c r="B70" s="293" t="s">
        <v>58</v>
      </c>
      <c r="C70" s="294"/>
      <c r="D70" s="294"/>
      <c r="E70" s="294"/>
      <c r="F70" s="294"/>
      <c r="G70" s="299"/>
      <c r="H70" s="22">
        <v>43982</v>
      </c>
      <c r="I70" s="154">
        <v>193.41</v>
      </c>
      <c r="J70" s="42">
        <v>104400</v>
      </c>
      <c r="K70" s="1">
        <v>0.97099999999999997</v>
      </c>
      <c r="L70" s="87">
        <v>94.267241379310335</v>
      </c>
      <c r="M70" s="24">
        <f t="shared" si="44"/>
        <v>98414.999999999985</v>
      </c>
      <c r="N70" s="205">
        <f t="shared" si="45"/>
        <v>101372.4</v>
      </c>
      <c r="O70" s="22">
        <v>43979</v>
      </c>
      <c r="P70" s="154">
        <v>441.33</v>
      </c>
      <c r="Q70" s="42">
        <v>79200</v>
      </c>
      <c r="R70" s="1">
        <v>0.97899999999999998</v>
      </c>
      <c r="S70" s="36">
        <v>95.454545454545453</v>
      </c>
      <c r="T70" s="24">
        <f t="shared" si="53"/>
        <v>75600</v>
      </c>
      <c r="U70" s="205">
        <f t="shared" si="54"/>
        <v>77536.800000000003</v>
      </c>
    </row>
    <row r="71" spans="1:21" ht="14.25" customHeight="1" x14ac:dyDescent="0.2">
      <c r="A71" s="22">
        <v>43978</v>
      </c>
      <c r="B71" s="154">
        <v>250.72</v>
      </c>
      <c r="C71" s="42">
        <v>113040</v>
      </c>
      <c r="D71" s="3">
        <v>0.75600000000000001</v>
      </c>
      <c r="E71" s="36">
        <v>59.787685774946922</v>
      </c>
      <c r="F71" s="24">
        <f t="shared" ref="F71" si="55">C71*E71/100</f>
        <v>67584</v>
      </c>
      <c r="G71" s="205">
        <f t="shared" ref="G71" si="56">C71*D71</f>
        <v>85458.240000000005</v>
      </c>
      <c r="I71" s="164">
        <v>191.67</v>
      </c>
      <c r="J71" s="131">
        <v>104400</v>
      </c>
      <c r="K71" s="180">
        <v>0.98599999999999999</v>
      </c>
      <c r="L71" s="111">
        <v>97.758620689655174</v>
      </c>
      <c r="M71" s="24">
        <f t="shared" si="44"/>
        <v>102060</v>
      </c>
      <c r="N71" s="205">
        <f t="shared" si="45"/>
        <v>102938.4</v>
      </c>
      <c r="P71" s="154">
        <v>441.39</v>
      </c>
      <c r="Q71" s="42">
        <v>79200</v>
      </c>
      <c r="R71" s="1">
        <v>0.98299999999999998</v>
      </c>
      <c r="S71" s="36">
        <v>95.454545454545453</v>
      </c>
      <c r="T71" s="24">
        <f t="shared" si="53"/>
        <v>75600</v>
      </c>
      <c r="U71" s="205">
        <f t="shared" si="54"/>
        <v>77853.600000000006</v>
      </c>
    </row>
    <row r="72" spans="1:21" x14ac:dyDescent="0.2">
      <c r="B72" s="154">
        <v>252.52</v>
      </c>
      <c r="C72" s="42">
        <v>113040</v>
      </c>
      <c r="D72" s="3">
        <v>0.95099999999999996</v>
      </c>
      <c r="E72" s="36">
        <v>92.172682236376502</v>
      </c>
      <c r="F72" s="24">
        <f t="shared" ref="F72:F80" si="57">C72*E72/100</f>
        <v>104192</v>
      </c>
      <c r="G72" s="205">
        <f t="shared" ref="G72:G80" si="58">C72*D72</f>
        <v>107501.04</v>
      </c>
      <c r="I72" s="326">
        <f>AVERAGE(I36:I71)</f>
        <v>191.75472222222223</v>
      </c>
      <c r="J72" s="327" t="s">
        <v>1</v>
      </c>
      <c r="K72" s="328"/>
      <c r="L72" s="329">
        <f>M72/N72</f>
        <v>0.96547265076039246</v>
      </c>
      <c r="M72" s="268">
        <f>SUM(M36:M71)</f>
        <v>3546585</v>
      </c>
      <c r="N72" s="211">
        <f>SUM(N36:N71)</f>
        <v>3673418.4000000004</v>
      </c>
      <c r="P72" s="211">
        <f>AVERAGE(P64:P71)</f>
        <v>441.14124999999996</v>
      </c>
      <c r="Q72" s="308" t="s">
        <v>1</v>
      </c>
      <c r="R72" s="309"/>
      <c r="S72" s="37">
        <f>T72/U72</f>
        <v>0.95033549923937777</v>
      </c>
      <c r="T72" s="276">
        <f>SUM(T64:T71)</f>
        <v>580230</v>
      </c>
      <c r="U72" s="211">
        <f>SUM(U64:U71)</f>
        <v>610552.80000000005</v>
      </c>
    </row>
    <row r="73" spans="1:21" x14ac:dyDescent="0.2">
      <c r="A73" s="22">
        <v>43979</v>
      </c>
      <c r="B73" s="154">
        <v>253.19</v>
      </c>
      <c r="C73" s="42">
        <v>113040</v>
      </c>
      <c r="D73" s="3">
        <v>0.96699999999999997</v>
      </c>
      <c r="E73" s="36">
        <v>92.172682236376502</v>
      </c>
      <c r="F73" s="24">
        <f t="shared" si="57"/>
        <v>104192</v>
      </c>
      <c r="G73" s="205">
        <f t="shared" si="58"/>
        <v>109309.68</v>
      </c>
      <c r="I73" s="113"/>
      <c r="J73" s="258"/>
      <c r="K73" s="258"/>
      <c r="L73" s="114"/>
      <c r="M73" s="255"/>
      <c r="N73" s="255"/>
    </row>
    <row r="74" spans="1:21" ht="14.25" customHeight="1" x14ac:dyDescent="0.2">
      <c r="B74" s="154">
        <v>253.2</v>
      </c>
      <c r="C74" s="42">
        <v>113040</v>
      </c>
      <c r="D74" s="3">
        <v>0.97399999999999998</v>
      </c>
      <c r="E74" s="36">
        <v>92.172682236376502</v>
      </c>
      <c r="F74" s="24">
        <f t="shared" si="57"/>
        <v>104192</v>
      </c>
      <c r="G74" s="205">
        <f t="shared" si="58"/>
        <v>110100.95999999999</v>
      </c>
      <c r="I74" s="255"/>
      <c r="J74" s="86"/>
      <c r="K74" s="255"/>
      <c r="L74" s="114"/>
      <c r="M74" s="255"/>
      <c r="N74" s="194"/>
      <c r="O74" s="45"/>
      <c r="P74" s="293" t="s">
        <v>19</v>
      </c>
      <c r="Q74" s="294"/>
      <c r="R74" s="294"/>
      <c r="S74" s="294"/>
      <c r="T74" s="294"/>
      <c r="U74" s="294"/>
    </row>
    <row r="75" spans="1:21" x14ac:dyDescent="0.2">
      <c r="A75" s="22">
        <v>43980</v>
      </c>
      <c r="B75" s="154">
        <v>253.23</v>
      </c>
      <c r="C75" s="42">
        <v>113040</v>
      </c>
      <c r="D75" s="3">
        <v>0.95299999999999996</v>
      </c>
      <c r="E75" s="36">
        <v>92.172682236376502</v>
      </c>
      <c r="F75" s="24">
        <f t="shared" si="57"/>
        <v>104192</v>
      </c>
      <c r="G75" s="205">
        <f t="shared" si="58"/>
        <v>107727.12</v>
      </c>
      <c r="I75" s="115"/>
      <c r="J75" s="115"/>
      <c r="K75" s="255"/>
      <c r="L75" s="86"/>
      <c r="M75" s="255"/>
      <c r="N75" s="255"/>
      <c r="O75" s="22">
        <v>43980</v>
      </c>
      <c r="P75" s="203">
        <v>450.52</v>
      </c>
      <c r="Q75" s="243">
        <v>77040</v>
      </c>
      <c r="R75" s="57">
        <v>0.91300000000000003</v>
      </c>
      <c r="S75" s="188">
        <v>73.808411214953267</v>
      </c>
      <c r="T75" s="24">
        <f t="shared" ref="T75" si="59">Q75*S75/100</f>
        <v>56862</v>
      </c>
      <c r="U75" s="205">
        <f t="shared" ref="U75" si="60">Q75*R75</f>
        <v>70337.52</v>
      </c>
    </row>
    <row r="76" spans="1:21" x14ac:dyDescent="0.2">
      <c r="B76" s="154">
        <v>253</v>
      </c>
      <c r="C76" s="42">
        <v>113040</v>
      </c>
      <c r="D76" s="3">
        <v>0.97899999999999998</v>
      </c>
      <c r="E76" s="36">
        <v>94.663835810332628</v>
      </c>
      <c r="F76" s="24">
        <f t="shared" si="57"/>
        <v>107008</v>
      </c>
      <c r="G76" s="205">
        <f t="shared" si="58"/>
        <v>110666.16</v>
      </c>
      <c r="I76" s="255"/>
      <c r="K76" s="255"/>
      <c r="L76" s="255"/>
      <c r="M76" s="255"/>
      <c r="N76" s="255"/>
      <c r="P76" s="203">
        <v>451.97</v>
      </c>
      <c r="Q76" s="204">
        <v>77040</v>
      </c>
      <c r="R76" s="57">
        <v>0.98099999999999998</v>
      </c>
      <c r="S76" s="31">
        <v>96.518691588785046</v>
      </c>
      <c r="T76" s="24">
        <f t="shared" ref="T76:T80" si="61">Q76*S76/100</f>
        <v>74358</v>
      </c>
      <c r="U76" s="205">
        <f t="shared" ref="U76:U80" si="62">Q76*R76</f>
        <v>75576.240000000005</v>
      </c>
    </row>
    <row r="77" spans="1:21" x14ac:dyDescent="0.2">
      <c r="A77" s="22">
        <v>43981</v>
      </c>
      <c r="B77" s="154">
        <v>252.95</v>
      </c>
      <c r="C77" s="42">
        <v>113040</v>
      </c>
      <c r="D77" s="3">
        <v>0.96599999999999997</v>
      </c>
      <c r="E77" s="36">
        <v>94.663835810332628</v>
      </c>
      <c r="F77" s="24">
        <f t="shared" si="57"/>
        <v>107008</v>
      </c>
      <c r="G77" s="205">
        <f t="shared" si="58"/>
        <v>109196.64</v>
      </c>
      <c r="H77" s="22"/>
      <c r="I77" s="255"/>
      <c r="K77" s="255"/>
      <c r="L77" s="255"/>
      <c r="M77" s="255"/>
      <c r="N77" s="255"/>
      <c r="O77" s="22">
        <v>43981</v>
      </c>
      <c r="P77" s="154">
        <v>450.6</v>
      </c>
      <c r="Q77" s="42">
        <v>77040</v>
      </c>
      <c r="R77" s="1">
        <v>0.99990000000000001</v>
      </c>
      <c r="S77" s="36">
        <v>98.411214953271028</v>
      </c>
      <c r="T77" s="24">
        <f t="shared" si="61"/>
        <v>75816</v>
      </c>
      <c r="U77" s="205">
        <f t="shared" si="62"/>
        <v>77032.296000000002</v>
      </c>
    </row>
    <row r="78" spans="1:21" x14ac:dyDescent="0.2">
      <c r="A78" s="22"/>
      <c r="B78" s="154">
        <v>252.77</v>
      </c>
      <c r="C78" s="42">
        <v>113040</v>
      </c>
      <c r="D78" s="3">
        <v>0.98099999999999998</v>
      </c>
      <c r="E78" s="36">
        <v>94.663835810332628</v>
      </c>
      <c r="F78" s="24">
        <f t="shared" si="57"/>
        <v>107008</v>
      </c>
      <c r="G78" s="205">
        <f t="shared" si="58"/>
        <v>110892.24</v>
      </c>
      <c r="H78" s="22"/>
      <c r="I78" s="59"/>
      <c r="K78" s="255"/>
      <c r="L78" s="255"/>
      <c r="M78" s="255"/>
      <c r="N78" s="255"/>
      <c r="O78" s="22"/>
      <c r="P78" s="154">
        <v>451</v>
      </c>
      <c r="Q78" s="42">
        <v>77040</v>
      </c>
      <c r="R78" s="1">
        <v>0.999</v>
      </c>
      <c r="S78" s="36">
        <v>98.411214953271028</v>
      </c>
      <c r="T78" s="24">
        <f t="shared" si="61"/>
        <v>75816</v>
      </c>
      <c r="U78" s="205">
        <f t="shared" si="62"/>
        <v>76962.960000000006</v>
      </c>
    </row>
    <row r="79" spans="1:21" x14ac:dyDescent="0.2">
      <c r="A79" s="22">
        <v>43982</v>
      </c>
      <c r="B79" s="154">
        <v>252.08</v>
      </c>
      <c r="C79" s="42">
        <v>113040</v>
      </c>
      <c r="D79" s="3">
        <v>0.97</v>
      </c>
      <c r="E79" s="87">
        <v>94.663835810332628</v>
      </c>
      <c r="F79" s="24">
        <f t="shared" si="57"/>
        <v>107008</v>
      </c>
      <c r="G79" s="205">
        <f t="shared" si="58"/>
        <v>109648.8</v>
      </c>
      <c r="I79" s="59"/>
      <c r="K79" s="255"/>
      <c r="L79" s="255"/>
      <c r="M79" s="255"/>
      <c r="N79" s="255"/>
      <c r="O79" s="22">
        <v>43982</v>
      </c>
      <c r="P79" s="321">
        <v>452.41</v>
      </c>
      <c r="Q79" s="322">
        <v>77040</v>
      </c>
      <c r="R79" s="325">
        <v>0.98</v>
      </c>
      <c r="S79" s="323">
        <v>96.518691588785046</v>
      </c>
      <c r="T79" s="24">
        <f t="shared" si="61"/>
        <v>74358</v>
      </c>
      <c r="U79" s="205">
        <f t="shared" si="62"/>
        <v>75499.199999999997</v>
      </c>
    </row>
    <row r="80" spans="1:21" ht="15" thickBot="1" x14ac:dyDescent="0.25">
      <c r="A80" s="22"/>
      <c r="B80" s="324">
        <v>252.77</v>
      </c>
      <c r="C80" s="91">
        <v>113040</v>
      </c>
      <c r="D80" s="89">
        <v>0.98299999999999998</v>
      </c>
      <c r="E80" s="88">
        <v>94.663835810332628</v>
      </c>
      <c r="F80" s="24">
        <f t="shared" si="57"/>
        <v>107008</v>
      </c>
      <c r="G80" s="205">
        <f t="shared" si="58"/>
        <v>111118.31999999999</v>
      </c>
      <c r="H80" s="22"/>
      <c r="I80" s="59"/>
      <c r="K80" s="59"/>
      <c r="L80" s="252"/>
      <c r="M80" s="252"/>
      <c r="N80" s="252"/>
      <c r="O80" s="22"/>
      <c r="P80" s="330">
        <v>451.65</v>
      </c>
      <c r="Q80" s="331">
        <v>77040</v>
      </c>
      <c r="R80" s="332">
        <v>0.99990000000000001</v>
      </c>
      <c r="S80" s="333">
        <v>96.518691588785046</v>
      </c>
      <c r="T80" s="24">
        <f t="shared" si="61"/>
        <v>74358</v>
      </c>
      <c r="U80" s="205">
        <f t="shared" si="62"/>
        <v>77032.296000000002</v>
      </c>
    </row>
    <row r="81" spans="1:21" x14ac:dyDescent="0.2">
      <c r="B81" s="211">
        <f>AVERAGE(B71:B80)</f>
        <v>252.64300000000003</v>
      </c>
      <c r="C81" s="241"/>
      <c r="D81" s="242" t="s">
        <v>1</v>
      </c>
      <c r="E81" s="50">
        <f>F81/G81</f>
        <v>0.95126328456974274</v>
      </c>
      <c r="F81" s="254">
        <f>SUM(F71:F80)</f>
        <v>1019392</v>
      </c>
      <c r="G81" s="254">
        <f>SUM(G71:G80)</f>
        <v>1071619.2</v>
      </c>
      <c r="I81" s="255"/>
      <c r="K81" s="255"/>
      <c r="L81" s="255"/>
      <c r="M81" s="255"/>
      <c r="N81" s="255"/>
      <c r="P81" s="326">
        <f>AVERAGE(P75:P80)</f>
        <v>451.35833333333335</v>
      </c>
      <c r="Q81" s="327" t="s">
        <v>1</v>
      </c>
      <c r="R81" s="328"/>
      <c r="S81" s="329">
        <f>T81/U81</f>
        <v>0.9538668367522315</v>
      </c>
      <c r="T81" s="276">
        <f>SUM(T75:T80)</f>
        <v>431568</v>
      </c>
      <c r="U81" s="211">
        <f>SUM(U75:U80)</f>
        <v>452440.51199999999</v>
      </c>
    </row>
    <row r="82" spans="1:21" x14ac:dyDescent="0.2">
      <c r="B82" s="115"/>
      <c r="C82" s="115"/>
      <c r="D82" s="255"/>
      <c r="E82" s="86"/>
      <c r="F82" s="255"/>
      <c r="G82" s="255"/>
      <c r="I82" s="255"/>
      <c r="K82" s="255"/>
      <c r="L82" s="255"/>
      <c r="M82" s="255"/>
      <c r="N82" s="255"/>
      <c r="P82" s="113"/>
      <c r="Q82" s="258"/>
      <c r="R82" s="258"/>
      <c r="S82" s="86"/>
      <c r="T82" s="255"/>
      <c r="U82" s="257"/>
    </row>
    <row r="83" spans="1:21" x14ac:dyDescent="0.2">
      <c r="B83" s="59"/>
      <c r="C83" s="59"/>
      <c r="D83" s="255"/>
      <c r="E83" s="255"/>
      <c r="F83" s="255"/>
      <c r="G83" s="255"/>
      <c r="I83" s="59"/>
      <c r="K83" s="255"/>
      <c r="L83" s="255"/>
      <c r="M83" s="255"/>
      <c r="N83" s="255"/>
      <c r="P83" s="113"/>
      <c r="Q83" s="86"/>
      <c r="R83" s="255"/>
      <c r="S83" s="114"/>
      <c r="T83" s="255"/>
    </row>
    <row r="84" spans="1:21" ht="13.5" customHeight="1" x14ac:dyDescent="0.2">
      <c r="B84" s="279"/>
      <c r="C84" s="279"/>
      <c r="D84" s="279"/>
      <c r="E84" s="252"/>
      <c r="F84" s="252"/>
      <c r="G84" s="252"/>
      <c r="I84" s="279"/>
      <c r="J84" s="279"/>
      <c r="K84" s="279"/>
      <c r="L84" s="252"/>
      <c r="M84" s="252"/>
      <c r="N84" s="252"/>
      <c r="P84" s="113"/>
      <c r="Q84" s="86"/>
      <c r="R84" s="255"/>
      <c r="S84" s="114"/>
      <c r="T84" s="255"/>
    </row>
    <row r="85" spans="1:21" x14ac:dyDescent="0.2">
      <c r="B85" s="255"/>
      <c r="C85" s="5"/>
      <c r="D85" s="255"/>
      <c r="E85" s="255"/>
      <c r="F85" s="255"/>
      <c r="G85" s="255"/>
      <c r="I85" s="255"/>
      <c r="J85" s="5"/>
      <c r="K85" s="255"/>
      <c r="L85" s="255"/>
      <c r="M85" s="255"/>
      <c r="N85" s="255"/>
      <c r="P85" s="113"/>
      <c r="Q85" s="86"/>
      <c r="R85" s="255"/>
      <c r="S85" s="114"/>
      <c r="T85" s="255"/>
    </row>
    <row r="86" spans="1:21" x14ac:dyDescent="0.2">
      <c r="B86" s="255"/>
      <c r="C86" s="5"/>
      <c r="D86" s="255"/>
      <c r="E86" s="255"/>
      <c r="F86" s="255"/>
      <c r="G86" s="255"/>
      <c r="I86" s="255"/>
      <c r="J86" s="5"/>
      <c r="K86" s="255"/>
      <c r="L86" s="255"/>
      <c r="M86" s="255"/>
      <c r="N86" s="255"/>
      <c r="P86" s="115"/>
      <c r="Q86" s="115"/>
      <c r="R86" s="255"/>
      <c r="S86" s="86"/>
      <c r="T86" s="255"/>
    </row>
    <row r="87" spans="1:21" x14ac:dyDescent="0.2">
      <c r="B87" s="255"/>
      <c r="C87" s="5"/>
      <c r="D87" s="255"/>
      <c r="E87" s="255"/>
      <c r="F87" s="255"/>
      <c r="G87" s="255"/>
      <c r="I87" s="255"/>
      <c r="J87" s="5"/>
      <c r="K87" s="255"/>
      <c r="L87" s="255"/>
      <c r="M87" s="255"/>
      <c r="N87" s="255"/>
      <c r="P87" s="255"/>
      <c r="Q87" s="5"/>
      <c r="R87" s="255"/>
    </row>
    <row r="88" spans="1:21" x14ac:dyDescent="0.2">
      <c r="B88" s="255"/>
      <c r="C88" s="5"/>
      <c r="D88" s="255"/>
      <c r="E88" s="255"/>
      <c r="F88" s="255"/>
      <c r="G88" s="255"/>
      <c r="I88" s="255"/>
      <c r="J88" s="5"/>
      <c r="K88" s="255"/>
      <c r="L88" s="255"/>
      <c r="M88" s="255"/>
      <c r="N88" s="255"/>
      <c r="P88" s="255"/>
      <c r="Q88" s="5"/>
      <c r="R88" s="255"/>
    </row>
    <row r="89" spans="1:21" x14ac:dyDescent="0.2">
      <c r="A89" s="22"/>
      <c r="B89" s="255"/>
      <c r="C89" s="5"/>
      <c r="D89" s="255"/>
      <c r="E89" s="255"/>
      <c r="F89" s="255"/>
      <c r="G89" s="255"/>
      <c r="H89" s="22"/>
      <c r="I89" s="255"/>
      <c r="J89" s="5"/>
      <c r="K89" s="255"/>
      <c r="L89" s="255"/>
      <c r="M89" s="255"/>
      <c r="N89" s="255"/>
      <c r="O89" s="22"/>
      <c r="P89" s="255"/>
      <c r="Q89" s="5"/>
      <c r="R89" s="255"/>
    </row>
    <row r="90" spans="1:21" x14ac:dyDescent="0.2">
      <c r="B90" s="255"/>
      <c r="C90" s="5"/>
      <c r="D90" s="255"/>
      <c r="E90" s="255"/>
      <c r="F90" s="255"/>
      <c r="G90" s="255"/>
      <c r="I90" s="255"/>
      <c r="J90" s="5"/>
      <c r="K90" s="255"/>
      <c r="L90" s="255"/>
      <c r="M90" s="255"/>
      <c r="N90" s="255"/>
      <c r="P90" s="255"/>
      <c r="Q90" s="5"/>
      <c r="R90" s="255"/>
    </row>
    <row r="91" spans="1:21" x14ac:dyDescent="0.2">
      <c r="B91" s="279"/>
      <c r="C91" s="279"/>
      <c r="D91" s="255"/>
      <c r="E91" s="255"/>
      <c r="F91" s="255"/>
      <c r="G91" s="255"/>
      <c r="I91" s="279"/>
      <c r="J91" s="279"/>
      <c r="K91" s="255"/>
      <c r="L91" s="255"/>
      <c r="M91" s="255"/>
      <c r="N91" s="255"/>
      <c r="P91" s="279"/>
      <c r="Q91" s="279"/>
      <c r="R91" s="255"/>
    </row>
  </sheetData>
  <mergeCells count="37">
    <mergeCell ref="Q81:R81"/>
    <mergeCell ref="B1:F1"/>
    <mergeCell ref="B55:G55"/>
    <mergeCell ref="Q61:R61"/>
    <mergeCell ref="Q10:R10"/>
    <mergeCell ref="Q19:R19"/>
    <mergeCell ref="I1:M1"/>
    <mergeCell ref="P1:T1"/>
    <mergeCell ref="B3:G3"/>
    <mergeCell ref="I3:N3"/>
    <mergeCell ref="P3:U3"/>
    <mergeCell ref="C6:D6"/>
    <mergeCell ref="B8:G8"/>
    <mergeCell ref="J12:K12"/>
    <mergeCell ref="I14:N14"/>
    <mergeCell ref="J33:K33"/>
    <mergeCell ref="I35:N35"/>
    <mergeCell ref="P12:U12"/>
    <mergeCell ref="P21:U21"/>
    <mergeCell ref="C42:D42"/>
    <mergeCell ref="C27:D27"/>
    <mergeCell ref="B29:G29"/>
    <mergeCell ref="B44:G44"/>
    <mergeCell ref="P91:Q91"/>
    <mergeCell ref="B84:D84"/>
    <mergeCell ref="I84:K84"/>
    <mergeCell ref="B91:C91"/>
    <mergeCell ref="I91:J91"/>
    <mergeCell ref="C53:D53"/>
    <mergeCell ref="J72:K72"/>
    <mergeCell ref="P46:U46"/>
    <mergeCell ref="Q44:R44"/>
    <mergeCell ref="C68:D68"/>
    <mergeCell ref="P63:U63"/>
    <mergeCell ref="B70:G70"/>
    <mergeCell ref="Q72:R72"/>
    <mergeCell ref="P74:U74"/>
  </mergeCells>
  <printOptions horizontalCentered="1"/>
  <pageMargins left="0.11811023622047245" right="0.11811023622047245" top="0.15748031496062992" bottom="0.15748031496062992" header="0.31496062992125984" footer="0.31496062992125984"/>
  <pageSetup paperSize="9" scale="4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90"/>
  <sheetViews>
    <sheetView view="pageBreakPreview" zoomScale="60" workbookViewId="0">
      <pane ySplit="2" topLeftCell="A15" activePane="bottomLeft" state="frozen"/>
      <selection pane="bottomLeft" activeCell="N50" sqref="N50:R50"/>
    </sheetView>
  </sheetViews>
  <sheetFormatPr defaultColWidth="8.85546875" defaultRowHeight="14.25" x14ac:dyDescent="0.2"/>
  <cols>
    <col min="1" max="1" width="11.5703125" style="11" customWidth="1"/>
    <col min="2" max="2" width="11.28515625" style="12" customWidth="1"/>
    <col min="3" max="3" width="10.7109375" style="12" customWidth="1"/>
    <col min="4" max="6" width="11.7109375" style="12" customWidth="1"/>
    <col min="7" max="7" width="11.5703125" style="11" customWidth="1"/>
    <col min="8" max="8" width="11.140625" style="12" customWidth="1"/>
    <col min="9" max="9" width="10.7109375" style="12" customWidth="1"/>
    <col min="10" max="12" width="11.7109375" style="12" customWidth="1"/>
    <col min="13" max="13" width="11.5703125" style="11" customWidth="1"/>
    <col min="14" max="14" width="11" style="12" customWidth="1"/>
    <col min="15" max="15" width="10.7109375" style="12" customWidth="1"/>
    <col min="16" max="16" width="13.42578125" style="12" customWidth="1"/>
    <col min="17" max="17" width="8.28515625" style="12" bestFit="1" customWidth="1"/>
    <col min="18" max="18" width="11.7109375" style="12" customWidth="1"/>
    <col min="19" max="16384" width="8.85546875" style="12"/>
  </cols>
  <sheetData>
    <row r="1" spans="1:18" ht="15" x14ac:dyDescent="0.25">
      <c r="B1" s="290" t="s">
        <v>6</v>
      </c>
      <c r="C1" s="291"/>
      <c r="D1" s="291"/>
      <c r="E1" s="291"/>
      <c r="F1" s="291"/>
      <c r="H1" s="290" t="s">
        <v>9</v>
      </c>
      <c r="I1" s="291"/>
      <c r="J1" s="291"/>
      <c r="K1" s="291"/>
      <c r="L1" s="291"/>
      <c r="N1" s="290" t="s">
        <v>7</v>
      </c>
      <c r="O1" s="291"/>
      <c r="P1" s="291"/>
      <c r="Q1" s="291"/>
      <c r="R1" s="291"/>
    </row>
    <row r="2" spans="1:18" ht="71.25" x14ac:dyDescent="0.2">
      <c r="B2" s="13" t="s">
        <v>2</v>
      </c>
      <c r="C2" s="14" t="s">
        <v>0</v>
      </c>
      <c r="D2" s="15" t="s">
        <v>3</v>
      </c>
      <c r="E2" s="30" t="s">
        <v>4</v>
      </c>
      <c r="F2" s="30" t="s">
        <v>5</v>
      </c>
      <c r="H2" s="16" t="s">
        <v>2</v>
      </c>
      <c r="I2" s="17" t="s">
        <v>0</v>
      </c>
      <c r="J2" s="18" t="s">
        <v>3</v>
      </c>
      <c r="K2" s="33" t="s">
        <v>4</v>
      </c>
      <c r="L2" s="33" t="s">
        <v>5</v>
      </c>
      <c r="N2" s="19" t="s">
        <v>2</v>
      </c>
      <c r="O2" s="20" t="s">
        <v>0</v>
      </c>
      <c r="P2" s="21" t="s">
        <v>3</v>
      </c>
      <c r="Q2" s="34" t="s">
        <v>4</v>
      </c>
      <c r="R2" s="34" t="s">
        <v>5</v>
      </c>
    </row>
    <row r="3" spans="1:18" ht="13.9" customHeight="1" x14ac:dyDescent="0.2">
      <c r="A3" s="46"/>
      <c r="B3" s="282" t="s">
        <v>8</v>
      </c>
      <c r="C3" s="283"/>
      <c r="D3" s="283"/>
      <c r="E3" s="283"/>
      <c r="F3" s="283"/>
      <c r="G3" s="46"/>
      <c r="H3" s="282" t="s">
        <v>13</v>
      </c>
      <c r="I3" s="283"/>
      <c r="J3" s="283"/>
      <c r="K3" s="283"/>
      <c r="L3" s="283"/>
      <c r="M3" s="46"/>
      <c r="N3" s="293" t="s">
        <v>10</v>
      </c>
      <c r="O3" s="294"/>
      <c r="P3" s="294"/>
      <c r="Q3" s="294"/>
      <c r="R3" s="294"/>
    </row>
    <row r="4" spans="1:18" x14ac:dyDescent="0.2">
      <c r="A4" s="22">
        <v>43709</v>
      </c>
      <c r="B4" s="23">
        <v>115200</v>
      </c>
      <c r="C4" s="8">
        <v>0.94799999999999995</v>
      </c>
      <c r="D4" s="24">
        <f t="shared" ref="D4" si="0">B4*C4</f>
        <v>109209.59999999999</v>
      </c>
      <c r="E4" s="32">
        <v>91.520833333333329</v>
      </c>
      <c r="F4" s="24">
        <f t="shared" ref="F4:F5" si="1">B4*E4/100</f>
        <v>105432</v>
      </c>
      <c r="G4" s="22">
        <v>43709</v>
      </c>
      <c r="H4" s="23">
        <v>100800</v>
      </c>
      <c r="I4" s="6">
        <v>0.98399999999999999</v>
      </c>
      <c r="J4" s="24">
        <f t="shared" ref="J4:J5" si="2">H4*I4</f>
        <v>99187.199999999997</v>
      </c>
      <c r="K4" s="35">
        <v>97.633928571428569</v>
      </c>
      <c r="L4" s="24">
        <f t="shared" ref="L4:L5" si="3">H4*K4/100</f>
        <v>98415</v>
      </c>
      <c r="M4" s="22">
        <v>43709</v>
      </c>
      <c r="N4" s="23">
        <v>91440</v>
      </c>
      <c r="O4" s="6">
        <v>0.98199999999999998</v>
      </c>
      <c r="P4" s="24">
        <f t="shared" ref="P4:P5" si="4">N4*O4</f>
        <v>89794.08</v>
      </c>
      <c r="Q4" s="35">
        <v>95.813648293963254</v>
      </c>
      <c r="R4" s="24">
        <f t="shared" ref="R4:R5" si="5">N4*Q4/100</f>
        <v>87612</v>
      </c>
    </row>
    <row r="5" spans="1:18" ht="12.75" customHeight="1" x14ac:dyDescent="0.2">
      <c r="B5" s="7">
        <v>115200</v>
      </c>
      <c r="C5" s="10">
        <v>0.98699999999999999</v>
      </c>
      <c r="D5" s="9">
        <f t="shared" ref="D5" si="6">B5*C5</f>
        <v>113702.39999999999</v>
      </c>
      <c r="E5" s="31">
        <v>95.827256944444457</v>
      </c>
      <c r="F5" s="9">
        <f t="shared" si="1"/>
        <v>110393.00000000001</v>
      </c>
      <c r="H5" s="7">
        <v>100800</v>
      </c>
      <c r="I5" s="4">
        <v>0.97899999999999998</v>
      </c>
      <c r="J5" s="9">
        <f t="shared" si="2"/>
        <v>98683.199999999997</v>
      </c>
      <c r="K5" s="31">
        <v>90.401785714285708</v>
      </c>
      <c r="L5" s="9">
        <f t="shared" si="3"/>
        <v>91125</v>
      </c>
      <c r="N5" s="7">
        <v>91440</v>
      </c>
      <c r="O5" s="4">
        <v>0.98499999999999999</v>
      </c>
      <c r="P5" s="9">
        <f t="shared" si="4"/>
        <v>90068.4</v>
      </c>
      <c r="Q5" s="31">
        <v>93.858267716535437</v>
      </c>
      <c r="R5" s="9">
        <f t="shared" si="5"/>
        <v>85824</v>
      </c>
    </row>
    <row r="6" spans="1:18" x14ac:dyDescent="0.2">
      <c r="A6" s="22">
        <v>43710</v>
      </c>
      <c r="B6" s="7">
        <v>115200</v>
      </c>
      <c r="C6" s="3">
        <v>0.97</v>
      </c>
      <c r="D6" s="9">
        <f t="shared" ref="D6:D13" si="7">B6*C6</f>
        <v>111744</v>
      </c>
      <c r="E6" s="36">
        <v>91.460069444444443</v>
      </c>
      <c r="F6" s="9">
        <f t="shared" ref="F6:F13" si="8">B6*E6/100</f>
        <v>105362</v>
      </c>
      <c r="G6" s="22">
        <v>43710</v>
      </c>
      <c r="H6" s="7">
        <v>100800</v>
      </c>
      <c r="I6" s="1">
        <v>0.96399999999999997</v>
      </c>
      <c r="J6" s="9">
        <f t="shared" ref="J6:J23" si="9">H6*I6</f>
        <v>97171.199999999997</v>
      </c>
      <c r="K6" s="36">
        <v>94.017857142857139</v>
      </c>
      <c r="L6" s="9">
        <f t="shared" ref="L6:L23" si="10">H6*K6/100</f>
        <v>94770</v>
      </c>
      <c r="M6" s="22">
        <v>43710</v>
      </c>
      <c r="N6" s="7">
        <v>91440</v>
      </c>
      <c r="O6" s="1">
        <v>0.97499999999999998</v>
      </c>
      <c r="P6" s="9">
        <f t="shared" ref="P6:P19" si="11">N6*O6</f>
        <v>89154</v>
      </c>
      <c r="Q6" s="36">
        <v>93.858267716535437</v>
      </c>
      <c r="R6" s="9">
        <f t="shared" ref="R6:R19" si="12">N6*Q6/100</f>
        <v>85824</v>
      </c>
    </row>
    <row r="7" spans="1:18" x14ac:dyDescent="0.2">
      <c r="B7" s="7">
        <v>115200</v>
      </c>
      <c r="C7" s="3">
        <v>0.999</v>
      </c>
      <c r="D7" s="9">
        <f t="shared" si="7"/>
        <v>115084.8</v>
      </c>
      <c r="E7" s="36">
        <v>99.756944444444443</v>
      </c>
      <c r="F7" s="9">
        <f t="shared" si="8"/>
        <v>114920</v>
      </c>
      <c r="H7" s="7">
        <v>100800</v>
      </c>
      <c r="I7" s="1">
        <v>0.98399999999999999</v>
      </c>
      <c r="J7" s="9">
        <f t="shared" si="9"/>
        <v>99187.199999999997</v>
      </c>
      <c r="K7" s="36">
        <v>94.017857142857139</v>
      </c>
      <c r="L7" s="9">
        <f t="shared" si="10"/>
        <v>94770</v>
      </c>
      <c r="N7" s="7">
        <v>91440</v>
      </c>
      <c r="O7" s="1">
        <v>0.98299999999999998</v>
      </c>
      <c r="P7" s="9">
        <f t="shared" si="11"/>
        <v>89885.52</v>
      </c>
      <c r="Q7" s="36">
        <v>95.813648293963254</v>
      </c>
      <c r="R7" s="9">
        <f t="shared" si="12"/>
        <v>87612</v>
      </c>
    </row>
    <row r="8" spans="1:18" x14ac:dyDescent="0.2">
      <c r="A8" s="22">
        <v>43711</v>
      </c>
      <c r="B8" s="7">
        <v>115200</v>
      </c>
      <c r="C8" s="3">
        <v>0.97599999999999998</v>
      </c>
      <c r="D8" s="9">
        <f t="shared" si="7"/>
        <v>112435.2</v>
      </c>
      <c r="E8" s="36">
        <v>94.769097222222214</v>
      </c>
      <c r="F8" s="9">
        <f t="shared" si="8"/>
        <v>109174</v>
      </c>
      <c r="G8" s="22">
        <v>43711</v>
      </c>
      <c r="H8" s="7">
        <v>100800</v>
      </c>
      <c r="I8" s="1">
        <v>0.96599999999999997</v>
      </c>
      <c r="J8" s="9">
        <f t="shared" si="9"/>
        <v>97372.800000000003</v>
      </c>
      <c r="K8" s="36">
        <v>94.017857142857139</v>
      </c>
      <c r="L8" s="9">
        <f t="shared" si="10"/>
        <v>94770</v>
      </c>
      <c r="M8" s="22">
        <v>43711</v>
      </c>
      <c r="N8" s="7">
        <v>91440</v>
      </c>
      <c r="O8" s="1">
        <v>0.97499999999999998</v>
      </c>
      <c r="P8" s="9">
        <f t="shared" si="11"/>
        <v>89154</v>
      </c>
      <c r="Q8" s="36">
        <v>95.813648293963254</v>
      </c>
      <c r="R8" s="9">
        <f t="shared" si="12"/>
        <v>87612</v>
      </c>
    </row>
    <row r="9" spans="1:18" x14ac:dyDescent="0.2">
      <c r="B9" s="7">
        <v>115200</v>
      </c>
      <c r="C9" s="3">
        <v>0.98299999999999998</v>
      </c>
      <c r="D9" s="9">
        <f t="shared" si="7"/>
        <v>113241.59999999999</v>
      </c>
      <c r="E9" s="36">
        <v>94.769097222222214</v>
      </c>
      <c r="F9" s="9">
        <f t="shared" si="8"/>
        <v>109174</v>
      </c>
      <c r="H9" s="7">
        <v>100800</v>
      </c>
      <c r="I9" s="1">
        <v>0.98299999999999998</v>
      </c>
      <c r="J9" s="9">
        <f t="shared" si="9"/>
        <v>99086.399999999994</v>
      </c>
      <c r="K9" s="36">
        <v>94.017857142857139</v>
      </c>
      <c r="L9" s="9">
        <f t="shared" si="10"/>
        <v>94770</v>
      </c>
      <c r="N9" s="7">
        <v>92160</v>
      </c>
      <c r="O9" s="1">
        <v>0.98799999999999999</v>
      </c>
      <c r="P9" s="9">
        <f t="shared" si="11"/>
        <v>91054.080000000002</v>
      </c>
      <c r="Q9" s="36">
        <v>95.065104166666671</v>
      </c>
      <c r="R9" s="9">
        <f t="shared" si="12"/>
        <v>87612</v>
      </c>
    </row>
    <row r="10" spans="1:18" x14ac:dyDescent="0.2">
      <c r="A10" s="22">
        <v>43712</v>
      </c>
      <c r="B10" s="7">
        <v>115200</v>
      </c>
      <c r="C10" s="3">
        <v>0.97399999999999998</v>
      </c>
      <c r="D10" s="9">
        <f t="shared" si="7"/>
        <v>112204.8</v>
      </c>
      <c r="E10" s="36">
        <v>92.481770833333329</v>
      </c>
      <c r="F10" s="9">
        <f t="shared" si="8"/>
        <v>106539</v>
      </c>
      <c r="G10" s="22">
        <v>43712</v>
      </c>
      <c r="H10" s="7">
        <v>100800</v>
      </c>
      <c r="I10" s="1">
        <v>0.97899999999999998</v>
      </c>
      <c r="J10" s="9">
        <f t="shared" si="9"/>
        <v>98683.199999999997</v>
      </c>
      <c r="K10" s="36">
        <v>94.017857142857139</v>
      </c>
      <c r="L10" s="9">
        <f t="shared" si="10"/>
        <v>94770</v>
      </c>
      <c r="M10" s="22">
        <v>43712</v>
      </c>
      <c r="N10" s="7">
        <v>92160</v>
      </c>
      <c r="O10" s="1">
        <v>0.98299999999999998</v>
      </c>
      <c r="P10" s="9">
        <f t="shared" si="11"/>
        <v>90593.279999999999</v>
      </c>
      <c r="Q10" s="36">
        <v>95.065104166666671</v>
      </c>
      <c r="R10" s="9">
        <f t="shared" si="12"/>
        <v>87612</v>
      </c>
    </row>
    <row r="11" spans="1:18" ht="14.25" customHeight="1" x14ac:dyDescent="0.2">
      <c r="A11" s="25"/>
      <c r="B11" s="7">
        <v>115200</v>
      </c>
      <c r="C11" s="3">
        <v>0.97599999999999998</v>
      </c>
      <c r="D11" s="9">
        <f t="shared" si="7"/>
        <v>112435.2</v>
      </c>
      <c r="E11" s="36">
        <v>93.333333333333329</v>
      </c>
      <c r="F11" s="9">
        <f t="shared" si="8"/>
        <v>107520</v>
      </c>
      <c r="G11" s="25"/>
      <c r="H11" s="7">
        <v>100800</v>
      </c>
      <c r="I11" s="1">
        <v>0.97699999999999998</v>
      </c>
      <c r="J11" s="9">
        <f t="shared" si="9"/>
        <v>98481.599999999991</v>
      </c>
      <c r="K11" s="36">
        <v>94.017857142857139</v>
      </c>
      <c r="L11" s="9">
        <f t="shared" si="10"/>
        <v>94770</v>
      </c>
      <c r="M11" s="25"/>
      <c r="N11" s="7">
        <v>92160</v>
      </c>
      <c r="O11" s="1">
        <v>0.98099999999999998</v>
      </c>
      <c r="P11" s="9">
        <f t="shared" si="11"/>
        <v>90408.959999999992</v>
      </c>
      <c r="Q11" s="36">
        <v>95.065104166666671</v>
      </c>
      <c r="R11" s="9">
        <f t="shared" si="12"/>
        <v>87612</v>
      </c>
    </row>
    <row r="12" spans="1:18" ht="12.75" customHeight="1" x14ac:dyDescent="0.2">
      <c r="A12" s="27">
        <v>43713</v>
      </c>
      <c r="B12" s="7">
        <v>115200</v>
      </c>
      <c r="C12" s="3">
        <v>0.97599999999999998</v>
      </c>
      <c r="D12" s="9">
        <f t="shared" si="7"/>
        <v>112435.2</v>
      </c>
      <c r="E12" s="36">
        <v>95.815104166666671</v>
      </c>
      <c r="F12" s="9">
        <f t="shared" si="8"/>
        <v>110379</v>
      </c>
      <c r="G12" s="27">
        <v>43713</v>
      </c>
      <c r="H12" s="7">
        <v>100800</v>
      </c>
      <c r="I12" s="1">
        <v>0.98199999999999998</v>
      </c>
      <c r="J12" s="9">
        <f t="shared" si="9"/>
        <v>98985.599999999991</v>
      </c>
      <c r="K12" s="36">
        <v>94.017857142857139</v>
      </c>
      <c r="L12" s="9">
        <f t="shared" si="10"/>
        <v>94770</v>
      </c>
      <c r="M12" s="27">
        <v>43713</v>
      </c>
      <c r="N12" s="7">
        <v>92160</v>
      </c>
      <c r="O12" s="1">
        <v>0.98199999999999998</v>
      </c>
      <c r="P12" s="9">
        <f t="shared" si="11"/>
        <v>90501.119999999995</v>
      </c>
      <c r="Q12" s="36">
        <v>97.005208333333343</v>
      </c>
      <c r="R12" s="9">
        <f t="shared" si="12"/>
        <v>89400</v>
      </c>
    </row>
    <row r="13" spans="1:18" ht="14.25" customHeight="1" x14ac:dyDescent="0.2">
      <c r="A13" s="25"/>
      <c r="B13" s="7">
        <v>115200</v>
      </c>
      <c r="C13" s="39">
        <v>0.98399999999999999</v>
      </c>
      <c r="D13" s="9">
        <f t="shared" si="7"/>
        <v>113356.8</v>
      </c>
      <c r="E13" s="31">
        <v>97.275173611111114</v>
      </c>
      <c r="F13" s="9">
        <f t="shared" si="8"/>
        <v>112061</v>
      </c>
      <c r="H13" s="7">
        <v>100800</v>
      </c>
      <c r="I13" s="1">
        <v>0.97199999999999998</v>
      </c>
      <c r="J13" s="9">
        <f t="shared" si="9"/>
        <v>97977.599999999991</v>
      </c>
      <c r="K13" s="36">
        <v>94.017857142857139</v>
      </c>
      <c r="L13" s="9">
        <f t="shared" si="10"/>
        <v>94770</v>
      </c>
      <c r="N13" s="7">
        <v>92160</v>
      </c>
      <c r="O13" s="1">
        <v>0.96399999999999997</v>
      </c>
      <c r="P13" s="9">
        <f t="shared" si="11"/>
        <v>88842.239999999991</v>
      </c>
      <c r="Q13" s="36">
        <v>87.3046875</v>
      </c>
      <c r="R13" s="9">
        <f t="shared" si="12"/>
        <v>80460</v>
      </c>
    </row>
    <row r="14" spans="1:18" x14ac:dyDescent="0.2">
      <c r="B14" s="310" t="s">
        <v>1</v>
      </c>
      <c r="C14" s="319"/>
      <c r="D14" s="26">
        <f>SUM(D4:D13)</f>
        <v>1125849.5999999999</v>
      </c>
      <c r="E14" s="37">
        <f>F14/D14</f>
        <v>0.96900509624020836</v>
      </c>
      <c r="F14" s="38">
        <f>SUM(F4:F13)</f>
        <v>1090954</v>
      </c>
      <c r="G14" s="22">
        <v>43714</v>
      </c>
      <c r="H14" s="7">
        <v>100800</v>
      </c>
      <c r="I14" s="1">
        <v>0.98499999999999999</v>
      </c>
      <c r="J14" s="9">
        <f t="shared" si="9"/>
        <v>99288</v>
      </c>
      <c r="K14" s="36">
        <v>94.017857142857139</v>
      </c>
      <c r="L14" s="9">
        <f t="shared" si="10"/>
        <v>94770</v>
      </c>
      <c r="M14" s="22">
        <v>43714</v>
      </c>
      <c r="N14" s="7">
        <v>92160</v>
      </c>
      <c r="O14" s="1">
        <v>0.999</v>
      </c>
      <c r="P14" s="9">
        <f t="shared" si="11"/>
        <v>92067.839999999997</v>
      </c>
      <c r="Q14" s="36">
        <v>98.9453125</v>
      </c>
      <c r="R14" s="9">
        <f t="shared" si="12"/>
        <v>91188</v>
      </c>
    </row>
    <row r="15" spans="1:18" x14ac:dyDescent="0.2">
      <c r="B15" s="23"/>
      <c r="C15" s="3"/>
      <c r="D15" s="24"/>
      <c r="E15" s="28"/>
      <c r="F15" s="28"/>
      <c r="H15" s="7">
        <v>100800</v>
      </c>
      <c r="I15" s="1">
        <v>0.98599999999999999</v>
      </c>
      <c r="J15" s="9">
        <f t="shared" si="9"/>
        <v>99388.800000000003</v>
      </c>
      <c r="K15" s="36">
        <v>97.633928571428569</v>
      </c>
      <c r="L15" s="9">
        <f t="shared" si="10"/>
        <v>98415</v>
      </c>
      <c r="N15" s="7">
        <v>92160</v>
      </c>
      <c r="O15" s="1">
        <v>0.98899999999999999</v>
      </c>
      <c r="P15" s="9">
        <f t="shared" si="11"/>
        <v>91146.240000000005</v>
      </c>
      <c r="Q15" s="36">
        <v>97.005208333333343</v>
      </c>
      <c r="R15" s="9">
        <f t="shared" si="12"/>
        <v>89400</v>
      </c>
    </row>
    <row r="16" spans="1:18" x14ac:dyDescent="0.2">
      <c r="A16" s="45"/>
      <c r="B16" s="282" t="s">
        <v>11</v>
      </c>
      <c r="C16" s="283"/>
      <c r="D16" s="283"/>
      <c r="E16" s="283"/>
      <c r="F16" s="283"/>
      <c r="G16" s="22">
        <v>43715</v>
      </c>
      <c r="H16" s="7">
        <v>100800</v>
      </c>
      <c r="I16" s="1">
        <v>0.97699999999999998</v>
      </c>
      <c r="J16" s="9">
        <f t="shared" si="9"/>
        <v>98481.599999999991</v>
      </c>
      <c r="K16" s="36">
        <v>94.017857142857139</v>
      </c>
      <c r="L16" s="9">
        <f t="shared" si="10"/>
        <v>94770</v>
      </c>
      <c r="M16" s="22">
        <v>43715</v>
      </c>
      <c r="N16" s="7">
        <v>92160</v>
      </c>
      <c r="O16" s="1">
        <v>0.97599999999999998</v>
      </c>
      <c r="P16" s="9">
        <f t="shared" si="11"/>
        <v>89948.160000000003</v>
      </c>
      <c r="Q16" s="36">
        <v>95.065104166666671</v>
      </c>
      <c r="R16" s="9">
        <f t="shared" si="12"/>
        <v>87612</v>
      </c>
    </row>
    <row r="17" spans="1:18" x14ac:dyDescent="0.2">
      <c r="A17" s="22">
        <v>43714</v>
      </c>
      <c r="B17" s="23">
        <v>113040</v>
      </c>
      <c r="C17" s="3">
        <v>0.83</v>
      </c>
      <c r="D17" s="24">
        <f t="shared" ref="D17" si="13">B17*C17</f>
        <v>93823.2</v>
      </c>
      <c r="E17" s="36">
        <v>68.846426043878267</v>
      </c>
      <c r="F17" s="24">
        <f t="shared" ref="F17" si="14">B17*E17/100</f>
        <v>77823.999999999985</v>
      </c>
      <c r="H17" s="7">
        <v>100800</v>
      </c>
      <c r="I17" s="1">
        <v>0.98099999999999998</v>
      </c>
      <c r="J17" s="9">
        <f t="shared" si="9"/>
        <v>98884.800000000003</v>
      </c>
      <c r="K17" s="36">
        <v>94.017857142857139</v>
      </c>
      <c r="L17" s="9">
        <f t="shared" si="10"/>
        <v>94770</v>
      </c>
      <c r="N17" s="7">
        <v>92160</v>
      </c>
      <c r="O17" s="1">
        <v>0.98599999999999999</v>
      </c>
      <c r="P17" s="9">
        <f t="shared" si="11"/>
        <v>90869.759999999995</v>
      </c>
      <c r="Q17" s="36">
        <v>95.065104166666671</v>
      </c>
      <c r="R17" s="9">
        <f t="shared" si="12"/>
        <v>87612</v>
      </c>
    </row>
    <row r="18" spans="1:18" ht="14.25" customHeight="1" x14ac:dyDescent="0.2">
      <c r="B18" s="23">
        <v>113040</v>
      </c>
      <c r="C18" s="3">
        <v>0.97799999999999998</v>
      </c>
      <c r="D18" s="24">
        <f t="shared" ref="D18" si="15">B18*C18</f>
        <v>110553.12</v>
      </c>
      <c r="E18" s="36">
        <v>82.208067940552027</v>
      </c>
      <c r="F18" s="24">
        <f t="shared" ref="F18" si="16">B18*E18/100</f>
        <v>92928.000000000015</v>
      </c>
      <c r="G18" s="22">
        <v>43716</v>
      </c>
      <c r="H18" s="7">
        <v>100800</v>
      </c>
      <c r="I18" s="1">
        <v>0.97199999999999998</v>
      </c>
      <c r="J18" s="9">
        <f t="shared" si="9"/>
        <v>97977.599999999991</v>
      </c>
      <c r="K18" s="36">
        <v>90.401785714285708</v>
      </c>
      <c r="L18" s="9">
        <f t="shared" si="10"/>
        <v>91125</v>
      </c>
      <c r="M18" s="22">
        <v>43716</v>
      </c>
      <c r="N18" s="7">
        <v>92160</v>
      </c>
      <c r="O18" s="1">
        <v>0.999</v>
      </c>
      <c r="P18" s="9">
        <f t="shared" si="11"/>
        <v>92067.839999999997</v>
      </c>
      <c r="Q18" s="36">
        <v>98.9453125</v>
      </c>
      <c r="R18" s="9">
        <f t="shared" si="12"/>
        <v>91188</v>
      </c>
    </row>
    <row r="19" spans="1:18" x14ac:dyDescent="0.2">
      <c r="A19" s="22">
        <v>43715</v>
      </c>
      <c r="B19" s="23">
        <v>113040</v>
      </c>
      <c r="C19" s="3">
        <v>0.97</v>
      </c>
      <c r="D19" s="24">
        <f t="shared" ref="D19:D28" si="17">B19*C19</f>
        <v>109648.8</v>
      </c>
      <c r="E19" s="36">
        <v>94.663835810332628</v>
      </c>
      <c r="F19" s="24">
        <f t="shared" ref="F19:F28" si="18">B19*E19/100</f>
        <v>107008</v>
      </c>
      <c r="H19" s="7">
        <v>100800</v>
      </c>
      <c r="I19" s="1">
        <v>0.98199999999999998</v>
      </c>
      <c r="J19" s="9">
        <f t="shared" si="9"/>
        <v>98985.599999999991</v>
      </c>
      <c r="K19" s="36">
        <v>94.017857142857139</v>
      </c>
      <c r="L19" s="9">
        <f t="shared" si="10"/>
        <v>94770</v>
      </c>
      <c r="N19" s="7">
        <v>92160</v>
      </c>
      <c r="O19" s="1">
        <v>0.999</v>
      </c>
      <c r="P19" s="9">
        <f t="shared" si="11"/>
        <v>92067.839999999997</v>
      </c>
      <c r="Q19" s="36">
        <v>98.9453125</v>
      </c>
      <c r="R19" s="9">
        <f t="shared" si="12"/>
        <v>91188</v>
      </c>
    </row>
    <row r="20" spans="1:18" x14ac:dyDescent="0.2">
      <c r="B20" s="23">
        <v>113040</v>
      </c>
      <c r="C20" s="3">
        <v>0.97299999999999998</v>
      </c>
      <c r="D20" s="24">
        <f t="shared" si="17"/>
        <v>109987.92</v>
      </c>
      <c r="E20" s="36">
        <v>94.663835810332628</v>
      </c>
      <c r="F20" s="24">
        <f t="shared" si="18"/>
        <v>107008</v>
      </c>
      <c r="G20" s="22">
        <v>43717</v>
      </c>
      <c r="H20" s="7">
        <v>100800</v>
      </c>
      <c r="I20" s="1">
        <v>0.99</v>
      </c>
      <c r="J20" s="9">
        <f t="shared" si="9"/>
        <v>99792</v>
      </c>
      <c r="K20" s="36">
        <v>97.633928571428569</v>
      </c>
      <c r="L20" s="9">
        <f t="shared" si="10"/>
        <v>98415</v>
      </c>
      <c r="N20" s="310" t="s">
        <v>1</v>
      </c>
      <c r="O20" s="319"/>
      <c r="P20" s="26">
        <f>SUM(P4:P19)</f>
        <v>1447623.36</v>
      </c>
      <c r="Q20" s="37">
        <f>R20/P20</f>
        <v>0.97081052905916077</v>
      </c>
      <c r="R20" s="38">
        <f>SUM(R4:R19)</f>
        <v>1405368</v>
      </c>
    </row>
    <row r="21" spans="1:18" x14ac:dyDescent="0.2">
      <c r="A21" s="22">
        <v>43716</v>
      </c>
      <c r="B21" s="23">
        <v>113040</v>
      </c>
      <c r="C21" s="3">
        <v>0.97899999999999998</v>
      </c>
      <c r="D21" s="24">
        <f t="shared" si="17"/>
        <v>110666.16</v>
      </c>
      <c r="E21" s="36">
        <v>94.663835810332628</v>
      </c>
      <c r="F21" s="24">
        <f t="shared" si="18"/>
        <v>107008</v>
      </c>
      <c r="H21" s="7">
        <v>100800</v>
      </c>
      <c r="I21" s="1">
        <v>0.98699999999999999</v>
      </c>
      <c r="J21" s="9">
        <f t="shared" si="9"/>
        <v>99489.600000000006</v>
      </c>
      <c r="K21" s="36">
        <v>94.017857142857139</v>
      </c>
      <c r="L21" s="9">
        <f t="shared" si="10"/>
        <v>94770</v>
      </c>
      <c r="N21" s="23"/>
      <c r="O21" s="3"/>
      <c r="P21" s="24"/>
    </row>
    <row r="22" spans="1:18" x14ac:dyDescent="0.2">
      <c r="B22" s="23">
        <v>113040</v>
      </c>
      <c r="C22" s="3">
        <v>0.98299999999999998</v>
      </c>
      <c r="D22" s="24">
        <f t="shared" si="17"/>
        <v>111118.31999999999</v>
      </c>
      <c r="E22" s="36">
        <v>94.663835810332628</v>
      </c>
      <c r="F22" s="24">
        <f t="shared" si="18"/>
        <v>107008</v>
      </c>
      <c r="G22" s="22">
        <v>43718</v>
      </c>
      <c r="H22" s="7">
        <v>100800</v>
      </c>
      <c r="I22" s="1">
        <v>0.96899999999999997</v>
      </c>
      <c r="J22" s="9">
        <f t="shared" si="9"/>
        <v>97675.199999999997</v>
      </c>
      <c r="K22" s="36">
        <v>94.017857142857139</v>
      </c>
      <c r="L22" s="9">
        <f t="shared" si="10"/>
        <v>94770</v>
      </c>
      <c r="M22" s="45"/>
      <c r="N22" s="293" t="s">
        <v>15</v>
      </c>
      <c r="O22" s="294"/>
      <c r="P22" s="294"/>
      <c r="Q22" s="294"/>
      <c r="R22" s="294"/>
    </row>
    <row r="23" spans="1:18" x14ac:dyDescent="0.2">
      <c r="A23" s="22">
        <v>43717</v>
      </c>
      <c r="B23" s="23">
        <v>113040</v>
      </c>
      <c r="C23" s="3">
        <v>0.98499999999999999</v>
      </c>
      <c r="D23" s="24">
        <f t="shared" si="17"/>
        <v>111344.4</v>
      </c>
      <c r="E23" s="36">
        <v>97.268223637650379</v>
      </c>
      <c r="F23" s="24">
        <f t="shared" si="18"/>
        <v>109951.99999999999</v>
      </c>
      <c r="H23" s="7">
        <v>100800</v>
      </c>
      <c r="I23" s="1">
        <v>0.98899999999999999</v>
      </c>
      <c r="J23" s="9">
        <f t="shared" si="9"/>
        <v>99691.199999999997</v>
      </c>
      <c r="K23" s="36">
        <v>97.633928571428569</v>
      </c>
      <c r="L23" s="9">
        <f t="shared" si="10"/>
        <v>98415</v>
      </c>
      <c r="M23" s="22">
        <v>43717</v>
      </c>
      <c r="N23" s="42">
        <v>84240</v>
      </c>
      <c r="O23" s="1">
        <v>0.89300000000000002</v>
      </c>
      <c r="P23" s="24">
        <f t="shared" ref="P23" si="19">N23*O23</f>
        <v>75226.320000000007</v>
      </c>
      <c r="Q23" s="36">
        <v>64.038461538461533</v>
      </c>
      <c r="R23" s="24">
        <f t="shared" ref="R23" si="20">N23*Q23/100</f>
        <v>53946</v>
      </c>
    </row>
    <row r="24" spans="1:18" x14ac:dyDescent="0.2">
      <c r="B24" s="23">
        <v>113040</v>
      </c>
      <c r="C24" s="3">
        <v>0.98299999999999998</v>
      </c>
      <c r="D24" s="24">
        <f t="shared" si="17"/>
        <v>111118.31999999999</v>
      </c>
      <c r="E24" s="36">
        <v>94.210898796886056</v>
      </c>
      <c r="F24" s="24">
        <f t="shared" si="18"/>
        <v>106496</v>
      </c>
      <c r="H24" s="310" t="s">
        <v>1</v>
      </c>
      <c r="I24" s="319"/>
      <c r="J24" s="26">
        <f>SUM(J4:J23)</f>
        <v>1974470.4000000004</v>
      </c>
      <c r="K24" s="37">
        <f>L24/J24</f>
        <v>0.96364574520843649</v>
      </c>
      <c r="L24" s="38">
        <f>SUM(L4:L23)</f>
        <v>1902690</v>
      </c>
      <c r="N24" s="42">
        <v>84240</v>
      </c>
      <c r="O24" s="1">
        <v>0.97099999999999997</v>
      </c>
      <c r="P24" s="24">
        <f t="shared" ref="P24:P36" si="21">N24*O24</f>
        <v>81797.039999999994</v>
      </c>
      <c r="Q24" s="36">
        <v>90.128205128205124</v>
      </c>
      <c r="R24" s="24">
        <f t="shared" ref="R24:R36" si="22">N24*Q24/100</f>
        <v>75924</v>
      </c>
    </row>
    <row r="25" spans="1:18" ht="14.25" customHeight="1" x14ac:dyDescent="0.2">
      <c r="A25" s="22">
        <v>43718</v>
      </c>
      <c r="B25" s="23">
        <v>113040</v>
      </c>
      <c r="C25" s="3">
        <v>0.96799999999999997</v>
      </c>
      <c r="D25" s="24">
        <f t="shared" si="17"/>
        <v>109422.72</v>
      </c>
      <c r="E25" s="36">
        <v>94.777070063694268</v>
      </c>
      <c r="F25" s="24">
        <f t="shared" si="18"/>
        <v>107136</v>
      </c>
      <c r="H25" s="23"/>
      <c r="I25" s="3"/>
      <c r="J25" s="24"/>
      <c r="K25" s="28"/>
      <c r="L25" s="28"/>
      <c r="M25" s="22">
        <v>43718</v>
      </c>
      <c r="N25" s="42">
        <v>84240</v>
      </c>
      <c r="O25" s="1">
        <v>0.97</v>
      </c>
      <c r="P25" s="24">
        <f t="shared" si="21"/>
        <v>81712.800000000003</v>
      </c>
      <c r="Q25" s="36">
        <v>90.128205128205124</v>
      </c>
      <c r="R25" s="24">
        <f t="shared" si="22"/>
        <v>75924</v>
      </c>
    </row>
    <row r="26" spans="1:18" x14ac:dyDescent="0.2">
      <c r="B26" s="23">
        <v>113040</v>
      </c>
      <c r="C26" s="3">
        <v>0.98699999999999999</v>
      </c>
      <c r="D26" s="24">
        <f t="shared" si="17"/>
        <v>111570.48</v>
      </c>
      <c r="E26" s="36">
        <v>97.154989384288754</v>
      </c>
      <c r="F26" s="24">
        <f t="shared" si="18"/>
        <v>109824</v>
      </c>
      <c r="G26" s="45"/>
      <c r="H26" s="282" t="s">
        <v>14</v>
      </c>
      <c r="I26" s="283"/>
      <c r="J26" s="283"/>
      <c r="K26" s="283"/>
      <c r="L26" s="283"/>
      <c r="N26" s="42">
        <v>84240</v>
      </c>
      <c r="O26" s="1">
        <v>0.98099999999999998</v>
      </c>
      <c r="P26" s="24">
        <f t="shared" si="21"/>
        <v>82639.44</v>
      </c>
      <c r="Q26" s="36">
        <v>92.5</v>
      </c>
      <c r="R26" s="24">
        <f t="shared" si="22"/>
        <v>77922</v>
      </c>
    </row>
    <row r="27" spans="1:18" ht="12.75" customHeight="1" x14ac:dyDescent="0.2">
      <c r="A27" s="22">
        <v>43719</v>
      </c>
      <c r="B27" s="23">
        <v>113040</v>
      </c>
      <c r="C27" s="3">
        <v>0.97599999999999998</v>
      </c>
      <c r="D27" s="24">
        <f t="shared" si="17"/>
        <v>110327.03999999999</v>
      </c>
      <c r="E27" s="36">
        <v>97.154989384288754</v>
      </c>
      <c r="F27" s="24">
        <f t="shared" si="18"/>
        <v>109824</v>
      </c>
      <c r="G27" s="22">
        <v>43719</v>
      </c>
      <c r="H27" s="23">
        <v>144000</v>
      </c>
      <c r="I27" s="1">
        <v>0.74099999999999999</v>
      </c>
      <c r="J27" s="24">
        <f t="shared" ref="J27" si="23">H27*I27</f>
        <v>106704</v>
      </c>
      <c r="K27" s="36">
        <v>38.722222222222221</v>
      </c>
      <c r="L27" s="24">
        <f t="shared" ref="L27" si="24">H27*K27/100</f>
        <v>55760</v>
      </c>
      <c r="M27" s="22">
        <v>43719</v>
      </c>
      <c r="N27" s="42">
        <v>84240</v>
      </c>
      <c r="O27" s="1">
        <v>0.96799999999999997</v>
      </c>
      <c r="P27" s="24">
        <f t="shared" si="21"/>
        <v>81544.319999999992</v>
      </c>
      <c r="Q27" s="36">
        <v>90.128205128205124</v>
      </c>
      <c r="R27" s="24">
        <f t="shared" si="22"/>
        <v>75924</v>
      </c>
    </row>
    <row r="28" spans="1:18" ht="12.75" customHeight="1" x14ac:dyDescent="0.2">
      <c r="B28" s="23">
        <v>113040</v>
      </c>
      <c r="C28" s="3">
        <v>0.999</v>
      </c>
      <c r="D28" s="24">
        <f t="shared" si="17"/>
        <v>112926.96</v>
      </c>
      <c r="E28" s="36">
        <v>94.663835810332628</v>
      </c>
      <c r="F28" s="24">
        <f t="shared" si="18"/>
        <v>107008</v>
      </c>
      <c r="H28" s="23">
        <v>144000</v>
      </c>
      <c r="I28" s="1">
        <v>0.97599999999999998</v>
      </c>
      <c r="J28" s="24">
        <f t="shared" ref="J28:J38" si="25">H28*I28</f>
        <v>140544</v>
      </c>
      <c r="K28" s="36">
        <v>96.805555555555557</v>
      </c>
      <c r="L28" s="24">
        <f t="shared" ref="L28:L38" si="26">H28*K28/100</f>
        <v>139400</v>
      </c>
      <c r="N28" s="42">
        <v>85680</v>
      </c>
      <c r="O28" s="1">
        <v>0.98299999999999998</v>
      </c>
      <c r="P28" s="24">
        <f t="shared" si="21"/>
        <v>84223.44</v>
      </c>
      <c r="Q28" s="36">
        <v>90.945378151260499</v>
      </c>
      <c r="R28" s="24">
        <f t="shared" si="22"/>
        <v>77922</v>
      </c>
    </row>
    <row r="29" spans="1:18" ht="12.75" customHeight="1" x14ac:dyDescent="0.2">
      <c r="B29" s="310" t="s">
        <v>1</v>
      </c>
      <c r="C29" s="319"/>
      <c r="D29" s="26">
        <f>SUM(D17:D28)</f>
        <v>1312507.44</v>
      </c>
      <c r="E29" s="37">
        <f>F29/D29</f>
        <v>0.95163193893971376</v>
      </c>
      <c r="F29" s="38">
        <f>SUM(F17:F28)</f>
        <v>1249024</v>
      </c>
      <c r="G29" s="22">
        <v>43720</v>
      </c>
      <c r="H29" s="23">
        <v>144000</v>
      </c>
      <c r="I29" s="1">
        <v>0.95799999999999996</v>
      </c>
      <c r="J29" s="24">
        <f t="shared" si="25"/>
        <v>137952</v>
      </c>
      <c r="K29" s="36">
        <v>87.125</v>
      </c>
      <c r="L29" s="24">
        <f t="shared" si="26"/>
        <v>125460</v>
      </c>
      <c r="M29" s="22">
        <v>43720</v>
      </c>
      <c r="N29" s="42">
        <v>83520</v>
      </c>
      <c r="O29" s="1">
        <v>0.96199999999999997</v>
      </c>
      <c r="P29" s="24">
        <f t="shared" si="21"/>
        <v>80346.239999999991</v>
      </c>
      <c r="Q29" s="36">
        <v>83.728448275862064</v>
      </c>
      <c r="R29" s="24">
        <f t="shared" si="22"/>
        <v>69930</v>
      </c>
    </row>
    <row r="30" spans="1:18" ht="12.75" customHeight="1" x14ac:dyDescent="0.2">
      <c r="B30" s="23"/>
      <c r="C30" s="8"/>
      <c r="D30" s="24"/>
      <c r="E30" s="32"/>
      <c r="F30" s="24"/>
      <c r="H30" s="23">
        <v>144000</v>
      </c>
      <c r="I30" s="1">
        <v>0.97099999999999997</v>
      </c>
      <c r="J30" s="24">
        <f t="shared" si="25"/>
        <v>139824</v>
      </c>
      <c r="K30" s="36">
        <v>87.125</v>
      </c>
      <c r="L30" s="24">
        <f t="shared" si="26"/>
        <v>125460</v>
      </c>
      <c r="N30" s="42">
        <v>83520</v>
      </c>
      <c r="O30" s="1">
        <v>0.96199999999999997</v>
      </c>
      <c r="P30" s="24">
        <f t="shared" si="21"/>
        <v>80346.239999999991</v>
      </c>
      <c r="Q30" s="36">
        <v>93.297413793103445</v>
      </c>
      <c r="R30" s="24">
        <f t="shared" si="22"/>
        <v>77922</v>
      </c>
    </row>
    <row r="31" spans="1:18" ht="14.25" customHeight="1" x14ac:dyDescent="0.2">
      <c r="A31" s="45"/>
      <c r="B31" s="282" t="s">
        <v>12</v>
      </c>
      <c r="C31" s="283"/>
      <c r="D31" s="283"/>
      <c r="E31" s="283"/>
      <c r="F31" s="283"/>
      <c r="G31" s="22">
        <v>43721</v>
      </c>
      <c r="H31" s="23">
        <v>144000</v>
      </c>
      <c r="I31" s="1">
        <v>0.96599999999999997</v>
      </c>
      <c r="J31" s="24">
        <f t="shared" si="25"/>
        <v>139104</v>
      </c>
      <c r="K31" s="36">
        <v>91.965277777777771</v>
      </c>
      <c r="L31" s="24">
        <f t="shared" si="26"/>
        <v>132430</v>
      </c>
      <c r="M31" s="22">
        <v>43721</v>
      </c>
      <c r="N31" s="42">
        <v>83520</v>
      </c>
      <c r="O31" s="1">
        <v>0.96699999999999997</v>
      </c>
      <c r="P31" s="24">
        <f t="shared" si="21"/>
        <v>80763.839999999997</v>
      </c>
      <c r="Q31" s="36">
        <v>90.905172413793096</v>
      </c>
      <c r="R31" s="24">
        <f t="shared" si="22"/>
        <v>75923.999999999985</v>
      </c>
    </row>
    <row r="32" spans="1:18" ht="14.25" customHeight="1" x14ac:dyDescent="0.2">
      <c r="A32" s="22">
        <v>43720</v>
      </c>
      <c r="B32" s="23">
        <v>72000</v>
      </c>
      <c r="C32" s="3">
        <v>0.73199999999999998</v>
      </c>
      <c r="D32" s="24">
        <f t="shared" ref="D32" si="27">B32*C32</f>
        <v>52704</v>
      </c>
      <c r="E32" s="36">
        <v>42.716666666666661</v>
      </c>
      <c r="F32" s="24">
        <f t="shared" ref="F32" si="28">B32*E32/100</f>
        <v>30755.999999999996</v>
      </c>
      <c r="H32" s="23">
        <v>144000</v>
      </c>
      <c r="I32" s="1">
        <v>0.97399999999999998</v>
      </c>
      <c r="J32" s="24">
        <f t="shared" si="25"/>
        <v>140256</v>
      </c>
      <c r="K32" s="36">
        <v>91.965277777777771</v>
      </c>
      <c r="L32" s="24">
        <f t="shared" si="26"/>
        <v>132430</v>
      </c>
      <c r="N32" s="42">
        <v>83520</v>
      </c>
      <c r="O32" s="1">
        <v>0.97799999999999998</v>
      </c>
      <c r="P32" s="24">
        <f t="shared" si="21"/>
        <v>81682.559999999998</v>
      </c>
      <c r="Q32" s="36">
        <v>93.297413793103445</v>
      </c>
      <c r="R32" s="24">
        <f t="shared" si="22"/>
        <v>77922</v>
      </c>
    </row>
    <row r="33" spans="1:18" x14ac:dyDescent="0.2">
      <c r="B33" s="23">
        <v>72000</v>
      </c>
      <c r="C33" s="3">
        <v>0.97499999999999998</v>
      </c>
      <c r="D33" s="24">
        <f t="shared" ref="D33:D43" si="29">B33*C33</f>
        <v>70200</v>
      </c>
      <c r="E33" s="36">
        <v>93.2</v>
      </c>
      <c r="F33" s="24">
        <f t="shared" ref="F33:F43" si="30">B33*E33/100</f>
        <v>67104</v>
      </c>
      <c r="G33" s="22">
        <v>43722</v>
      </c>
      <c r="H33" s="23">
        <v>144000</v>
      </c>
      <c r="I33" s="1">
        <v>0.97699999999999998</v>
      </c>
      <c r="J33" s="24">
        <f t="shared" si="25"/>
        <v>140688</v>
      </c>
      <c r="K33" s="36">
        <v>91.965277777777771</v>
      </c>
      <c r="L33" s="24">
        <f t="shared" si="26"/>
        <v>132430</v>
      </c>
      <c r="M33" s="22">
        <v>43722</v>
      </c>
      <c r="N33" s="42">
        <v>83520</v>
      </c>
      <c r="O33" s="1">
        <v>0.98299999999999998</v>
      </c>
      <c r="P33" s="24">
        <f t="shared" si="21"/>
        <v>82100.160000000003</v>
      </c>
      <c r="Q33" s="36">
        <v>93.297413793103445</v>
      </c>
      <c r="R33" s="24">
        <f t="shared" si="22"/>
        <v>77922</v>
      </c>
    </row>
    <row r="34" spans="1:18" x14ac:dyDescent="0.2">
      <c r="A34" s="22">
        <v>43721</v>
      </c>
      <c r="B34" s="23">
        <v>72000</v>
      </c>
      <c r="C34" s="3">
        <v>0.999</v>
      </c>
      <c r="D34" s="24">
        <f t="shared" si="29"/>
        <v>71928</v>
      </c>
      <c r="E34" s="36">
        <v>99.024999999999991</v>
      </c>
      <c r="F34" s="24">
        <f t="shared" si="30"/>
        <v>71297.999999999985</v>
      </c>
      <c r="H34" s="23">
        <v>144000</v>
      </c>
      <c r="I34" s="1">
        <v>0.95699999999999996</v>
      </c>
      <c r="J34" s="24">
        <f t="shared" si="25"/>
        <v>137808</v>
      </c>
      <c r="K34" s="36">
        <v>87.125</v>
      </c>
      <c r="L34" s="24">
        <f t="shared" si="26"/>
        <v>125460</v>
      </c>
      <c r="N34" s="42">
        <v>83520</v>
      </c>
      <c r="O34" s="1">
        <v>0.97899999999999998</v>
      </c>
      <c r="P34" s="24">
        <f t="shared" si="21"/>
        <v>81766.080000000002</v>
      </c>
      <c r="Q34" s="36">
        <v>93.297413793103445</v>
      </c>
      <c r="R34" s="24">
        <f t="shared" si="22"/>
        <v>77922</v>
      </c>
    </row>
    <row r="35" spans="1:18" ht="12.75" customHeight="1" x14ac:dyDescent="0.2">
      <c r="B35" s="23">
        <v>72000</v>
      </c>
      <c r="C35" s="3">
        <v>0.97</v>
      </c>
      <c r="D35" s="24">
        <f t="shared" si="29"/>
        <v>69840</v>
      </c>
      <c r="E35" s="36">
        <v>91.258333333333326</v>
      </c>
      <c r="F35" s="24">
        <f t="shared" si="30"/>
        <v>65705.999999999985</v>
      </c>
      <c r="G35" s="22">
        <v>43723</v>
      </c>
      <c r="H35" s="23">
        <v>144000</v>
      </c>
      <c r="I35" s="1">
        <v>0.97699999999999998</v>
      </c>
      <c r="J35" s="24">
        <f t="shared" si="25"/>
        <v>140688</v>
      </c>
      <c r="K35" s="36">
        <v>91.965277777777771</v>
      </c>
      <c r="L35" s="24">
        <f t="shared" si="26"/>
        <v>132430</v>
      </c>
      <c r="M35" s="22">
        <v>43723</v>
      </c>
      <c r="N35" s="42">
        <v>83520</v>
      </c>
      <c r="O35" s="1">
        <v>0.90300000000000002</v>
      </c>
      <c r="P35" s="24">
        <f t="shared" si="21"/>
        <v>75418.559999999998</v>
      </c>
      <c r="Q35" s="36">
        <v>83.728448275862064</v>
      </c>
      <c r="R35" s="24">
        <f t="shared" si="22"/>
        <v>69930</v>
      </c>
    </row>
    <row r="36" spans="1:18" x14ac:dyDescent="0.2">
      <c r="A36" s="22">
        <v>43722</v>
      </c>
      <c r="B36" s="23">
        <v>72000</v>
      </c>
      <c r="C36" s="3">
        <v>0.98499999999999999</v>
      </c>
      <c r="D36" s="24">
        <f t="shared" si="29"/>
        <v>70920</v>
      </c>
      <c r="E36" s="36">
        <v>93.2</v>
      </c>
      <c r="F36" s="24">
        <f t="shared" si="30"/>
        <v>67104</v>
      </c>
      <c r="H36" s="23">
        <v>144000</v>
      </c>
      <c r="I36" s="1">
        <v>0.98299999999999998</v>
      </c>
      <c r="J36" s="24">
        <f t="shared" si="25"/>
        <v>141552</v>
      </c>
      <c r="K36" s="36">
        <v>96.805555555555557</v>
      </c>
      <c r="L36" s="24">
        <f t="shared" si="26"/>
        <v>139400</v>
      </c>
      <c r="N36" s="43">
        <v>83520</v>
      </c>
      <c r="O36" s="44">
        <v>0.999</v>
      </c>
      <c r="P36" s="24">
        <f t="shared" si="21"/>
        <v>83436.479999999996</v>
      </c>
      <c r="Q36" s="36">
        <v>98.081896551724128</v>
      </c>
      <c r="R36" s="24">
        <f t="shared" si="22"/>
        <v>81917.999999999985</v>
      </c>
    </row>
    <row r="37" spans="1:18" x14ac:dyDescent="0.2">
      <c r="B37" s="23">
        <v>72000</v>
      </c>
      <c r="C37" s="3">
        <v>0.95499999999999996</v>
      </c>
      <c r="D37" s="24">
        <f t="shared" si="29"/>
        <v>68760</v>
      </c>
      <c r="E37" s="36">
        <v>91.258333333333326</v>
      </c>
      <c r="F37" s="24">
        <f t="shared" si="30"/>
        <v>65705.999999999985</v>
      </c>
      <c r="G37" s="22">
        <v>43724</v>
      </c>
      <c r="H37" s="23">
        <v>144000</v>
      </c>
      <c r="I37" s="1">
        <v>0.96799999999999997</v>
      </c>
      <c r="J37" s="24">
        <f t="shared" si="25"/>
        <v>139392</v>
      </c>
      <c r="K37" s="36">
        <v>91.965277777777771</v>
      </c>
      <c r="L37" s="24">
        <f t="shared" si="26"/>
        <v>132430</v>
      </c>
      <c r="N37" s="280" t="s">
        <v>1</v>
      </c>
      <c r="O37" s="280"/>
      <c r="P37" s="26">
        <f>SUM(P23:P36)</f>
        <v>1133003.52</v>
      </c>
      <c r="Q37" s="37">
        <f>R37/P37</f>
        <v>0.92405008591676752</v>
      </c>
      <c r="R37" s="38">
        <f>SUM(R23:R36)</f>
        <v>1046952</v>
      </c>
    </row>
    <row r="38" spans="1:18" ht="12.75" customHeight="1" x14ac:dyDescent="0.2">
      <c r="A38" s="22">
        <v>43723</v>
      </c>
      <c r="B38" s="23">
        <v>72000</v>
      </c>
      <c r="C38" s="3">
        <v>0.97799999999999998</v>
      </c>
      <c r="D38" s="24">
        <f t="shared" si="29"/>
        <v>70416</v>
      </c>
      <c r="E38" s="36">
        <v>93.2</v>
      </c>
      <c r="F38" s="24">
        <f t="shared" si="30"/>
        <v>67104</v>
      </c>
      <c r="H38" s="23">
        <v>144000</v>
      </c>
      <c r="I38" s="1">
        <v>0.99099999999999999</v>
      </c>
      <c r="J38" s="24">
        <f t="shared" si="25"/>
        <v>142704</v>
      </c>
      <c r="K38" s="36">
        <v>96.805555555555557</v>
      </c>
      <c r="L38" s="24">
        <f t="shared" si="26"/>
        <v>139400</v>
      </c>
      <c r="N38" s="7"/>
      <c r="O38" s="2"/>
      <c r="P38" s="9"/>
    </row>
    <row r="39" spans="1:18" x14ac:dyDescent="0.2">
      <c r="B39" s="23">
        <v>72000</v>
      </c>
      <c r="C39" s="3">
        <v>0.96499999999999997</v>
      </c>
      <c r="D39" s="24">
        <f t="shared" si="29"/>
        <v>69480</v>
      </c>
      <c r="E39" s="36">
        <v>91.258333333333326</v>
      </c>
      <c r="F39" s="24">
        <f t="shared" si="30"/>
        <v>65705.999999999985</v>
      </c>
      <c r="H39" s="277" t="s">
        <v>1</v>
      </c>
      <c r="I39" s="278"/>
      <c r="J39" s="26">
        <f>SUM(J27:J38)</f>
        <v>1647216</v>
      </c>
      <c r="K39" s="37">
        <f>L39/J39</f>
        <v>0.91820987654320985</v>
      </c>
      <c r="L39" s="38">
        <f>SUM(L27:L38)</f>
        <v>1512490</v>
      </c>
      <c r="M39" s="45"/>
      <c r="N39" s="293" t="s">
        <v>16</v>
      </c>
      <c r="O39" s="294"/>
      <c r="P39" s="294"/>
      <c r="Q39" s="294"/>
      <c r="R39" s="294"/>
    </row>
    <row r="40" spans="1:18" x14ac:dyDescent="0.2">
      <c r="A40" s="22">
        <v>43724</v>
      </c>
      <c r="B40" s="23">
        <v>72000</v>
      </c>
      <c r="C40" s="3">
        <v>0.97099999999999997</v>
      </c>
      <c r="D40" s="24">
        <f t="shared" si="29"/>
        <v>69912</v>
      </c>
      <c r="E40" s="36">
        <v>91.258333333333326</v>
      </c>
      <c r="F40" s="24">
        <f t="shared" si="30"/>
        <v>65705.999999999985</v>
      </c>
      <c r="H40" s="7"/>
      <c r="I40" s="2"/>
      <c r="J40" s="9"/>
      <c r="K40" s="28"/>
      <c r="L40" s="28"/>
      <c r="M40" s="22">
        <v>43724</v>
      </c>
      <c r="N40" s="42">
        <v>64080</v>
      </c>
      <c r="O40" s="1">
        <v>0.877</v>
      </c>
      <c r="P40" s="24">
        <f t="shared" ref="P40" si="31">N40*O40</f>
        <v>56198.16</v>
      </c>
      <c r="Q40" s="36">
        <v>48.033707865168537</v>
      </c>
      <c r="R40" s="24">
        <f t="shared" ref="R40" si="32">N40*Q40/100</f>
        <v>30780</v>
      </c>
    </row>
    <row r="41" spans="1:18" x14ac:dyDescent="0.2">
      <c r="B41" s="23">
        <v>72000</v>
      </c>
      <c r="C41" s="3">
        <v>0.98</v>
      </c>
      <c r="D41" s="24">
        <f t="shared" si="29"/>
        <v>70560</v>
      </c>
      <c r="E41" s="36">
        <v>93.2</v>
      </c>
      <c r="F41" s="24">
        <f t="shared" si="30"/>
        <v>67104</v>
      </c>
      <c r="G41" s="45"/>
      <c r="H41" s="282" t="s">
        <v>13</v>
      </c>
      <c r="I41" s="283"/>
      <c r="J41" s="283"/>
      <c r="K41" s="283"/>
      <c r="L41" s="283"/>
      <c r="N41" s="42">
        <v>64080</v>
      </c>
      <c r="O41" s="1">
        <v>0.97599999999999998</v>
      </c>
      <c r="P41" s="24">
        <f t="shared" ref="P41:P47" si="33">N41*O41</f>
        <v>62542.080000000002</v>
      </c>
      <c r="Q41" s="36">
        <v>93.398876404494374</v>
      </c>
      <c r="R41" s="24">
        <f t="shared" ref="R41:R47" si="34">N41*Q41/100</f>
        <v>59849.999999999993</v>
      </c>
    </row>
    <row r="42" spans="1:18" x14ac:dyDescent="0.2">
      <c r="A42" s="22">
        <v>43725</v>
      </c>
      <c r="B42" s="23">
        <v>72000</v>
      </c>
      <c r="C42" s="3">
        <v>0.97199999999999998</v>
      </c>
      <c r="D42" s="24">
        <f t="shared" si="29"/>
        <v>69984</v>
      </c>
      <c r="E42" s="36">
        <v>93.2</v>
      </c>
      <c r="F42" s="24">
        <f t="shared" si="30"/>
        <v>67104</v>
      </c>
      <c r="G42" s="22">
        <v>43725</v>
      </c>
      <c r="H42" s="23">
        <v>100800</v>
      </c>
      <c r="I42" s="57">
        <v>0.81599999999999995</v>
      </c>
      <c r="J42" s="24">
        <f t="shared" ref="J42" si="35">H42*I42</f>
        <v>82252.799999999988</v>
      </c>
      <c r="K42" s="31">
        <v>57.857142857142861</v>
      </c>
      <c r="L42" s="24">
        <f t="shared" ref="L42" si="36">H42*K42/100</f>
        <v>58320</v>
      </c>
      <c r="M42" s="22">
        <v>43725</v>
      </c>
      <c r="N42" s="42">
        <v>64080</v>
      </c>
      <c r="O42" s="1">
        <v>0.94899999999999995</v>
      </c>
      <c r="P42" s="24">
        <f t="shared" si="33"/>
        <v>60811.92</v>
      </c>
      <c r="Q42" s="36">
        <v>85.393258426966284</v>
      </c>
      <c r="R42" s="24">
        <f t="shared" si="34"/>
        <v>54719.999999999993</v>
      </c>
    </row>
    <row r="43" spans="1:18" ht="14.25" customHeight="1" x14ac:dyDescent="0.2">
      <c r="B43" s="23">
        <v>72000</v>
      </c>
      <c r="C43" s="3">
        <v>0.98799999999999999</v>
      </c>
      <c r="D43" s="24">
        <f t="shared" si="29"/>
        <v>71136</v>
      </c>
      <c r="E43" s="36">
        <v>93.2</v>
      </c>
      <c r="F43" s="24">
        <f t="shared" si="30"/>
        <v>67104</v>
      </c>
      <c r="H43" s="23">
        <v>100800</v>
      </c>
      <c r="I43" s="57">
        <v>0.98599999999999999</v>
      </c>
      <c r="J43" s="24">
        <f t="shared" ref="J43:J69" si="37">H43*I43</f>
        <v>99388.800000000003</v>
      </c>
      <c r="K43" s="31">
        <v>90.401785714285708</v>
      </c>
      <c r="L43" s="24">
        <f t="shared" ref="L43:L69" si="38">H43*K43/100</f>
        <v>91125</v>
      </c>
      <c r="N43" s="42">
        <v>64080</v>
      </c>
      <c r="O43" s="1">
        <v>0.98799999999999999</v>
      </c>
      <c r="P43" s="24">
        <f t="shared" si="33"/>
        <v>63311.040000000001</v>
      </c>
      <c r="Q43" s="36">
        <v>93.398876404494374</v>
      </c>
      <c r="R43" s="24">
        <f t="shared" si="34"/>
        <v>59849.999999999993</v>
      </c>
    </row>
    <row r="44" spans="1:18" x14ac:dyDescent="0.2">
      <c r="B44" s="310" t="s">
        <v>1</v>
      </c>
      <c r="C44" s="319"/>
      <c r="D44" s="49">
        <f>SUM(D32:D43)</f>
        <v>825840</v>
      </c>
      <c r="E44" s="50">
        <f>F44/D44</f>
        <v>0.92935919790758503</v>
      </c>
      <c r="F44" s="51">
        <f>SUM(F32:F43)</f>
        <v>767502</v>
      </c>
      <c r="G44" s="22">
        <v>43726</v>
      </c>
      <c r="H44" s="23">
        <v>100800</v>
      </c>
      <c r="I44" s="1">
        <v>0.95799999999999996</v>
      </c>
      <c r="J44" s="24">
        <f t="shared" si="37"/>
        <v>96566.399999999994</v>
      </c>
      <c r="K44" s="36">
        <v>90.401785714285708</v>
      </c>
      <c r="L44" s="24">
        <f t="shared" si="38"/>
        <v>91125</v>
      </c>
      <c r="M44" s="22">
        <v>43726</v>
      </c>
      <c r="N44" s="42">
        <v>64080</v>
      </c>
      <c r="O44" s="1">
        <v>0.94299999999999995</v>
      </c>
      <c r="P44" s="24">
        <f t="shared" si="33"/>
        <v>60427.439999999995</v>
      </c>
      <c r="Q44" s="36">
        <v>82.724719101123597</v>
      </c>
      <c r="R44" s="24">
        <f t="shared" si="34"/>
        <v>53010</v>
      </c>
    </row>
    <row r="45" spans="1:18" x14ac:dyDescent="0.2">
      <c r="B45" s="52"/>
      <c r="C45" s="53"/>
      <c r="D45" s="54"/>
      <c r="E45" s="54"/>
      <c r="F45" s="54"/>
      <c r="H45" s="23">
        <v>100800</v>
      </c>
      <c r="I45" s="1">
        <v>0.98</v>
      </c>
      <c r="J45" s="24">
        <f t="shared" si="37"/>
        <v>98784</v>
      </c>
      <c r="K45" s="36">
        <v>94.017857142857139</v>
      </c>
      <c r="L45" s="24">
        <f t="shared" si="38"/>
        <v>94770</v>
      </c>
      <c r="N45" s="42">
        <v>65520</v>
      </c>
      <c r="O45" s="1">
        <v>0.97299999999999998</v>
      </c>
      <c r="P45" s="24">
        <f t="shared" si="33"/>
        <v>63750.96</v>
      </c>
      <c r="Q45" s="36">
        <v>88.736263736263737</v>
      </c>
      <c r="R45" s="24">
        <f t="shared" si="34"/>
        <v>58140</v>
      </c>
    </row>
    <row r="46" spans="1:18" ht="12.75" customHeight="1" x14ac:dyDescent="0.2">
      <c r="A46" s="45"/>
      <c r="B46" s="293" t="s">
        <v>17</v>
      </c>
      <c r="C46" s="294"/>
      <c r="D46" s="294"/>
      <c r="E46" s="294"/>
      <c r="F46" s="294"/>
      <c r="G46" s="22">
        <v>43727</v>
      </c>
      <c r="H46" s="23">
        <v>100800</v>
      </c>
      <c r="I46" s="1">
        <v>0.96299999999999997</v>
      </c>
      <c r="J46" s="24">
        <f t="shared" si="37"/>
        <v>97070.399999999994</v>
      </c>
      <c r="K46" s="36">
        <v>90.401785714285708</v>
      </c>
      <c r="L46" s="24">
        <f t="shared" si="38"/>
        <v>91125</v>
      </c>
      <c r="M46" s="22">
        <v>43727</v>
      </c>
      <c r="N46" s="42">
        <v>65520</v>
      </c>
      <c r="O46" s="1">
        <v>0.98</v>
      </c>
      <c r="P46" s="24">
        <f t="shared" si="33"/>
        <v>64209.599999999999</v>
      </c>
      <c r="Q46" s="36">
        <v>93.956043956043956</v>
      </c>
      <c r="R46" s="24">
        <f t="shared" si="34"/>
        <v>61560</v>
      </c>
    </row>
    <row r="47" spans="1:18" ht="12.75" customHeight="1" x14ac:dyDescent="0.2">
      <c r="A47" s="22">
        <v>43726</v>
      </c>
      <c r="B47" s="42">
        <v>79200</v>
      </c>
      <c r="C47" s="3">
        <v>0.89549999999999996</v>
      </c>
      <c r="D47" s="24">
        <f t="shared" ref="D47" si="39">B47*C47</f>
        <v>70923.599999999991</v>
      </c>
      <c r="E47" s="36">
        <v>45.151515151515156</v>
      </c>
      <c r="F47" s="24">
        <f t="shared" ref="F47" si="40">B47*E47/100</f>
        <v>35760.000000000007</v>
      </c>
      <c r="H47" s="23">
        <v>100800</v>
      </c>
      <c r="I47" s="1">
        <v>0.98</v>
      </c>
      <c r="J47" s="24">
        <f t="shared" si="37"/>
        <v>98784</v>
      </c>
      <c r="K47" s="36">
        <v>97.633928571428569</v>
      </c>
      <c r="L47" s="24">
        <f t="shared" si="38"/>
        <v>98415</v>
      </c>
      <c r="N47" s="42">
        <v>65520</v>
      </c>
      <c r="O47" s="1">
        <v>0.999</v>
      </c>
      <c r="P47" s="24">
        <f t="shared" si="33"/>
        <v>65454.48</v>
      </c>
      <c r="Q47" s="36">
        <v>99.175824175824175</v>
      </c>
      <c r="R47" s="24">
        <f t="shared" si="34"/>
        <v>64980</v>
      </c>
    </row>
    <row r="48" spans="1:18" ht="14.25" customHeight="1" x14ac:dyDescent="0.2">
      <c r="B48" s="42">
        <v>86400</v>
      </c>
      <c r="C48" s="3">
        <v>0.98699999999999999</v>
      </c>
      <c r="D48" s="24">
        <f t="shared" ref="D48:D58" si="41">B48*C48</f>
        <v>85276.800000000003</v>
      </c>
      <c r="E48" s="36">
        <v>94.8125</v>
      </c>
      <c r="F48" s="24">
        <f t="shared" ref="F48:F58" si="42">B48*E48/100</f>
        <v>81918</v>
      </c>
      <c r="G48" s="22">
        <v>43728</v>
      </c>
      <c r="H48" s="23">
        <v>100800</v>
      </c>
      <c r="I48" s="1">
        <v>0.97799999999999998</v>
      </c>
      <c r="J48" s="24">
        <f t="shared" si="37"/>
        <v>98582.399999999994</v>
      </c>
      <c r="K48" s="36">
        <v>90.401785714285708</v>
      </c>
      <c r="L48" s="24">
        <f t="shared" si="38"/>
        <v>91125</v>
      </c>
      <c r="N48" s="280" t="s">
        <v>1</v>
      </c>
      <c r="O48" s="280"/>
      <c r="P48" s="47">
        <f>SUM(P40:P47)</f>
        <v>496705.68</v>
      </c>
      <c r="Q48" s="37">
        <f>R48/P48</f>
        <v>0.89165479243160661</v>
      </c>
      <c r="R48" s="38">
        <f>SUM(R40:R47)</f>
        <v>442890</v>
      </c>
    </row>
    <row r="49" spans="1:18" ht="12.75" customHeight="1" x14ac:dyDescent="0.2">
      <c r="A49" s="22">
        <v>43727</v>
      </c>
      <c r="B49" s="42">
        <v>86400</v>
      </c>
      <c r="C49" s="3">
        <v>0.99</v>
      </c>
      <c r="D49" s="24">
        <f t="shared" si="41"/>
        <v>85536</v>
      </c>
      <c r="E49" s="36">
        <v>97.125</v>
      </c>
      <c r="F49" s="24">
        <f t="shared" si="42"/>
        <v>83916</v>
      </c>
      <c r="H49" s="23">
        <v>100800</v>
      </c>
      <c r="I49" s="1">
        <v>0.97199999999999998</v>
      </c>
      <c r="J49" s="24">
        <f t="shared" si="37"/>
        <v>97977.599999999991</v>
      </c>
      <c r="K49" s="36">
        <v>94.017857142857139</v>
      </c>
      <c r="L49" s="24">
        <f t="shared" si="38"/>
        <v>94770</v>
      </c>
      <c r="N49" s="7"/>
      <c r="O49" s="3"/>
      <c r="P49" s="9"/>
    </row>
    <row r="50" spans="1:18" x14ac:dyDescent="0.2">
      <c r="B50" s="42">
        <v>86400</v>
      </c>
      <c r="C50" s="3">
        <v>0.999</v>
      </c>
      <c r="D50" s="24">
        <f t="shared" si="41"/>
        <v>86313.600000000006</v>
      </c>
      <c r="E50" s="36">
        <v>97.125</v>
      </c>
      <c r="F50" s="24">
        <f t="shared" si="42"/>
        <v>83916</v>
      </c>
      <c r="G50" s="22">
        <v>43729</v>
      </c>
      <c r="H50" s="23">
        <v>100800</v>
      </c>
      <c r="I50" s="1">
        <v>0.97799999999999998</v>
      </c>
      <c r="J50" s="24">
        <f t="shared" si="37"/>
        <v>98582.399999999994</v>
      </c>
      <c r="K50" s="36">
        <v>90.401785714285708</v>
      </c>
      <c r="L50" s="24">
        <f t="shared" si="38"/>
        <v>91125</v>
      </c>
      <c r="M50" s="45"/>
      <c r="N50" s="293" t="s">
        <v>19</v>
      </c>
      <c r="O50" s="294"/>
      <c r="P50" s="294"/>
      <c r="Q50" s="294"/>
      <c r="R50" s="294"/>
    </row>
    <row r="51" spans="1:18" x14ac:dyDescent="0.2">
      <c r="A51" s="22">
        <v>43728</v>
      </c>
      <c r="B51" s="42">
        <v>86400</v>
      </c>
      <c r="C51" s="3">
        <v>0.98399999999999999</v>
      </c>
      <c r="D51" s="24">
        <f t="shared" si="41"/>
        <v>85017.600000000006</v>
      </c>
      <c r="E51" s="36">
        <v>90.1875</v>
      </c>
      <c r="F51" s="24">
        <f t="shared" si="42"/>
        <v>77922</v>
      </c>
      <c r="H51" s="23">
        <v>100800</v>
      </c>
      <c r="I51" s="1">
        <v>0.97599999999999998</v>
      </c>
      <c r="J51" s="24">
        <f t="shared" si="37"/>
        <v>98380.800000000003</v>
      </c>
      <c r="K51" s="36">
        <v>90.401785714285708</v>
      </c>
      <c r="L51" s="24">
        <f t="shared" si="38"/>
        <v>91125</v>
      </c>
      <c r="M51" s="22">
        <v>43728</v>
      </c>
      <c r="N51" s="42">
        <v>77040</v>
      </c>
      <c r="O51" s="1">
        <v>0.91100000000000003</v>
      </c>
      <c r="P51" s="24">
        <f t="shared" ref="P51" si="43">N51*O51</f>
        <v>70183.44</v>
      </c>
      <c r="Q51" s="36">
        <v>75.700934579439249</v>
      </c>
      <c r="R51" s="24">
        <f t="shared" ref="R51" si="44">N51*Q51/100</f>
        <v>58320</v>
      </c>
    </row>
    <row r="52" spans="1:18" x14ac:dyDescent="0.2">
      <c r="B52" s="42">
        <v>86400</v>
      </c>
      <c r="C52" s="3">
        <v>0.98299999999999998</v>
      </c>
      <c r="D52" s="24">
        <f t="shared" si="41"/>
        <v>84931.199999999997</v>
      </c>
      <c r="E52" s="36">
        <v>92.5</v>
      </c>
      <c r="F52" s="24">
        <f t="shared" si="42"/>
        <v>79920</v>
      </c>
      <c r="G52" s="22">
        <v>43730</v>
      </c>
      <c r="H52" s="23">
        <v>100800</v>
      </c>
      <c r="I52" s="1">
        <v>0.98099999999999998</v>
      </c>
      <c r="J52" s="24">
        <f t="shared" si="37"/>
        <v>98884.800000000003</v>
      </c>
      <c r="K52" s="36">
        <v>94.017857142857139</v>
      </c>
      <c r="L52" s="24">
        <f t="shared" si="38"/>
        <v>94770</v>
      </c>
      <c r="N52" s="42">
        <v>77040</v>
      </c>
      <c r="O52" s="1">
        <v>0.96899999999999997</v>
      </c>
      <c r="P52" s="24">
        <f t="shared" ref="P52:P56" si="45">N52*O52</f>
        <v>74651.759999999995</v>
      </c>
      <c r="Q52" s="36">
        <v>88.94859813084112</v>
      </c>
      <c r="R52" s="24">
        <f t="shared" ref="R52:R56" si="46">N52*Q52/100</f>
        <v>68526</v>
      </c>
    </row>
    <row r="53" spans="1:18" x14ac:dyDescent="0.2">
      <c r="A53" s="22">
        <v>43729</v>
      </c>
      <c r="B53" s="42">
        <v>86400</v>
      </c>
      <c r="C53" s="3">
        <v>0.98799999999999999</v>
      </c>
      <c r="D53" s="24">
        <f t="shared" si="41"/>
        <v>85363.199999999997</v>
      </c>
      <c r="E53" s="36">
        <v>94.8125</v>
      </c>
      <c r="F53" s="24">
        <f t="shared" si="42"/>
        <v>81918</v>
      </c>
      <c r="H53" s="23">
        <v>100800</v>
      </c>
      <c r="I53" s="1">
        <v>0.97799999999999998</v>
      </c>
      <c r="J53" s="24">
        <f t="shared" si="37"/>
        <v>98582.399999999994</v>
      </c>
      <c r="K53" s="36">
        <v>94.017857142857139</v>
      </c>
      <c r="L53" s="24">
        <f t="shared" si="38"/>
        <v>94770</v>
      </c>
      <c r="M53" s="22">
        <v>43729</v>
      </c>
      <c r="N53" s="42">
        <v>77040</v>
      </c>
      <c r="O53" s="1">
        <v>0.97</v>
      </c>
      <c r="P53" s="24">
        <f t="shared" si="45"/>
        <v>74728.800000000003</v>
      </c>
      <c r="Q53" s="36">
        <v>92.733644859813083</v>
      </c>
      <c r="R53" s="24">
        <f t="shared" si="46"/>
        <v>71442</v>
      </c>
    </row>
    <row r="54" spans="1:18" x14ac:dyDescent="0.2">
      <c r="B54" s="42">
        <v>86400</v>
      </c>
      <c r="C54" s="3">
        <v>0.98699999999999999</v>
      </c>
      <c r="D54" s="24">
        <f t="shared" si="41"/>
        <v>85276.800000000003</v>
      </c>
      <c r="E54" s="36">
        <v>94.8125</v>
      </c>
      <c r="F54" s="24">
        <f t="shared" si="42"/>
        <v>81918</v>
      </c>
      <c r="G54" s="22">
        <v>43731</v>
      </c>
      <c r="H54" s="23">
        <v>100800</v>
      </c>
      <c r="I54" s="1">
        <v>0.98399999999999999</v>
      </c>
      <c r="J54" s="24">
        <f t="shared" si="37"/>
        <v>99187.199999999997</v>
      </c>
      <c r="K54" s="36">
        <v>94.017857142857139</v>
      </c>
      <c r="L54" s="24">
        <f t="shared" si="38"/>
        <v>94770</v>
      </c>
      <c r="N54" s="42">
        <v>77040</v>
      </c>
      <c r="O54" s="1">
        <v>0.97899999999999998</v>
      </c>
      <c r="P54" s="24">
        <f t="shared" si="45"/>
        <v>75422.16</v>
      </c>
      <c r="Q54" s="36">
        <v>92.733644859813083</v>
      </c>
      <c r="R54" s="24">
        <f t="shared" si="46"/>
        <v>71442</v>
      </c>
    </row>
    <row r="55" spans="1:18" x14ac:dyDescent="0.2">
      <c r="A55" s="22">
        <v>43730</v>
      </c>
      <c r="B55" s="42">
        <v>86400</v>
      </c>
      <c r="C55" s="3">
        <v>0.98799999999999999</v>
      </c>
      <c r="D55" s="24">
        <f t="shared" si="41"/>
        <v>85363.199999999997</v>
      </c>
      <c r="E55" s="36">
        <v>94.8125</v>
      </c>
      <c r="F55" s="24">
        <f t="shared" si="42"/>
        <v>81918</v>
      </c>
      <c r="H55" s="23">
        <v>100800</v>
      </c>
      <c r="I55" s="1">
        <v>0.97899999999999998</v>
      </c>
      <c r="J55" s="24">
        <f t="shared" si="37"/>
        <v>98683.199999999997</v>
      </c>
      <c r="K55" s="36">
        <v>90.401785714285708</v>
      </c>
      <c r="L55" s="24">
        <f t="shared" si="38"/>
        <v>91125</v>
      </c>
      <c r="M55" s="22">
        <v>43730</v>
      </c>
      <c r="N55" s="42">
        <v>77040</v>
      </c>
      <c r="O55" s="1">
        <v>0.99299999999999999</v>
      </c>
      <c r="P55" s="24">
        <f t="shared" si="45"/>
        <v>76500.72</v>
      </c>
      <c r="Q55" s="36">
        <v>94.626168224299064</v>
      </c>
      <c r="R55" s="24">
        <f t="shared" si="46"/>
        <v>72900</v>
      </c>
    </row>
    <row r="56" spans="1:18" x14ac:dyDescent="0.2">
      <c r="B56" s="42">
        <v>86400</v>
      </c>
      <c r="C56" s="3">
        <v>0.98099999999999998</v>
      </c>
      <c r="D56" s="24">
        <f t="shared" si="41"/>
        <v>84758.399999999994</v>
      </c>
      <c r="E56" s="36">
        <v>92.5</v>
      </c>
      <c r="F56" s="24">
        <f t="shared" si="42"/>
        <v>79920</v>
      </c>
      <c r="G56" s="22">
        <v>43732</v>
      </c>
      <c r="H56" s="23">
        <v>100800</v>
      </c>
      <c r="I56" s="1">
        <v>0.98399999999999999</v>
      </c>
      <c r="J56" s="24">
        <f t="shared" si="37"/>
        <v>99187.199999999997</v>
      </c>
      <c r="K56" s="36">
        <v>97.633928571428569</v>
      </c>
      <c r="L56" s="24">
        <f t="shared" si="38"/>
        <v>98415</v>
      </c>
      <c r="N56" s="42">
        <v>77040</v>
      </c>
      <c r="O56" s="1">
        <v>0.999</v>
      </c>
      <c r="P56" s="24">
        <f t="shared" si="45"/>
        <v>76962.960000000006</v>
      </c>
      <c r="Q56" s="36">
        <v>96.518691588785046</v>
      </c>
      <c r="R56" s="24">
        <f t="shared" si="46"/>
        <v>74358</v>
      </c>
    </row>
    <row r="57" spans="1:18" x14ac:dyDescent="0.2">
      <c r="A57" s="22">
        <v>43731</v>
      </c>
      <c r="B57" s="42">
        <v>86400</v>
      </c>
      <c r="C57" s="3">
        <v>0.98799999999999999</v>
      </c>
      <c r="D57" s="24">
        <f t="shared" si="41"/>
        <v>85363.199999999997</v>
      </c>
      <c r="E57" s="36">
        <v>94.8125</v>
      </c>
      <c r="F57" s="24">
        <f t="shared" si="42"/>
        <v>81918</v>
      </c>
      <c r="H57" s="23">
        <v>100800</v>
      </c>
      <c r="I57" s="1">
        <v>0.97699999999999998</v>
      </c>
      <c r="J57" s="24">
        <f t="shared" si="37"/>
        <v>98481.599999999991</v>
      </c>
      <c r="K57" s="36">
        <v>90.401785714285708</v>
      </c>
      <c r="L57" s="24">
        <f t="shared" si="38"/>
        <v>91125</v>
      </c>
      <c r="N57" s="300" t="s">
        <v>1</v>
      </c>
      <c r="O57" s="300"/>
      <c r="P57" s="49">
        <f>SUM(P49:P56)</f>
        <v>448449.84</v>
      </c>
      <c r="Q57" s="50">
        <f>R57/P57</f>
        <v>0.92984312359215016</v>
      </c>
      <c r="R57" s="51">
        <f>SUM(R49:R56)</f>
        <v>416988</v>
      </c>
    </row>
    <row r="58" spans="1:18" x14ac:dyDescent="0.2">
      <c r="B58" s="42">
        <v>86400</v>
      </c>
      <c r="C58" s="3">
        <v>0.999</v>
      </c>
      <c r="D58" s="24">
        <f t="shared" si="41"/>
        <v>86313.600000000006</v>
      </c>
      <c r="E58" s="36">
        <v>99.4375</v>
      </c>
      <c r="F58" s="24">
        <f t="shared" si="42"/>
        <v>85914</v>
      </c>
      <c r="G58" s="22">
        <v>43733</v>
      </c>
      <c r="H58" s="23">
        <v>100800</v>
      </c>
      <c r="I58" s="1">
        <v>0.97299999999999998</v>
      </c>
      <c r="J58" s="24">
        <f t="shared" si="37"/>
        <v>98078.399999999994</v>
      </c>
      <c r="K58" s="36">
        <v>94.017857142857139</v>
      </c>
      <c r="L58" s="24">
        <f t="shared" si="38"/>
        <v>94770</v>
      </c>
      <c r="N58" s="23"/>
      <c r="O58" s="55"/>
      <c r="P58" s="24"/>
      <c r="Q58" s="56"/>
      <c r="R58" s="56"/>
    </row>
    <row r="59" spans="1:18" ht="14.25" customHeight="1" x14ac:dyDescent="0.2">
      <c r="B59" s="310" t="s">
        <v>1</v>
      </c>
      <c r="C59" s="319"/>
      <c r="D59" s="47">
        <f>SUM(D47:D58)</f>
        <v>1010437.2</v>
      </c>
      <c r="E59" s="37">
        <f>F59/D59</f>
        <v>0.92718082825929216</v>
      </c>
      <c r="F59" s="38">
        <f>SUM(F47:F58)</f>
        <v>936858</v>
      </c>
      <c r="H59" s="23">
        <v>100800</v>
      </c>
      <c r="I59" s="1">
        <v>0.98</v>
      </c>
      <c r="J59" s="24">
        <f t="shared" si="37"/>
        <v>98784</v>
      </c>
      <c r="K59" s="36">
        <v>90.401785714285708</v>
      </c>
      <c r="L59" s="24">
        <f t="shared" si="38"/>
        <v>91125</v>
      </c>
      <c r="M59" s="45"/>
      <c r="N59" s="293" t="s">
        <v>20</v>
      </c>
      <c r="O59" s="294"/>
      <c r="P59" s="294"/>
      <c r="Q59" s="294"/>
      <c r="R59" s="294"/>
    </row>
    <row r="60" spans="1:18" x14ac:dyDescent="0.2">
      <c r="B60" s="40"/>
      <c r="C60" s="41"/>
      <c r="D60" s="24"/>
      <c r="E60" s="28"/>
      <c r="F60" s="28"/>
      <c r="G60" s="22">
        <v>43734</v>
      </c>
      <c r="H60" s="23">
        <v>100800</v>
      </c>
      <c r="I60" s="1">
        <v>0.95899999999999996</v>
      </c>
      <c r="J60" s="24">
        <f t="shared" si="37"/>
        <v>96667.199999999997</v>
      </c>
      <c r="K60" s="36">
        <v>90.401785714285708</v>
      </c>
      <c r="L60" s="24">
        <f t="shared" si="38"/>
        <v>91125</v>
      </c>
      <c r="M60" s="22">
        <v>43731</v>
      </c>
      <c r="N60" s="42">
        <v>104400</v>
      </c>
      <c r="O60" s="1">
        <v>0.86899999999999999</v>
      </c>
      <c r="P60" s="24">
        <f t="shared" ref="P60" si="47">N60*O60</f>
        <v>90723.6</v>
      </c>
      <c r="Q60" s="36">
        <v>49.750957854406131</v>
      </c>
      <c r="R60" s="24">
        <f t="shared" ref="R60" si="48">N60*Q60/100</f>
        <v>51940</v>
      </c>
    </row>
    <row r="61" spans="1:18" x14ac:dyDescent="0.2">
      <c r="A61" s="45"/>
      <c r="B61" s="293" t="s">
        <v>18</v>
      </c>
      <c r="C61" s="294"/>
      <c r="D61" s="294"/>
      <c r="E61" s="294"/>
      <c r="F61" s="294"/>
      <c r="H61" s="23">
        <v>100800</v>
      </c>
      <c r="I61" s="1">
        <v>0.97599999999999998</v>
      </c>
      <c r="J61" s="24">
        <f t="shared" si="37"/>
        <v>98380.800000000003</v>
      </c>
      <c r="K61" s="36">
        <v>94.017857142857139</v>
      </c>
      <c r="L61" s="24">
        <f t="shared" si="38"/>
        <v>94770</v>
      </c>
      <c r="N61" s="42">
        <v>104400</v>
      </c>
      <c r="O61" s="1">
        <v>0.97699999999999998</v>
      </c>
      <c r="P61" s="24">
        <f t="shared" ref="P61:P75" si="49">N61*O61</f>
        <v>101998.8</v>
      </c>
      <c r="Q61" s="36">
        <v>94.526819923371647</v>
      </c>
      <c r="R61" s="24">
        <f t="shared" ref="R61:R75" si="50">N61*Q61/100</f>
        <v>98686</v>
      </c>
    </row>
    <row r="62" spans="1:18" x14ac:dyDescent="0.2">
      <c r="A62" s="22">
        <v>43732</v>
      </c>
      <c r="B62" s="42">
        <v>91440</v>
      </c>
      <c r="C62" s="3">
        <v>0.877</v>
      </c>
      <c r="D62" s="24">
        <f t="shared" ref="D62" si="51">B62*C62</f>
        <v>80192.88</v>
      </c>
      <c r="E62" s="36">
        <v>71.929133858267718</v>
      </c>
      <c r="F62" s="24">
        <f t="shared" ref="F62" si="52">B62*E62/100</f>
        <v>65772</v>
      </c>
      <c r="G62" s="22">
        <v>43735</v>
      </c>
      <c r="H62" s="23">
        <v>100800</v>
      </c>
      <c r="I62" s="1">
        <v>0.96</v>
      </c>
      <c r="J62" s="24">
        <f t="shared" si="37"/>
        <v>96768</v>
      </c>
      <c r="K62" s="36">
        <v>90.401785714285708</v>
      </c>
      <c r="L62" s="24">
        <f t="shared" si="38"/>
        <v>91125</v>
      </c>
      <c r="M62" s="22">
        <v>43732</v>
      </c>
      <c r="N62" s="42">
        <v>104400</v>
      </c>
      <c r="O62" s="1">
        <v>0.99</v>
      </c>
      <c r="P62" s="24">
        <f t="shared" si="49"/>
        <v>103356</v>
      </c>
      <c r="Q62" s="36">
        <v>97.014367816091948</v>
      </c>
      <c r="R62" s="24">
        <f t="shared" si="50"/>
        <v>101283</v>
      </c>
    </row>
    <row r="63" spans="1:18" ht="12.75" customHeight="1" x14ac:dyDescent="0.2">
      <c r="B63" s="42">
        <v>91440</v>
      </c>
      <c r="C63" s="3">
        <v>0.98299999999999998</v>
      </c>
      <c r="D63" s="24">
        <f t="shared" ref="D63:D75" si="53">B63*C63</f>
        <v>89885.52</v>
      </c>
      <c r="E63" s="36">
        <v>94.251968503937007</v>
      </c>
      <c r="F63" s="24">
        <f t="shared" ref="F63:F75" si="54">B63*E63/100</f>
        <v>86184</v>
      </c>
      <c r="H63" s="23">
        <v>100800</v>
      </c>
      <c r="I63" s="1">
        <v>0.96399999999999997</v>
      </c>
      <c r="J63" s="24">
        <f t="shared" si="37"/>
        <v>97171.199999999997</v>
      </c>
      <c r="K63" s="36">
        <v>90.401785714285708</v>
      </c>
      <c r="L63" s="24">
        <f t="shared" si="38"/>
        <v>91125</v>
      </c>
      <c r="N63" s="42">
        <v>104400</v>
      </c>
      <c r="O63" s="1">
        <v>0.99199999999999999</v>
      </c>
      <c r="P63" s="24">
        <f t="shared" si="49"/>
        <v>103564.8</v>
      </c>
      <c r="Q63" s="36">
        <v>97.014367816091948</v>
      </c>
      <c r="R63" s="24">
        <f t="shared" si="50"/>
        <v>101283</v>
      </c>
    </row>
    <row r="64" spans="1:18" x14ac:dyDescent="0.2">
      <c r="A64" s="22">
        <v>43733</v>
      </c>
      <c r="B64" s="42">
        <v>91440</v>
      </c>
      <c r="C64" s="3">
        <v>0.97399999999999998</v>
      </c>
      <c r="D64" s="24">
        <f t="shared" si="53"/>
        <v>89062.56</v>
      </c>
      <c r="E64" s="36">
        <v>91.771653543307082</v>
      </c>
      <c r="F64" s="24">
        <f t="shared" si="54"/>
        <v>83916</v>
      </c>
      <c r="G64" s="22">
        <v>43736</v>
      </c>
      <c r="H64" s="23">
        <v>100800</v>
      </c>
      <c r="I64" s="1">
        <v>0.96099999999999997</v>
      </c>
      <c r="J64" s="24">
        <f t="shared" si="37"/>
        <v>96868.800000000003</v>
      </c>
      <c r="K64" s="36">
        <v>90.401785714285708</v>
      </c>
      <c r="L64" s="24">
        <f t="shared" si="38"/>
        <v>91125</v>
      </c>
      <c r="M64" s="22">
        <v>43733</v>
      </c>
      <c r="N64" s="42">
        <v>104400</v>
      </c>
      <c r="O64" s="1">
        <v>0.99099999999999999</v>
      </c>
      <c r="P64" s="24">
        <f t="shared" si="49"/>
        <v>103460.4</v>
      </c>
      <c r="Q64" s="36">
        <v>97.014367816091948</v>
      </c>
      <c r="R64" s="24">
        <f t="shared" si="50"/>
        <v>101283</v>
      </c>
    </row>
    <row r="65" spans="1:18" x14ac:dyDescent="0.2">
      <c r="B65" s="42">
        <v>91440</v>
      </c>
      <c r="C65" s="3">
        <v>0.99299999999999999</v>
      </c>
      <c r="D65" s="24">
        <f t="shared" si="53"/>
        <v>90799.92</v>
      </c>
      <c r="E65" s="36">
        <v>96.732283464566933</v>
      </c>
      <c r="F65" s="24">
        <f t="shared" si="54"/>
        <v>88452</v>
      </c>
      <c r="H65" s="23">
        <v>100800</v>
      </c>
      <c r="I65" s="1">
        <v>0.97</v>
      </c>
      <c r="J65" s="24">
        <f t="shared" si="37"/>
        <v>97776</v>
      </c>
      <c r="K65" s="36">
        <v>90.401785714285708</v>
      </c>
      <c r="L65" s="24">
        <f t="shared" si="38"/>
        <v>91125</v>
      </c>
      <c r="N65" s="42">
        <v>104400</v>
      </c>
      <c r="O65" s="1">
        <v>0.995</v>
      </c>
      <c r="P65" s="24">
        <f t="shared" si="49"/>
        <v>103878</v>
      </c>
      <c r="Q65" s="36">
        <v>97.014367816091948</v>
      </c>
      <c r="R65" s="24">
        <f t="shared" si="50"/>
        <v>101283</v>
      </c>
    </row>
    <row r="66" spans="1:18" x14ac:dyDescent="0.2">
      <c r="A66" s="22">
        <v>43734</v>
      </c>
      <c r="B66" s="42">
        <v>91440</v>
      </c>
      <c r="C66" s="3">
        <v>0.98299999999999998</v>
      </c>
      <c r="D66" s="24">
        <f t="shared" si="53"/>
        <v>89885.52</v>
      </c>
      <c r="E66" s="36">
        <v>96.732283464566933</v>
      </c>
      <c r="F66" s="24">
        <f t="shared" si="54"/>
        <v>88452</v>
      </c>
      <c r="G66" s="22">
        <v>43737</v>
      </c>
      <c r="H66" s="23">
        <v>100800</v>
      </c>
      <c r="I66" s="1">
        <v>0.97699999999999998</v>
      </c>
      <c r="J66" s="24">
        <f t="shared" si="37"/>
        <v>98481.599999999991</v>
      </c>
      <c r="K66" s="36">
        <v>90.401785714285708</v>
      </c>
      <c r="L66" s="24">
        <f t="shared" si="38"/>
        <v>91125</v>
      </c>
      <c r="M66" s="22">
        <v>43734</v>
      </c>
      <c r="N66" s="42">
        <v>104400</v>
      </c>
      <c r="O66" s="1">
        <v>0.97599999999999998</v>
      </c>
      <c r="P66" s="24">
        <f t="shared" si="49"/>
        <v>101894.39999999999</v>
      </c>
      <c r="Q66" s="36">
        <v>94.526819923371647</v>
      </c>
      <c r="R66" s="24">
        <f t="shared" si="50"/>
        <v>98686</v>
      </c>
    </row>
    <row r="67" spans="1:18" ht="12.75" customHeight="1" x14ac:dyDescent="0.2">
      <c r="B67" s="42">
        <v>91440</v>
      </c>
      <c r="C67" s="3">
        <v>0.98299999999999998</v>
      </c>
      <c r="D67" s="24">
        <f t="shared" si="53"/>
        <v>89885.52</v>
      </c>
      <c r="E67" s="36">
        <v>94.251968503937007</v>
      </c>
      <c r="F67" s="24">
        <f t="shared" si="54"/>
        <v>86184</v>
      </c>
      <c r="H67" s="23">
        <v>100800</v>
      </c>
      <c r="I67" s="1">
        <v>0.97</v>
      </c>
      <c r="J67" s="24">
        <f t="shared" si="37"/>
        <v>97776</v>
      </c>
      <c r="K67" s="36">
        <v>94.017857142857139</v>
      </c>
      <c r="L67" s="24">
        <f t="shared" si="38"/>
        <v>94770</v>
      </c>
      <c r="N67" s="42">
        <v>104400</v>
      </c>
      <c r="O67" s="1">
        <v>0.98899999999999999</v>
      </c>
      <c r="P67" s="24">
        <f t="shared" si="49"/>
        <v>103251.6</v>
      </c>
      <c r="Q67" s="36">
        <v>97.014367816091948</v>
      </c>
      <c r="R67" s="24">
        <f t="shared" si="50"/>
        <v>101283</v>
      </c>
    </row>
    <row r="68" spans="1:18" x14ac:dyDescent="0.2">
      <c r="A68" s="22">
        <v>43735</v>
      </c>
      <c r="B68" s="42">
        <v>91440</v>
      </c>
      <c r="C68" s="3">
        <v>0.97899999999999998</v>
      </c>
      <c r="D68" s="24">
        <f t="shared" si="53"/>
        <v>89519.76</v>
      </c>
      <c r="E68" s="36">
        <v>94.251968503937007</v>
      </c>
      <c r="F68" s="24">
        <f t="shared" si="54"/>
        <v>86184</v>
      </c>
      <c r="G68" s="22">
        <v>43738</v>
      </c>
      <c r="H68" s="23">
        <v>100800</v>
      </c>
      <c r="I68" s="1">
        <v>0.97399999999999998</v>
      </c>
      <c r="J68" s="24">
        <f t="shared" si="37"/>
        <v>98179.199999999997</v>
      </c>
      <c r="K68" s="36">
        <v>86.785714285714292</v>
      </c>
      <c r="L68" s="24">
        <f t="shared" si="38"/>
        <v>87480</v>
      </c>
      <c r="M68" s="22">
        <v>43735</v>
      </c>
      <c r="N68" s="42">
        <v>104400</v>
      </c>
      <c r="O68" s="1">
        <v>0.98299999999999998</v>
      </c>
      <c r="P68" s="24">
        <f t="shared" si="49"/>
        <v>102625.2</v>
      </c>
      <c r="Q68" s="36">
        <v>94.526819923371647</v>
      </c>
      <c r="R68" s="24">
        <f t="shared" si="50"/>
        <v>98686</v>
      </c>
    </row>
    <row r="69" spans="1:18" x14ac:dyDescent="0.2">
      <c r="B69" s="42">
        <v>91440</v>
      </c>
      <c r="C69" s="3">
        <v>0.98399999999999999</v>
      </c>
      <c r="D69" s="24">
        <f t="shared" si="53"/>
        <v>89976.959999999992</v>
      </c>
      <c r="E69" s="36">
        <v>96.732283464566933</v>
      </c>
      <c r="F69" s="24">
        <f t="shared" si="54"/>
        <v>88452</v>
      </c>
      <c r="H69" s="23">
        <v>100800</v>
      </c>
      <c r="I69" s="1">
        <v>0.98299999999999998</v>
      </c>
      <c r="J69" s="24">
        <f t="shared" si="37"/>
        <v>99086.399999999994</v>
      </c>
      <c r="K69" s="36">
        <v>97.633928571428569</v>
      </c>
      <c r="L69" s="24">
        <f t="shared" si="38"/>
        <v>98415</v>
      </c>
      <c r="N69" s="42">
        <v>104400</v>
      </c>
      <c r="O69" s="1">
        <v>0.99980000000000002</v>
      </c>
      <c r="P69" s="24">
        <f t="shared" si="49"/>
        <v>104379.12</v>
      </c>
      <c r="Q69" s="36">
        <v>97.014367816091948</v>
      </c>
      <c r="R69" s="24">
        <f t="shared" si="50"/>
        <v>101283</v>
      </c>
    </row>
    <row r="70" spans="1:18" ht="14.25" customHeight="1" x14ac:dyDescent="0.2">
      <c r="A70" s="22">
        <v>43736</v>
      </c>
      <c r="B70" s="42">
        <v>91440</v>
      </c>
      <c r="C70" s="3">
        <v>0.97299999999999998</v>
      </c>
      <c r="D70" s="24">
        <f t="shared" si="53"/>
        <v>88971.12</v>
      </c>
      <c r="E70" s="36">
        <v>94.251968503937007</v>
      </c>
      <c r="F70" s="24">
        <f t="shared" si="54"/>
        <v>86184</v>
      </c>
      <c r="H70" s="310" t="s">
        <v>1</v>
      </c>
      <c r="I70" s="319"/>
      <c r="J70" s="49">
        <f>SUM(J42:J69)</f>
        <v>2733393.6</v>
      </c>
      <c r="K70" s="50">
        <f>L70/J70</f>
        <v>0.93878905694372006</v>
      </c>
      <c r="L70" s="51">
        <f>SUM(L42:L69)</f>
        <v>2566080</v>
      </c>
      <c r="M70" s="22">
        <v>43736</v>
      </c>
      <c r="N70" s="42">
        <v>104400</v>
      </c>
      <c r="O70" s="1">
        <v>0.97699999999999998</v>
      </c>
      <c r="P70" s="24">
        <f t="shared" si="49"/>
        <v>101998.8</v>
      </c>
      <c r="Q70" s="36">
        <v>92.039272030651347</v>
      </c>
      <c r="R70" s="24">
        <f t="shared" si="50"/>
        <v>96089</v>
      </c>
    </row>
    <row r="71" spans="1:18" x14ac:dyDescent="0.2">
      <c r="B71" s="42">
        <v>91440</v>
      </c>
      <c r="C71" s="3">
        <v>0.97899999999999998</v>
      </c>
      <c r="D71" s="24">
        <f t="shared" si="53"/>
        <v>89519.76</v>
      </c>
      <c r="E71" s="36">
        <v>94.251968503937007</v>
      </c>
      <c r="F71" s="24">
        <f t="shared" si="54"/>
        <v>86184</v>
      </c>
      <c r="H71" s="61"/>
      <c r="I71" s="63"/>
      <c r="J71" s="61"/>
      <c r="K71" s="61"/>
      <c r="L71" s="61"/>
      <c r="N71" s="42">
        <v>104400</v>
      </c>
      <c r="O71" s="1">
        <v>0.98099999999999998</v>
      </c>
      <c r="P71" s="24">
        <f t="shared" si="49"/>
        <v>102416.4</v>
      </c>
      <c r="Q71" s="36">
        <v>94.526819923371647</v>
      </c>
      <c r="R71" s="24">
        <f t="shared" si="50"/>
        <v>98686</v>
      </c>
    </row>
    <row r="72" spans="1:18" x14ac:dyDescent="0.2">
      <c r="A72" s="22">
        <v>43737</v>
      </c>
      <c r="B72" s="42">
        <v>91440</v>
      </c>
      <c r="C72" s="3">
        <v>0.98599999999999999</v>
      </c>
      <c r="D72" s="24">
        <f t="shared" si="53"/>
        <v>90159.84</v>
      </c>
      <c r="E72" s="36">
        <v>94.251968503937007</v>
      </c>
      <c r="F72" s="24">
        <f t="shared" si="54"/>
        <v>86184</v>
      </c>
      <c r="H72" s="28"/>
      <c r="I72" s="5"/>
      <c r="J72" s="28"/>
      <c r="K72" s="28"/>
      <c r="L72" s="28"/>
      <c r="M72" s="22">
        <v>43737</v>
      </c>
      <c r="N72" s="42">
        <v>104400</v>
      </c>
      <c r="O72" s="1">
        <v>0.97499999999999998</v>
      </c>
      <c r="P72" s="24">
        <f t="shared" si="49"/>
        <v>101790</v>
      </c>
      <c r="Q72" s="36">
        <v>94.526819923371647</v>
      </c>
      <c r="R72" s="24">
        <f t="shared" si="50"/>
        <v>98686</v>
      </c>
    </row>
    <row r="73" spans="1:18" x14ac:dyDescent="0.2">
      <c r="B73" s="42">
        <v>91440</v>
      </c>
      <c r="C73" s="3">
        <v>0.97699999999999998</v>
      </c>
      <c r="D73" s="24">
        <f t="shared" si="53"/>
        <v>89336.88</v>
      </c>
      <c r="E73" s="36">
        <v>96.732283464566933</v>
      </c>
      <c r="F73" s="24">
        <f t="shared" si="54"/>
        <v>88452</v>
      </c>
      <c r="H73" s="28"/>
      <c r="I73" s="5"/>
      <c r="J73" s="28"/>
      <c r="K73" s="28"/>
      <c r="L73" s="28"/>
      <c r="N73" s="42">
        <v>104400</v>
      </c>
      <c r="O73" s="1">
        <v>0.97699999999999998</v>
      </c>
      <c r="P73" s="24">
        <f t="shared" si="49"/>
        <v>101998.8</v>
      </c>
      <c r="Q73" s="36">
        <v>97.014367816091948</v>
      </c>
      <c r="R73" s="24">
        <f t="shared" si="50"/>
        <v>101283</v>
      </c>
    </row>
    <row r="74" spans="1:18" x14ac:dyDescent="0.2">
      <c r="A74" s="22">
        <v>43738</v>
      </c>
      <c r="B74" s="42">
        <v>91440</v>
      </c>
      <c r="C74" s="3">
        <v>0.95199999999999996</v>
      </c>
      <c r="D74" s="24">
        <f t="shared" si="53"/>
        <v>87050.87999999999</v>
      </c>
      <c r="E74" s="36">
        <v>89.291338582677156</v>
      </c>
      <c r="F74" s="24">
        <f t="shared" si="54"/>
        <v>81647.999999999985</v>
      </c>
      <c r="H74" s="28"/>
      <c r="I74" s="5"/>
      <c r="J74" s="28"/>
      <c r="K74" s="28"/>
      <c r="L74" s="28"/>
      <c r="M74" s="22">
        <v>43738</v>
      </c>
      <c r="N74" s="42">
        <v>104400</v>
      </c>
      <c r="O74" s="1">
        <v>0.96</v>
      </c>
      <c r="P74" s="24">
        <f t="shared" si="49"/>
        <v>100224</v>
      </c>
      <c r="Q74" s="36">
        <v>89.551724137931032</v>
      </c>
      <c r="R74" s="24">
        <f t="shared" si="50"/>
        <v>93492</v>
      </c>
    </row>
    <row r="75" spans="1:18" x14ac:dyDescent="0.2">
      <c r="B75" s="42">
        <v>91440</v>
      </c>
      <c r="C75" s="3">
        <v>0.97699999999999998</v>
      </c>
      <c r="D75" s="24">
        <f t="shared" si="53"/>
        <v>89336.88</v>
      </c>
      <c r="E75" s="36">
        <v>94.251968503937007</v>
      </c>
      <c r="F75" s="24">
        <f t="shared" si="54"/>
        <v>86184</v>
      </c>
      <c r="H75" s="28"/>
      <c r="I75" s="5"/>
      <c r="J75" s="28"/>
      <c r="K75" s="28"/>
      <c r="L75" s="28"/>
      <c r="N75" s="42">
        <v>104400</v>
      </c>
      <c r="O75" s="1">
        <v>0.98599999999999999</v>
      </c>
      <c r="P75" s="24">
        <f t="shared" si="49"/>
        <v>102938.4</v>
      </c>
      <c r="Q75" s="36">
        <v>94.526819923371647</v>
      </c>
      <c r="R75" s="24">
        <f t="shared" si="50"/>
        <v>98686</v>
      </c>
    </row>
    <row r="76" spans="1:18" x14ac:dyDescent="0.2">
      <c r="B76" s="310" t="s">
        <v>1</v>
      </c>
      <c r="C76" s="319"/>
      <c r="D76" s="49">
        <f>SUM(D62:D75)</f>
        <v>1243584</v>
      </c>
      <c r="E76" s="50">
        <f>F76/D76</f>
        <v>0.95565076424270501</v>
      </c>
      <c r="F76" s="51">
        <f>SUM(F62:F75)</f>
        <v>1188432</v>
      </c>
      <c r="H76" s="28"/>
      <c r="I76" s="5"/>
      <c r="J76" s="28"/>
      <c r="K76" s="28"/>
      <c r="L76" s="28"/>
      <c r="N76" s="300" t="s">
        <v>1</v>
      </c>
      <c r="O76" s="300"/>
      <c r="P76" s="49">
        <f>SUM(P60:P75)</f>
        <v>1630498.3199999998</v>
      </c>
      <c r="Q76" s="50">
        <f>R76/P76</f>
        <v>0.94610217077684577</v>
      </c>
      <c r="R76" s="51">
        <f>SUM(R60:R75)</f>
        <v>1542618</v>
      </c>
    </row>
    <row r="77" spans="1:18" x14ac:dyDescent="0.2">
      <c r="B77" s="58"/>
      <c r="C77" s="58"/>
      <c r="D77" s="61"/>
      <c r="E77" s="61"/>
      <c r="F77" s="61"/>
      <c r="H77" s="59"/>
      <c r="I77" s="59"/>
      <c r="J77" s="28"/>
      <c r="K77" s="28"/>
      <c r="L77" s="28"/>
      <c r="N77" s="58"/>
      <c r="O77" s="58"/>
      <c r="P77" s="61"/>
      <c r="Q77" s="62"/>
      <c r="R77" s="62"/>
    </row>
    <row r="78" spans="1:18" x14ac:dyDescent="0.2">
      <c r="B78" s="59"/>
      <c r="C78" s="59"/>
      <c r="D78" s="28"/>
      <c r="E78" s="28"/>
      <c r="F78" s="28"/>
      <c r="H78" s="59"/>
      <c r="I78" s="59"/>
      <c r="J78" s="28"/>
      <c r="K78" s="28"/>
      <c r="L78" s="28"/>
      <c r="N78" s="59"/>
      <c r="O78" s="59"/>
      <c r="P78" s="28"/>
      <c r="Q78" s="60"/>
      <c r="R78" s="60"/>
    </row>
    <row r="79" spans="1:18" x14ac:dyDescent="0.2">
      <c r="B79" s="59"/>
      <c r="C79" s="59"/>
      <c r="D79" s="59"/>
      <c r="E79" s="48"/>
      <c r="F79" s="48"/>
      <c r="H79" s="59"/>
      <c r="I79" s="59"/>
      <c r="J79" s="59"/>
      <c r="K79" s="48"/>
      <c r="L79" s="48"/>
      <c r="N79" s="59"/>
      <c r="O79" s="59"/>
      <c r="P79" s="59"/>
      <c r="Q79" s="60"/>
      <c r="R79" s="60"/>
    </row>
    <row r="80" spans="1:18" x14ac:dyDescent="0.2">
      <c r="B80" s="28"/>
      <c r="C80" s="5"/>
      <c r="D80" s="28"/>
      <c r="E80" s="28"/>
      <c r="F80" s="28"/>
      <c r="G80" s="22"/>
      <c r="H80" s="28"/>
      <c r="I80" s="5"/>
      <c r="J80" s="28"/>
      <c r="K80" s="28"/>
      <c r="L80" s="28"/>
      <c r="N80" s="28"/>
      <c r="O80" s="5"/>
      <c r="P80" s="28"/>
      <c r="Q80" s="60"/>
      <c r="R80" s="60"/>
    </row>
    <row r="81" spans="1:18" x14ac:dyDescent="0.2">
      <c r="B81" s="28"/>
      <c r="C81" s="5"/>
      <c r="D81" s="28"/>
      <c r="E81" s="28"/>
      <c r="F81" s="28"/>
      <c r="H81" s="28"/>
      <c r="I81" s="5"/>
      <c r="J81" s="28"/>
      <c r="K81" s="28"/>
      <c r="L81" s="28"/>
      <c r="N81" s="28"/>
      <c r="O81" s="5"/>
      <c r="P81" s="28"/>
      <c r="Q81" s="60"/>
      <c r="R81" s="60"/>
    </row>
    <row r="82" spans="1:18" x14ac:dyDescent="0.2">
      <c r="B82" s="59"/>
      <c r="C82" s="59"/>
      <c r="D82" s="28"/>
      <c r="E82" s="28"/>
      <c r="F82" s="28"/>
      <c r="H82" s="59"/>
      <c r="I82" s="59"/>
      <c r="J82" s="28"/>
      <c r="K82" s="28"/>
      <c r="L82" s="28"/>
      <c r="N82" s="59"/>
      <c r="O82" s="59"/>
      <c r="P82" s="28"/>
      <c r="Q82" s="60"/>
      <c r="R82" s="60"/>
    </row>
    <row r="83" spans="1:18" ht="13.5" customHeight="1" x14ac:dyDescent="0.2">
      <c r="B83" s="279"/>
      <c r="C83" s="279"/>
      <c r="D83" s="279"/>
      <c r="E83" s="29"/>
      <c r="F83" s="29"/>
      <c r="H83" s="279"/>
      <c r="I83" s="279"/>
      <c r="J83" s="279"/>
      <c r="K83" s="29"/>
      <c r="L83" s="29"/>
      <c r="N83" s="279"/>
      <c r="O83" s="279"/>
      <c r="P83" s="279"/>
    </row>
    <row r="84" spans="1:18" x14ac:dyDescent="0.2">
      <c r="B84" s="28"/>
      <c r="C84" s="5"/>
      <c r="D84" s="28"/>
      <c r="E84" s="28"/>
      <c r="F84" s="28"/>
      <c r="H84" s="28"/>
      <c r="I84" s="5"/>
      <c r="J84" s="28"/>
      <c r="K84" s="28"/>
      <c r="L84" s="28"/>
      <c r="N84" s="28"/>
      <c r="O84" s="5"/>
      <c r="P84" s="28"/>
    </row>
    <row r="85" spans="1:18" x14ac:dyDescent="0.2">
      <c r="B85" s="28"/>
      <c r="C85" s="5"/>
      <c r="D85" s="28"/>
      <c r="E85" s="28"/>
      <c r="F85" s="28"/>
      <c r="H85" s="28"/>
      <c r="I85" s="5"/>
      <c r="J85" s="28"/>
      <c r="K85" s="28"/>
      <c r="L85" s="28"/>
      <c r="N85" s="28"/>
      <c r="O85" s="5"/>
      <c r="P85" s="28"/>
    </row>
    <row r="86" spans="1:18" x14ac:dyDescent="0.2">
      <c r="B86" s="28"/>
      <c r="C86" s="5"/>
      <c r="D86" s="28"/>
      <c r="E86" s="28"/>
      <c r="F86" s="28"/>
      <c r="H86" s="28"/>
      <c r="I86" s="5"/>
      <c r="J86" s="28"/>
      <c r="K86" s="28"/>
      <c r="L86" s="28"/>
      <c r="N86" s="28"/>
      <c r="O86" s="5"/>
      <c r="P86" s="28"/>
    </row>
    <row r="87" spans="1:18" x14ac:dyDescent="0.2">
      <c r="B87" s="28"/>
      <c r="C87" s="5"/>
      <c r="D87" s="28"/>
      <c r="E87" s="28"/>
      <c r="F87" s="28"/>
      <c r="H87" s="28"/>
      <c r="I87" s="5"/>
      <c r="J87" s="28"/>
      <c r="K87" s="28"/>
      <c r="L87" s="28"/>
      <c r="N87" s="28"/>
      <c r="O87" s="5"/>
      <c r="P87" s="28"/>
    </row>
    <row r="88" spans="1:18" x14ac:dyDescent="0.2">
      <c r="A88" s="22"/>
      <c r="B88" s="28"/>
      <c r="C88" s="5"/>
      <c r="D88" s="28"/>
      <c r="E88" s="28"/>
      <c r="F88" s="28"/>
      <c r="G88" s="22"/>
      <c r="H88" s="28"/>
      <c r="I88" s="5"/>
      <c r="J88" s="28"/>
      <c r="K88" s="28"/>
      <c r="L88" s="28"/>
      <c r="M88" s="22"/>
      <c r="N88" s="28"/>
      <c r="O88" s="5"/>
      <c r="P88" s="28"/>
    </row>
    <row r="89" spans="1:18" x14ac:dyDescent="0.2">
      <c r="B89" s="28"/>
      <c r="C89" s="5"/>
      <c r="D89" s="28"/>
      <c r="E89" s="28"/>
      <c r="F89" s="28"/>
      <c r="H89" s="28"/>
      <c r="I89" s="5"/>
      <c r="J89" s="28"/>
      <c r="K89" s="28"/>
      <c r="L89" s="28"/>
      <c r="N89" s="28"/>
      <c r="O89" s="5"/>
      <c r="P89" s="28"/>
    </row>
    <row r="90" spans="1:18" x14ac:dyDescent="0.2">
      <c r="B90" s="279"/>
      <c r="C90" s="279"/>
      <c r="D90" s="28"/>
      <c r="E90" s="28"/>
      <c r="F90" s="28"/>
      <c r="H90" s="279"/>
      <c r="I90" s="279"/>
      <c r="J90" s="28"/>
      <c r="K90" s="28"/>
      <c r="L90" s="28"/>
      <c r="N90" s="279"/>
      <c r="O90" s="279"/>
      <c r="P90" s="28"/>
    </row>
  </sheetData>
  <mergeCells count="35">
    <mergeCell ref="H3:L3"/>
    <mergeCell ref="B3:F3"/>
    <mergeCell ref="N3:R3"/>
    <mergeCell ref="N1:R1"/>
    <mergeCell ref="H1:L1"/>
    <mergeCell ref="B1:F1"/>
    <mergeCell ref="N90:O90"/>
    <mergeCell ref="H90:I90"/>
    <mergeCell ref="H83:J83"/>
    <mergeCell ref="H24:I24"/>
    <mergeCell ref="B83:D83"/>
    <mergeCell ref="B90:C90"/>
    <mergeCell ref="H41:L41"/>
    <mergeCell ref="B46:F46"/>
    <mergeCell ref="B59:C59"/>
    <mergeCell ref="B61:F61"/>
    <mergeCell ref="N48:O48"/>
    <mergeCell ref="N50:R50"/>
    <mergeCell ref="N57:O57"/>
    <mergeCell ref="N59:R59"/>
    <mergeCell ref="N20:O20"/>
    <mergeCell ref="B14:C14"/>
    <mergeCell ref="B16:F16"/>
    <mergeCell ref="N83:P83"/>
    <mergeCell ref="N22:R22"/>
    <mergeCell ref="N37:O37"/>
    <mergeCell ref="N39:R39"/>
    <mergeCell ref="B29:C29"/>
    <mergeCell ref="B31:F31"/>
    <mergeCell ref="H26:L26"/>
    <mergeCell ref="H39:I39"/>
    <mergeCell ref="B44:C44"/>
    <mergeCell ref="B76:C76"/>
    <mergeCell ref="H70:I70"/>
    <mergeCell ref="N76:O76"/>
  </mergeCells>
  <printOptions horizontalCentered="1"/>
  <pageMargins left="0.11811023622047245" right="0.11811023622047245" top="0.15748031496062992" bottom="0.15748031496062992" header="0.31496062992125984" footer="0.31496062992125984"/>
  <pageSetup paperSize="9" scale="71" orientation="landscape" r:id="rId1"/>
  <rowBreaks count="1" manualBreakCount="1">
    <brk id="45" max="17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90"/>
  <sheetViews>
    <sheetView view="pageBreakPreview" zoomScale="60" workbookViewId="0">
      <pane ySplit="2" topLeftCell="A21" activePane="bottomLeft" state="frozen"/>
      <selection pane="bottomLeft" activeCell="N52" sqref="N52:R53"/>
    </sheetView>
  </sheetViews>
  <sheetFormatPr defaultColWidth="8.85546875" defaultRowHeight="14.25" x14ac:dyDescent="0.2"/>
  <cols>
    <col min="1" max="1" width="11.5703125" style="11" customWidth="1"/>
    <col min="2" max="2" width="11.28515625" style="12" customWidth="1"/>
    <col min="3" max="3" width="10.7109375" style="12" customWidth="1"/>
    <col min="4" max="5" width="11.7109375" style="12" customWidth="1"/>
    <col min="6" max="6" width="13.7109375" style="12" customWidth="1"/>
    <col min="7" max="7" width="11.5703125" style="11" customWidth="1"/>
    <col min="8" max="8" width="11.140625" style="12" customWidth="1"/>
    <col min="9" max="9" width="10.7109375" style="12" customWidth="1"/>
    <col min="10" max="11" width="11.7109375" style="12" customWidth="1"/>
    <col min="12" max="12" width="14.28515625" style="12" customWidth="1"/>
    <col min="13" max="13" width="11.5703125" style="11" customWidth="1"/>
    <col min="14" max="14" width="11" style="12" customWidth="1"/>
    <col min="15" max="15" width="10.7109375" style="12" customWidth="1"/>
    <col min="16" max="16" width="13.42578125" style="12" customWidth="1"/>
    <col min="17" max="17" width="8.28515625" style="12" bestFit="1" customWidth="1"/>
    <col min="18" max="18" width="13.7109375" style="12" customWidth="1"/>
    <col min="19" max="16384" width="8.85546875" style="12"/>
  </cols>
  <sheetData>
    <row r="1" spans="1:18" ht="15" x14ac:dyDescent="0.25">
      <c r="B1" s="290" t="s">
        <v>6</v>
      </c>
      <c r="C1" s="291"/>
      <c r="D1" s="291"/>
      <c r="E1" s="291"/>
      <c r="F1" s="291"/>
      <c r="H1" s="290" t="s">
        <v>9</v>
      </c>
      <c r="I1" s="291"/>
      <c r="J1" s="291"/>
      <c r="K1" s="291"/>
      <c r="L1" s="291"/>
      <c r="N1" s="290" t="s">
        <v>7</v>
      </c>
      <c r="O1" s="291"/>
      <c r="P1" s="291"/>
      <c r="Q1" s="291"/>
      <c r="R1" s="291"/>
    </row>
    <row r="2" spans="1:18" ht="71.25" x14ac:dyDescent="0.2">
      <c r="B2" s="13" t="s">
        <v>2</v>
      </c>
      <c r="C2" s="14" t="s">
        <v>0</v>
      </c>
      <c r="D2" s="15" t="s">
        <v>3</v>
      </c>
      <c r="E2" s="30" t="s">
        <v>4</v>
      </c>
      <c r="F2" s="30" t="s">
        <v>5</v>
      </c>
      <c r="H2" s="16" t="s">
        <v>2</v>
      </c>
      <c r="I2" s="17" t="s">
        <v>0</v>
      </c>
      <c r="J2" s="18" t="s">
        <v>3</v>
      </c>
      <c r="K2" s="33" t="s">
        <v>4</v>
      </c>
      <c r="L2" s="33" t="s">
        <v>5</v>
      </c>
      <c r="N2" s="19" t="s">
        <v>2</v>
      </c>
      <c r="O2" s="20" t="s">
        <v>0</v>
      </c>
      <c r="P2" s="21" t="s">
        <v>3</v>
      </c>
      <c r="Q2" s="34" t="s">
        <v>4</v>
      </c>
      <c r="R2" s="34" t="s">
        <v>5</v>
      </c>
    </row>
    <row r="3" spans="1:18" ht="13.9" customHeight="1" x14ac:dyDescent="0.2">
      <c r="A3" s="46"/>
      <c r="B3" s="293" t="s">
        <v>18</v>
      </c>
      <c r="C3" s="294"/>
      <c r="D3" s="294"/>
      <c r="E3" s="294"/>
      <c r="F3" s="294"/>
      <c r="G3" s="46"/>
      <c r="H3" s="285" t="s">
        <v>13</v>
      </c>
      <c r="I3" s="286"/>
      <c r="J3" s="286"/>
      <c r="K3" s="286"/>
      <c r="L3" s="286"/>
      <c r="M3" s="46"/>
      <c r="N3" s="293" t="s">
        <v>20</v>
      </c>
      <c r="O3" s="294"/>
      <c r="P3" s="294"/>
      <c r="Q3" s="294"/>
      <c r="R3" s="294"/>
    </row>
    <row r="4" spans="1:18" x14ac:dyDescent="0.2">
      <c r="A4" s="22">
        <v>43739</v>
      </c>
      <c r="B4" s="74">
        <v>91440</v>
      </c>
      <c r="C4" s="75">
        <v>0.98899999999999999</v>
      </c>
      <c r="D4" s="24">
        <f t="shared" ref="D4" si="0">B4*C4</f>
        <v>90434.16</v>
      </c>
      <c r="E4" s="76">
        <v>94.251968503937007</v>
      </c>
      <c r="F4" s="24">
        <f t="shared" ref="F4" si="1">B4*E4/100</f>
        <v>86184</v>
      </c>
      <c r="G4" s="22">
        <v>43739</v>
      </c>
      <c r="H4" s="7">
        <v>100800</v>
      </c>
      <c r="I4" s="78">
        <v>0.98199999999999998</v>
      </c>
      <c r="J4" s="9">
        <f t="shared" ref="J4" si="2">H4*I4</f>
        <v>98985.599999999991</v>
      </c>
      <c r="K4" s="79">
        <v>90.401785714285708</v>
      </c>
      <c r="L4" s="9">
        <f t="shared" ref="L4" si="3">H4*K4/100</f>
        <v>91125</v>
      </c>
      <c r="M4" s="22">
        <v>43739</v>
      </c>
      <c r="N4" s="42">
        <v>104400</v>
      </c>
      <c r="O4" s="72">
        <v>0.98</v>
      </c>
      <c r="P4" s="24">
        <f t="shared" ref="P4" si="4">N4*O4</f>
        <v>102312</v>
      </c>
      <c r="Q4" s="73">
        <v>94.526819923371647</v>
      </c>
      <c r="R4" s="24">
        <f t="shared" ref="R4" si="5">N4*Q4/100</f>
        <v>98686</v>
      </c>
    </row>
    <row r="5" spans="1:18" ht="12.75" customHeight="1" x14ac:dyDescent="0.2">
      <c r="B5" s="42">
        <v>91440</v>
      </c>
      <c r="C5" s="3">
        <v>0.97699999999999998</v>
      </c>
      <c r="D5" s="24">
        <f t="shared" ref="D5:D11" si="6">B5*C5</f>
        <v>89336.88</v>
      </c>
      <c r="E5" s="36">
        <v>94.251968503937007</v>
      </c>
      <c r="F5" s="24">
        <f t="shared" ref="F5:F11" si="7">B5*E5/100</f>
        <v>86184</v>
      </c>
      <c r="H5" s="23">
        <v>100800</v>
      </c>
      <c r="I5" s="1">
        <v>0.97799999999999998</v>
      </c>
      <c r="J5" s="24">
        <f t="shared" ref="J5:J33" si="8">H5*I5</f>
        <v>98582.399999999994</v>
      </c>
      <c r="K5" s="36">
        <v>94.017857142857139</v>
      </c>
      <c r="L5" s="24">
        <f t="shared" ref="L5:L33" si="9">H5*K5/100</f>
        <v>94770</v>
      </c>
      <c r="N5" s="42">
        <v>104400</v>
      </c>
      <c r="O5" s="1">
        <v>0.97899999999999998</v>
      </c>
      <c r="P5" s="24">
        <f t="shared" ref="P5:P23" si="10">N5*O5</f>
        <v>102207.59999999999</v>
      </c>
      <c r="Q5" s="36">
        <v>94.526819923371647</v>
      </c>
      <c r="R5" s="24">
        <f t="shared" ref="R5:R23" si="11">N5*Q5/100</f>
        <v>98686</v>
      </c>
    </row>
    <row r="6" spans="1:18" x14ac:dyDescent="0.2">
      <c r="A6" s="22">
        <v>43740</v>
      </c>
      <c r="B6" s="42">
        <v>91440</v>
      </c>
      <c r="C6" s="3">
        <v>0.98</v>
      </c>
      <c r="D6" s="24">
        <f t="shared" si="6"/>
        <v>89611.199999999997</v>
      </c>
      <c r="E6" s="36">
        <v>96.732283464566933</v>
      </c>
      <c r="F6" s="24">
        <f t="shared" si="7"/>
        <v>88452</v>
      </c>
      <c r="G6" s="22">
        <v>43740</v>
      </c>
      <c r="H6" s="23">
        <v>100800</v>
      </c>
      <c r="I6" s="1">
        <v>0.96399999999999997</v>
      </c>
      <c r="J6" s="24">
        <f t="shared" si="8"/>
        <v>97171.199999999997</v>
      </c>
      <c r="K6" s="36">
        <v>90.401785714285708</v>
      </c>
      <c r="L6" s="24">
        <f t="shared" si="9"/>
        <v>91125</v>
      </c>
      <c r="M6" s="22">
        <v>43740</v>
      </c>
      <c r="N6" s="42">
        <v>104400</v>
      </c>
      <c r="O6" s="1">
        <v>0.98599999999999999</v>
      </c>
      <c r="P6" s="24">
        <f t="shared" si="10"/>
        <v>102938.4</v>
      </c>
      <c r="Q6" s="36">
        <v>94.526819923371647</v>
      </c>
      <c r="R6" s="24">
        <f t="shared" si="11"/>
        <v>98686</v>
      </c>
    </row>
    <row r="7" spans="1:18" x14ac:dyDescent="0.2">
      <c r="B7" s="42">
        <v>91440</v>
      </c>
      <c r="C7" s="3">
        <v>0.98799999999999999</v>
      </c>
      <c r="D7" s="24">
        <f t="shared" si="6"/>
        <v>90342.720000000001</v>
      </c>
      <c r="E7" s="36">
        <v>96.732283464566933</v>
      </c>
      <c r="F7" s="24">
        <f t="shared" si="7"/>
        <v>88452</v>
      </c>
      <c r="H7" s="23">
        <v>100800</v>
      </c>
      <c r="I7" s="1">
        <v>0.98099999999999998</v>
      </c>
      <c r="J7" s="24">
        <f t="shared" si="8"/>
        <v>98884.800000000003</v>
      </c>
      <c r="K7" s="36">
        <v>94.017857142857139</v>
      </c>
      <c r="L7" s="24">
        <f t="shared" si="9"/>
        <v>94770</v>
      </c>
      <c r="N7" s="42">
        <v>104400</v>
      </c>
      <c r="O7" s="1">
        <v>0.98399999999999999</v>
      </c>
      <c r="P7" s="24">
        <f t="shared" si="10"/>
        <v>102729.59999999999</v>
      </c>
      <c r="Q7" s="36">
        <v>94.526819923371647</v>
      </c>
      <c r="R7" s="24">
        <f t="shared" si="11"/>
        <v>98686</v>
      </c>
    </row>
    <row r="8" spans="1:18" x14ac:dyDescent="0.2">
      <c r="A8" s="22">
        <v>43741</v>
      </c>
      <c r="B8" s="42">
        <v>91440</v>
      </c>
      <c r="C8" s="3">
        <v>0.98799999999999999</v>
      </c>
      <c r="D8" s="24">
        <f t="shared" si="6"/>
        <v>90342.720000000001</v>
      </c>
      <c r="E8" s="36">
        <v>94.251968503937007</v>
      </c>
      <c r="F8" s="24">
        <f t="shared" si="7"/>
        <v>86184</v>
      </c>
      <c r="G8" s="22">
        <v>43741</v>
      </c>
      <c r="H8" s="23">
        <v>100800</v>
      </c>
      <c r="I8" s="1">
        <v>0.97299999999999998</v>
      </c>
      <c r="J8" s="24">
        <f t="shared" si="8"/>
        <v>98078.399999999994</v>
      </c>
      <c r="K8" s="36">
        <v>94.017857142857139</v>
      </c>
      <c r="L8" s="24">
        <f t="shared" si="9"/>
        <v>94770</v>
      </c>
      <c r="M8" s="22">
        <v>43741</v>
      </c>
      <c r="N8" s="42">
        <v>104400</v>
      </c>
      <c r="O8" s="1">
        <v>0.97899999999999998</v>
      </c>
      <c r="P8" s="24">
        <f t="shared" si="10"/>
        <v>102207.59999999999</v>
      </c>
      <c r="Q8" s="36">
        <v>94.526819923371647</v>
      </c>
      <c r="R8" s="24">
        <f t="shared" si="11"/>
        <v>98686</v>
      </c>
    </row>
    <row r="9" spans="1:18" x14ac:dyDescent="0.2">
      <c r="B9" s="42">
        <v>91440</v>
      </c>
      <c r="C9" s="3">
        <v>0.99</v>
      </c>
      <c r="D9" s="24">
        <f t="shared" si="6"/>
        <v>90525.6</v>
      </c>
      <c r="E9" s="36">
        <v>94.251968503937007</v>
      </c>
      <c r="F9" s="24">
        <f t="shared" si="7"/>
        <v>86184</v>
      </c>
      <c r="H9" s="23">
        <v>100800</v>
      </c>
      <c r="I9" s="1">
        <v>0.98099999999999998</v>
      </c>
      <c r="J9" s="24">
        <f t="shared" si="8"/>
        <v>98884.800000000003</v>
      </c>
      <c r="K9" s="36">
        <v>90.401785714285708</v>
      </c>
      <c r="L9" s="24">
        <f t="shared" si="9"/>
        <v>91125</v>
      </c>
      <c r="N9" s="42">
        <v>104400</v>
      </c>
      <c r="O9" s="1">
        <v>0.98599999999999999</v>
      </c>
      <c r="P9" s="24">
        <f t="shared" si="10"/>
        <v>102938.4</v>
      </c>
      <c r="Q9" s="36">
        <v>94.526819923371647</v>
      </c>
      <c r="R9" s="24">
        <f t="shared" si="11"/>
        <v>98686</v>
      </c>
    </row>
    <row r="10" spans="1:18" x14ac:dyDescent="0.2">
      <c r="A10" s="22">
        <v>43742</v>
      </c>
      <c r="B10" s="42">
        <v>91440</v>
      </c>
      <c r="C10" s="3">
        <v>0.98099999999999998</v>
      </c>
      <c r="D10" s="24">
        <f t="shared" si="6"/>
        <v>89702.64</v>
      </c>
      <c r="E10" s="36">
        <v>96.732283464566933</v>
      </c>
      <c r="F10" s="24">
        <f t="shared" si="7"/>
        <v>88452</v>
      </c>
      <c r="G10" s="22">
        <v>43742</v>
      </c>
      <c r="H10" s="23">
        <v>100800</v>
      </c>
      <c r="I10" s="1">
        <v>0.97</v>
      </c>
      <c r="J10" s="24">
        <f t="shared" si="8"/>
        <v>97776</v>
      </c>
      <c r="K10" s="36">
        <v>94.017857142857139</v>
      </c>
      <c r="L10" s="24">
        <f t="shared" si="9"/>
        <v>94770</v>
      </c>
      <c r="M10" s="22">
        <v>43742</v>
      </c>
      <c r="N10" s="42">
        <v>104400</v>
      </c>
      <c r="O10" s="1">
        <v>0.98099999999999998</v>
      </c>
      <c r="P10" s="24">
        <f t="shared" si="10"/>
        <v>102416.4</v>
      </c>
      <c r="Q10" s="36">
        <v>94.526819923371647</v>
      </c>
      <c r="R10" s="24">
        <f t="shared" si="11"/>
        <v>98686</v>
      </c>
    </row>
    <row r="11" spans="1:18" ht="14.25" customHeight="1" x14ac:dyDescent="0.2">
      <c r="A11" s="25"/>
      <c r="B11" s="42">
        <v>91440</v>
      </c>
      <c r="C11" s="3">
        <v>0.999</v>
      </c>
      <c r="D11" s="24">
        <f t="shared" si="6"/>
        <v>91348.56</v>
      </c>
      <c r="E11" s="36">
        <v>99.212598425196859</v>
      </c>
      <c r="F11" s="24">
        <f t="shared" si="7"/>
        <v>90720</v>
      </c>
      <c r="G11" s="25"/>
      <c r="H11" s="23">
        <v>100800</v>
      </c>
      <c r="I11" s="1">
        <v>0.98499999999999999</v>
      </c>
      <c r="J11" s="24">
        <f t="shared" si="8"/>
        <v>99288</v>
      </c>
      <c r="K11" s="36">
        <v>94.017857142857139</v>
      </c>
      <c r="L11" s="24">
        <f t="shared" si="9"/>
        <v>94770</v>
      </c>
      <c r="M11" s="25"/>
      <c r="N11" s="42">
        <v>104400</v>
      </c>
      <c r="O11" s="1">
        <v>0.98299999999999998</v>
      </c>
      <c r="P11" s="24">
        <f t="shared" si="10"/>
        <v>102625.2</v>
      </c>
      <c r="Q11" s="36">
        <v>94.526819923371647</v>
      </c>
      <c r="R11" s="24">
        <f t="shared" si="11"/>
        <v>98686</v>
      </c>
    </row>
    <row r="12" spans="1:18" ht="12.75" customHeight="1" x14ac:dyDescent="0.2">
      <c r="B12" s="277" t="s">
        <v>1</v>
      </c>
      <c r="C12" s="278"/>
      <c r="D12" s="65">
        <f>SUM(D4:D11)</f>
        <v>721644.48</v>
      </c>
      <c r="E12" s="71">
        <f>F12/D12</f>
        <v>0.97113193466123382</v>
      </c>
      <c r="F12" s="38">
        <f>SUM(F4:F11)</f>
        <v>700812</v>
      </c>
      <c r="G12" s="27">
        <v>43743</v>
      </c>
      <c r="H12" s="23">
        <v>100800</v>
      </c>
      <c r="I12" s="1">
        <v>0.96599999999999997</v>
      </c>
      <c r="J12" s="24">
        <f t="shared" si="8"/>
        <v>97372.800000000003</v>
      </c>
      <c r="K12" s="36">
        <v>94.017857142857139</v>
      </c>
      <c r="L12" s="24">
        <f t="shared" si="9"/>
        <v>94770</v>
      </c>
      <c r="M12" s="27">
        <v>43743</v>
      </c>
      <c r="N12" s="42">
        <v>104400</v>
      </c>
      <c r="O12" s="1">
        <v>0.96</v>
      </c>
      <c r="P12" s="24">
        <f t="shared" si="10"/>
        <v>100224</v>
      </c>
      <c r="Q12" s="36">
        <v>92.039272030651347</v>
      </c>
      <c r="R12" s="24">
        <f t="shared" si="11"/>
        <v>96089</v>
      </c>
    </row>
    <row r="13" spans="1:18" ht="14.25" customHeight="1" x14ac:dyDescent="0.2">
      <c r="A13" s="25"/>
      <c r="B13" s="7"/>
      <c r="C13" s="69"/>
      <c r="D13" s="9"/>
      <c r="E13" s="70"/>
      <c r="F13" s="9"/>
      <c r="H13" s="23">
        <v>100800</v>
      </c>
      <c r="I13" s="1">
        <v>0.98299999999999998</v>
      </c>
      <c r="J13" s="24">
        <f t="shared" si="8"/>
        <v>99086.399999999994</v>
      </c>
      <c r="K13" s="36">
        <v>97.633928571428569</v>
      </c>
      <c r="L13" s="24">
        <f t="shared" si="9"/>
        <v>98415</v>
      </c>
      <c r="N13" s="42">
        <v>104400</v>
      </c>
      <c r="O13" s="1">
        <v>0.98599999999999999</v>
      </c>
      <c r="P13" s="24">
        <f t="shared" si="10"/>
        <v>102938.4</v>
      </c>
      <c r="Q13" s="36">
        <v>97.014367816091948</v>
      </c>
      <c r="R13" s="24">
        <f t="shared" si="11"/>
        <v>101283</v>
      </c>
    </row>
    <row r="14" spans="1:18" x14ac:dyDescent="0.2">
      <c r="A14" s="45"/>
      <c r="B14" s="293" t="s">
        <v>10</v>
      </c>
      <c r="C14" s="294"/>
      <c r="D14" s="294"/>
      <c r="E14" s="294"/>
      <c r="F14" s="295"/>
      <c r="G14" s="22">
        <v>43744</v>
      </c>
      <c r="H14" s="23">
        <v>100800</v>
      </c>
      <c r="I14" s="1">
        <v>0.98299999999999998</v>
      </c>
      <c r="J14" s="24">
        <f t="shared" si="8"/>
        <v>99086.399999999994</v>
      </c>
      <c r="K14" s="36">
        <v>94.017857142857139</v>
      </c>
      <c r="L14" s="24">
        <f t="shared" si="9"/>
        <v>94770</v>
      </c>
      <c r="M14" s="22">
        <v>43744</v>
      </c>
      <c r="N14" s="42">
        <v>104400</v>
      </c>
      <c r="O14" s="1">
        <v>0.97</v>
      </c>
      <c r="P14" s="24">
        <f t="shared" si="10"/>
        <v>101268</v>
      </c>
      <c r="Q14" s="36">
        <v>92.039272030651347</v>
      </c>
      <c r="R14" s="24">
        <f t="shared" si="11"/>
        <v>96089</v>
      </c>
    </row>
    <row r="15" spans="1:18" x14ac:dyDescent="0.2">
      <c r="A15" s="27">
        <v>43743</v>
      </c>
      <c r="B15" s="42">
        <v>92160</v>
      </c>
      <c r="C15" s="3">
        <v>0.92100000000000004</v>
      </c>
      <c r="D15" s="24">
        <f t="shared" ref="D15" si="12">B15*C15</f>
        <v>84879.360000000001</v>
      </c>
      <c r="E15" s="36">
        <v>73.723958333333329</v>
      </c>
      <c r="F15" s="24">
        <f t="shared" ref="F15" si="13">B15*E15/100</f>
        <v>67944</v>
      </c>
      <c r="H15" s="23">
        <v>100800</v>
      </c>
      <c r="I15" s="1">
        <v>0.96899999999999997</v>
      </c>
      <c r="J15" s="24">
        <f t="shared" si="8"/>
        <v>97675.199999999997</v>
      </c>
      <c r="K15" s="36">
        <v>90.401785714285708</v>
      </c>
      <c r="L15" s="24">
        <f t="shared" si="9"/>
        <v>91125</v>
      </c>
      <c r="N15" s="42">
        <v>104400</v>
      </c>
      <c r="O15" s="1">
        <v>0.98399999999999999</v>
      </c>
      <c r="P15" s="24">
        <f t="shared" si="10"/>
        <v>102729.59999999999</v>
      </c>
      <c r="Q15" s="36">
        <v>92.039272030651347</v>
      </c>
      <c r="R15" s="24">
        <f t="shared" si="11"/>
        <v>96089</v>
      </c>
    </row>
    <row r="16" spans="1:18" x14ac:dyDescent="0.2">
      <c r="B16" s="42">
        <v>92160</v>
      </c>
      <c r="C16" s="3">
        <v>0.98299999999999998</v>
      </c>
      <c r="D16" s="24">
        <f t="shared" ref="D16:D32" si="14">B16*C16</f>
        <v>90593.279999999999</v>
      </c>
      <c r="E16" s="36">
        <v>97.005208333333343</v>
      </c>
      <c r="F16" s="24">
        <f t="shared" ref="F16:F32" si="15">B16*E16/100</f>
        <v>89400</v>
      </c>
      <c r="G16" s="22">
        <v>43745</v>
      </c>
      <c r="H16" s="23">
        <v>100800</v>
      </c>
      <c r="I16" s="1">
        <v>0.97599999999999998</v>
      </c>
      <c r="J16" s="24">
        <f t="shared" si="8"/>
        <v>98380.800000000003</v>
      </c>
      <c r="K16" s="36">
        <v>94.017857142857139</v>
      </c>
      <c r="L16" s="24">
        <f t="shared" si="9"/>
        <v>94770</v>
      </c>
      <c r="M16" s="22">
        <v>43745</v>
      </c>
      <c r="N16" s="42">
        <v>104400</v>
      </c>
      <c r="O16" s="1">
        <v>0.97699999999999998</v>
      </c>
      <c r="P16" s="24">
        <f t="shared" si="10"/>
        <v>101998.8</v>
      </c>
      <c r="Q16" s="36">
        <v>97.014367816091948</v>
      </c>
      <c r="R16" s="24">
        <f t="shared" si="11"/>
        <v>101283</v>
      </c>
    </row>
    <row r="17" spans="1:18" x14ac:dyDescent="0.2">
      <c r="A17" s="22">
        <v>43744</v>
      </c>
      <c r="B17" s="42">
        <v>92160</v>
      </c>
      <c r="C17" s="3">
        <v>0.97599999999999998</v>
      </c>
      <c r="D17" s="24">
        <f t="shared" si="14"/>
        <v>89948.160000000003</v>
      </c>
      <c r="E17" s="36">
        <v>89.244791666666671</v>
      </c>
      <c r="F17" s="24">
        <f t="shared" si="15"/>
        <v>82248</v>
      </c>
      <c r="H17" s="23">
        <v>100800</v>
      </c>
      <c r="I17" s="1">
        <v>0.98599999999999999</v>
      </c>
      <c r="J17" s="24">
        <f t="shared" si="8"/>
        <v>99388.800000000003</v>
      </c>
      <c r="K17" s="36">
        <v>97.633928571428569</v>
      </c>
      <c r="L17" s="24">
        <f t="shared" si="9"/>
        <v>98415</v>
      </c>
      <c r="N17" s="42">
        <v>104400</v>
      </c>
      <c r="O17" s="1">
        <v>0.98499999999999999</v>
      </c>
      <c r="P17" s="24">
        <f t="shared" si="10"/>
        <v>102834</v>
      </c>
      <c r="Q17" s="36">
        <v>94.526819923371647</v>
      </c>
      <c r="R17" s="24">
        <f t="shared" si="11"/>
        <v>98686</v>
      </c>
    </row>
    <row r="18" spans="1:18" ht="14.25" customHeight="1" x14ac:dyDescent="0.2">
      <c r="B18" s="42">
        <v>92160</v>
      </c>
      <c r="C18" s="3">
        <v>0.97799999999999998</v>
      </c>
      <c r="D18" s="24">
        <f t="shared" si="14"/>
        <v>90132.479999999996</v>
      </c>
      <c r="E18" s="36">
        <v>95.065104166666671</v>
      </c>
      <c r="F18" s="24">
        <f t="shared" si="15"/>
        <v>87612</v>
      </c>
      <c r="G18" s="22">
        <v>43746</v>
      </c>
      <c r="H18" s="23">
        <v>100800</v>
      </c>
      <c r="I18" s="1">
        <v>0.98599999999999999</v>
      </c>
      <c r="J18" s="24">
        <f t="shared" si="8"/>
        <v>99388.800000000003</v>
      </c>
      <c r="K18" s="36">
        <v>94.017857142857139</v>
      </c>
      <c r="L18" s="24">
        <f t="shared" si="9"/>
        <v>94770</v>
      </c>
      <c r="M18" s="22">
        <v>43746</v>
      </c>
      <c r="N18" s="42">
        <v>104400</v>
      </c>
      <c r="O18" s="1">
        <v>0.98499999999999999</v>
      </c>
      <c r="P18" s="24">
        <f t="shared" si="10"/>
        <v>102834</v>
      </c>
      <c r="Q18" s="36">
        <v>94.526819923371647</v>
      </c>
      <c r="R18" s="24">
        <f t="shared" si="11"/>
        <v>98686</v>
      </c>
    </row>
    <row r="19" spans="1:18" x14ac:dyDescent="0.2">
      <c r="A19" s="22">
        <v>43745</v>
      </c>
      <c r="B19" s="42">
        <v>92160</v>
      </c>
      <c r="C19" s="3">
        <v>0.97099999999999997</v>
      </c>
      <c r="D19" s="24">
        <f t="shared" si="14"/>
        <v>89487.360000000001</v>
      </c>
      <c r="E19" s="36">
        <v>91.184895833333329</v>
      </c>
      <c r="F19" s="24">
        <f t="shared" si="15"/>
        <v>84036</v>
      </c>
      <c r="H19" s="23">
        <v>100800</v>
      </c>
      <c r="I19" s="1">
        <v>0.97099999999999997</v>
      </c>
      <c r="J19" s="24">
        <f t="shared" si="8"/>
        <v>97876.800000000003</v>
      </c>
      <c r="K19" s="36">
        <v>90.401785714285708</v>
      </c>
      <c r="L19" s="24">
        <f t="shared" si="9"/>
        <v>91125</v>
      </c>
      <c r="N19" s="42">
        <v>104400</v>
      </c>
      <c r="O19" s="1">
        <v>0.98399999999999999</v>
      </c>
      <c r="P19" s="24">
        <f t="shared" si="10"/>
        <v>102729.59999999999</v>
      </c>
      <c r="Q19" s="36">
        <v>97.014367816091948</v>
      </c>
      <c r="R19" s="24">
        <f t="shared" si="11"/>
        <v>101283</v>
      </c>
    </row>
    <row r="20" spans="1:18" x14ac:dyDescent="0.2">
      <c r="B20" s="42">
        <v>92160</v>
      </c>
      <c r="C20" s="3">
        <v>0.98099999999999998</v>
      </c>
      <c r="D20" s="24">
        <f t="shared" si="14"/>
        <v>90408.959999999992</v>
      </c>
      <c r="E20" s="36">
        <v>93.125</v>
      </c>
      <c r="F20" s="24">
        <f t="shared" si="15"/>
        <v>85824</v>
      </c>
      <c r="G20" s="22">
        <v>43747</v>
      </c>
      <c r="H20" s="23">
        <v>100800</v>
      </c>
      <c r="I20" s="1">
        <v>0.98199999999999998</v>
      </c>
      <c r="J20" s="24">
        <f t="shared" si="8"/>
        <v>98985.599999999991</v>
      </c>
      <c r="K20" s="36">
        <v>94.017857142857139</v>
      </c>
      <c r="L20" s="24">
        <f t="shared" si="9"/>
        <v>94770</v>
      </c>
      <c r="M20" s="22">
        <v>43747</v>
      </c>
      <c r="N20" s="42">
        <v>104400</v>
      </c>
      <c r="O20" s="1">
        <v>0.996</v>
      </c>
      <c r="P20" s="24">
        <f t="shared" si="10"/>
        <v>103982.39999999999</v>
      </c>
      <c r="Q20" s="36">
        <v>97.014367816091948</v>
      </c>
      <c r="R20" s="24">
        <f t="shared" si="11"/>
        <v>101283</v>
      </c>
    </row>
    <row r="21" spans="1:18" x14ac:dyDescent="0.2">
      <c r="A21" s="22">
        <v>43746</v>
      </c>
      <c r="B21" s="42">
        <v>92160</v>
      </c>
      <c r="C21" s="3">
        <v>0.98399999999999999</v>
      </c>
      <c r="D21" s="24">
        <f t="shared" si="14"/>
        <v>90685.440000000002</v>
      </c>
      <c r="E21" s="36">
        <v>93.125</v>
      </c>
      <c r="F21" s="24">
        <f t="shared" si="15"/>
        <v>85824</v>
      </c>
      <c r="H21" s="23">
        <v>100800</v>
      </c>
      <c r="I21" s="1">
        <v>0.98</v>
      </c>
      <c r="J21" s="24">
        <f t="shared" si="8"/>
        <v>98784</v>
      </c>
      <c r="K21" s="36">
        <v>97.633928571428569</v>
      </c>
      <c r="L21" s="24">
        <f t="shared" si="9"/>
        <v>98415</v>
      </c>
      <c r="N21" s="42">
        <v>104400</v>
      </c>
      <c r="O21" s="1">
        <v>0.95599999999999996</v>
      </c>
      <c r="P21" s="24">
        <f t="shared" si="10"/>
        <v>99806.399999999994</v>
      </c>
      <c r="Q21" s="36">
        <v>94.526819923371647</v>
      </c>
      <c r="R21" s="24">
        <f t="shared" si="11"/>
        <v>98686</v>
      </c>
    </row>
    <row r="22" spans="1:18" x14ac:dyDescent="0.2">
      <c r="B22" s="42">
        <v>92160</v>
      </c>
      <c r="C22" s="3">
        <v>0.98099999999999998</v>
      </c>
      <c r="D22" s="24">
        <f t="shared" si="14"/>
        <v>90408.959999999992</v>
      </c>
      <c r="E22" s="36">
        <v>95.065104166666671</v>
      </c>
      <c r="F22" s="24">
        <f t="shared" si="15"/>
        <v>87612</v>
      </c>
      <c r="G22" s="22">
        <v>43748</v>
      </c>
      <c r="H22" s="23">
        <v>100800</v>
      </c>
      <c r="I22" s="1">
        <v>0.97899999999999998</v>
      </c>
      <c r="J22" s="24">
        <f t="shared" si="8"/>
        <v>98683.199999999997</v>
      </c>
      <c r="K22" s="36">
        <v>94.017857142857139</v>
      </c>
      <c r="L22" s="24">
        <f t="shared" si="9"/>
        <v>94770</v>
      </c>
      <c r="M22" s="22">
        <v>43748</v>
      </c>
      <c r="N22" s="42">
        <v>104400</v>
      </c>
      <c r="O22" s="1">
        <v>0.98599999999999999</v>
      </c>
      <c r="P22" s="24">
        <f t="shared" si="10"/>
        <v>102938.4</v>
      </c>
      <c r="Q22" s="36">
        <v>97.014367816091948</v>
      </c>
      <c r="R22" s="24">
        <f t="shared" si="11"/>
        <v>101283</v>
      </c>
    </row>
    <row r="23" spans="1:18" x14ac:dyDescent="0.2">
      <c r="A23" s="22">
        <v>43747</v>
      </c>
      <c r="B23" s="42">
        <v>92160</v>
      </c>
      <c r="C23" s="3">
        <v>0.98499999999999999</v>
      </c>
      <c r="D23" s="24">
        <f t="shared" si="14"/>
        <v>90777.600000000006</v>
      </c>
      <c r="E23" s="36">
        <v>91.184895833333329</v>
      </c>
      <c r="F23" s="24">
        <f t="shared" si="15"/>
        <v>84036</v>
      </c>
      <c r="H23" s="23">
        <v>100800</v>
      </c>
      <c r="I23" s="1">
        <v>0.98699999999999999</v>
      </c>
      <c r="J23" s="24">
        <f t="shared" si="8"/>
        <v>99489.600000000006</v>
      </c>
      <c r="K23" s="36">
        <v>94.017857142857139</v>
      </c>
      <c r="L23" s="24">
        <f t="shared" si="9"/>
        <v>94770</v>
      </c>
      <c r="N23" s="42">
        <v>104400</v>
      </c>
      <c r="O23" s="1">
        <v>0.98799999999999999</v>
      </c>
      <c r="P23" s="24">
        <f t="shared" si="10"/>
        <v>103147.2</v>
      </c>
      <c r="Q23" s="36">
        <v>97.014367816091948</v>
      </c>
      <c r="R23" s="24">
        <f t="shared" si="11"/>
        <v>101283</v>
      </c>
    </row>
    <row r="24" spans="1:18" x14ac:dyDescent="0.2">
      <c r="B24" s="42">
        <v>92160</v>
      </c>
      <c r="C24" s="3">
        <v>0.97399999999999998</v>
      </c>
      <c r="D24" s="24">
        <f t="shared" si="14"/>
        <v>89763.839999999997</v>
      </c>
      <c r="E24" s="36">
        <v>95.065104166666671</v>
      </c>
      <c r="F24" s="24">
        <f t="shared" si="15"/>
        <v>87612</v>
      </c>
      <c r="G24" s="22">
        <v>43749</v>
      </c>
      <c r="H24" s="23">
        <v>100800</v>
      </c>
      <c r="I24" s="1">
        <v>0.98499999999999999</v>
      </c>
      <c r="J24" s="24">
        <f t="shared" si="8"/>
        <v>99288</v>
      </c>
      <c r="K24" s="36">
        <v>97.633928571428569</v>
      </c>
      <c r="L24" s="24">
        <f t="shared" si="9"/>
        <v>98415</v>
      </c>
      <c r="N24" s="300" t="s">
        <v>1</v>
      </c>
      <c r="O24" s="300"/>
      <c r="P24" s="66">
        <f>SUM(P4:P23)</f>
        <v>2047806</v>
      </c>
      <c r="Q24" s="50">
        <f>R24/P24</f>
        <v>0.96762632788457503</v>
      </c>
      <c r="R24" s="51">
        <f>SUM(R4:R23)</f>
        <v>1981511</v>
      </c>
    </row>
    <row r="25" spans="1:18" ht="14.25" customHeight="1" x14ac:dyDescent="0.2">
      <c r="A25" s="22">
        <v>43748</v>
      </c>
      <c r="B25" s="42">
        <v>92160</v>
      </c>
      <c r="C25" s="3">
        <v>0.97499999999999998</v>
      </c>
      <c r="D25" s="24">
        <f t="shared" si="14"/>
        <v>89856</v>
      </c>
      <c r="E25" s="36">
        <v>95.065104166666671</v>
      </c>
      <c r="F25" s="24">
        <f t="shared" si="15"/>
        <v>87612</v>
      </c>
      <c r="H25" s="23">
        <v>100800</v>
      </c>
      <c r="I25" s="1">
        <v>0.98799999999999999</v>
      </c>
      <c r="J25" s="24">
        <f t="shared" si="8"/>
        <v>99590.399999999994</v>
      </c>
      <c r="K25" s="36">
        <v>94.017857142857139</v>
      </c>
      <c r="L25" s="24">
        <f t="shared" si="9"/>
        <v>94770</v>
      </c>
      <c r="N25" s="42"/>
      <c r="O25" s="1"/>
      <c r="P25" s="24"/>
      <c r="Q25" s="36"/>
      <c r="R25" s="24"/>
    </row>
    <row r="26" spans="1:18" x14ac:dyDescent="0.2">
      <c r="B26" s="42">
        <v>92160</v>
      </c>
      <c r="C26" s="3">
        <v>0.98399999999999999</v>
      </c>
      <c r="D26" s="24">
        <f t="shared" si="14"/>
        <v>90685.440000000002</v>
      </c>
      <c r="E26" s="36">
        <v>93.125</v>
      </c>
      <c r="F26" s="24">
        <f t="shared" si="15"/>
        <v>85824</v>
      </c>
      <c r="G26" s="22">
        <v>43750</v>
      </c>
      <c r="H26" s="23">
        <v>100800</v>
      </c>
      <c r="I26" s="1">
        <v>0.97099999999999997</v>
      </c>
      <c r="J26" s="24">
        <f t="shared" si="8"/>
        <v>97876.800000000003</v>
      </c>
      <c r="K26" s="36">
        <v>94.017857142857139</v>
      </c>
      <c r="L26" s="24">
        <f t="shared" si="9"/>
        <v>94770</v>
      </c>
      <c r="M26" s="45"/>
      <c r="N26" s="293" t="s">
        <v>21</v>
      </c>
      <c r="O26" s="294"/>
      <c r="P26" s="294"/>
      <c r="Q26" s="294"/>
      <c r="R26" s="294"/>
    </row>
    <row r="27" spans="1:18" ht="12.75" customHeight="1" x14ac:dyDescent="0.2">
      <c r="A27" s="22">
        <v>43749</v>
      </c>
      <c r="B27" s="42">
        <v>92160</v>
      </c>
      <c r="C27" s="3">
        <v>0.96099999999999997</v>
      </c>
      <c r="D27" s="24">
        <f t="shared" si="14"/>
        <v>88565.759999999995</v>
      </c>
      <c r="E27" s="36">
        <v>93.125</v>
      </c>
      <c r="F27" s="24">
        <f t="shared" si="15"/>
        <v>85824</v>
      </c>
      <c r="H27" s="23">
        <v>100800</v>
      </c>
      <c r="I27" s="1">
        <v>0.98399999999999999</v>
      </c>
      <c r="J27" s="24">
        <f t="shared" si="8"/>
        <v>99187.199999999997</v>
      </c>
      <c r="K27" s="36">
        <v>94.017857142857139</v>
      </c>
      <c r="L27" s="24">
        <f t="shared" si="9"/>
        <v>94770</v>
      </c>
      <c r="M27" s="22">
        <v>43749</v>
      </c>
      <c r="N27" s="42">
        <v>104400</v>
      </c>
      <c r="O27" s="1">
        <v>0.89</v>
      </c>
      <c r="P27" s="24">
        <f t="shared" ref="P27" si="16">N27*O27</f>
        <v>92916</v>
      </c>
      <c r="Q27" s="36">
        <v>68.505747126436773</v>
      </c>
      <c r="R27" s="24">
        <f t="shared" ref="R27" si="17">N27*Q27/100</f>
        <v>71519.999999999985</v>
      </c>
    </row>
    <row r="28" spans="1:18" ht="12.75" customHeight="1" x14ac:dyDescent="0.2">
      <c r="B28" s="42">
        <v>93600</v>
      </c>
      <c r="C28" s="3">
        <v>0.99199999999999999</v>
      </c>
      <c r="D28" s="24">
        <f t="shared" si="14"/>
        <v>92851.199999999997</v>
      </c>
      <c r="E28" s="36">
        <v>93.602564102564102</v>
      </c>
      <c r="F28" s="24">
        <f t="shared" si="15"/>
        <v>87612</v>
      </c>
      <c r="G28" s="22">
        <v>43751</v>
      </c>
      <c r="H28" s="23">
        <v>100800</v>
      </c>
      <c r="I28" s="1">
        <v>0.98499999999999999</v>
      </c>
      <c r="J28" s="24">
        <f t="shared" si="8"/>
        <v>99288</v>
      </c>
      <c r="K28" s="36">
        <v>94.017857142857139</v>
      </c>
      <c r="L28" s="24">
        <f t="shared" si="9"/>
        <v>94770</v>
      </c>
      <c r="N28" s="42">
        <v>104400</v>
      </c>
      <c r="O28" s="1">
        <v>0.99099999999999999</v>
      </c>
      <c r="P28" s="24">
        <f t="shared" ref="P28:P38" si="18">N28*O28</f>
        <v>103460.4</v>
      </c>
      <c r="Q28" s="36">
        <v>95.908045977011497</v>
      </c>
      <c r="R28" s="24">
        <f t="shared" ref="R28:R38" si="19">N28*Q28/100</f>
        <v>100128</v>
      </c>
    </row>
    <row r="29" spans="1:18" ht="12.75" customHeight="1" x14ac:dyDescent="0.2">
      <c r="A29" s="22">
        <v>43750</v>
      </c>
      <c r="B29" s="42">
        <v>93600</v>
      </c>
      <c r="C29" s="3">
        <v>0.96899999999999997</v>
      </c>
      <c r="D29" s="24">
        <f t="shared" si="14"/>
        <v>90698.4</v>
      </c>
      <c r="E29" s="36">
        <v>89.782051282051285</v>
      </c>
      <c r="F29" s="24">
        <f t="shared" si="15"/>
        <v>84036</v>
      </c>
      <c r="H29" s="23">
        <v>100800</v>
      </c>
      <c r="I29" s="1">
        <v>0.98</v>
      </c>
      <c r="J29" s="24">
        <f t="shared" si="8"/>
        <v>98784</v>
      </c>
      <c r="K29" s="36">
        <v>94.017857142857139</v>
      </c>
      <c r="L29" s="24">
        <f t="shared" si="9"/>
        <v>94770</v>
      </c>
      <c r="M29" s="22">
        <v>43750</v>
      </c>
      <c r="N29" s="42">
        <v>104400</v>
      </c>
      <c r="O29" s="1">
        <v>0.97399999999999998</v>
      </c>
      <c r="P29" s="24">
        <f t="shared" si="18"/>
        <v>101685.59999999999</v>
      </c>
      <c r="Q29" s="36">
        <v>93.624521072796938</v>
      </c>
      <c r="R29" s="24">
        <f t="shared" si="19"/>
        <v>97744</v>
      </c>
    </row>
    <row r="30" spans="1:18" ht="12.75" customHeight="1" x14ac:dyDescent="0.2">
      <c r="B30" s="42">
        <v>93600</v>
      </c>
      <c r="C30" s="3">
        <v>0.97399999999999998</v>
      </c>
      <c r="D30" s="24">
        <f t="shared" si="14"/>
        <v>91166.399999999994</v>
      </c>
      <c r="E30" s="36">
        <v>93.602564102564102</v>
      </c>
      <c r="F30" s="24">
        <f t="shared" si="15"/>
        <v>87612</v>
      </c>
      <c r="G30" s="22">
        <v>43752</v>
      </c>
      <c r="H30" s="23">
        <v>100800</v>
      </c>
      <c r="I30" s="1">
        <v>0.98599999999999999</v>
      </c>
      <c r="J30" s="24">
        <f t="shared" si="8"/>
        <v>99388.800000000003</v>
      </c>
      <c r="K30" s="36">
        <v>97.633928571428569</v>
      </c>
      <c r="L30" s="24">
        <f t="shared" si="9"/>
        <v>98415</v>
      </c>
      <c r="N30" s="42">
        <v>104400</v>
      </c>
      <c r="O30" s="1">
        <v>0.98399999999999999</v>
      </c>
      <c r="P30" s="24">
        <f t="shared" si="18"/>
        <v>102729.59999999999</v>
      </c>
      <c r="Q30" s="36">
        <v>98.191570881226056</v>
      </c>
      <c r="R30" s="24">
        <f t="shared" si="19"/>
        <v>102512</v>
      </c>
    </row>
    <row r="31" spans="1:18" ht="14.25" customHeight="1" x14ac:dyDescent="0.2">
      <c r="A31" s="22">
        <v>43751</v>
      </c>
      <c r="B31" s="42">
        <v>92160</v>
      </c>
      <c r="C31" s="3">
        <v>0.96599999999999997</v>
      </c>
      <c r="D31" s="24">
        <f t="shared" si="14"/>
        <v>89026.559999999998</v>
      </c>
      <c r="E31" s="36">
        <v>93.125</v>
      </c>
      <c r="F31" s="24">
        <f t="shared" si="15"/>
        <v>85824</v>
      </c>
      <c r="H31" s="23">
        <v>100800</v>
      </c>
      <c r="I31" s="1">
        <v>0.97499999999999998</v>
      </c>
      <c r="J31" s="24">
        <f t="shared" si="8"/>
        <v>98280</v>
      </c>
      <c r="K31" s="36">
        <v>94.017857142857139</v>
      </c>
      <c r="L31" s="24">
        <f t="shared" si="9"/>
        <v>94770</v>
      </c>
      <c r="M31" s="22">
        <v>43751</v>
      </c>
      <c r="N31" s="42">
        <v>104400</v>
      </c>
      <c r="O31" s="1">
        <v>0.97699999999999998</v>
      </c>
      <c r="P31" s="24">
        <f t="shared" si="18"/>
        <v>101998.8</v>
      </c>
      <c r="Q31" s="36">
        <v>95.908045977011497</v>
      </c>
      <c r="R31" s="24">
        <f t="shared" si="19"/>
        <v>100128</v>
      </c>
    </row>
    <row r="32" spans="1:18" ht="14.25" customHeight="1" x14ac:dyDescent="0.2">
      <c r="B32" s="42">
        <v>92160</v>
      </c>
      <c r="C32" s="3">
        <v>0.97899999999999998</v>
      </c>
      <c r="D32" s="24">
        <f t="shared" si="14"/>
        <v>90224.639999999999</v>
      </c>
      <c r="E32" s="36">
        <v>95.065104166666671</v>
      </c>
      <c r="F32" s="24">
        <f t="shared" si="15"/>
        <v>87612</v>
      </c>
      <c r="G32" s="22">
        <v>43753</v>
      </c>
      <c r="H32" s="23">
        <v>100800</v>
      </c>
      <c r="I32" s="1">
        <v>0.98</v>
      </c>
      <c r="J32" s="24">
        <f t="shared" si="8"/>
        <v>98784</v>
      </c>
      <c r="K32" s="36">
        <v>94.017857142857139</v>
      </c>
      <c r="L32" s="24">
        <f t="shared" si="9"/>
        <v>94770</v>
      </c>
      <c r="N32" s="42">
        <v>104400</v>
      </c>
      <c r="O32" s="1">
        <v>0.98699999999999999</v>
      </c>
      <c r="P32" s="24">
        <f t="shared" si="18"/>
        <v>103042.8</v>
      </c>
      <c r="Q32" s="36">
        <v>95.908045977011497</v>
      </c>
      <c r="R32" s="24">
        <f t="shared" si="19"/>
        <v>100128</v>
      </c>
    </row>
    <row r="33" spans="1:18" x14ac:dyDescent="0.2">
      <c r="A33" s="22">
        <v>43752</v>
      </c>
      <c r="B33" s="42">
        <v>92160</v>
      </c>
      <c r="C33" s="3">
        <v>0.96599999999999997</v>
      </c>
      <c r="D33" s="24">
        <f t="shared" ref="D33:D40" si="20">B33*C33</f>
        <v>89026.559999999998</v>
      </c>
      <c r="E33" s="36">
        <v>91.184895833333329</v>
      </c>
      <c r="F33" s="24">
        <f t="shared" ref="F33:F40" si="21">B33*E33/100</f>
        <v>84036</v>
      </c>
      <c r="H33" s="23">
        <v>100800</v>
      </c>
      <c r="I33" s="1">
        <v>0.99</v>
      </c>
      <c r="J33" s="24">
        <f t="shared" si="8"/>
        <v>99792</v>
      </c>
      <c r="K33" s="36">
        <v>97.633928571428569</v>
      </c>
      <c r="L33" s="24">
        <f t="shared" si="9"/>
        <v>98415</v>
      </c>
      <c r="M33" s="22">
        <v>43752</v>
      </c>
      <c r="N33" s="42">
        <v>104400</v>
      </c>
      <c r="O33" s="1">
        <v>0.96899999999999997</v>
      </c>
      <c r="P33" s="24">
        <f t="shared" si="18"/>
        <v>101163.59999999999</v>
      </c>
      <c r="Q33" s="36">
        <v>93.624521072796938</v>
      </c>
      <c r="R33" s="24">
        <f t="shared" si="19"/>
        <v>97744</v>
      </c>
    </row>
    <row r="34" spans="1:18" x14ac:dyDescent="0.2">
      <c r="B34" s="42">
        <v>92160</v>
      </c>
      <c r="C34" s="3">
        <v>0.97</v>
      </c>
      <c r="D34" s="24">
        <f t="shared" si="20"/>
        <v>89395.199999999997</v>
      </c>
      <c r="E34" s="36">
        <v>93.125</v>
      </c>
      <c r="F34" s="24">
        <f t="shared" si="21"/>
        <v>85824</v>
      </c>
      <c r="H34" s="277" t="s">
        <v>1</v>
      </c>
      <c r="I34" s="278"/>
      <c r="J34" s="67">
        <f>SUM(J4:J33)</f>
        <v>2962108.8000000003</v>
      </c>
      <c r="K34" s="71">
        <f>L34/J34</f>
        <v>0.9610534900000971</v>
      </c>
      <c r="L34" s="38">
        <f>SUM(L4:L33)</f>
        <v>2846745</v>
      </c>
      <c r="N34" s="42">
        <v>104400</v>
      </c>
      <c r="O34" s="1">
        <v>0.97099999999999997</v>
      </c>
      <c r="P34" s="24">
        <f t="shared" si="18"/>
        <v>101372.4</v>
      </c>
      <c r="Q34" s="36">
        <v>93.624521072796938</v>
      </c>
      <c r="R34" s="24">
        <f t="shared" si="19"/>
        <v>97744</v>
      </c>
    </row>
    <row r="35" spans="1:18" ht="12.75" customHeight="1" x14ac:dyDescent="0.2">
      <c r="A35" s="22">
        <v>43753</v>
      </c>
      <c r="B35" s="42">
        <v>92160</v>
      </c>
      <c r="C35" s="3">
        <v>0.97899999999999998</v>
      </c>
      <c r="D35" s="24">
        <f t="shared" si="20"/>
        <v>90224.639999999999</v>
      </c>
      <c r="E35" s="36">
        <v>95.065104166666671</v>
      </c>
      <c r="F35" s="24">
        <f t="shared" si="21"/>
        <v>87612</v>
      </c>
      <c r="H35" s="23"/>
      <c r="I35" s="1"/>
      <c r="J35" s="24"/>
      <c r="K35" s="36"/>
      <c r="L35" s="24"/>
      <c r="M35" s="22">
        <v>43753</v>
      </c>
      <c r="N35" s="42">
        <v>104400</v>
      </c>
      <c r="O35" s="1">
        <v>0.97299999999999998</v>
      </c>
      <c r="P35" s="24">
        <f t="shared" si="18"/>
        <v>101581.2</v>
      </c>
      <c r="Q35" s="36">
        <v>93.624521072796938</v>
      </c>
      <c r="R35" s="24">
        <f t="shared" si="19"/>
        <v>97744</v>
      </c>
    </row>
    <row r="36" spans="1:18" x14ac:dyDescent="0.2">
      <c r="B36" s="42">
        <v>92160</v>
      </c>
      <c r="C36" s="3">
        <v>0.96099999999999997</v>
      </c>
      <c r="D36" s="24">
        <f t="shared" si="20"/>
        <v>88565.759999999995</v>
      </c>
      <c r="E36" s="36">
        <v>93.125</v>
      </c>
      <c r="F36" s="24">
        <f t="shared" si="21"/>
        <v>85824</v>
      </c>
      <c r="G36" s="45"/>
      <c r="H36" s="285" t="s">
        <v>23</v>
      </c>
      <c r="I36" s="286"/>
      <c r="J36" s="286"/>
      <c r="K36" s="286"/>
      <c r="L36" s="286"/>
      <c r="N36" s="42">
        <v>104400</v>
      </c>
      <c r="O36" s="1">
        <v>0.97099999999999997</v>
      </c>
      <c r="P36" s="24">
        <f t="shared" si="18"/>
        <v>101372.4</v>
      </c>
      <c r="Q36" s="36">
        <v>93.624521072796938</v>
      </c>
      <c r="R36" s="24">
        <f t="shared" si="19"/>
        <v>97744</v>
      </c>
    </row>
    <row r="37" spans="1:18" x14ac:dyDescent="0.2">
      <c r="A37" s="22">
        <v>43754</v>
      </c>
      <c r="B37" s="42">
        <v>92160</v>
      </c>
      <c r="C37" s="3">
        <v>0.98899999999999999</v>
      </c>
      <c r="D37" s="24">
        <f t="shared" si="20"/>
        <v>91146.240000000005</v>
      </c>
      <c r="E37" s="36">
        <v>91.184895833333329</v>
      </c>
      <c r="F37" s="24">
        <f t="shared" si="21"/>
        <v>84036</v>
      </c>
      <c r="G37" s="22">
        <v>43754</v>
      </c>
      <c r="H37" s="7">
        <v>108000</v>
      </c>
      <c r="I37" s="1">
        <v>0.91800000000000004</v>
      </c>
      <c r="J37" s="9">
        <f t="shared" ref="J37" si="22">H37*I37</f>
        <v>99144</v>
      </c>
      <c r="K37" s="36">
        <v>18.033333333333335</v>
      </c>
      <c r="L37" s="9">
        <f t="shared" ref="L37" si="23">H37*K37/100</f>
        <v>19476.000000000004</v>
      </c>
      <c r="M37" s="22">
        <v>43754</v>
      </c>
      <c r="N37" s="42">
        <v>104400</v>
      </c>
      <c r="O37" s="1">
        <v>0.99199999999999999</v>
      </c>
      <c r="P37" s="24">
        <f t="shared" si="18"/>
        <v>103564.8</v>
      </c>
      <c r="Q37" s="36">
        <v>93.624521072796938</v>
      </c>
      <c r="R37" s="24">
        <f t="shared" si="19"/>
        <v>97744</v>
      </c>
    </row>
    <row r="38" spans="1:18" ht="12.75" customHeight="1" x14ac:dyDescent="0.2">
      <c r="B38" s="42">
        <v>92160</v>
      </c>
      <c r="C38" s="3">
        <v>0.97699999999999998</v>
      </c>
      <c r="D38" s="24">
        <f t="shared" si="20"/>
        <v>90040.319999999992</v>
      </c>
      <c r="E38" s="36">
        <v>95.065104166666671</v>
      </c>
      <c r="F38" s="24">
        <f t="shared" si="21"/>
        <v>87612</v>
      </c>
      <c r="H38" s="7">
        <v>108000</v>
      </c>
      <c r="I38" s="1">
        <v>0.97299999999999998</v>
      </c>
      <c r="J38" s="9">
        <f t="shared" ref="J38:J62" si="24">H38*I38</f>
        <v>105084</v>
      </c>
      <c r="K38" s="36">
        <v>94.674999999999997</v>
      </c>
      <c r="L38" s="9">
        <f t="shared" ref="L38:L62" si="25">H38*K38/100</f>
        <v>102249</v>
      </c>
      <c r="N38" s="42">
        <v>104400</v>
      </c>
      <c r="O38" s="1">
        <v>0.999</v>
      </c>
      <c r="P38" s="24">
        <f t="shared" si="18"/>
        <v>104295.6</v>
      </c>
      <c r="Q38" s="36">
        <v>95.908045977011497</v>
      </c>
      <c r="R38" s="24">
        <f t="shared" si="19"/>
        <v>100128</v>
      </c>
    </row>
    <row r="39" spans="1:18" x14ac:dyDescent="0.2">
      <c r="A39" s="22">
        <v>43755</v>
      </c>
      <c r="B39" s="42">
        <v>92160</v>
      </c>
      <c r="C39" s="3">
        <v>0.99199999999999999</v>
      </c>
      <c r="D39" s="24">
        <f t="shared" si="20"/>
        <v>91422.720000000001</v>
      </c>
      <c r="E39" s="36">
        <v>97.005208333333343</v>
      </c>
      <c r="F39" s="24">
        <f t="shared" si="21"/>
        <v>89400</v>
      </c>
      <c r="G39" s="22">
        <v>43755</v>
      </c>
      <c r="H39" s="7">
        <v>108000</v>
      </c>
      <c r="I39" s="1">
        <v>0.98499999999999999</v>
      </c>
      <c r="J39" s="9">
        <f t="shared" si="24"/>
        <v>106380</v>
      </c>
      <c r="K39" s="36">
        <v>90.166666666666657</v>
      </c>
      <c r="L39" s="9">
        <f t="shared" si="25"/>
        <v>97379.999999999985</v>
      </c>
      <c r="N39" s="300" t="s">
        <v>1</v>
      </c>
      <c r="O39" s="300"/>
      <c r="P39" s="68">
        <f>SUM(P27:P38)</f>
        <v>1219183.2</v>
      </c>
      <c r="Q39" s="50">
        <f>R39/P39</f>
        <v>0.9522834632235746</v>
      </c>
      <c r="R39" s="51">
        <f>SUM(R27:R38)</f>
        <v>1161008</v>
      </c>
    </row>
    <row r="40" spans="1:18" x14ac:dyDescent="0.2">
      <c r="B40" s="42">
        <v>92160</v>
      </c>
      <c r="C40" s="3">
        <v>0.92300000000000004</v>
      </c>
      <c r="D40" s="24">
        <f t="shared" si="20"/>
        <v>85063.680000000008</v>
      </c>
      <c r="E40" s="36">
        <v>95.065104166666671</v>
      </c>
      <c r="F40" s="24">
        <f t="shared" si="21"/>
        <v>87612</v>
      </c>
      <c r="H40" s="7">
        <v>108000</v>
      </c>
      <c r="I40" s="1">
        <v>0.97599999999999998</v>
      </c>
      <c r="J40" s="9">
        <f t="shared" si="24"/>
        <v>105408</v>
      </c>
      <c r="K40" s="36">
        <v>94.674999999999997</v>
      </c>
      <c r="L40" s="9">
        <f t="shared" si="25"/>
        <v>102249</v>
      </c>
      <c r="N40" s="42"/>
      <c r="O40" s="1"/>
      <c r="P40" s="24"/>
      <c r="Q40" s="36"/>
      <c r="R40" s="24"/>
    </row>
    <row r="41" spans="1:18" x14ac:dyDescent="0.2">
      <c r="B41" s="277" t="s">
        <v>1</v>
      </c>
      <c r="C41" s="278"/>
      <c r="D41" s="67">
        <f>SUM(D15:D40)</f>
        <v>2335044.96</v>
      </c>
      <c r="E41" s="71">
        <f>F41/D41</f>
        <v>0.95332639762105487</v>
      </c>
      <c r="F41" s="38">
        <f>SUM(F15:F40)</f>
        <v>2226060</v>
      </c>
      <c r="G41" s="22">
        <v>43756</v>
      </c>
      <c r="H41" s="7">
        <v>108000</v>
      </c>
      <c r="I41" s="1">
        <v>0.97699999999999998</v>
      </c>
      <c r="J41" s="9">
        <f t="shared" si="24"/>
        <v>105516</v>
      </c>
      <c r="K41" s="36">
        <v>90.166666666666657</v>
      </c>
      <c r="L41" s="9">
        <f t="shared" si="25"/>
        <v>97379.999999999985</v>
      </c>
      <c r="M41" s="45"/>
      <c r="N41" s="293" t="s">
        <v>24</v>
      </c>
      <c r="O41" s="294"/>
      <c r="P41" s="294"/>
      <c r="Q41" s="294"/>
      <c r="R41" s="294"/>
    </row>
    <row r="42" spans="1:18" x14ac:dyDescent="0.2">
      <c r="B42" s="23"/>
      <c r="C42" s="3"/>
      <c r="D42" s="24"/>
      <c r="E42" s="36"/>
      <c r="F42" s="24"/>
      <c r="H42" s="7">
        <v>108000</v>
      </c>
      <c r="I42" s="1">
        <v>0.97599999999999998</v>
      </c>
      <c r="J42" s="9">
        <f t="shared" si="24"/>
        <v>105408</v>
      </c>
      <c r="K42" s="36">
        <v>94.674999999999997</v>
      </c>
      <c r="L42" s="9">
        <f t="shared" si="25"/>
        <v>102249</v>
      </c>
      <c r="M42" s="22">
        <v>43755</v>
      </c>
      <c r="N42" s="42">
        <v>84240</v>
      </c>
      <c r="O42" s="1">
        <v>0.86499999999999999</v>
      </c>
      <c r="P42" s="24">
        <f t="shared" ref="P42" si="26">N42*O42</f>
        <v>72867.600000000006</v>
      </c>
      <c r="Q42" s="36">
        <v>9.0455840455840466</v>
      </c>
      <c r="R42" s="24">
        <f t="shared" ref="R42" si="27">N42*Q42/100</f>
        <v>7620.0000000000009</v>
      </c>
    </row>
    <row r="43" spans="1:18" ht="14.25" customHeight="1" x14ac:dyDescent="0.2">
      <c r="A43" s="45"/>
      <c r="B43" s="293" t="s">
        <v>22</v>
      </c>
      <c r="C43" s="294"/>
      <c r="D43" s="294"/>
      <c r="E43" s="294"/>
      <c r="F43" s="295"/>
      <c r="G43" s="22">
        <v>43757</v>
      </c>
      <c r="H43" s="7">
        <v>108000</v>
      </c>
      <c r="I43" s="1">
        <v>0.97699999999999998</v>
      </c>
      <c r="J43" s="9">
        <f t="shared" si="24"/>
        <v>105516</v>
      </c>
      <c r="K43" s="36">
        <v>94.674999999999997</v>
      </c>
      <c r="L43" s="9">
        <f t="shared" si="25"/>
        <v>102249</v>
      </c>
      <c r="N43" s="42">
        <v>84240</v>
      </c>
      <c r="O43" s="1">
        <v>0.97399999999999998</v>
      </c>
      <c r="P43" s="24">
        <f t="shared" ref="P43:P49" si="28">N43*O43</f>
        <v>82049.759999999995</v>
      </c>
      <c r="Q43" s="36">
        <v>66.93732193732194</v>
      </c>
      <c r="R43" s="24">
        <f t="shared" ref="R43:R49" si="29">N43*Q43/100</f>
        <v>56388</v>
      </c>
    </row>
    <row r="44" spans="1:18" x14ac:dyDescent="0.2">
      <c r="A44" s="22">
        <v>43756</v>
      </c>
      <c r="B44" s="42">
        <v>72000</v>
      </c>
      <c r="C44" s="3">
        <v>0.85399999999999998</v>
      </c>
      <c r="D44" s="24">
        <f t="shared" ref="D44" si="30">B44*C44</f>
        <v>61488</v>
      </c>
      <c r="E44" s="36">
        <v>54.36666666666666</v>
      </c>
      <c r="F44" s="24">
        <f t="shared" ref="F44" si="31">B44*E44/100</f>
        <v>39143.999999999993</v>
      </c>
      <c r="H44" s="7">
        <v>108000</v>
      </c>
      <c r="I44" s="1">
        <v>0.97199999999999998</v>
      </c>
      <c r="J44" s="9">
        <f t="shared" si="24"/>
        <v>104976</v>
      </c>
      <c r="K44" s="36">
        <v>85.658333333333331</v>
      </c>
      <c r="L44" s="9">
        <f t="shared" si="25"/>
        <v>92511</v>
      </c>
      <c r="M44" s="22">
        <v>43756</v>
      </c>
      <c r="N44" s="42">
        <v>84240</v>
      </c>
      <c r="O44" s="1">
        <v>0.97499999999999998</v>
      </c>
      <c r="P44" s="24">
        <f t="shared" si="28"/>
        <v>82134</v>
      </c>
      <c r="Q44" s="36">
        <v>75.113960113960104</v>
      </c>
      <c r="R44" s="24">
        <f t="shared" si="29"/>
        <v>63275.999999999993</v>
      </c>
    </row>
    <row r="45" spans="1:18" x14ac:dyDescent="0.2">
      <c r="B45" s="42">
        <v>72000</v>
      </c>
      <c r="C45" s="3">
        <v>0.92300000000000004</v>
      </c>
      <c r="D45" s="24">
        <f t="shared" ref="D45:D67" si="32">B45*C45</f>
        <v>66456</v>
      </c>
      <c r="E45" s="36">
        <v>95.141666666666666</v>
      </c>
      <c r="F45" s="24">
        <f t="shared" ref="F45:F67" si="33">B45*E45/100</f>
        <v>68502</v>
      </c>
      <c r="G45" s="22">
        <v>43758</v>
      </c>
      <c r="H45" s="7">
        <v>108000</v>
      </c>
      <c r="I45" s="1">
        <v>0.96399999999999997</v>
      </c>
      <c r="J45" s="9">
        <f t="shared" si="24"/>
        <v>104112</v>
      </c>
      <c r="K45" s="36">
        <v>90.166666666666657</v>
      </c>
      <c r="L45" s="9">
        <f t="shared" si="25"/>
        <v>97379.999999999985</v>
      </c>
      <c r="N45" s="42">
        <v>84240</v>
      </c>
      <c r="O45" s="1">
        <v>0.97399999999999998</v>
      </c>
      <c r="P45" s="24">
        <f t="shared" si="28"/>
        <v>82049.759999999995</v>
      </c>
      <c r="Q45" s="36">
        <v>74.074074074074076</v>
      </c>
      <c r="R45" s="24">
        <f t="shared" si="29"/>
        <v>62400</v>
      </c>
    </row>
    <row r="46" spans="1:18" ht="12.75" customHeight="1" x14ac:dyDescent="0.2">
      <c r="A46" s="22">
        <v>43757</v>
      </c>
      <c r="B46" s="42">
        <v>72000</v>
      </c>
      <c r="C46" s="3">
        <v>0.97499999999999998</v>
      </c>
      <c r="D46" s="24">
        <f t="shared" si="32"/>
        <v>70200</v>
      </c>
      <c r="E46" s="36">
        <v>95.141666666666666</v>
      </c>
      <c r="F46" s="24">
        <f t="shared" si="33"/>
        <v>68502</v>
      </c>
      <c r="H46" s="7">
        <v>108000</v>
      </c>
      <c r="I46" s="1">
        <v>0.96499999999999997</v>
      </c>
      <c r="J46" s="9">
        <f t="shared" si="24"/>
        <v>104220</v>
      </c>
      <c r="K46" s="36">
        <v>90.166666666666657</v>
      </c>
      <c r="L46" s="9">
        <f t="shared" si="25"/>
        <v>97379.999999999985</v>
      </c>
      <c r="M46" s="22">
        <v>43757</v>
      </c>
      <c r="N46" s="42">
        <v>84240</v>
      </c>
      <c r="O46" s="1">
        <v>0.999</v>
      </c>
      <c r="P46" s="24">
        <f t="shared" si="28"/>
        <v>84155.76</v>
      </c>
      <c r="Q46" s="36">
        <v>98.148148148148152</v>
      </c>
      <c r="R46" s="24">
        <f t="shared" si="29"/>
        <v>82680</v>
      </c>
    </row>
    <row r="47" spans="1:18" ht="12.75" customHeight="1" x14ac:dyDescent="0.2">
      <c r="B47" s="42">
        <v>72000</v>
      </c>
      <c r="C47" s="3">
        <v>0.99199999999999999</v>
      </c>
      <c r="D47" s="24">
        <f t="shared" si="32"/>
        <v>71424</v>
      </c>
      <c r="E47" s="36">
        <v>95.141666666666666</v>
      </c>
      <c r="F47" s="24">
        <f t="shared" si="33"/>
        <v>68502</v>
      </c>
      <c r="G47" s="22">
        <v>43759</v>
      </c>
      <c r="H47" s="7">
        <v>108000</v>
      </c>
      <c r="I47" s="1">
        <v>0.96199999999999997</v>
      </c>
      <c r="J47" s="9">
        <f t="shared" si="24"/>
        <v>103896</v>
      </c>
      <c r="K47" s="36">
        <v>85.658333333333331</v>
      </c>
      <c r="L47" s="9">
        <f t="shared" si="25"/>
        <v>92511</v>
      </c>
      <c r="N47" s="42">
        <v>84240</v>
      </c>
      <c r="O47" s="1">
        <v>0.98199999999999998</v>
      </c>
      <c r="P47" s="24">
        <f t="shared" si="28"/>
        <v>82723.679999999993</v>
      </c>
      <c r="Q47" s="36">
        <v>79.629629629629633</v>
      </c>
      <c r="R47" s="24">
        <f t="shared" si="29"/>
        <v>67080</v>
      </c>
    </row>
    <row r="48" spans="1:18" ht="14.25" customHeight="1" x14ac:dyDescent="0.2">
      <c r="A48" s="22">
        <v>43758</v>
      </c>
      <c r="B48" s="42">
        <v>72000</v>
      </c>
      <c r="C48" s="3">
        <v>0.97699999999999998</v>
      </c>
      <c r="D48" s="24">
        <f t="shared" si="32"/>
        <v>70344</v>
      </c>
      <c r="E48" s="36">
        <v>93.2</v>
      </c>
      <c r="F48" s="24">
        <f t="shared" si="33"/>
        <v>67104</v>
      </c>
      <c r="H48" s="7">
        <v>108000</v>
      </c>
      <c r="I48" s="1">
        <v>0.97899999999999998</v>
      </c>
      <c r="J48" s="9">
        <f t="shared" si="24"/>
        <v>105732</v>
      </c>
      <c r="K48" s="36">
        <v>94.674999999999997</v>
      </c>
      <c r="L48" s="9">
        <f t="shared" si="25"/>
        <v>102249</v>
      </c>
      <c r="M48" s="22">
        <v>43758</v>
      </c>
      <c r="N48" s="42">
        <v>84240</v>
      </c>
      <c r="O48" s="1">
        <v>0.95099999999999996</v>
      </c>
      <c r="P48" s="24">
        <f t="shared" si="28"/>
        <v>80112.239999999991</v>
      </c>
      <c r="Q48" s="36">
        <v>88.888888888888886</v>
      </c>
      <c r="R48" s="24">
        <f t="shared" si="29"/>
        <v>74880</v>
      </c>
    </row>
    <row r="49" spans="1:18" ht="12.75" customHeight="1" x14ac:dyDescent="0.2">
      <c r="B49" s="42">
        <v>72000</v>
      </c>
      <c r="C49" s="3">
        <v>0.99990000000000001</v>
      </c>
      <c r="D49" s="24">
        <f t="shared" si="32"/>
        <v>71992.800000000003</v>
      </c>
      <c r="E49" s="36">
        <v>99.024999999999991</v>
      </c>
      <c r="F49" s="24">
        <f t="shared" si="33"/>
        <v>71297.999999999985</v>
      </c>
      <c r="G49" s="22">
        <v>43760</v>
      </c>
      <c r="H49" s="7">
        <v>108000</v>
      </c>
      <c r="I49" s="1">
        <v>0.97399999999999998</v>
      </c>
      <c r="J49" s="9">
        <f t="shared" si="24"/>
        <v>105192</v>
      </c>
      <c r="K49" s="36">
        <v>94.674999999999997</v>
      </c>
      <c r="L49" s="9">
        <f t="shared" si="25"/>
        <v>102249</v>
      </c>
      <c r="N49" s="42">
        <v>84240</v>
      </c>
      <c r="O49" s="1">
        <v>0.99990000000000001</v>
      </c>
      <c r="P49" s="24">
        <f t="shared" si="28"/>
        <v>84231.576000000001</v>
      </c>
      <c r="Q49" s="36">
        <v>98.148148148148152</v>
      </c>
      <c r="R49" s="24">
        <f t="shared" si="29"/>
        <v>82680</v>
      </c>
    </row>
    <row r="50" spans="1:18" x14ac:dyDescent="0.2">
      <c r="A50" s="22">
        <v>43759</v>
      </c>
      <c r="B50" s="42">
        <v>72000</v>
      </c>
      <c r="C50" s="3">
        <v>0.98499999999999999</v>
      </c>
      <c r="D50" s="24">
        <f t="shared" si="32"/>
        <v>70920</v>
      </c>
      <c r="E50" s="36">
        <v>97.083333333333329</v>
      </c>
      <c r="F50" s="24">
        <f t="shared" si="33"/>
        <v>69900</v>
      </c>
      <c r="H50" s="7">
        <v>108000</v>
      </c>
      <c r="I50" s="1">
        <v>0.95799999999999996</v>
      </c>
      <c r="J50" s="9">
        <f t="shared" si="24"/>
        <v>103464</v>
      </c>
      <c r="K50" s="36">
        <v>90.166666666666657</v>
      </c>
      <c r="L50" s="9">
        <f t="shared" si="25"/>
        <v>97379.999999999985</v>
      </c>
      <c r="N50" s="300" t="s">
        <v>1</v>
      </c>
      <c r="O50" s="300"/>
      <c r="P50" s="77">
        <f>SUM(P42:P49)</f>
        <v>650324.37600000005</v>
      </c>
      <c r="Q50" s="50">
        <f>R50/P50</f>
        <v>0.76424015205605633</v>
      </c>
      <c r="R50" s="51">
        <f>SUM(R42:R49)</f>
        <v>497004</v>
      </c>
    </row>
    <row r="51" spans="1:18" x14ac:dyDescent="0.2">
      <c r="B51" s="42">
        <v>72000</v>
      </c>
      <c r="C51" s="3">
        <v>0.98199999999999998</v>
      </c>
      <c r="D51" s="24">
        <f t="shared" si="32"/>
        <v>70704</v>
      </c>
      <c r="E51" s="36">
        <v>95.141666666666666</v>
      </c>
      <c r="F51" s="24">
        <f t="shared" si="33"/>
        <v>68502</v>
      </c>
      <c r="G51" s="22">
        <v>43761</v>
      </c>
      <c r="H51" s="7">
        <v>108000</v>
      </c>
      <c r="I51" s="1">
        <v>0.97099999999999997</v>
      </c>
      <c r="J51" s="9">
        <f t="shared" si="24"/>
        <v>104868</v>
      </c>
      <c r="K51" s="36">
        <v>94.674999999999997</v>
      </c>
      <c r="L51" s="9">
        <f t="shared" si="25"/>
        <v>102249</v>
      </c>
      <c r="N51" s="42"/>
      <c r="O51" s="1"/>
      <c r="P51" s="24"/>
      <c r="Q51" s="36"/>
      <c r="R51" s="24"/>
    </row>
    <row r="52" spans="1:18" x14ac:dyDescent="0.2">
      <c r="A52" s="22">
        <v>43760</v>
      </c>
      <c r="B52" s="42">
        <v>72000</v>
      </c>
      <c r="C52" s="3">
        <v>0.98599999999999999</v>
      </c>
      <c r="D52" s="24">
        <f t="shared" si="32"/>
        <v>70992</v>
      </c>
      <c r="E52" s="36">
        <v>95.141666666666666</v>
      </c>
      <c r="F52" s="24">
        <f t="shared" si="33"/>
        <v>68502</v>
      </c>
      <c r="H52" s="7">
        <v>108000</v>
      </c>
      <c r="I52" s="1">
        <v>0.95599999999999996</v>
      </c>
      <c r="J52" s="9">
        <f t="shared" si="24"/>
        <v>103248</v>
      </c>
      <c r="K52" s="36">
        <v>90.166666666666657</v>
      </c>
      <c r="L52" s="9">
        <f t="shared" si="25"/>
        <v>97379.999999999985</v>
      </c>
      <c r="M52" s="45"/>
      <c r="N52" s="293" t="s">
        <v>25</v>
      </c>
      <c r="O52" s="294"/>
      <c r="P52" s="294"/>
      <c r="Q52" s="294"/>
      <c r="R52" s="294"/>
    </row>
    <row r="53" spans="1:18" x14ac:dyDescent="0.2">
      <c r="B53" s="42">
        <v>73440</v>
      </c>
      <c r="C53" s="3">
        <v>0.98499999999999999</v>
      </c>
      <c r="D53" s="24">
        <f t="shared" si="32"/>
        <v>72338.399999999994</v>
      </c>
      <c r="E53" s="36">
        <v>97.843137254901961</v>
      </c>
      <c r="F53" s="24">
        <f t="shared" si="33"/>
        <v>71856</v>
      </c>
      <c r="G53" s="22">
        <v>43762</v>
      </c>
      <c r="H53" s="7">
        <v>108000</v>
      </c>
      <c r="I53" s="1">
        <v>0.98799999999999999</v>
      </c>
      <c r="J53" s="9">
        <f t="shared" si="24"/>
        <v>106704</v>
      </c>
      <c r="K53" s="36">
        <v>94.674999999999997</v>
      </c>
      <c r="L53" s="9">
        <f t="shared" si="25"/>
        <v>102249</v>
      </c>
      <c r="M53" s="22">
        <v>43759</v>
      </c>
      <c r="N53" s="42">
        <v>79920</v>
      </c>
      <c r="O53" s="1">
        <v>0.89549999999999996</v>
      </c>
      <c r="P53" s="24">
        <f t="shared" ref="P53" si="34">N53*O53</f>
        <v>71568.36</v>
      </c>
      <c r="Q53" s="36">
        <v>67.987987987987992</v>
      </c>
      <c r="R53" s="24">
        <f t="shared" ref="R53" si="35">N53*Q53/100</f>
        <v>54336</v>
      </c>
    </row>
    <row r="54" spans="1:18" x14ac:dyDescent="0.2">
      <c r="A54" s="22">
        <v>43761</v>
      </c>
      <c r="B54" s="42">
        <v>74880</v>
      </c>
      <c r="C54" s="3">
        <v>0.95699999999999996</v>
      </c>
      <c r="D54" s="24">
        <f t="shared" si="32"/>
        <v>71660.160000000003</v>
      </c>
      <c r="E54" s="36">
        <v>95.21634615384616</v>
      </c>
      <c r="F54" s="24">
        <f t="shared" si="33"/>
        <v>71298.000000000015</v>
      </c>
      <c r="H54" s="7">
        <v>108000</v>
      </c>
      <c r="I54" s="1">
        <v>0.98</v>
      </c>
      <c r="J54" s="9">
        <f t="shared" si="24"/>
        <v>105840</v>
      </c>
      <c r="K54" s="36">
        <v>94.674999999999997</v>
      </c>
      <c r="L54" s="9">
        <f t="shared" si="25"/>
        <v>102249</v>
      </c>
      <c r="N54" s="42">
        <v>75600</v>
      </c>
      <c r="O54" s="1">
        <v>0.98799999999999999</v>
      </c>
      <c r="P54" s="24">
        <f t="shared" ref="P54:P66" si="36">N54*O54</f>
        <v>74692.800000000003</v>
      </c>
      <c r="Q54" s="36">
        <v>95.666666666666671</v>
      </c>
      <c r="R54" s="24">
        <f t="shared" ref="R54:R66" si="37">N54*Q54/100</f>
        <v>72324</v>
      </c>
    </row>
    <row r="55" spans="1:18" x14ac:dyDescent="0.2">
      <c r="B55" s="42">
        <v>74880</v>
      </c>
      <c r="C55" s="3">
        <v>0.96499999999999997</v>
      </c>
      <c r="D55" s="24">
        <f t="shared" si="32"/>
        <v>72259.199999999997</v>
      </c>
      <c r="E55" s="36">
        <v>95.21634615384616</v>
      </c>
      <c r="F55" s="24">
        <f t="shared" si="33"/>
        <v>71298.000000000015</v>
      </c>
      <c r="G55" s="22">
        <v>43763</v>
      </c>
      <c r="H55" s="7">
        <v>108000</v>
      </c>
      <c r="I55" s="1">
        <v>0.98499999999999999</v>
      </c>
      <c r="J55" s="9">
        <f t="shared" si="24"/>
        <v>106380</v>
      </c>
      <c r="K55" s="36">
        <v>90.166666666666657</v>
      </c>
      <c r="L55" s="9">
        <f t="shared" si="25"/>
        <v>97379.999999999985</v>
      </c>
      <c r="M55" s="22">
        <v>43760</v>
      </c>
      <c r="N55" s="42">
        <v>75600</v>
      </c>
      <c r="O55" s="1">
        <v>0.97099999999999997</v>
      </c>
      <c r="P55" s="24">
        <f t="shared" si="36"/>
        <v>73407.599999999991</v>
      </c>
      <c r="Q55" s="36">
        <v>87.1111111111111</v>
      </c>
      <c r="R55" s="24">
        <f t="shared" si="37"/>
        <v>65855.999999999985</v>
      </c>
    </row>
    <row r="56" spans="1:18" x14ac:dyDescent="0.2">
      <c r="A56" s="22">
        <v>43762</v>
      </c>
      <c r="B56" s="42">
        <v>74880</v>
      </c>
      <c r="C56" s="3">
        <v>0.98799999999999999</v>
      </c>
      <c r="D56" s="24">
        <f t="shared" si="32"/>
        <v>73981.440000000002</v>
      </c>
      <c r="E56" s="36">
        <v>95.21634615384616</v>
      </c>
      <c r="F56" s="24">
        <f t="shared" si="33"/>
        <v>71298.000000000015</v>
      </c>
      <c r="H56" s="7">
        <v>108000</v>
      </c>
      <c r="I56" s="1">
        <v>0.98</v>
      </c>
      <c r="J56" s="9">
        <f t="shared" si="24"/>
        <v>105840</v>
      </c>
      <c r="K56" s="36">
        <v>94.674999999999997</v>
      </c>
      <c r="L56" s="9">
        <f t="shared" si="25"/>
        <v>102249</v>
      </c>
      <c r="N56" s="42">
        <v>75600</v>
      </c>
      <c r="O56" s="1">
        <v>0.97199999999999998</v>
      </c>
      <c r="P56" s="24">
        <f t="shared" si="36"/>
        <v>73483.199999999997</v>
      </c>
      <c r="Q56" s="36">
        <v>91.388888888888886</v>
      </c>
      <c r="R56" s="24">
        <f t="shared" si="37"/>
        <v>69090</v>
      </c>
    </row>
    <row r="57" spans="1:18" x14ac:dyDescent="0.2">
      <c r="B57" s="42">
        <v>74880</v>
      </c>
      <c r="C57" s="3">
        <v>0.97699999999999998</v>
      </c>
      <c r="D57" s="24">
        <f t="shared" si="32"/>
        <v>73157.759999999995</v>
      </c>
      <c r="E57" s="36">
        <v>95.21634615384616</v>
      </c>
      <c r="F57" s="24">
        <f t="shared" si="33"/>
        <v>71298.000000000015</v>
      </c>
      <c r="G57" s="22">
        <v>43764</v>
      </c>
      <c r="H57" s="7">
        <v>108000</v>
      </c>
      <c r="I57" s="1">
        <v>0.97499999999999998</v>
      </c>
      <c r="J57" s="9">
        <f t="shared" si="24"/>
        <v>105300</v>
      </c>
      <c r="K57" s="36">
        <v>94.674999999999997</v>
      </c>
      <c r="L57" s="9">
        <f t="shared" si="25"/>
        <v>102249</v>
      </c>
      <c r="M57" s="22">
        <v>43761</v>
      </c>
      <c r="N57" s="42">
        <v>75600</v>
      </c>
      <c r="O57" s="1">
        <v>0.97299999999999998</v>
      </c>
      <c r="P57" s="24">
        <f t="shared" si="36"/>
        <v>73558.8</v>
      </c>
      <c r="Q57" s="36">
        <v>91.388888888888886</v>
      </c>
      <c r="R57" s="24">
        <f t="shared" si="37"/>
        <v>69090</v>
      </c>
    </row>
    <row r="58" spans="1:18" x14ac:dyDescent="0.2">
      <c r="A58" s="22">
        <v>43763</v>
      </c>
      <c r="B58" s="42">
        <v>74880</v>
      </c>
      <c r="C58" s="3">
        <v>0.99199999999999999</v>
      </c>
      <c r="D58" s="24">
        <f t="shared" si="32"/>
        <v>74280.960000000006</v>
      </c>
      <c r="E58" s="36">
        <v>95.21634615384616</v>
      </c>
      <c r="F58" s="24">
        <f t="shared" si="33"/>
        <v>71298.000000000015</v>
      </c>
      <c r="H58" s="7">
        <v>108000</v>
      </c>
      <c r="I58" s="1">
        <v>0.98599999999999999</v>
      </c>
      <c r="J58" s="9">
        <f t="shared" si="24"/>
        <v>106488</v>
      </c>
      <c r="K58" s="36">
        <v>94.674999999999997</v>
      </c>
      <c r="L58" s="9">
        <f t="shared" si="25"/>
        <v>102249</v>
      </c>
      <c r="N58" s="42">
        <v>75600</v>
      </c>
      <c r="O58" s="1">
        <v>0.96899999999999997</v>
      </c>
      <c r="P58" s="24">
        <f t="shared" si="36"/>
        <v>73256.399999999994</v>
      </c>
      <c r="Q58" s="36">
        <v>95.277777777777771</v>
      </c>
      <c r="R58" s="24">
        <f t="shared" si="37"/>
        <v>72029.999999999985</v>
      </c>
    </row>
    <row r="59" spans="1:18" ht="14.25" customHeight="1" x14ac:dyDescent="0.2">
      <c r="B59" s="42">
        <v>74880</v>
      </c>
      <c r="C59" s="3">
        <v>0.97799999999999998</v>
      </c>
      <c r="D59" s="24">
        <f t="shared" si="32"/>
        <v>73232.639999999999</v>
      </c>
      <c r="E59" s="36">
        <v>97.083333333333329</v>
      </c>
      <c r="F59" s="24">
        <f t="shared" si="33"/>
        <v>72696</v>
      </c>
      <c r="G59" s="22">
        <v>43765</v>
      </c>
      <c r="H59" s="7">
        <v>108000</v>
      </c>
      <c r="I59" s="1">
        <v>0.98</v>
      </c>
      <c r="J59" s="9">
        <f t="shared" si="24"/>
        <v>105840</v>
      </c>
      <c r="K59" s="36">
        <v>94.674999999999997</v>
      </c>
      <c r="L59" s="9">
        <f t="shared" si="25"/>
        <v>102249</v>
      </c>
      <c r="M59" s="22">
        <v>43762</v>
      </c>
      <c r="N59" s="42">
        <v>75600</v>
      </c>
      <c r="O59" s="1">
        <v>0.96699999999999997</v>
      </c>
      <c r="P59" s="24">
        <f t="shared" si="36"/>
        <v>73105.2</v>
      </c>
      <c r="Q59" s="36">
        <v>79.722222222222229</v>
      </c>
      <c r="R59" s="24">
        <f t="shared" si="37"/>
        <v>60270.000000000007</v>
      </c>
    </row>
    <row r="60" spans="1:18" x14ac:dyDescent="0.2">
      <c r="A60" s="22">
        <v>43764</v>
      </c>
      <c r="B60" s="42">
        <v>74880</v>
      </c>
      <c r="C60" s="3">
        <v>0.98699999999999999</v>
      </c>
      <c r="D60" s="24">
        <f t="shared" si="32"/>
        <v>73906.559999999998</v>
      </c>
      <c r="E60" s="36">
        <v>97.083333333333329</v>
      </c>
      <c r="F60" s="24">
        <f t="shared" si="33"/>
        <v>72696</v>
      </c>
      <c r="H60" s="7">
        <v>108000</v>
      </c>
      <c r="I60" s="1">
        <v>0.98699999999999999</v>
      </c>
      <c r="J60" s="9">
        <f t="shared" si="24"/>
        <v>106596</v>
      </c>
      <c r="K60" s="36">
        <v>94.674999999999997</v>
      </c>
      <c r="L60" s="9">
        <f t="shared" si="25"/>
        <v>102249</v>
      </c>
      <c r="N60" s="42">
        <v>75600</v>
      </c>
      <c r="O60" s="1">
        <v>0.96799999999999997</v>
      </c>
      <c r="P60" s="24">
        <f t="shared" si="36"/>
        <v>73180.800000000003</v>
      </c>
      <c r="Q60" s="36">
        <v>91.388888888888886</v>
      </c>
      <c r="R60" s="24">
        <f t="shared" si="37"/>
        <v>69090</v>
      </c>
    </row>
    <row r="61" spans="1:18" x14ac:dyDescent="0.2">
      <c r="B61" s="42">
        <v>74880</v>
      </c>
      <c r="C61" s="3">
        <v>0.99299999999999999</v>
      </c>
      <c r="D61" s="24">
        <f t="shared" si="32"/>
        <v>74355.839999999997</v>
      </c>
      <c r="E61" s="36">
        <v>95.21634615384616</v>
      </c>
      <c r="F61" s="24">
        <f t="shared" si="33"/>
        <v>71298.000000000015</v>
      </c>
      <c r="G61" s="22">
        <v>43766</v>
      </c>
      <c r="H61" s="7">
        <v>108000</v>
      </c>
      <c r="I61" s="1">
        <v>0.97199999999999998</v>
      </c>
      <c r="J61" s="9">
        <f t="shared" si="24"/>
        <v>104976</v>
      </c>
      <c r="K61" s="36">
        <v>94.674999999999997</v>
      </c>
      <c r="L61" s="9">
        <f t="shared" si="25"/>
        <v>102249</v>
      </c>
      <c r="M61" s="22">
        <v>43763</v>
      </c>
      <c r="N61" s="42">
        <v>75600</v>
      </c>
      <c r="O61" s="1">
        <v>0.98699999999999999</v>
      </c>
      <c r="P61" s="24">
        <f t="shared" si="36"/>
        <v>74617.2</v>
      </c>
      <c r="Q61" s="36">
        <v>93.333333333333329</v>
      </c>
      <c r="R61" s="24">
        <f t="shared" si="37"/>
        <v>70560</v>
      </c>
    </row>
    <row r="62" spans="1:18" x14ac:dyDescent="0.2">
      <c r="A62" s="22">
        <v>43765</v>
      </c>
      <c r="B62" s="42">
        <v>74880</v>
      </c>
      <c r="C62" s="3">
        <v>0.97599999999999998</v>
      </c>
      <c r="D62" s="24">
        <f t="shared" si="32"/>
        <v>73082.880000000005</v>
      </c>
      <c r="E62" s="36">
        <v>95.21634615384616</v>
      </c>
      <c r="F62" s="24">
        <f t="shared" si="33"/>
        <v>71298.000000000015</v>
      </c>
      <c r="H62" s="7">
        <v>108000</v>
      </c>
      <c r="I62" s="1">
        <v>0.999</v>
      </c>
      <c r="J62" s="9">
        <f t="shared" si="24"/>
        <v>107892</v>
      </c>
      <c r="K62" s="36">
        <v>99.183333333333337</v>
      </c>
      <c r="L62" s="9">
        <f t="shared" si="25"/>
        <v>107118</v>
      </c>
      <c r="N62" s="42">
        <v>75600</v>
      </c>
      <c r="O62" s="1">
        <v>0.97699999999999998</v>
      </c>
      <c r="P62" s="24">
        <f t="shared" si="36"/>
        <v>73861.2</v>
      </c>
      <c r="Q62" s="36">
        <v>91.388888888888886</v>
      </c>
      <c r="R62" s="24">
        <f t="shared" si="37"/>
        <v>69090</v>
      </c>
    </row>
    <row r="63" spans="1:18" ht="12.75" customHeight="1" x14ac:dyDescent="0.2">
      <c r="B63" s="42">
        <v>74880</v>
      </c>
      <c r="C63" s="3">
        <v>0.99099999999999999</v>
      </c>
      <c r="D63" s="24">
        <f t="shared" si="32"/>
        <v>74206.080000000002</v>
      </c>
      <c r="E63" s="36">
        <v>93.349358974358978</v>
      </c>
      <c r="F63" s="24">
        <f t="shared" si="33"/>
        <v>69900</v>
      </c>
      <c r="H63" s="277" t="s">
        <v>1</v>
      </c>
      <c r="I63" s="278"/>
      <c r="J63" s="80">
        <f>SUM(J37:J62)</f>
        <v>2734020</v>
      </c>
      <c r="K63" s="71">
        <f>L63/J63</f>
        <v>0.92428402133122656</v>
      </c>
      <c r="L63" s="38">
        <f>SUM(L37:L62)</f>
        <v>2527011</v>
      </c>
      <c r="M63" s="22">
        <v>43764</v>
      </c>
      <c r="N63" s="42">
        <v>75600</v>
      </c>
      <c r="O63" s="1">
        <v>0.99199999999999999</v>
      </c>
      <c r="P63" s="24">
        <f t="shared" si="36"/>
        <v>74995.199999999997</v>
      </c>
      <c r="Q63" s="36">
        <v>91.388888888888886</v>
      </c>
      <c r="R63" s="24">
        <f t="shared" si="37"/>
        <v>69090</v>
      </c>
    </row>
    <row r="64" spans="1:18" x14ac:dyDescent="0.2">
      <c r="A64" s="22">
        <v>43766</v>
      </c>
      <c r="B64" s="42">
        <v>74880</v>
      </c>
      <c r="C64" s="3">
        <v>0.97799999999999998</v>
      </c>
      <c r="D64" s="24">
        <f t="shared" si="32"/>
        <v>73232.639999999999</v>
      </c>
      <c r="E64" s="36">
        <v>95.21634615384616</v>
      </c>
      <c r="F64" s="24">
        <f t="shared" si="33"/>
        <v>71298.000000000015</v>
      </c>
      <c r="H64" s="23"/>
      <c r="I64" s="1"/>
      <c r="J64" s="24"/>
      <c r="K64" s="36"/>
      <c r="L64" s="24"/>
      <c r="N64" s="42">
        <v>75600</v>
      </c>
      <c r="O64" s="1">
        <v>0.98099999999999998</v>
      </c>
      <c r="P64" s="24">
        <f t="shared" si="36"/>
        <v>74163.600000000006</v>
      </c>
      <c r="Q64" s="36">
        <v>89.444444444444443</v>
      </c>
      <c r="R64" s="24">
        <f t="shared" si="37"/>
        <v>67620</v>
      </c>
    </row>
    <row r="65" spans="1:18" ht="13.9" customHeight="1" x14ac:dyDescent="0.2">
      <c r="B65" s="42">
        <v>74880</v>
      </c>
      <c r="C65" s="3">
        <v>0.98299999999999998</v>
      </c>
      <c r="D65" s="24">
        <f t="shared" si="32"/>
        <v>73607.039999999994</v>
      </c>
      <c r="E65" s="36">
        <v>95.21634615384616</v>
      </c>
      <c r="F65" s="24">
        <f t="shared" si="33"/>
        <v>71298.000000000015</v>
      </c>
      <c r="G65" s="45"/>
      <c r="H65" s="285" t="s">
        <v>13</v>
      </c>
      <c r="I65" s="286"/>
      <c r="J65" s="286"/>
      <c r="K65" s="286"/>
      <c r="L65" s="286"/>
      <c r="M65" s="22">
        <v>43765</v>
      </c>
      <c r="N65" s="42">
        <v>75600</v>
      </c>
      <c r="O65" s="1">
        <v>0.98699999999999999</v>
      </c>
      <c r="P65" s="24">
        <f t="shared" si="36"/>
        <v>74617.2</v>
      </c>
      <c r="Q65" s="36">
        <v>95.277777777777771</v>
      </c>
      <c r="R65" s="24">
        <f t="shared" si="37"/>
        <v>72029.999999999985</v>
      </c>
    </row>
    <row r="66" spans="1:18" x14ac:dyDescent="0.2">
      <c r="A66" s="22">
        <v>43767</v>
      </c>
      <c r="B66" s="42">
        <v>74880</v>
      </c>
      <c r="C66" s="3">
        <v>0.96599999999999997</v>
      </c>
      <c r="D66" s="24">
        <f t="shared" si="32"/>
        <v>72334.080000000002</v>
      </c>
      <c r="E66" s="36">
        <v>93.349358974358978</v>
      </c>
      <c r="F66" s="24">
        <f t="shared" si="33"/>
        <v>69900</v>
      </c>
      <c r="G66" s="22">
        <v>43767</v>
      </c>
      <c r="H66" s="7">
        <v>100800</v>
      </c>
      <c r="I66" s="1">
        <v>0.91400000000000003</v>
      </c>
      <c r="J66" s="9">
        <f t="shared" ref="J66" si="38">H66*I66</f>
        <v>92131.199999999997</v>
      </c>
      <c r="K66" s="36">
        <v>43.392857142857146</v>
      </c>
      <c r="L66" s="9">
        <f t="shared" ref="L66" si="39">H66*K66/100</f>
        <v>43740</v>
      </c>
      <c r="N66" s="42">
        <v>75600</v>
      </c>
      <c r="O66" s="1">
        <v>0.97099999999999997</v>
      </c>
      <c r="P66" s="24">
        <f t="shared" si="36"/>
        <v>73407.599999999991</v>
      </c>
      <c r="Q66" s="36">
        <v>89.444444444444443</v>
      </c>
      <c r="R66" s="24">
        <f t="shared" si="37"/>
        <v>67620</v>
      </c>
    </row>
    <row r="67" spans="1:18" ht="12.75" customHeight="1" x14ac:dyDescent="0.2">
      <c r="B67" s="42">
        <v>74880</v>
      </c>
      <c r="C67" s="3">
        <v>0.999</v>
      </c>
      <c r="D67" s="24">
        <f t="shared" si="32"/>
        <v>74805.119999999995</v>
      </c>
      <c r="E67" s="36">
        <v>98.950320512820511</v>
      </c>
      <c r="F67" s="24">
        <f t="shared" si="33"/>
        <v>74094</v>
      </c>
      <c r="H67" s="7">
        <v>100800</v>
      </c>
      <c r="I67" s="1">
        <v>0.98</v>
      </c>
      <c r="J67" s="9">
        <f t="shared" ref="J67:J71" si="40">H67*I67</f>
        <v>98784</v>
      </c>
      <c r="K67" s="36">
        <v>94.017857142857139</v>
      </c>
      <c r="L67" s="9">
        <f t="shared" ref="L67:L71" si="41">H67*K67/100</f>
        <v>94770</v>
      </c>
      <c r="N67" s="300" t="s">
        <v>1</v>
      </c>
      <c r="O67" s="300"/>
      <c r="P67" s="81">
        <f>SUM(P53:P66)</f>
        <v>1031915.1599999998</v>
      </c>
      <c r="Q67" s="50">
        <f>R67/P67</f>
        <v>0.91877320612287561</v>
      </c>
      <c r="R67" s="51">
        <f>SUM(R53:R66)</f>
        <v>948096</v>
      </c>
    </row>
    <row r="68" spans="1:18" x14ac:dyDescent="0.2">
      <c r="B68" s="277" t="s">
        <v>1</v>
      </c>
      <c r="C68" s="278"/>
      <c r="D68" s="80">
        <f>SUM(D44:D67)</f>
        <v>1724961.6</v>
      </c>
      <c r="E68" s="71">
        <f>F68/D68</f>
        <v>0.9639518931899701</v>
      </c>
      <c r="F68" s="38">
        <f>SUM(F44:F67)</f>
        <v>1662780</v>
      </c>
      <c r="G68" s="22">
        <v>43768</v>
      </c>
      <c r="H68" s="7">
        <v>100800</v>
      </c>
      <c r="I68" s="1">
        <v>0.98199999999999998</v>
      </c>
      <c r="J68" s="9">
        <f t="shared" si="40"/>
        <v>98985.599999999991</v>
      </c>
      <c r="K68" s="36">
        <v>94.017857142857139</v>
      </c>
      <c r="L68" s="9">
        <f t="shared" si="41"/>
        <v>94770</v>
      </c>
      <c r="N68" s="42"/>
      <c r="O68" s="1"/>
      <c r="P68" s="24"/>
      <c r="Q68" s="36"/>
      <c r="R68" s="24"/>
    </row>
    <row r="69" spans="1:18" x14ac:dyDescent="0.2">
      <c r="B69" s="42"/>
      <c r="C69" s="3"/>
      <c r="D69" s="24"/>
      <c r="E69" s="36"/>
      <c r="F69" s="24"/>
      <c r="H69" s="7">
        <v>100800</v>
      </c>
      <c r="I69" s="1">
        <v>0.99</v>
      </c>
      <c r="J69" s="9">
        <f t="shared" si="40"/>
        <v>99792</v>
      </c>
      <c r="K69" s="36">
        <v>97.633928571428569</v>
      </c>
      <c r="L69" s="9">
        <f t="shared" si="41"/>
        <v>98415</v>
      </c>
      <c r="M69" s="45"/>
      <c r="N69" s="285" t="s">
        <v>27</v>
      </c>
      <c r="O69" s="286"/>
      <c r="P69" s="286"/>
      <c r="Q69" s="286"/>
      <c r="R69" s="286"/>
    </row>
    <row r="70" spans="1:18" ht="14.25" customHeight="1" x14ac:dyDescent="0.2">
      <c r="B70" s="293" t="s">
        <v>26</v>
      </c>
      <c r="C70" s="294"/>
      <c r="D70" s="294"/>
      <c r="E70" s="294"/>
      <c r="F70" s="295"/>
      <c r="G70" s="22">
        <v>43769</v>
      </c>
      <c r="H70" s="7">
        <v>100800</v>
      </c>
      <c r="I70" s="1">
        <v>0.97599999999999998</v>
      </c>
      <c r="J70" s="9">
        <f t="shared" si="40"/>
        <v>98380.800000000003</v>
      </c>
      <c r="K70" s="87">
        <v>94.017857142857139</v>
      </c>
      <c r="L70" s="9">
        <f t="shared" si="41"/>
        <v>94770</v>
      </c>
      <c r="M70" s="22">
        <v>43766</v>
      </c>
      <c r="N70" s="42">
        <v>80640</v>
      </c>
      <c r="O70" s="1">
        <v>0.89400000000000002</v>
      </c>
      <c r="P70" s="9">
        <f t="shared" ref="P70" si="42">N70*O70</f>
        <v>72092.160000000003</v>
      </c>
      <c r="Q70" s="36">
        <v>60.238095238095234</v>
      </c>
      <c r="R70" s="9">
        <f t="shared" ref="R70" si="43">N70*Q70/100</f>
        <v>48576</v>
      </c>
    </row>
    <row r="71" spans="1:18" ht="15" thickBot="1" x14ac:dyDescent="0.25">
      <c r="A71" s="22">
        <v>43768</v>
      </c>
      <c r="B71" s="42">
        <v>72000</v>
      </c>
      <c r="C71" s="3">
        <v>0.85399999999999998</v>
      </c>
      <c r="D71" s="24">
        <f t="shared" ref="D71" si="44">B71*C71</f>
        <v>61488</v>
      </c>
      <c r="E71" s="36">
        <v>51.041666666666664</v>
      </c>
      <c r="F71" s="24">
        <f t="shared" ref="F71" si="45">B71*E71/100</f>
        <v>36750</v>
      </c>
      <c r="H71" s="7">
        <v>100800</v>
      </c>
      <c r="I71" s="92">
        <v>0.98899999999999999</v>
      </c>
      <c r="J71" s="9">
        <f t="shared" si="40"/>
        <v>99691.199999999997</v>
      </c>
      <c r="K71" s="88">
        <v>97.633928571428569</v>
      </c>
      <c r="L71" s="9">
        <f t="shared" si="41"/>
        <v>98415</v>
      </c>
      <c r="N71" s="42">
        <v>77040</v>
      </c>
      <c r="O71" s="1">
        <v>0.98399999999999999</v>
      </c>
      <c r="P71" s="9">
        <f t="shared" ref="P71:P77" si="46">N71*O71</f>
        <v>75807.360000000001</v>
      </c>
      <c r="Q71" s="36">
        <v>89.299065420560751</v>
      </c>
      <c r="R71" s="9">
        <f t="shared" ref="R71:R77" si="47">N71*Q71/100</f>
        <v>68796</v>
      </c>
    </row>
    <row r="72" spans="1:18" x14ac:dyDescent="0.2">
      <c r="B72" s="42">
        <v>72000</v>
      </c>
      <c r="C72" s="3">
        <v>0.98099999999999998</v>
      </c>
      <c r="D72" s="24">
        <f t="shared" ref="D72:D74" si="48">B72*C72</f>
        <v>70632</v>
      </c>
      <c r="E72" s="36">
        <v>95.958333333333329</v>
      </c>
      <c r="F72" s="24">
        <f t="shared" ref="F72:F74" si="49">B72*E72/100</f>
        <v>69090</v>
      </c>
      <c r="H72" s="277" t="s">
        <v>1</v>
      </c>
      <c r="I72" s="278"/>
      <c r="J72" s="82">
        <f>SUM(J66:J71)</f>
        <v>587764.79999999993</v>
      </c>
      <c r="K72" s="90">
        <f>L72/J72</f>
        <v>0.89301026533062211</v>
      </c>
      <c r="L72" s="38">
        <f>SUM(L66:L71)</f>
        <v>524880</v>
      </c>
      <c r="M72" s="22">
        <v>43767</v>
      </c>
      <c r="N72" s="42">
        <v>77040</v>
      </c>
      <c r="O72" s="1">
        <v>0.97399999999999998</v>
      </c>
      <c r="P72" s="9">
        <f t="shared" si="46"/>
        <v>75036.959999999992</v>
      </c>
      <c r="Q72" s="36">
        <v>89.299065420560751</v>
      </c>
      <c r="R72" s="9">
        <f t="shared" si="47"/>
        <v>68796</v>
      </c>
    </row>
    <row r="73" spans="1:18" x14ac:dyDescent="0.2">
      <c r="A73" s="22">
        <v>43769</v>
      </c>
      <c r="B73" s="42">
        <v>72000</v>
      </c>
      <c r="C73" s="3">
        <v>0.999</v>
      </c>
      <c r="D73" s="24">
        <f t="shared" si="48"/>
        <v>71928</v>
      </c>
      <c r="E73" s="87">
        <v>98</v>
      </c>
      <c r="F73" s="24">
        <f t="shared" si="49"/>
        <v>70560</v>
      </c>
      <c r="H73" s="28"/>
      <c r="I73" s="5"/>
      <c r="J73" s="28"/>
      <c r="K73" s="28"/>
      <c r="L73" s="28"/>
      <c r="N73" s="42">
        <v>77040</v>
      </c>
      <c r="O73" s="1">
        <v>0.98299999999999998</v>
      </c>
      <c r="P73" s="9">
        <f t="shared" si="46"/>
        <v>75730.319999999992</v>
      </c>
      <c r="Q73" s="36">
        <v>87.009345794392516</v>
      </c>
      <c r="R73" s="9">
        <f t="shared" si="47"/>
        <v>67031.999999999985</v>
      </c>
    </row>
    <row r="74" spans="1:18" ht="15" thickBot="1" x14ac:dyDescent="0.25">
      <c r="B74" s="42">
        <v>72000</v>
      </c>
      <c r="C74" s="89">
        <v>0.98899999999999999</v>
      </c>
      <c r="D74" s="24">
        <f t="shared" si="48"/>
        <v>71208</v>
      </c>
      <c r="E74" s="88">
        <v>98</v>
      </c>
      <c r="F74" s="24">
        <f t="shared" si="49"/>
        <v>70560</v>
      </c>
      <c r="H74" s="28"/>
      <c r="I74" s="5"/>
      <c r="J74" s="28"/>
      <c r="K74" s="28"/>
      <c r="L74" s="28"/>
      <c r="M74" s="22">
        <v>43768</v>
      </c>
      <c r="N74" s="42">
        <v>77040</v>
      </c>
      <c r="O74" s="1">
        <v>0.97599999999999998</v>
      </c>
      <c r="P74" s="9">
        <f t="shared" si="46"/>
        <v>75191.039999999994</v>
      </c>
      <c r="Q74" s="36">
        <v>87.009345794392516</v>
      </c>
      <c r="R74" s="9">
        <f t="shared" si="47"/>
        <v>67031.999999999985</v>
      </c>
    </row>
    <row r="75" spans="1:18" x14ac:dyDescent="0.2">
      <c r="B75" s="277" t="s">
        <v>1</v>
      </c>
      <c r="C75" s="278"/>
      <c r="D75" s="82">
        <f>SUM(D71:D74)</f>
        <v>275256</v>
      </c>
      <c r="E75" s="71">
        <f>F75/D75</f>
        <v>0.8972011509285901</v>
      </c>
      <c r="F75" s="38">
        <f>SUM(F71:F74)</f>
        <v>246960</v>
      </c>
      <c r="H75" s="28"/>
      <c r="I75" s="5"/>
      <c r="J75" s="28"/>
      <c r="K75" s="28"/>
      <c r="L75" s="28"/>
      <c r="N75" s="42">
        <v>77040</v>
      </c>
      <c r="O75" s="1">
        <v>0.97299999999999998</v>
      </c>
      <c r="P75" s="9">
        <f t="shared" si="46"/>
        <v>74959.92</v>
      </c>
      <c r="Q75" s="36">
        <v>91.588785046728972</v>
      </c>
      <c r="R75" s="9">
        <f t="shared" si="47"/>
        <v>70560</v>
      </c>
    </row>
    <row r="76" spans="1:18" x14ac:dyDescent="0.2">
      <c r="B76" s="320"/>
      <c r="C76" s="320"/>
      <c r="D76" s="28"/>
      <c r="E76" s="86"/>
      <c r="F76" s="28"/>
      <c r="H76" s="28"/>
      <c r="I76" s="5"/>
      <c r="J76" s="28"/>
      <c r="K76" s="28"/>
      <c r="L76" s="28"/>
      <c r="M76" s="22">
        <v>43769</v>
      </c>
      <c r="N76" s="42">
        <v>77040</v>
      </c>
      <c r="O76" s="1">
        <v>0.96399999999999997</v>
      </c>
      <c r="P76" s="9">
        <f t="shared" si="46"/>
        <v>74266.559999999998</v>
      </c>
      <c r="Q76" s="87">
        <v>89.299065420560751</v>
      </c>
      <c r="R76" s="9">
        <f t="shared" si="47"/>
        <v>68796</v>
      </c>
    </row>
    <row r="77" spans="1:18" ht="15" thickBot="1" x14ac:dyDescent="0.25">
      <c r="B77" s="59"/>
      <c r="C77" s="59"/>
      <c r="D77" s="28"/>
      <c r="E77" s="28"/>
      <c r="F77" s="28"/>
      <c r="H77" s="59"/>
      <c r="I77" s="59"/>
      <c r="J77" s="28"/>
      <c r="K77" s="28"/>
      <c r="L77" s="28"/>
      <c r="N77" s="91">
        <v>77040</v>
      </c>
      <c r="O77" s="92">
        <v>0.96699999999999997</v>
      </c>
      <c r="P77" s="9">
        <f t="shared" si="46"/>
        <v>74497.679999999993</v>
      </c>
      <c r="Q77" s="88">
        <v>91.588785046728972</v>
      </c>
      <c r="R77" s="9">
        <f t="shared" si="47"/>
        <v>70560</v>
      </c>
    </row>
    <row r="78" spans="1:18" x14ac:dyDescent="0.2">
      <c r="B78" s="59"/>
      <c r="C78" s="59"/>
      <c r="D78" s="28"/>
      <c r="E78" s="28"/>
      <c r="F78" s="28"/>
      <c r="H78" s="59"/>
      <c r="I78" s="59"/>
      <c r="J78" s="28"/>
      <c r="K78" s="28"/>
      <c r="L78" s="28"/>
      <c r="N78" s="277" t="s">
        <v>1</v>
      </c>
      <c r="O78" s="278"/>
      <c r="P78" s="82">
        <f>SUM(P70:P77)</f>
        <v>597582</v>
      </c>
      <c r="Q78" s="90">
        <f>R78/P78</f>
        <v>0.88715523559946585</v>
      </c>
      <c r="R78" s="38">
        <f>SUM(R70:R77)</f>
        <v>530148</v>
      </c>
    </row>
    <row r="79" spans="1:18" x14ac:dyDescent="0.2">
      <c r="B79" s="59"/>
      <c r="C79" s="59"/>
      <c r="D79" s="59"/>
      <c r="E79" s="64"/>
      <c r="F79" s="64"/>
      <c r="H79" s="59"/>
      <c r="I79" s="59"/>
      <c r="J79" s="59"/>
      <c r="K79" s="64"/>
      <c r="L79" s="64"/>
      <c r="N79" s="59"/>
      <c r="O79" s="59"/>
      <c r="P79" s="59"/>
      <c r="Q79" s="60"/>
      <c r="R79" s="60"/>
    </row>
    <row r="80" spans="1:18" x14ac:dyDescent="0.2">
      <c r="B80" s="28"/>
      <c r="C80" s="5"/>
      <c r="D80" s="28"/>
      <c r="E80" s="28"/>
      <c r="F80" s="28"/>
      <c r="G80" s="22"/>
      <c r="H80" s="28"/>
      <c r="I80" s="5"/>
      <c r="J80" s="28"/>
      <c r="K80" s="28"/>
      <c r="L80" s="28"/>
      <c r="N80" s="28"/>
      <c r="O80" s="5"/>
      <c r="P80" s="28"/>
      <c r="Q80" s="60"/>
      <c r="R80" s="60"/>
    </row>
    <row r="81" spans="1:18" x14ac:dyDescent="0.2">
      <c r="B81" s="28"/>
      <c r="C81" s="5"/>
      <c r="D81" s="28"/>
      <c r="E81" s="28"/>
      <c r="F81" s="28"/>
      <c r="H81" s="28"/>
      <c r="I81" s="5"/>
      <c r="J81" s="28"/>
      <c r="K81" s="28"/>
      <c r="L81" s="28"/>
      <c r="N81" s="28"/>
      <c r="O81" s="5"/>
      <c r="P81" s="28"/>
      <c r="Q81" s="60"/>
      <c r="R81" s="60"/>
    </row>
    <row r="82" spans="1:18" x14ac:dyDescent="0.2">
      <c r="B82" s="59"/>
      <c r="C82" s="59"/>
      <c r="D82" s="28"/>
      <c r="E82" s="28"/>
      <c r="F82" s="28"/>
      <c r="H82" s="59"/>
      <c r="I82" s="59"/>
      <c r="J82" s="28"/>
      <c r="K82" s="28"/>
      <c r="L82" s="28"/>
      <c r="N82" s="59"/>
      <c r="O82" s="59"/>
      <c r="P82" s="28"/>
      <c r="Q82" s="60"/>
      <c r="R82" s="60"/>
    </row>
    <row r="83" spans="1:18" ht="13.5" customHeight="1" x14ac:dyDescent="0.2">
      <c r="B83" s="279"/>
      <c r="C83" s="279"/>
      <c r="D83" s="279"/>
      <c r="E83" s="64"/>
      <c r="F83" s="64"/>
      <c r="H83" s="279"/>
      <c r="I83" s="279"/>
      <c r="J83" s="279"/>
      <c r="K83" s="64"/>
      <c r="L83" s="64"/>
      <c r="N83" s="279"/>
      <c r="O83" s="279"/>
      <c r="P83" s="279"/>
    </row>
    <row r="84" spans="1:18" x14ac:dyDescent="0.2">
      <c r="B84" s="28"/>
      <c r="C84" s="5"/>
      <c r="D84" s="28"/>
      <c r="E84" s="28"/>
      <c r="F84" s="28"/>
      <c r="H84" s="28"/>
      <c r="I84" s="5"/>
      <c r="J84" s="28"/>
      <c r="K84" s="28"/>
      <c r="L84" s="28"/>
      <c r="N84" s="28"/>
      <c r="O84" s="5"/>
      <c r="P84" s="28"/>
    </row>
    <row r="85" spans="1:18" x14ac:dyDescent="0.2">
      <c r="B85" s="28"/>
      <c r="C85" s="5"/>
      <c r="D85" s="28"/>
      <c r="E85" s="28"/>
      <c r="F85" s="28"/>
      <c r="H85" s="28"/>
      <c r="I85" s="5"/>
      <c r="J85" s="28"/>
      <c r="K85" s="28"/>
      <c r="L85" s="28"/>
      <c r="N85" s="28"/>
      <c r="O85" s="5"/>
      <c r="P85" s="28"/>
    </row>
    <row r="86" spans="1:18" x14ac:dyDescent="0.2">
      <c r="B86" s="28"/>
      <c r="C86" s="5"/>
      <c r="D86" s="28"/>
      <c r="E86" s="28"/>
      <c r="F86" s="28"/>
      <c r="H86" s="28"/>
      <c r="I86" s="5"/>
      <c r="J86" s="28"/>
      <c r="K86" s="28"/>
      <c r="L86" s="28"/>
      <c r="N86" s="28"/>
      <c r="O86" s="5"/>
      <c r="P86" s="28"/>
    </row>
    <row r="87" spans="1:18" x14ac:dyDescent="0.2">
      <c r="B87" s="28"/>
      <c r="C87" s="5"/>
      <c r="D87" s="28"/>
      <c r="E87" s="28"/>
      <c r="F87" s="28"/>
      <c r="H87" s="28"/>
      <c r="I87" s="5"/>
      <c r="J87" s="28"/>
      <c r="K87" s="28"/>
      <c r="L87" s="28"/>
      <c r="N87" s="28"/>
      <c r="O87" s="5"/>
      <c r="P87" s="28"/>
    </row>
    <row r="88" spans="1:18" x14ac:dyDescent="0.2">
      <c r="A88" s="22"/>
      <c r="B88" s="28"/>
      <c r="C88" s="5"/>
      <c r="D88" s="28"/>
      <c r="E88" s="28"/>
      <c r="F88" s="28"/>
      <c r="G88" s="22"/>
      <c r="H88" s="28"/>
      <c r="I88" s="5"/>
      <c r="J88" s="28"/>
      <c r="K88" s="28"/>
      <c r="L88" s="28"/>
      <c r="M88" s="22"/>
      <c r="N88" s="28"/>
      <c r="O88" s="5"/>
      <c r="P88" s="28"/>
    </row>
    <row r="89" spans="1:18" x14ac:dyDescent="0.2">
      <c r="B89" s="28"/>
      <c r="C89" s="5"/>
      <c r="D89" s="28"/>
      <c r="E89" s="28"/>
      <c r="F89" s="28"/>
      <c r="H89" s="28"/>
      <c r="I89" s="5"/>
      <c r="J89" s="28"/>
      <c r="K89" s="28"/>
      <c r="L89" s="28"/>
      <c r="N89" s="28"/>
      <c r="O89" s="5"/>
      <c r="P89" s="28"/>
    </row>
    <row r="90" spans="1:18" x14ac:dyDescent="0.2">
      <c r="B90" s="279"/>
      <c r="C90" s="279"/>
      <c r="D90" s="28"/>
      <c r="E90" s="28"/>
      <c r="F90" s="28"/>
      <c r="H90" s="279"/>
      <c r="I90" s="279"/>
      <c r="J90" s="28"/>
      <c r="K90" s="28"/>
      <c r="L90" s="28"/>
      <c r="N90" s="279"/>
      <c r="O90" s="279"/>
      <c r="P90" s="28"/>
    </row>
  </sheetData>
  <mergeCells count="34">
    <mergeCell ref="N78:O78"/>
    <mergeCell ref="B68:C68"/>
    <mergeCell ref="B70:F70"/>
    <mergeCell ref="H63:I63"/>
    <mergeCell ref="H65:L65"/>
    <mergeCell ref="B75:C75"/>
    <mergeCell ref="H72:I72"/>
    <mergeCell ref="B43:F43"/>
    <mergeCell ref="H34:I34"/>
    <mergeCell ref="H36:L36"/>
    <mergeCell ref="N39:O39"/>
    <mergeCell ref="N41:R41"/>
    <mergeCell ref="B1:F1"/>
    <mergeCell ref="H1:L1"/>
    <mergeCell ref="N1:R1"/>
    <mergeCell ref="B3:F3"/>
    <mergeCell ref="H3:L3"/>
    <mergeCell ref="N3:R3"/>
    <mergeCell ref="B90:C90"/>
    <mergeCell ref="H90:I90"/>
    <mergeCell ref="N90:O90"/>
    <mergeCell ref="B12:C12"/>
    <mergeCell ref="B14:F14"/>
    <mergeCell ref="N24:O24"/>
    <mergeCell ref="N26:R26"/>
    <mergeCell ref="B76:C76"/>
    <mergeCell ref="B83:D83"/>
    <mergeCell ref="H83:J83"/>
    <mergeCell ref="N83:P83"/>
    <mergeCell ref="N50:O50"/>
    <mergeCell ref="N67:O67"/>
    <mergeCell ref="N69:R69"/>
    <mergeCell ref="N52:R52"/>
    <mergeCell ref="B41:C41"/>
  </mergeCells>
  <printOptions horizontalCentered="1"/>
  <pageMargins left="0.11811023622047245" right="0.11811023622047245" top="0.15748031496062992" bottom="0.15748031496062992" header="0.31496062992125984" footer="0.31496062992125984"/>
  <pageSetup paperSize="9" scale="7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R90"/>
  <sheetViews>
    <sheetView view="pageBreakPreview" zoomScale="60" workbookViewId="0">
      <pane ySplit="2" topLeftCell="A3" activePane="bottomLeft" state="frozen"/>
      <selection pane="bottomLeft" activeCell="N3" sqref="N3:R4"/>
    </sheetView>
  </sheetViews>
  <sheetFormatPr defaultColWidth="8.85546875" defaultRowHeight="14.25" x14ac:dyDescent="0.2"/>
  <cols>
    <col min="1" max="1" width="11.5703125" style="11" customWidth="1"/>
    <col min="2" max="2" width="11.28515625" style="12" customWidth="1"/>
    <col min="3" max="3" width="10.7109375" style="12" customWidth="1"/>
    <col min="4" max="5" width="11.7109375" style="12" customWidth="1"/>
    <col min="6" max="6" width="13.7109375" style="12" customWidth="1"/>
    <col min="7" max="7" width="11.5703125" style="11" customWidth="1"/>
    <col min="8" max="8" width="11.140625" style="12" customWidth="1"/>
    <col min="9" max="9" width="10.7109375" style="12" customWidth="1"/>
    <col min="10" max="11" width="11.7109375" style="12" customWidth="1"/>
    <col min="12" max="12" width="14.28515625" style="12" customWidth="1"/>
    <col min="13" max="13" width="11.5703125" style="11" customWidth="1"/>
    <col min="14" max="14" width="11" style="12" customWidth="1"/>
    <col min="15" max="15" width="10.7109375" style="12" customWidth="1"/>
    <col min="16" max="16" width="13.42578125" style="12" customWidth="1"/>
    <col min="17" max="17" width="8.28515625" style="12" bestFit="1" customWidth="1"/>
    <col min="18" max="18" width="13.7109375" style="12" customWidth="1"/>
    <col min="19" max="16384" width="8.85546875" style="12"/>
  </cols>
  <sheetData>
    <row r="1" spans="1:18" ht="15" x14ac:dyDescent="0.25">
      <c r="B1" s="290" t="s">
        <v>6</v>
      </c>
      <c r="C1" s="291"/>
      <c r="D1" s="291"/>
      <c r="E1" s="291"/>
      <c r="F1" s="291"/>
      <c r="H1" s="290" t="s">
        <v>9</v>
      </c>
      <c r="I1" s="291"/>
      <c r="J1" s="291"/>
      <c r="K1" s="291"/>
      <c r="L1" s="291"/>
      <c r="N1" s="290" t="s">
        <v>7</v>
      </c>
      <c r="O1" s="291"/>
      <c r="P1" s="291"/>
      <c r="Q1" s="291"/>
      <c r="R1" s="291"/>
    </row>
    <row r="2" spans="1:18" ht="71.25" x14ac:dyDescent="0.2">
      <c r="B2" s="13" t="s">
        <v>2</v>
      </c>
      <c r="C2" s="14" t="s">
        <v>0</v>
      </c>
      <c r="D2" s="15" t="s">
        <v>3</v>
      </c>
      <c r="E2" s="30" t="s">
        <v>4</v>
      </c>
      <c r="F2" s="30" t="s">
        <v>5</v>
      </c>
      <c r="H2" s="16" t="s">
        <v>2</v>
      </c>
      <c r="I2" s="17" t="s">
        <v>0</v>
      </c>
      <c r="J2" s="18" t="s">
        <v>3</v>
      </c>
      <c r="K2" s="33" t="s">
        <v>4</v>
      </c>
      <c r="L2" s="33" t="s">
        <v>5</v>
      </c>
      <c r="N2" s="19" t="s">
        <v>2</v>
      </c>
      <c r="O2" s="20" t="s">
        <v>0</v>
      </c>
      <c r="P2" s="21" t="s">
        <v>3</v>
      </c>
      <c r="Q2" s="34" t="s">
        <v>4</v>
      </c>
      <c r="R2" s="34" t="s">
        <v>5</v>
      </c>
    </row>
    <row r="3" spans="1:18" ht="13.9" customHeight="1" x14ac:dyDescent="0.2">
      <c r="A3" s="46"/>
      <c r="B3" s="281" t="s">
        <v>21</v>
      </c>
      <c r="C3" s="281"/>
      <c r="D3" s="281"/>
      <c r="E3" s="281"/>
      <c r="F3" s="281"/>
      <c r="G3" s="46"/>
      <c r="H3" s="282" t="s">
        <v>13</v>
      </c>
      <c r="I3" s="283"/>
      <c r="J3" s="283"/>
      <c r="K3" s="283"/>
      <c r="L3" s="283"/>
      <c r="M3" s="46"/>
      <c r="N3" s="292" t="s">
        <v>27</v>
      </c>
      <c r="O3" s="281"/>
      <c r="P3" s="281"/>
      <c r="Q3" s="281"/>
      <c r="R3" s="281"/>
    </row>
    <row r="4" spans="1:18" x14ac:dyDescent="0.2">
      <c r="A4" s="22">
        <v>43770</v>
      </c>
      <c r="B4" s="99">
        <v>104400</v>
      </c>
      <c r="C4" s="55">
        <v>0.879</v>
      </c>
      <c r="D4" s="24">
        <f t="shared" ref="D4" si="0">B4*C4</f>
        <v>91767.6</v>
      </c>
      <c r="E4" s="97">
        <v>47.954022988505749</v>
      </c>
      <c r="F4" s="24">
        <f t="shared" ref="F4" si="1">B4*E4/100</f>
        <v>50064</v>
      </c>
      <c r="G4" s="22">
        <v>43770</v>
      </c>
      <c r="H4" s="23">
        <v>100800</v>
      </c>
      <c r="I4" s="96">
        <v>0.98599999999999999</v>
      </c>
      <c r="J4" s="24">
        <f t="shared" ref="J4" si="2">H4*I4</f>
        <v>99388.800000000003</v>
      </c>
      <c r="K4" s="97">
        <v>94.017857142857139</v>
      </c>
      <c r="L4" s="24">
        <f t="shared" ref="L4" si="3">H4*K4/100</f>
        <v>94770</v>
      </c>
      <c r="M4" s="22">
        <v>43770</v>
      </c>
      <c r="N4" s="99">
        <v>77040</v>
      </c>
      <c r="O4" s="96">
        <v>0.96899999999999997</v>
      </c>
      <c r="P4" s="24">
        <f t="shared" ref="P4" si="4">N4*O4</f>
        <v>74651.759999999995</v>
      </c>
      <c r="Q4" s="97">
        <v>87.009345794392516</v>
      </c>
      <c r="R4" s="24">
        <f t="shared" ref="R4" si="5">N4*Q4/100</f>
        <v>67031.999999999985</v>
      </c>
    </row>
    <row r="5" spans="1:18" ht="12.75" customHeight="1" x14ac:dyDescent="0.2">
      <c r="B5" s="99">
        <v>104400</v>
      </c>
      <c r="C5" s="55">
        <v>0.96899999999999997</v>
      </c>
      <c r="D5" s="24">
        <f t="shared" ref="D5:D23" si="6">B5*C5</f>
        <v>101163.59999999999</v>
      </c>
      <c r="E5" s="97">
        <v>93.624521072796938</v>
      </c>
      <c r="F5" s="24">
        <f t="shared" ref="F5:F23" si="7">B5*E5/100</f>
        <v>97744</v>
      </c>
      <c r="H5" s="23">
        <v>100800</v>
      </c>
      <c r="I5" s="96">
        <v>0.98199999999999998</v>
      </c>
      <c r="J5" s="24">
        <f t="shared" ref="J5:J17" si="8">H5*I5</f>
        <v>98985.599999999991</v>
      </c>
      <c r="K5" s="97">
        <v>94.017857142857139</v>
      </c>
      <c r="L5" s="24">
        <f t="shared" ref="L5:L17" si="9">H5*K5/100</f>
        <v>94770</v>
      </c>
      <c r="N5" s="101">
        <v>77040</v>
      </c>
      <c r="O5" s="96">
        <v>0.96299999999999997</v>
      </c>
      <c r="P5" s="24">
        <f t="shared" ref="P5:P11" si="10">N5*O5</f>
        <v>74189.52</v>
      </c>
      <c r="Q5" s="97">
        <v>89.299065420560751</v>
      </c>
      <c r="R5" s="24">
        <f t="shared" ref="R5:R11" si="11">N5*Q5/100</f>
        <v>68796</v>
      </c>
    </row>
    <row r="6" spans="1:18" x14ac:dyDescent="0.2">
      <c r="A6" s="22">
        <v>43771</v>
      </c>
      <c r="B6" s="99">
        <v>104400</v>
      </c>
      <c r="C6" s="55">
        <v>0.98099999999999998</v>
      </c>
      <c r="D6" s="24">
        <f t="shared" si="6"/>
        <v>102416.4</v>
      </c>
      <c r="E6" s="97">
        <v>93.624521072796938</v>
      </c>
      <c r="F6" s="24">
        <f t="shared" si="7"/>
        <v>97744</v>
      </c>
      <c r="G6" s="22">
        <v>43771</v>
      </c>
      <c r="H6" s="23">
        <v>100800</v>
      </c>
      <c r="I6" s="96">
        <v>0.98399999999999999</v>
      </c>
      <c r="J6" s="24">
        <f t="shared" si="8"/>
        <v>99187.199999999997</v>
      </c>
      <c r="K6" s="97">
        <v>94.017857142857139</v>
      </c>
      <c r="L6" s="24">
        <f t="shared" si="9"/>
        <v>94770</v>
      </c>
      <c r="M6" s="22">
        <v>43771</v>
      </c>
      <c r="N6" s="42">
        <v>77040</v>
      </c>
      <c r="O6" s="96">
        <v>0.97499999999999998</v>
      </c>
      <c r="P6" s="24">
        <f t="shared" si="10"/>
        <v>75114</v>
      </c>
      <c r="Q6" s="97">
        <v>91.588785046728972</v>
      </c>
      <c r="R6" s="24">
        <f t="shared" si="11"/>
        <v>70560</v>
      </c>
    </row>
    <row r="7" spans="1:18" x14ac:dyDescent="0.2">
      <c r="B7" s="99">
        <v>104400</v>
      </c>
      <c r="C7" s="55">
        <v>0.97199999999999998</v>
      </c>
      <c r="D7" s="24">
        <f t="shared" si="6"/>
        <v>101476.8</v>
      </c>
      <c r="E7" s="97">
        <v>93.624521072796938</v>
      </c>
      <c r="F7" s="24">
        <f t="shared" si="7"/>
        <v>97744</v>
      </c>
      <c r="H7" s="23">
        <v>100800</v>
      </c>
      <c r="I7" s="96">
        <v>0.98599999999999999</v>
      </c>
      <c r="J7" s="24">
        <f t="shared" si="8"/>
        <v>99388.800000000003</v>
      </c>
      <c r="K7" s="97">
        <v>94.017857142857139</v>
      </c>
      <c r="L7" s="24">
        <f t="shared" si="9"/>
        <v>94770</v>
      </c>
      <c r="N7" s="42">
        <v>77040</v>
      </c>
      <c r="O7" s="96">
        <v>0.97399999999999998</v>
      </c>
      <c r="P7" s="24">
        <f t="shared" si="10"/>
        <v>75036.959999999992</v>
      </c>
      <c r="Q7" s="97">
        <v>89.299065420560751</v>
      </c>
      <c r="R7" s="24">
        <f t="shared" si="11"/>
        <v>68796</v>
      </c>
    </row>
    <row r="8" spans="1:18" x14ac:dyDescent="0.2">
      <c r="A8" s="22">
        <v>43772</v>
      </c>
      <c r="B8" s="99">
        <v>104400</v>
      </c>
      <c r="C8" s="55">
        <v>0.97399999999999998</v>
      </c>
      <c r="D8" s="24">
        <f t="shared" si="6"/>
        <v>101685.59999999999</v>
      </c>
      <c r="E8" s="97">
        <v>93.624521072796938</v>
      </c>
      <c r="F8" s="24">
        <f t="shared" si="7"/>
        <v>97744</v>
      </c>
      <c r="G8" s="22">
        <v>43772</v>
      </c>
      <c r="H8" s="23">
        <v>100800</v>
      </c>
      <c r="I8" s="96">
        <v>0.97399999999999998</v>
      </c>
      <c r="J8" s="24">
        <f t="shared" si="8"/>
        <v>98179.199999999997</v>
      </c>
      <c r="K8" s="97">
        <v>94.017857142857139</v>
      </c>
      <c r="L8" s="24">
        <f t="shared" si="9"/>
        <v>94770</v>
      </c>
      <c r="M8" s="22">
        <v>43772</v>
      </c>
      <c r="N8" s="42">
        <v>77760</v>
      </c>
      <c r="O8" s="96">
        <v>0.97699999999999998</v>
      </c>
      <c r="P8" s="24">
        <f t="shared" si="10"/>
        <v>75971.520000000004</v>
      </c>
      <c r="Q8" s="97">
        <v>88.472222222222214</v>
      </c>
      <c r="R8" s="24">
        <f t="shared" si="11"/>
        <v>68795.999999999985</v>
      </c>
    </row>
    <row r="9" spans="1:18" x14ac:dyDescent="0.2">
      <c r="B9" s="99">
        <v>104400</v>
      </c>
      <c r="C9" s="55">
        <v>0.99299999999999999</v>
      </c>
      <c r="D9" s="24">
        <f t="shared" si="6"/>
        <v>103669.2</v>
      </c>
      <c r="E9" s="97">
        <v>93.624521072796938</v>
      </c>
      <c r="F9" s="24">
        <f t="shared" si="7"/>
        <v>97744</v>
      </c>
      <c r="H9" s="23">
        <v>100800</v>
      </c>
      <c r="I9" s="96">
        <v>0.98499999999999999</v>
      </c>
      <c r="J9" s="24">
        <f t="shared" si="8"/>
        <v>99288</v>
      </c>
      <c r="K9" s="97">
        <v>94.017857142857139</v>
      </c>
      <c r="L9" s="24">
        <f t="shared" si="9"/>
        <v>94770</v>
      </c>
      <c r="N9" s="42">
        <v>78480</v>
      </c>
      <c r="O9" s="96">
        <v>0.97599999999999998</v>
      </c>
      <c r="P9" s="24">
        <f t="shared" si="10"/>
        <v>76596.479999999996</v>
      </c>
      <c r="Q9" s="97">
        <v>87.660550458715591</v>
      </c>
      <c r="R9" s="24">
        <f t="shared" si="11"/>
        <v>68796</v>
      </c>
    </row>
    <row r="10" spans="1:18" x14ac:dyDescent="0.2">
      <c r="A10" s="22">
        <v>43773</v>
      </c>
      <c r="B10" s="99">
        <v>104400</v>
      </c>
      <c r="C10" s="55">
        <v>0.98399999999999999</v>
      </c>
      <c r="D10" s="24">
        <f t="shared" si="6"/>
        <v>102729.59999999999</v>
      </c>
      <c r="E10" s="97">
        <v>95.908045977011497</v>
      </c>
      <c r="F10" s="24">
        <f t="shared" si="7"/>
        <v>100128</v>
      </c>
      <c r="G10" s="22">
        <v>43773</v>
      </c>
      <c r="H10" s="23">
        <v>100800</v>
      </c>
      <c r="I10" s="96">
        <v>0.97299999999999998</v>
      </c>
      <c r="J10" s="24">
        <f t="shared" si="8"/>
        <v>98078.399999999994</v>
      </c>
      <c r="K10" s="97">
        <v>94.017857142857139</v>
      </c>
      <c r="L10" s="24">
        <f t="shared" si="9"/>
        <v>94770</v>
      </c>
      <c r="M10" s="22">
        <v>43773</v>
      </c>
      <c r="N10" s="42">
        <v>78480</v>
      </c>
      <c r="O10" s="96">
        <v>0.97</v>
      </c>
      <c r="P10" s="24">
        <f t="shared" si="10"/>
        <v>76125.599999999991</v>
      </c>
      <c r="Q10" s="97">
        <v>94.403669724770651</v>
      </c>
      <c r="R10" s="24">
        <f t="shared" si="11"/>
        <v>74088.000000000015</v>
      </c>
    </row>
    <row r="11" spans="1:18" ht="14.25" customHeight="1" x14ac:dyDescent="0.2">
      <c r="A11" s="60"/>
      <c r="B11" s="99">
        <v>104400</v>
      </c>
      <c r="C11" s="55">
        <v>0.98299999999999998</v>
      </c>
      <c r="D11" s="24">
        <f t="shared" si="6"/>
        <v>102625.2</v>
      </c>
      <c r="E11" s="97">
        <v>93.624521072796938</v>
      </c>
      <c r="F11" s="24">
        <f t="shared" si="7"/>
        <v>97744</v>
      </c>
      <c r="G11" s="25"/>
      <c r="H11" s="23">
        <v>100800</v>
      </c>
      <c r="I11" s="96">
        <v>0.98699999999999999</v>
      </c>
      <c r="J11" s="24">
        <f t="shared" si="8"/>
        <v>99489.600000000006</v>
      </c>
      <c r="K11" s="97">
        <v>94.017857142857139</v>
      </c>
      <c r="L11" s="24">
        <f t="shared" si="9"/>
        <v>94770</v>
      </c>
      <c r="M11" s="60"/>
      <c r="N11" s="42">
        <v>78480</v>
      </c>
      <c r="O11" s="96">
        <v>0.98199999999999998</v>
      </c>
      <c r="P11" s="24">
        <f t="shared" si="10"/>
        <v>77067.360000000001</v>
      </c>
      <c r="Q11" s="97">
        <v>92.155963302752298</v>
      </c>
      <c r="R11" s="24">
        <f t="shared" si="11"/>
        <v>72324</v>
      </c>
    </row>
    <row r="12" spans="1:18" ht="12.75" customHeight="1" x14ac:dyDescent="0.2">
      <c r="A12" s="98">
        <v>43774</v>
      </c>
      <c r="B12" s="99">
        <v>104400</v>
      </c>
      <c r="C12" s="55">
        <v>0.96299999999999997</v>
      </c>
      <c r="D12" s="24">
        <f t="shared" si="6"/>
        <v>100537.2</v>
      </c>
      <c r="E12" s="97">
        <v>89.05747126436782</v>
      </c>
      <c r="F12" s="24">
        <f t="shared" si="7"/>
        <v>92976</v>
      </c>
      <c r="G12" s="27">
        <v>43774</v>
      </c>
      <c r="H12" s="23">
        <v>100800</v>
      </c>
      <c r="I12" s="96">
        <v>0.96799999999999997</v>
      </c>
      <c r="J12" s="24">
        <f t="shared" si="8"/>
        <v>97574.399999999994</v>
      </c>
      <c r="K12" s="97">
        <v>94.017857142857139</v>
      </c>
      <c r="L12" s="24">
        <f t="shared" si="9"/>
        <v>94770</v>
      </c>
      <c r="N12" s="277" t="s">
        <v>1</v>
      </c>
      <c r="O12" s="278"/>
      <c r="P12" s="38">
        <f>SUM(P4:P11)</f>
        <v>604753.19999999995</v>
      </c>
      <c r="Q12" s="90">
        <f>R12/P12</f>
        <v>0.92465488400888174</v>
      </c>
      <c r="R12" s="38">
        <f>SUM(R4:R11)</f>
        <v>559188</v>
      </c>
    </row>
    <row r="13" spans="1:18" ht="14.25" customHeight="1" x14ac:dyDescent="0.2">
      <c r="B13" s="99">
        <v>104400</v>
      </c>
      <c r="C13" s="55">
        <v>0.97</v>
      </c>
      <c r="D13" s="24">
        <f t="shared" si="6"/>
        <v>101268</v>
      </c>
      <c r="E13" s="97">
        <v>93.624521072796938</v>
      </c>
      <c r="F13" s="24">
        <f t="shared" si="7"/>
        <v>97744</v>
      </c>
      <c r="H13" s="23">
        <v>100800</v>
      </c>
      <c r="I13" s="96">
        <v>0.98399999999999999</v>
      </c>
      <c r="J13" s="24">
        <f t="shared" si="8"/>
        <v>99187.199999999997</v>
      </c>
      <c r="K13" s="97">
        <v>94.017857142857139</v>
      </c>
      <c r="L13" s="24">
        <f t="shared" si="9"/>
        <v>94770</v>
      </c>
      <c r="N13" s="42"/>
      <c r="O13" s="1"/>
      <c r="P13" s="24"/>
      <c r="Q13" s="36"/>
      <c r="R13" s="24"/>
    </row>
    <row r="14" spans="1:18" x14ac:dyDescent="0.2">
      <c r="A14" s="22">
        <v>43775</v>
      </c>
      <c r="B14" s="99">
        <v>104400</v>
      </c>
      <c r="C14" s="55">
        <v>0.96699999999999997</v>
      </c>
      <c r="D14" s="24">
        <f t="shared" si="6"/>
        <v>100954.8</v>
      </c>
      <c r="E14" s="97">
        <v>95.908045977011497</v>
      </c>
      <c r="F14" s="24">
        <f t="shared" si="7"/>
        <v>100128</v>
      </c>
      <c r="G14" s="22">
        <v>43775</v>
      </c>
      <c r="H14" s="23">
        <v>100800</v>
      </c>
      <c r="I14" s="96">
        <v>0.99</v>
      </c>
      <c r="J14" s="24">
        <f t="shared" si="8"/>
        <v>99792</v>
      </c>
      <c r="K14" s="97">
        <v>97.633928571428569</v>
      </c>
      <c r="L14" s="24">
        <f t="shared" si="9"/>
        <v>98415</v>
      </c>
      <c r="M14" s="45"/>
      <c r="N14" s="292" t="s">
        <v>29</v>
      </c>
      <c r="O14" s="281"/>
      <c r="P14" s="281"/>
      <c r="Q14" s="281"/>
      <c r="R14" s="281"/>
    </row>
    <row r="15" spans="1:18" x14ac:dyDescent="0.2">
      <c r="B15" s="99">
        <v>104400</v>
      </c>
      <c r="C15" s="55">
        <v>0.97299999999999998</v>
      </c>
      <c r="D15" s="24">
        <f t="shared" si="6"/>
        <v>101581.2</v>
      </c>
      <c r="E15" s="97">
        <v>93.624521072796938</v>
      </c>
      <c r="F15" s="24">
        <f t="shared" si="7"/>
        <v>97744</v>
      </c>
      <c r="H15" s="23">
        <v>100800</v>
      </c>
      <c r="I15" s="96">
        <v>0.98099999999999998</v>
      </c>
      <c r="J15" s="24">
        <f t="shared" si="8"/>
        <v>98884.800000000003</v>
      </c>
      <c r="K15" s="97">
        <v>97.633928571428569</v>
      </c>
      <c r="L15" s="24">
        <f t="shared" si="9"/>
        <v>98415</v>
      </c>
      <c r="M15" s="27">
        <v>43774</v>
      </c>
      <c r="N15" s="99">
        <v>84960</v>
      </c>
      <c r="O15" s="96">
        <v>0.96899999999999997</v>
      </c>
      <c r="P15" s="24">
        <f t="shared" ref="P15" si="12">N15*O15</f>
        <v>82326.239999999991</v>
      </c>
      <c r="Q15" s="97">
        <v>87.009345794392516</v>
      </c>
      <c r="R15" s="24">
        <f t="shared" ref="R15" si="13">N15*Q15/100</f>
        <v>73923.140186915887</v>
      </c>
    </row>
    <row r="16" spans="1:18" x14ac:dyDescent="0.2">
      <c r="A16" s="22">
        <v>43776</v>
      </c>
      <c r="B16" s="99">
        <v>104400</v>
      </c>
      <c r="C16" s="55">
        <v>0.97499999999999998</v>
      </c>
      <c r="D16" s="24">
        <f t="shared" si="6"/>
        <v>101790</v>
      </c>
      <c r="E16" s="97">
        <v>95.908045977011497</v>
      </c>
      <c r="F16" s="24">
        <f t="shared" si="7"/>
        <v>100128</v>
      </c>
      <c r="G16" s="22">
        <v>43776</v>
      </c>
      <c r="H16" s="23">
        <v>100800</v>
      </c>
      <c r="I16" s="96">
        <v>0.98199999999999998</v>
      </c>
      <c r="J16" s="24">
        <f t="shared" si="8"/>
        <v>98985.599999999991</v>
      </c>
      <c r="K16" s="97">
        <v>97.633928571428569</v>
      </c>
      <c r="L16" s="24">
        <f t="shared" si="9"/>
        <v>98415</v>
      </c>
      <c r="N16" s="99">
        <v>84960</v>
      </c>
      <c r="O16" s="96">
        <v>0.96899999999999997</v>
      </c>
      <c r="P16" s="24">
        <f t="shared" ref="P16:P22" si="14">N16*O16</f>
        <v>82326.239999999991</v>
      </c>
      <c r="Q16" s="97">
        <v>87.009345794392516</v>
      </c>
      <c r="R16" s="24">
        <f t="shared" ref="R16:R22" si="15">N16*Q16/100</f>
        <v>73923.140186915887</v>
      </c>
    </row>
    <row r="17" spans="1:18" x14ac:dyDescent="0.2">
      <c r="B17" s="99">
        <v>104400</v>
      </c>
      <c r="C17" s="55">
        <v>0.97</v>
      </c>
      <c r="D17" s="24">
        <f t="shared" si="6"/>
        <v>101268</v>
      </c>
      <c r="E17" s="97">
        <v>91.340996168582379</v>
      </c>
      <c r="F17" s="24">
        <f t="shared" si="7"/>
        <v>95360</v>
      </c>
      <c r="H17" s="23">
        <v>100800</v>
      </c>
      <c r="I17" s="96">
        <v>0.98199999999999998</v>
      </c>
      <c r="J17" s="24">
        <f t="shared" si="8"/>
        <v>98985.599999999991</v>
      </c>
      <c r="K17" s="97">
        <v>94.017857142857139</v>
      </c>
      <c r="L17" s="24">
        <f t="shared" si="9"/>
        <v>94770</v>
      </c>
      <c r="M17" s="22">
        <v>43775</v>
      </c>
      <c r="N17" s="99">
        <v>84960</v>
      </c>
      <c r="O17" s="96">
        <v>0.96899999999999997</v>
      </c>
      <c r="P17" s="24">
        <f t="shared" si="14"/>
        <v>82326.239999999991</v>
      </c>
      <c r="Q17" s="97">
        <v>87.009345794392516</v>
      </c>
      <c r="R17" s="24">
        <f t="shared" si="15"/>
        <v>73923.140186915887</v>
      </c>
    </row>
    <row r="18" spans="1:18" ht="14.25" customHeight="1" x14ac:dyDescent="0.2">
      <c r="A18" s="22">
        <v>43777</v>
      </c>
      <c r="B18" s="99">
        <v>104400</v>
      </c>
      <c r="C18" s="55">
        <v>0.97199999999999998</v>
      </c>
      <c r="D18" s="24">
        <f t="shared" si="6"/>
        <v>101476.8</v>
      </c>
      <c r="E18" s="97">
        <v>93.624521072796938</v>
      </c>
      <c r="F18" s="24">
        <f t="shared" si="7"/>
        <v>97744</v>
      </c>
      <c r="H18" s="277" t="s">
        <v>1</v>
      </c>
      <c r="I18" s="278"/>
      <c r="J18" s="38">
        <f>SUM(J4:J17)</f>
        <v>1385395.2000000002</v>
      </c>
      <c r="K18" s="90">
        <f>L18/J18</f>
        <v>0.96558368326958244</v>
      </c>
      <c r="L18" s="38">
        <f>SUM(L4:L17)</f>
        <v>1337715</v>
      </c>
      <c r="N18" s="99">
        <v>84960</v>
      </c>
      <c r="O18" s="96">
        <v>0.96899999999999997</v>
      </c>
      <c r="P18" s="24">
        <f t="shared" si="14"/>
        <v>82326.239999999991</v>
      </c>
      <c r="Q18" s="97">
        <v>87.009345794392516</v>
      </c>
      <c r="R18" s="24">
        <f t="shared" si="15"/>
        <v>73923.140186915887</v>
      </c>
    </row>
    <row r="19" spans="1:18" x14ac:dyDescent="0.2">
      <c r="B19" s="99">
        <v>104400</v>
      </c>
      <c r="C19" s="55">
        <v>0.96099999999999997</v>
      </c>
      <c r="D19" s="24">
        <f t="shared" si="6"/>
        <v>100328.4</v>
      </c>
      <c r="E19" s="97">
        <v>93.624521072796938</v>
      </c>
      <c r="F19" s="24">
        <f t="shared" si="7"/>
        <v>97744</v>
      </c>
      <c r="H19" s="24"/>
      <c r="I19" s="96"/>
      <c r="J19" s="24"/>
      <c r="K19" s="97"/>
      <c r="L19" s="24"/>
      <c r="M19" s="22">
        <v>43776</v>
      </c>
      <c r="N19" s="99">
        <v>84960</v>
      </c>
      <c r="O19" s="96">
        <v>0.96899999999999997</v>
      </c>
      <c r="P19" s="24">
        <f t="shared" si="14"/>
        <v>82326.239999999991</v>
      </c>
      <c r="Q19" s="97">
        <v>87.009345794392516</v>
      </c>
      <c r="R19" s="24">
        <f t="shared" si="15"/>
        <v>73923.140186915887</v>
      </c>
    </row>
    <row r="20" spans="1:18" x14ac:dyDescent="0.2">
      <c r="A20" s="22">
        <v>43778</v>
      </c>
      <c r="B20" s="99">
        <v>104400</v>
      </c>
      <c r="C20" s="55">
        <v>0.99099999999999999</v>
      </c>
      <c r="D20" s="24">
        <f t="shared" si="6"/>
        <v>103460.4</v>
      </c>
      <c r="E20" s="97">
        <v>93.624521072796938</v>
      </c>
      <c r="F20" s="24">
        <f t="shared" si="7"/>
        <v>97744</v>
      </c>
      <c r="G20" s="45"/>
      <c r="H20" s="282" t="s">
        <v>28</v>
      </c>
      <c r="I20" s="283"/>
      <c r="J20" s="283"/>
      <c r="K20" s="283"/>
      <c r="L20" s="283"/>
      <c r="N20" s="99">
        <v>84960</v>
      </c>
      <c r="O20" s="96">
        <v>0.96899999999999997</v>
      </c>
      <c r="P20" s="24">
        <f t="shared" si="14"/>
        <v>82326.239999999991</v>
      </c>
      <c r="Q20" s="97">
        <v>87.009345794392516</v>
      </c>
      <c r="R20" s="24">
        <f t="shared" si="15"/>
        <v>73923.140186915887</v>
      </c>
    </row>
    <row r="21" spans="1:18" x14ac:dyDescent="0.2">
      <c r="B21" s="99">
        <v>104400</v>
      </c>
      <c r="C21" s="55">
        <v>0.96799999999999997</v>
      </c>
      <c r="D21" s="24">
        <f t="shared" si="6"/>
        <v>101059.2</v>
      </c>
      <c r="E21" s="97">
        <v>95.908045977011497</v>
      </c>
      <c r="F21" s="24">
        <f t="shared" si="7"/>
        <v>100128</v>
      </c>
      <c r="G21" s="22">
        <v>43777</v>
      </c>
      <c r="H21" s="23">
        <v>104400</v>
      </c>
      <c r="I21" s="1">
        <v>0.88600000000000001</v>
      </c>
      <c r="J21" s="24">
        <f t="shared" ref="J21" si="16">H21*I21</f>
        <v>92498.4</v>
      </c>
      <c r="K21" s="36">
        <v>46.110153256704983</v>
      </c>
      <c r="L21" s="24">
        <f t="shared" ref="L21" si="17">H21*K21/100</f>
        <v>48139</v>
      </c>
      <c r="M21" s="22">
        <v>43777</v>
      </c>
      <c r="N21" s="99">
        <v>84960</v>
      </c>
      <c r="O21" s="96">
        <v>0.96899999999999997</v>
      </c>
      <c r="P21" s="24">
        <f t="shared" si="14"/>
        <v>82326.239999999991</v>
      </c>
      <c r="Q21" s="97">
        <v>87.009345794392516</v>
      </c>
      <c r="R21" s="24">
        <f t="shared" si="15"/>
        <v>73923.140186915887</v>
      </c>
    </row>
    <row r="22" spans="1:18" x14ac:dyDescent="0.2">
      <c r="A22" s="22">
        <v>43779</v>
      </c>
      <c r="B22" s="99">
        <v>104400</v>
      </c>
      <c r="C22" s="55">
        <v>0.99099999999999999</v>
      </c>
      <c r="D22" s="24">
        <f t="shared" si="6"/>
        <v>103460.4</v>
      </c>
      <c r="E22" s="97">
        <v>95.908045977011497</v>
      </c>
      <c r="F22" s="24">
        <f t="shared" si="7"/>
        <v>100128</v>
      </c>
      <c r="H22" s="23">
        <v>104400</v>
      </c>
      <c r="I22" s="1">
        <v>0.95899999999999996</v>
      </c>
      <c r="J22" s="24">
        <f t="shared" ref="J22:J30" si="18">H22*I22</f>
        <v>100119.59999999999</v>
      </c>
      <c r="K22" s="36">
        <v>88.673371647509583</v>
      </c>
      <c r="L22" s="24">
        <f t="shared" ref="L22:L30" si="19">H22*K22/100</f>
        <v>92575</v>
      </c>
      <c r="N22" s="99">
        <v>84960</v>
      </c>
      <c r="O22" s="96">
        <v>0.96899999999999997</v>
      </c>
      <c r="P22" s="24">
        <f t="shared" si="14"/>
        <v>82326.239999999991</v>
      </c>
      <c r="Q22" s="97">
        <v>87.009345794392516</v>
      </c>
      <c r="R22" s="24">
        <f t="shared" si="15"/>
        <v>73923.140186915887</v>
      </c>
    </row>
    <row r="23" spans="1:18" x14ac:dyDescent="0.2">
      <c r="B23" s="99">
        <v>104400</v>
      </c>
      <c r="C23" s="55">
        <v>0.96499999999999997</v>
      </c>
      <c r="D23" s="24">
        <f t="shared" si="6"/>
        <v>100746</v>
      </c>
      <c r="E23" s="97">
        <v>95.908045977011497</v>
      </c>
      <c r="F23" s="24">
        <f t="shared" si="7"/>
        <v>100128</v>
      </c>
      <c r="G23" s="22">
        <v>43778</v>
      </c>
      <c r="H23" s="23">
        <v>104400</v>
      </c>
      <c r="I23" s="1">
        <v>0.98299999999999998</v>
      </c>
      <c r="J23" s="24">
        <f t="shared" si="18"/>
        <v>102625.2</v>
      </c>
      <c r="K23" s="36">
        <v>92.220306513409966</v>
      </c>
      <c r="L23" s="24">
        <f t="shared" si="19"/>
        <v>96278</v>
      </c>
      <c r="N23" s="277" t="s">
        <v>1</v>
      </c>
      <c r="O23" s="278"/>
      <c r="P23" s="38">
        <f>SUM(P15:P22)</f>
        <v>658609.91999999993</v>
      </c>
      <c r="Q23" s="90">
        <f>R23/P23</f>
        <v>0.89792926516400962</v>
      </c>
      <c r="R23" s="38">
        <f>SUM(R15:R22)</f>
        <v>591385.1214953271</v>
      </c>
    </row>
    <row r="24" spans="1:18" x14ac:dyDescent="0.2">
      <c r="B24" s="277" t="s">
        <v>1</v>
      </c>
      <c r="C24" s="278"/>
      <c r="D24" s="84">
        <f>SUM(D4:D23)</f>
        <v>2025464.3999999994</v>
      </c>
      <c r="E24" s="71">
        <f>F24/D24</f>
        <v>0.94514225972078336</v>
      </c>
      <c r="F24" s="38">
        <f>SUM(F4:F23)</f>
        <v>1914352</v>
      </c>
      <c r="H24" s="23">
        <v>104400</v>
      </c>
      <c r="I24" s="1">
        <v>0.95699999999999996</v>
      </c>
      <c r="J24" s="24">
        <f t="shared" si="18"/>
        <v>99910.8</v>
      </c>
      <c r="K24" s="36">
        <v>92.220306513409966</v>
      </c>
      <c r="L24" s="24">
        <f t="shared" si="19"/>
        <v>96278</v>
      </c>
      <c r="N24" s="95"/>
      <c r="O24" s="95"/>
      <c r="P24" s="93"/>
      <c r="Q24" s="44"/>
      <c r="R24" s="94"/>
    </row>
    <row r="25" spans="1:18" ht="14.25" customHeight="1" x14ac:dyDescent="0.2">
      <c r="B25" s="42"/>
      <c r="C25" s="3"/>
      <c r="D25" s="24"/>
      <c r="E25" s="36"/>
      <c r="F25" s="24"/>
      <c r="G25" s="22">
        <v>43779</v>
      </c>
      <c r="H25" s="23">
        <v>104400</v>
      </c>
      <c r="I25" s="1">
        <v>0.98299999999999998</v>
      </c>
      <c r="J25" s="24">
        <f t="shared" si="18"/>
        <v>102625.2</v>
      </c>
      <c r="K25" s="36">
        <v>92.220306513409966</v>
      </c>
      <c r="L25" s="24">
        <f t="shared" si="19"/>
        <v>96278</v>
      </c>
      <c r="M25" s="45"/>
      <c r="N25" s="292" t="s">
        <v>30</v>
      </c>
      <c r="O25" s="281"/>
      <c r="P25" s="281"/>
      <c r="Q25" s="281"/>
      <c r="R25" s="281"/>
    </row>
    <row r="26" spans="1:18" x14ac:dyDescent="0.2">
      <c r="A26" s="45"/>
      <c r="B26" s="281" t="s">
        <v>33</v>
      </c>
      <c r="C26" s="281"/>
      <c r="D26" s="281"/>
      <c r="E26" s="281"/>
      <c r="F26" s="281"/>
      <c r="H26" s="23">
        <v>104400</v>
      </c>
      <c r="I26" s="1">
        <v>0.95299999999999996</v>
      </c>
      <c r="J26" s="24">
        <f t="shared" si="18"/>
        <v>99493.2</v>
      </c>
      <c r="K26" s="36">
        <v>92.220306513409966</v>
      </c>
      <c r="L26" s="24">
        <f t="shared" si="19"/>
        <v>96278</v>
      </c>
      <c r="M26" s="22">
        <v>43778</v>
      </c>
      <c r="N26" s="42">
        <v>81720</v>
      </c>
      <c r="O26" s="1">
        <v>0.83250000000000002</v>
      </c>
      <c r="P26" s="24">
        <f t="shared" ref="P26" si="20">N26*O26</f>
        <v>68031.899999999994</v>
      </c>
      <c r="Q26" s="36">
        <v>65.602055800293684</v>
      </c>
      <c r="R26" s="24">
        <f t="shared" ref="R26" si="21">N26*Q26/100</f>
        <v>53610</v>
      </c>
    </row>
    <row r="27" spans="1:18" ht="12.75" customHeight="1" x14ac:dyDescent="0.2">
      <c r="A27" s="22">
        <v>43780</v>
      </c>
      <c r="B27" s="99">
        <v>87840</v>
      </c>
      <c r="C27" s="3">
        <v>0.86599999999999999</v>
      </c>
      <c r="D27" s="24">
        <f t="shared" ref="D27" si="22">B27*C27</f>
        <v>76069.440000000002</v>
      </c>
      <c r="E27" s="36">
        <v>69.726775956284143</v>
      </c>
      <c r="F27" s="24">
        <f t="shared" ref="F27" si="23">B27*E27/100</f>
        <v>61247.999999999993</v>
      </c>
      <c r="G27" s="22">
        <v>43780</v>
      </c>
      <c r="H27" s="23">
        <v>104400</v>
      </c>
      <c r="I27" s="1">
        <v>0.95699999999999996</v>
      </c>
      <c r="J27" s="24">
        <f t="shared" si="18"/>
        <v>99910.8</v>
      </c>
      <c r="K27" s="36">
        <v>92.220306513409966</v>
      </c>
      <c r="L27" s="24">
        <f t="shared" si="19"/>
        <v>96278</v>
      </c>
      <c r="N27" s="42">
        <v>78480</v>
      </c>
      <c r="O27" s="1">
        <v>0.96099999999999997</v>
      </c>
      <c r="P27" s="24">
        <f t="shared" ref="P27:P31" si="24">N27*O27</f>
        <v>75419.28</v>
      </c>
      <c r="Q27" s="36">
        <v>90.275229357798167</v>
      </c>
      <c r="R27" s="24">
        <f t="shared" ref="R27:R31" si="25">N27*Q27/100</f>
        <v>70848</v>
      </c>
    </row>
    <row r="28" spans="1:18" ht="12.75" customHeight="1" x14ac:dyDescent="0.2">
      <c r="B28" s="99">
        <v>87840</v>
      </c>
      <c r="C28" s="3">
        <v>0.995</v>
      </c>
      <c r="D28" s="24">
        <f t="shared" ref="D28:D32" si="26">B28*C28</f>
        <v>87400.8</v>
      </c>
      <c r="E28" s="36">
        <v>96.174863387978135</v>
      </c>
      <c r="F28" s="24">
        <f t="shared" ref="F28:F32" si="27">B28*E28/100</f>
        <v>84480</v>
      </c>
      <c r="H28" s="23">
        <v>104400</v>
      </c>
      <c r="I28" s="1">
        <v>0.98</v>
      </c>
      <c r="J28" s="24">
        <f t="shared" si="18"/>
        <v>102312</v>
      </c>
      <c r="K28" s="36">
        <v>92.220306513409966</v>
      </c>
      <c r="L28" s="24">
        <f t="shared" si="19"/>
        <v>96278</v>
      </c>
      <c r="M28" s="22">
        <v>43779</v>
      </c>
      <c r="N28" s="42">
        <v>78480</v>
      </c>
      <c r="O28" s="1">
        <v>0.98799999999999999</v>
      </c>
      <c r="P28" s="24">
        <f t="shared" si="24"/>
        <v>77538.240000000005</v>
      </c>
      <c r="Q28" s="36">
        <v>99.082568807339456</v>
      </c>
      <c r="R28" s="24">
        <f t="shared" si="25"/>
        <v>77760.000000000015</v>
      </c>
    </row>
    <row r="29" spans="1:18" ht="12.75" customHeight="1" x14ac:dyDescent="0.2">
      <c r="A29" s="22">
        <v>43781</v>
      </c>
      <c r="B29" s="99">
        <v>87840</v>
      </c>
      <c r="C29" s="3">
        <v>0.98199999999999998</v>
      </c>
      <c r="D29" s="24">
        <f t="shared" si="26"/>
        <v>86258.880000000005</v>
      </c>
      <c r="E29" s="36">
        <v>96.174863387978135</v>
      </c>
      <c r="F29" s="24">
        <f t="shared" si="27"/>
        <v>84480</v>
      </c>
      <c r="G29" s="22">
        <v>43781</v>
      </c>
      <c r="H29" s="23">
        <v>104400</v>
      </c>
      <c r="I29" s="1">
        <v>0.97099999999999997</v>
      </c>
      <c r="J29" s="24">
        <f t="shared" si="18"/>
        <v>101372.4</v>
      </c>
      <c r="K29" s="36">
        <v>92.220306513409966</v>
      </c>
      <c r="L29" s="24">
        <f t="shared" si="19"/>
        <v>96278</v>
      </c>
      <c r="N29" s="42">
        <v>78480</v>
      </c>
      <c r="O29" s="1">
        <v>0.97399999999999998</v>
      </c>
      <c r="P29" s="24">
        <f t="shared" si="24"/>
        <v>76439.520000000004</v>
      </c>
      <c r="Q29" s="36">
        <v>94.678899082568819</v>
      </c>
      <c r="R29" s="24">
        <f t="shared" si="25"/>
        <v>74304.000000000015</v>
      </c>
    </row>
    <row r="30" spans="1:18" ht="12.75" customHeight="1" x14ac:dyDescent="0.2">
      <c r="B30" s="99">
        <v>87840</v>
      </c>
      <c r="C30" s="3">
        <v>0.98</v>
      </c>
      <c r="D30" s="24">
        <f t="shared" si="26"/>
        <v>86083.199999999997</v>
      </c>
      <c r="E30" s="36">
        <v>93.770491803278688</v>
      </c>
      <c r="F30" s="24">
        <f t="shared" si="27"/>
        <v>82368</v>
      </c>
      <c r="H30" s="23">
        <v>104400</v>
      </c>
      <c r="I30" s="1">
        <v>0.999</v>
      </c>
      <c r="J30" s="24">
        <f t="shared" si="18"/>
        <v>104295.6</v>
      </c>
      <c r="K30" s="36">
        <v>99.314176245210732</v>
      </c>
      <c r="L30" s="24">
        <f t="shared" si="19"/>
        <v>103684</v>
      </c>
      <c r="M30" s="22">
        <v>43780</v>
      </c>
      <c r="N30" s="42">
        <v>78480</v>
      </c>
      <c r="O30" s="1">
        <v>0.98599999999999999</v>
      </c>
      <c r="P30" s="24">
        <f t="shared" si="24"/>
        <v>77381.279999999999</v>
      </c>
      <c r="Q30" s="36">
        <v>96.88073394495413</v>
      </c>
      <c r="R30" s="24">
        <f t="shared" si="25"/>
        <v>76032</v>
      </c>
    </row>
    <row r="31" spans="1:18" ht="14.25" customHeight="1" x14ac:dyDescent="0.2">
      <c r="A31" s="22">
        <v>43782</v>
      </c>
      <c r="B31" s="99">
        <v>87840</v>
      </c>
      <c r="C31" s="3">
        <v>0.997</v>
      </c>
      <c r="D31" s="24">
        <f t="shared" si="26"/>
        <v>87576.48</v>
      </c>
      <c r="E31" s="36">
        <v>98.579234972677597</v>
      </c>
      <c r="F31" s="24">
        <f t="shared" si="27"/>
        <v>86592</v>
      </c>
      <c r="H31" s="277" t="s">
        <v>1</v>
      </c>
      <c r="I31" s="278"/>
      <c r="J31" s="38">
        <f>SUM(J21:J30)</f>
        <v>1005163.2000000001</v>
      </c>
      <c r="K31" s="90">
        <f>L31/J31</f>
        <v>0.91362676230088802</v>
      </c>
      <c r="L31" s="38">
        <f>SUM(L21:L30)</f>
        <v>918344</v>
      </c>
      <c r="N31" s="42">
        <v>78480</v>
      </c>
      <c r="O31" s="1">
        <v>0.999</v>
      </c>
      <c r="P31" s="24">
        <f t="shared" si="24"/>
        <v>78401.52</v>
      </c>
      <c r="Q31" s="36">
        <v>96.88073394495413</v>
      </c>
      <c r="R31" s="24">
        <f t="shared" si="25"/>
        <v>76032</v>
      </c>
    </row>
    <row r="32" spans="1:18" ht="14.25" customHeight="1" x14ac:dyDescent="0.2">
      <c r="B32" s="99">
        <v>87840</v>
      </c>
      <c r="C32" s="3">
        <v>0.99990000000000001</v>
      </c>
      <c r="D32" s="24">
        <f t="shared" si="26"/>
        <v>87831.216</v>
      </c>
      <c r="E32" s="36">
        <v>98.579234972677597</v>
      </c>
      <c r="F32" s="24">
        <f t="shared" si="27"/>
        <v>86592</v>
      </c>
      <c r="H32" s="24"/>
      <c r="I32" s="96"/>
      <c r="J32" s="24"/>
      <c r="K32" s="97"/>
      <c r="L32" s="24"/>
      <c r="N32" s="277" t="s">
        <v>1</v>
      </c>
      <c r="O32" s="278"/>
      <c r="P32" s="38">
        <f>SUM(P26:P31)</f>
        <v>453211.74</v>
      </c>
      <c r="Q32" s="90">
        <f>R32/P32</f>
        <v>0.94566394065608272</v>
      </c>
      <c r="R32" s="38">
        <f>SUM(R26:R31)</f>
        <v>428586</v>
      </c>
    </row>
    <row r="33" spans="1:18" x14ac:dyDescent="0.2">
      <c r="B33" s="277" t="s">
        <v>1</v>
      </c>
      <c r="C33" s="278"/>
      <c r="D33" s="100">
        <f>SUM(D27:D32)</f>
        <v>511220.016</v>
      </c>
      <c r="E33" s="71">
        <f>F33/D33</f>
        <v>0.95019753686639685</v>
      </c>
      <c r="F33" s="38">
        <f>SUM(F27:F32)</f>
        <v>485760</v>
      </c>
      <c r="G33" s="45"/>
      <c r="H33" s="282" t="s">
        <v>14</v>
      </c>
      <c r="I33" s="283"/>
      <c r="J33" s="283"/>
      <c r="K33" s="283"/>
      <c r="L33" s="283"/>
      <c r="N33" s="42"/>
      <c r="O33" s="1"/>
      <c r="P33" s="24"/>
      <c r="Q33" s="36"/>
      <c r="R33" s="24"/>
    </row>
    <row r="34" spans="1:18" x14ac:dyDescent="0.2">
      <c r="B34" s="99"/>
      <c r="C34" s="55"/>
      <c r="D34" s="24"/>
      <c r="E34" s="97"/>
      <c r="F34" s="24"/>
      <c r="G34" s="22">
        <v>43782</v>
      </c>
      <c r="H34" s="42">
        <v>144000</v>
      </c>
      <c r="I34" s="1">
        <v>0.80700000000000005</v>
      </c>
      <c r="J34" s="24">
        <f t="shared" ref="J34" si="28">H34*I34</f>
        <v>116208.00000000001</v>
      </c>
      <c r="K34" s="36">
        <v>33.881944444444443</v>
      </c>
      <c r="L34" s="24">
        <f t="shared" ref="L34" si="29">H34*K34/100</f>
        <v>48790</v>
      </c>
      <c r="M34" s="45"/>
      <c r="N34" s="292" t="s">
        <v>31</v>
      </c>
      <c r="O34" s="281"/>
      <c r="P34" s="281"/>
      <c r="Q34" s="281"/>
      <c r="R34" s="281"/>
    </row>
    <row r="35" spans="1:18" ht="12.75" customHeight="1" x14ac:dyDescent="0.2">
      <c r="A35" s="45"/>
      <c r="B35" s="281" t="s">
        <v>34</v>
      </c>
      <c r="C35" s="281"/>
      <c r="D35" s="281"/>
      <c r="E35" s="281"/>
      <c r="F35" s="281"/>
      <c r="H35" s="42">
        <v>144000</v>
      </c>
      <c r="I35" s="1">
        <v>0.97099999999999997</v>
      </c>
      <c r="J35" s="24">
        <f t="shared" ref="J35:J47" si="30">H35*I35</f>
        <v>139824</v>
      </c>
      <c r="K35" s="36">
        <v>91.965277777777771</v>
      </c>
      <c r="L35" s="24">
        <f t="shared" ref="L35:L47" si="31">H35*K35/100</f>
        <v>132430</v>
      </c>
      <c r="M35" s="22">
        <v>43781</v>
      </c>
      <c r="N35" s="42">
        <v>90000</v>
      </c>
      <c r="O35" s="1">
        <v>0.873</v>
      </c>
      <c r="P35" s="24">
        <f t="shared" ref="P35" si="32">N35*O35</f>
        <v>78570</v>
      </c>
      <c r="Q35" s="36">
        <v>49.666666666666664</v>
      </c>
      <c r="R35" s="24">
        <f t="shared" ref="R35" si="33">N35*Q35/100</f>
        <v>44700</v>
      </c>
    </row>
    <row r="36" spans="1:18" x14ac:dyDescent="0.2">
      <c r="A36" s="22">
        <v>43783</v>
      </c>
      <c r="B36" s="99">
        <v>86400</v>
      </c>
      <c r="C36" s="3">
        <v>0.92400000000000004</v>
      </c>
      <c r="D36" s="24">
        <f t="shared" ref="D36" si="34">B36*C36</f>
        <v>79833.600000000006</v>
      </c>
      <c r="E36" s="36">
        <v>32.375</v>
      </c>
      <c r="F36" s="24">
        <f t="shared" ref="F36" si="35">B36*E36/100</f>
        <v>27972</v>
      </c>
      <c r="G36" s="22">
        <v>43783</v>
      </c>
      <c r="H36" s="42">
        <v>144000</v>
      </c>
      <c r="I36" s="1">
        <v>0.96399999999999997</v>
      </c>
      <c r="J36" s="24">
        <f t="shared" si="30"/>
        <v>138816</v>
      </c>
      <c r="K36" s="36">
        <v>91.965277777777771</v>
      </c>
      <c r="L36" s="24">
        <f t="shared" si="31"/>
        <v>132430</v>
      </c>
      <c r="N36" s="42">
        <v>90000</v>
      </c>
      <c r="O36" s="1">
        <v>0.999</v>
      </c>
      <c r="P36" s="24">
        <f t="shared" ref="P36:P40" si="36">N36*O36</f>
        <v>89910</v>
      </c>
      <c r="Q36" s="36">
        <v>97.346666666666664</v>
      </c>
      <c r="R36" s="24">
        <f t="shared" ref="R36:R40" si="37">N36*Q36/100</f>
        <v>87612</v>
      </c>
    </row>
    <row r="37" spans="1:18" x14ac:dyDescent="0.2">
      <c r="B37" s="99">
        <v>86400</v>
      </c>
      <c r="C37" s="3">
        <v>0.98</v>
      </c>
      <c r="D37" s="24">
        <f t="shared" ref="D37:D43" si="38">B37*C37</f>
        <v>84672</v>
      </c>
      <c r="E37" s="36">
        <v>94.037037037037038</v>
      </c>
      <c r="F37" s="24">
        <f t="shared" ref="F37:F43" si="39">B37*E37/100</f>
        <v>81248</v>
      </c>
      <c r="H37" s="42">
        <v>144000</v>
      </c>
      <c r="I37" s="1">
        <v>0.97699999999999998</v>
      </c>
      <c r="J37" s="24">
        <f t="shared" si="30"/>
        <v>140688</v>
      </c>
      <c r="K37" s="36">
        <v>96.805555555555557</v>
      </c>
      <c r="L37" s="24">
        <f t="shared" si="31"/>
        <v>139400</v>
      </c>
      <c r="M37" s="22">
        <v>43782</v>
      </c>
      <c r="N37" s="42">
        <v>90000</v>
      </c>
      <c r="O37" s="1">
        <v>0.96399999999999997</v>
      </c>
      <c r="P37" s="24">
        <f t="shared" si="36"/>
        <v>86760</v>
      </c>
      <c r="Q37" s="36">
        <v>89.4</v>
      </c>
      <c r="R37" s="24">
        <f t="shared" si="37"/>
        <v>80460.000000000015</v>
      </c>
    </row>
    <row r="38" spans="1:18" ht="12.75" customHeight="1" x14ac:dyDescent="0.2">
      <c r="A38" s="22">
        <v>43784</v>
      </c>
      <c r="B38" s="99">
        <v>86400</v>
      </c>
      <c r="C38" s="3">
        <v>0.98299999999999998</v>
      </c>
      <c r="D38" s="24">
        <f t="shared" si="38"/>
        <v>84931.199999999997</v>
      </c>
      <c r="E38" s="36">
        <v>92.5</v>
      </c>
      <c r="F38" s="24">
        <f t="shared" si="39"/>
        <v>79920</v>
      </c>
      <c r="G38" s="22">
        <v>43784</v>
      </c>
      <c r="H38" s="42">
        <v>144000</v>
      </c>
      <c r="I38" s="1">
        <v>0.97699999999999998</v>
      </c>
      <c r="J38" s="24">
        <f t="shared" si="30"/>
        <v>140688</v>
      </c>
      <c r="K38" s="36">
        <v>91.965277777777771</v>
      </c>
      <c r="L38" s="24">
        <f t="shared" si="31"/>
        <v>132430</v>
      </c>
      <c r="N38" s="42">
        <v>90000</v>
      </c>
      <c r="O38" s="1">
        <v>0.97799999999999998</v>
      </c>
      <c r="P38" s="24">
        <f t="shared" si="36"/>
        <v>88020</v>
      </c>
      <c r="Q38" s="36">
        <v>91.38666666666667</v>
      </c>
      <c r="R38" s="24">
        <f t="shared" si="37"/>
        <v>82248</v>
      </c>
    </row>
    <row r="39" spans="1:18" x14ac:dyDescent="0.2">
      <c r="B39" s="99">
        <v>86400</v>
      </c>
      <c r="C39" s="3">
        <v>0.999</v>
      </c>
      <c r="D39" s="24">
        <f t="shared" si="38"/>
        <v>86313.600000000006</v>
      </c>
      <c r="E39" s="36">
        <v>99.4375</v>
      </c>
      <c r="F39" s="24">
        <f t="shared" si="39"/>
        <v>85914</v>
      </c>
      <c r="H39" s="42">
        <v>144000</v>
      </c>
      <c r="I39" s="1">
        <v>0.96099999999999997</v>
      </c>
      <c r="J39" s="24">
        <f t="shared" si="30"/>
        <v>138384</v>
      </c>
      <c r="K39" s="36">
        <v>91.965277777777771</v>
      </c>
      <c r="L39" s="24">
        <f t="shared" si="31"/>
        <v>132430</v>
      </c>
      <c r="M39" s="22">
        <v>43783</v>
      </c>
      <c r="N39" s="42">
        <v>90000</v>
      </c>
      <c r="O39" s="1">
        <v>0.95799999999999996</v>
      </c>
      <c r="P39" s="24">
        <f t="shared" si="36"/>
        <v>86220</v>
      </c>
      <c r="Q39" s="36">
        <v>91.38666666666667</v>
      </c>
      <c r="R39" s="24">
        <f t="shared" si="37"/>
        <v>82248</v>
      </c>
    </row>
    <row r="40" spans="1:18" x14ac:dyDescent="0.2">
      <c r="A40" s="22">
        <v>43785</v>
      </c>
      <c r="B40" s="99">
        <v>86400</v>
      </c>
      <c r="C40" s="3">
        <v>0.97899999999999998</v>
      </c>
      <c r="D40" s="24">
        <f t="shared" si="38"/>
        <v>84585.599999999991</v>
      </c>
      <c r="E40" s="36">
        <v>97.125</v>
      </c>
      <c r="F40" s="24">
        <f t="shared" si="39"/>
        <v>83916</v>
      </c>
      <c r="G40" s="22">
        <v>43785</v>
      </c>
      <c r="H40" s="42">
        <v>144000</v>
      </c>
      <c r="I40" s="1">
        <v>0.95699999999999996</v>
      </c>
      <c r="J40" s="24">
        <f t="shared" si="30"/>
        <v>137808</v>
      </c>
      <c r="K40" s="36">
        <v>91.965277777777771</v>
      </c>
      <c r="L40" s="24">
        <f t="shared" si="31"/>
        <v>132430</v>
      </c>
      <c r="N40" s="42">
        <v>90000</v>
      </c>
      <c r="O40" s="1">
        <v>0.99990000000000001</v>
      </c>
      <c r="P40" s="24">
        <f t="shared" si="36"/>
        <v>89991</v>
      </c>
      <c r="Q40" s="36">
        <v>99.333333333333329</v>
      </c>
      <c r="R40" s="24">
        <f t="shared" si="37"/>
        <v>89400</v>
      </c>
    </row>
    <row r="41" spans="1:18" x14ac:dyDescent="0.2">
      <c r="B41" s="99">
        <v>86400</v>
      </c>
      <c r="C41" s="3">
        <v>0.999</v>
      </c>
      <c r="D41" s="24">
        <f t="shared" si="38"/>
        <v>86313.600000000006</v>
      </c>
      <c r="E41" s="36">
        <v>99.4375</v>
      </c>
      <c r="F41" s="24">
        <f t="shared" si="39"/>
        <v>85914</v>
      </c>
      <c r="H41" s="42">
        <v>144000</v>
      </c>
      <c r="I41" s="1">
        <v>0.97499999999999998</v>
      </c>
      <c r="J41" s="24">
        <f t="shared" si="30"/>
        <v>140400</v>
      </c>
      <c r="K41" s="36">
        <v>91.965277777777771</v>
      </c>
      <c r="L41" s="24">
        <f t="shared" si="31"/>
        <v>132430</v>
      </c>
      <c r="N41" s="277" t="s">
        <v>1</v>
      </c>
      <c r="O41" s="278"/>
      <c r="P41" s="38">
        <f>SUM(P35:P40)</f>
        <v>519471</v>
      </c>
      <c r="Q41" s="90">
        <f>R41/P41</f>
        <v>0.8983523623070393</v>
      </c>
      <c r="R41" s="38">
        <f>SUM(R35:R40)</f>
        <v>466668</v>
      </c>
    </row>
    <row r="42" spans="1:18" x14ac:dyDescent="0.2">
      <c r="A42" s="22">
        <v>43786</v>
      </c>
      <c r="B42" s="99">
        <v>86400</v>
      </c>
      <c r="C42" s="3">
        <v>0.999</v>
      </c>
      <c r="D42" s="24">
        <f t="shared" si="38"/>
        <v>86313.600000000006</v>
      </c>
      <c r="E42" s="36">
        <v>99.4375</v>
      </c>
      <c r="F42" s="24">
        <f t="shared" si="39"/>
        <v>85914</v>
      </c>
      <c r="G42" s="22">
        <v>43786</v>
      </c>
      <c r="H42" s="42">
        <v>144000</v>
      </c>
      <c r="I42" s="1">
        <v>0.98699999999999999</v>
      </c>
      <c r="J42" s="24">
        <f t="shared" si="30"/>
        <v>142128</v>
      </c>
      <c r="K42" s="36">
        <v>91.965277777777771</v>
      </c>
      <c r="L42" s="24">
        <f t="shared" si="31"/>
        <v>132430</v>
      </c>
      <c r="N42" s="42"/>
      <c r="O42" s="1"/>
      <c r="P42" s="24"/>
      <c r="Q42" s="36"/>
      <c r="R42" s="24"/>
    </row>
    <row r="43" spans="1:18" ht="14.25" customHeight="1" x14ac:dyDescent="0.2">
      <c r="B43" s="99">
        <v>86400</v>
      </c>
      <c r="C43" s="3">
        <v>0.999</v>
      </c>
      <c r="D43" s="24">
        <f t="shared" si="38"/>
        <v>86313.600000000006</v>
      </c>
      <c r="E43" s="36">
        <v>99.4375</v>
      </c>
      <c r="F43" s="24">
        <f t="shared" si="39"/>
        <v>85914</v>
      </c>
      <c r="H43" s="42">
        <v>144000</v>
      </c>
      <c r="I43" s="1">
        <v>0.97499999999999998</v>
      </c>
      <c r="J43" s="24">
        <f t="shared" si="30"/>
        <v>140400</v>
      </c>
      <c r="K43" s="36">
        <v>91.965277777777771</v>
      </c>
      <c r="L43" s="24">
        <f t="shared" si="31"/>
        <v>132430</v>
      </c>
      <c r="M43" s="45"/>
      <c r="N43" s="281" t="s">
        <v>32</v>
      </c>
      <c r="O43" s="281"/>
      <c r="P43" s="281"/>
      <c r="Q43" s="281"/>
      <c r="R43" s="281"/>
    </row>
    <row r="44" spans="1:18" x14ac:dyDescent="0.2">
      <c r="B44" s="277" t="s">
        <v>1</v>
      </c>
      <c r="C44" s="278"/>
      <c r="D44" s="100">
        <f>SUM(D36:D43)</f>
        <v>679276.79999999993</v>
      </c>
      <c r="E44" s="71">
        <f>F44/D44</f>
        <v>0.90789498478381725</v>
      </c>
      <c r="F44" s="38">
        <f>SUM(F36:F43)</f>
        <v>616712</v>
      </c>
      <c r="G44" s="22">
        <v>43787</v>
      </c>
      <c r="H44" s="42">
        <v>145440</v>
      </c>
      <c r="I44" s="1">
        <v>0.98799999999999999</v>
      </c>
      <c r="J44" s="24">
        <f t="shared" si="30"/>
        <v>143694.72</v>
      </c>
      <c r="K44" s="36">
        <v>91.0547304730473</v>
      </c>
      <c r="L44" s="24">
        <f t="shared" si="31"/>
        <v>132430</v>
      </c>
      <c r="M44" s="22">
        <v>43784</v>
      </c>
      <c r="N44" s="42">
        <v>75600</v>
      </c>
      <c r="O44" s="1">
        <v>0.89600000000000002</v>
      </c>
      <c r="P44" s="24">
        <f t="shared" ref="P44:P51" si="40">N44*O44</f>
        <v>67737.600000000006</v>
      </c>
      <c r="Q44" s="36">
        <v>36.833333333333336</v>
      </c>
      <c r="R44" s="24">
        <f t="shared" ref="R44:R51" si="41">N44*Q44/100</f>
        <v>27846</v>
      </c>
    </row>
    <row r="45" spans="1:18" x14ac:dyDescent="0.2">
      <c r="B45" s="42"/>
      <c r="C45" s="3"/>
      <c r="D45" s="24"/>
      <c r="E45" s="36"/>
      <c r="F45" s="24"/>
      <c r="H45" s="42">
        <v>146880</v>
      </c>
      <c r="I45" s="1">
        <v>0.97799999999999998</v>
      </c>
      <c r="J45" s="24">
        <f t="shared" si="30"/>
        <v>143648.63999999998</v>
      </c>
      <c r="K45" s="36">
        <v>94.907407407407405</v>
      </c>
      <c r="L45" s="24">
        <f t="shared" si="31"/>
        <v>139400</v>
      </c>
      <c r="N45" s="42">
        <v>75600</v>
      </c>
      <c r="O45" s="1">
        <v>0.96599999999999997</v>
      </c>
      <c r="P45" s="24">
        <f t="shared" si="40"/>
        <v>73029.599999999991</v>
      </c>
      <c r="Q45" s="36">
        <v>82.333333333333343</v>
      </c>
      <c r="R45" s="24">
        <f t="shared" si="41"/>
        <v>62244.000000000007</v>
      </c>
    </row>
    <row r="46" spans="1:18" ht="12.75" customHeight="1" x14ac:dyDescent="0.2">
      <c r="A46" s="45"/>
      <c r="B46" s="281" t="s">
        <v>35</v>
      </c>
      <c r="C46" s="281"/>
      <c r="D46" s="281"/>
      <c r="E46" s="281"/>
      <c r="F46" s="281"/>
      <c r="G46" s="22">
        <v>43788</v>
      </c>
      <c r="H46" s="42">
        <v>146880</v>
      </c>
      <c r="I46" s="1">
        <v>0.97299999999999998</v>
      </c>
      <c r="J46" s="24">
        <f t="shared" si="30"/>
        <v>142914.23999999999</v>
      </c>
      <c r="K46" s="36">
        <v>94.907407407407405</v>
      </c>
      <c r="L46" s="24">
        <f t="shared" si="31"/>
        <v>139400</v>
      </c>
      <c r="M46" s="22">
        <v>43785</v>
      </c>
      <c r="N46" s="42">
        <v>75600</v>
      </c>
      <c r="O46" s="1">
        <v>0.94699999999999995</v>
      </c>
      <c r="P46" s="24">
        <f t="shared" si="40"/>
        <v>71593.2</v>
      </c>
      <c r="Q46" s="36">
        <v>84.5</v>
      </c>
      <c r="R46" s="24">
        <f t="shared" si="41"/>
        <v>63882</v>
      </c>
    </row>
    <row r="47" spans="1:18" ht="12.75" customHeight="1" x14ac:dyDescent="0.2">
      <c r="A47" s="22">
        <v>43787</v>
      </c>
      <c r="B47" s="42">
        <v>84960</v>
      </c>
      <c r="C47" s="3">
        <v>0.97499999999999998</v>
      </c>
      <c r="D47" s="24">
        <f t="shared" ref="D47" si="42">B47*C47</f>
        <v>82836</v>
      </c>
      <c r="E47" s="36">
        <v>91.716101694915253</v>
      </c>
      <c r="F47" s="24">
        <f t="shared" ref="F47" si="43">B47*E47/100</f>
        <v>77922</v>
      </c>
      <c r="H47" s="42">
        <v>146880</v>
      </c>
      <c r="I47" s="1">
        <v>0.98399999999999999</v>
      </c>
      <c r="J47" s="24">
        <f t="shared" si="30"/>
        <v>144529.91999999998</v>
      </c>
      <c r="K47" s="36">
        <v>90.162037037037038</v>
      </c>
      <c r="L47" s="24">
        <f t="shared" si="31"/>
        <v>132430</v>
      </c>
      <c r="N47" s="42">
        <v>75600</v>
      </c>
      <c r="O47" s="1">
        <v>0.97</v>
      </c>
      <c r="P47" s="24">
        <f t="shared" si="40"/>
        <v>73332</v>
      </c>
      <c r="Q47" s="36">
        <v>91</v>
      </c>
      <c r="R47" s="24">
        <f t="shared" si="41"/>
        <v>68796</v>
      </c>
    </row>
    <row r="48" spans="1:18" ht="14.25" customHeight="1" x14ac:dyDescent="0.2">
      <c r="B48" s="42">
        <v>83520</v>
      </c>
      <c r="C48" s="3">
        <v>0.98299999999999998</v>
      </c>
      <c r="D48" s="24">
        <f t="shared" ref="D48:D60" si="44">B48*C48</f>
        <v>82100.160000000003</v>
      </c>
      <c r="E48" s="36">
        <v>95.689655172413794</v>
      </c>
      <c r="F48" s="24">
        <f t="shared" ref="F48:F60" si="45">B48*E48/100</f>
        <v>79920</v>
      </c>
      <c r="H48" s="277" t="s">
        <v>1</v>
      </c>
      <c r="I48" s="278"/>
      <c r="J48" s="38">
        <f>SUM(J34:J47)</f>
        <v>1950131.5199999998</v>
      </c>
      <c r="K48" s="90">
        <f>L48/J48</f>
        <v>0.91854830386003927</v>
      </c>
      <c r="L48" s="38">
        <f>SUM(L34:L47)</f>
        <v>1791290</v>
      </c>
      <c r="M48" s="22">
        <v>43786</v>
      </c>
      <c r="N48" s="42">
        <v>75600</v>
      </c>
      <c r="O48" s="1">
        <v>0.92900000000000005</v>
      </c>
      <c r="P48" s="24">
        <f t="shared" si="40"/>
        <v>70232.400000000009</v>
      </c>
      <c r="Q48" s="36">
        <v>82.333333333333343</v>
      </c>
      <c r="R48" s="24">
        <f t="shared" si="41"/>
        <v>62244.000000000007</v>
      </c>
    </row>
    <row r="49" spans="1:18" ht="12.75" customHeight="1" x14ac:dyDescent="0.2">
      <c r="A49" s="22">
        <v>43788</v>
      </c>
      <c r="B49" s="42">
        <v>83520</v>
      </c>
      <c r="C49" s="3">
        <v>0.97499999999999998</v>
      </c>
      <c r="D49" s="24">
        <f t="shared" si="44"/>
        <v>81432</v>
      </c>
      <c r="E49" s="36">
        <v>93.297413793103445</v>
      </c>
      <c r="F49" s="24">
        <f t="shared" si="45"/>
        <v>77922</v>
      </c>
      <c r="H49" s="24"/>
      <c r="I49" s="96"/>
      <c r="J49" s="24"/>
      <c r="K49" s="97"/>
      <c r="L49" s="24"/>
      <c r="N49" s="42">
        <v>75600</v>
      </c>
      <c r="O49" s="1">
        <v>0.96199999999999997</v>
      </c>
      <c r="P49" s="24">
        <f t="shared" si="40"/>
        <v>72727.199999999997</v>
      </c>
      <c r="Q49" s="36">
        <v>88.833333333333329</v>
      </c>
      <c r="R49" s="24">
        <f t="shared" si="41"/>
        <v>67158</v>
      </c>
    </row>
    <row r="50" spans="1:18" x14ac:dyDescent="0.2">
      <c r="B50" s="42">
        <v>83520</v>
      </c>
      <c r="C50" s="3">
        <v>0.99299999999999999</v>
      </c>
      <c r="D50" s="24">
        <f t="shared" si="44"/>
        <v>82935.360000000001</v>
      </c>
      <c r="E50" s="36">
        <v>95.689655172413794</v>
      </c>
      <c r="F50" s="24">
        <f t="shared" si="45"/>
        <v>79920</v>
      </c>
      <c r="G50" s="45"/>
      <c r="H50" s="282" t="s">
        <v>13</v>
      </c>
      <c r="I50" s="283"/>
      <c r="J50" s="283"/>
      <c r="K50" s="283"/>
      <c r="L50" s="283"/>
      <c r="M50" s="22">
        <v>43787</v>
      </c>
      <c r="N50" s="42">
        <v>75600</v>
      </c>
      <c r="O50" s="1">
        <v>0.98499999999999999</v>
      </c>
      <c r="P50" s="24">
        <f t="shared" si="40"/>
        <v>74466</v>
      </c>
      <c r="Q50" s="36">
        <v>91</v>
      </c>
      <c r="R50" s="24">
        <f t="shared" si="41"/>
        <v>68796</v>
      </c>
    </row>
    <row r="51" spans="1:18" x14ac:dyDescent="0.2">
      <c r="A51" s="22">
        <v>43789</v>
      </c>
      <c r="B51" s="42">
        <v>83520</v>
      </c>
      <c r="C51" s="3">
        <v>0.98299999999999998</v>
      </c>
      <c r="D51" s="24">
        <f t="shared" si="44"/>
        <v>82100.160000000003</v>
      </c>
      <c r="E51" s="36">
        <v>95.689655172413794</v>
      </c>
      <c r="F51" s="24">
        <f t="shared" si="45"/>
        <v>79920</v>
      </c>
      <c r="G51" s="22">
        <v>43789</v>
      </c>
      <c r="H51" s="23">
        <v>100800</v>
      </c>
      <c r="I51" s="1">
        <v>0.88100000000000001</v>
      </c>
      <c r="J51" s="24">
        <f t="shared" ref="J51" si="46">H51*I51</f>
        <v>88804.800000000003</v>
      </c>
      <c r="K51" s="36">
        <v>57.857142857142861</v>
      </c>
      <c r="L51" s="24">
        <f t="shared" ref="L51" si="47">H51*K51/100</f>
        <v>58320</v>
      </c>
      <c r="N51" s="42">
        <v>75600</v>
      </c>
      <c r="O51" s="1">
        <v>0.98299999999999998</v>
      </c>
      <c r="P51" s="24">
        <f t="shared" si="40"/>
        <v>74314.8</v>
      </c>
      <c r="Q51" s="36">
        <v>93.166666666666657</v>
      </c>
      <c r="R51" s="24">
        <f t="shared" si="41"/>
        <v>70433.999999999985</v>
      </c>
    </row>
    <row r="52" spans="1:18" x14ac:dyDescent="0.2">
      <c r="B52" s="42">
        <v>83520</v>
      </c>
      <c r="C52" s="3">
        <v>0.99099999999999999</v>
      </c>
      <c r="D52" s="24">
        <f t="shared" si="44"/>
        <v>82768.319999999992</v>
      </c>
      <c r="E52" s="36">
        <v>95.689655172413794</v>
      </c>
      <c r="F52" s="24">
        <f t="shared" si="45"/>
        <v>79920</v>
      </c>
      <c r="H52" s="23">
        <v>100800</v>
      </c>
      <c r="I52" s="1">
        <v>0.98599999999999999</v>
      </c>
      <c r="J52" s="24">
        <f t="shared" ref="J52:J72" si="48">H52*I52</f>
        <v>99388.800000000003</v>
      </c>
      <c r="K52" s="36">
        <v>94.017857142857139</v>
      </c>
      <c r="L52" s="24">
        <f t="shared" ref="L52:L72" si="49">H52*K52/100</f>
        <v>94770</v>
      </c>
      <c r="N52" s="277" t="s">
        <v>1</v>
      </c>
      <c r="O52" s="278"/>
      <c r="P52" s="38">
        <f>SUM(P44:P51)</f>
        <v>577432.80000000005</v>
      </c>
      <c r="Q52" s="90">
        <f>R52/P52</f>
        <v>0.85100811730819581</v>
      </c>
      <c r="R52" s="38">
        <f>SUM(R44:R51)</f>
        <v>491400</v>
      </c>
    </row>
    <row r="53" spans="1:18" x14ac:dyDescent="0.2">
      <c r="A53" s="22">
        <v>43790</v>
      </c>
      <c r="B53" s="42">
        <v>83520</v>
      </c>
      <c r="C53" s="3">
        <v>0.97399999999999998</v>
      </c>
      <c r="D53" s="24">
        <f t="shared" si="44"/>
        <v>81348.479999999996</v>
      </c>
      <c r="E53" s="36">
        <v>95.689655172413794</v>
      </c>
      <c r="F53" s="24">
        <f t="shared" si="45"/>
        <v>79920</v>
      </c>
      <c r="G53" s="22">
        <v>43790</v>
      </c>
      <c r="H53" s="23">
        <v>100800</v>
      </c>
      <c r="I53" s="1">
        <v>0.97899999999999998</v>
      </c>
      <c r="J53" s="24">
        <f t="shared" si="48"/>
        <v>98683.199999999997</v>
      </c>
      <c r="K53" s="36">
        <v>94.017857142857139</v>
      </c>
      <c r="L53" s="24">
        <f t="shared" si="49"/>
        <v>94770</v>
      </c>
      <c r="N53" s="42"/>
      <c r="O53" s="1"/>
      <c r="P53" s="24"/>
      <c r="Q53" s="36"/>
      <c r="R53" s="24"/>
    </row>
    <row r="54" spans="1:18" x14ac:dyDescent="0.2">
      <c r="B54" s="42">
        <v>83520</v>
      </c>
      <c r="C54" s="3">
        <v>0.98199999999999998</v>
      </c>
      <c r="D54" s="24">
        <f t="shared" si="44"/>
        <v>82016.639999999999</v>
      </c>
      <c r="E54" s="36">
        <v>95.689655172413794</v>
      </c>
      <c r="F54" s="24">
        <f t="shared" si="45"/>
        <v>79920</v>
      </c>
      <c r="H54" s="23">
        <v>100800</v>
      </c>
      <c r="I54" s="1">
        <v>0.999</v>
      </c>
      <c r="J54" s="24">
        <f t="shared" si="48"/>
        <v>100699.2</v>
      </c>
      <c r="K54" s="36">
        <v>97.633928571428569</v>
      </c>
      <c r="L54" s="24">
        <f t="shared" si="49"/>
        <v>98415</v>
      </c>
      <c r="M54" s="45"/>
      <c r="N54" s="281" t="s">
        <v>36</v>
      </c>
      <c r="O54" s="281"/>
      <c r="P54" s="281"/>
      <c r="Q54" s="281"/>
      <c r="R54" s="281"/>
    </row>
    <row r="55" spans="1:18" x14ac:dyDescent="0.2">
      <c r="A55" s="22">
        <v>43791</v>
      </c>
      <c r="B55" s="42">
        <v>83520</v>
      </c>
      <c r="C55" s="3">
        <v>0.97699999999999998</v>
      </c>
      <c r="D55" s="24">
        <f t="shared" si="44"/>
        <v>81599.039999999994</v>
      </c>
      <c r="E55" s="36">
        <v>93.297413793103445</v>
      </c>
      <c r="F55" s="24">
        <f t="shared" si="45"/>
        <v>77922</v>
      </c>
      <c r="G55" s="22">
        <v>43791</v>
      </c>
      <c r="H55" s="23">
        <v>100800</v>
      </c>
      <c r="I55" s="1">
        <v>0.999</v>
      </c>
      <c r="J55" s="24">
        <f t="shared" si="48"/>
        <v>100699.2</v>
      </c>
      <c r="K55" s="36">
        <v>97.633928571428569</v>
      </c>
      <c r="L55" s="24">
        <f t="shared" si="49"/>
        <v>98415</v>
      </c>
      <c r="M55" s="22">
        <v>43788</v>
      </c>
      <c r="N55" s="42">
        <v>74880</v>
      </c>
      <c r="O55" s="1">
        <v>0.89300000000000002</v>
      </c>
      <c r="P55" s="24">
        <f t="shared" ref="P55" si="50">N55*O55</f>
        <v>66867.839999999997</v>
      </c>
      <c r="Q55" s="36">
        <v>48.46153846153846</v>
      </c>
      <c r="R55" s="24">
        <f t="shared" ref="R55" si="51">N55*Q55/100</f>
        <v>36288</v>
      </c>
    </row>
    <row r="56" spans="1:18" x14ac:dyDescent="0.2">
      <c r="B56" s="42">
        <v>83520</v>
      </c>
      <c r="C56" s="3">
        <v>0.97599999999999998</v>
      </c>
      <c r="D56" s="24">
        <f t="shared" si="44"/>
        <v>81515.520000000004</v>
      </c>
      <c r="E56" s="36">
        <v>95.689655172413794</v>
      </c>
      <c r="F56" s="24">
        <f t="shared" si="45"/>
        <v>79920</v>
      </c>
      <c r="H56" s="23">
        <v>100800</v>
      </c>
      <c r="I56" s="1">
        <v>0.98399999999999999</v>
      </c>
      <c r="J56" s="24">
        <f t="shared" si="48"/>
        <v>99187.199999999997</v>
      </c>
      <c r="K56" s="36">
        <v>97.633928571428569</v>
      </c>
      <c r="L56" s="24">
        <f t="shared" si="49"/>
        <v>98415</v>
      </c>
      <c r="N56" s="42">
        <v>74880</v>
      </c>
      <c r="O56" s="1">
        <v>0.97599999999999998</v>
      </c>
      <c r="P56" s="24">
        <f t="shared" ref="P56:P60" si="52">N56*O56</f>
        <v>73082.880000000005</v>
      </c>
      <c r="Q56" s="36">
        <v>88.84615384615384</v>
      </c>
      <c r="R56" s="24">
        <f t="shared" ref="R56:R60" si="53">N56*Q56/100</f>
        <v>66527.999999999985</v>
      </c>
    </row>
    <row r="57" spans="1:18" x14ac:dyDescent="0.2">
      <c r="A57" s="22">
        <v>43792</v>
      </c>
      <c r="B57" s="42">
        <v>83520</v>
      </c>
      <c r="C57" s="3">
        <v>0.97399999999999998</v>
      </c>
      <c r="D57" s="24">
        <f t="shared" si="44"/>
        <v>81348.479999999996</v>
      </c>
      <c r="E57" s="36">
        <v>93.297413793103445</v>
      </c>
      <c r="F57" s="24">
        <f t="shared" si="45"/>
        <v>77922</v>
      </c>
      <c r="G57" s="22">
        <v>43792</v>
      </c>
      <c r="H57" s="23">
        <v>100800</v>
      </c>
      <c r="I57" s="1">
        <v>0.97499999999999998</v>
      </c>
      <c r="J57" s="24">
        <f t="shared" si="48"/>
        <v>98280</v>
      </c>
      <c r="K57" s="36">
        <v>94.017857142857139</v>
      </c>
      <c r="L57" s="24">
        <f t="shared" si="49"/>
        <v>94770</v>
      </c>
      <c r="M57" s="22">
        <v>43789</v>
      </c>
      <c r="N57" s="42">
        <v>74880</v>
      </c>
      <c r="O57" s="1">
        <v>0.98699999999999999</v>
      </c>
      <c r="P57" s="24">
        <f t="shared" si="52"/>
        <v>73906.559999999998</v>
      </c>
      <c r="Q57" s="36">
        <v>96.92307692307692</v>
      </c>
      <c r="R57" s="24">
        <f t="shared" si="53"/>
        <v>72576</v>
      </c>
    </row>
    <row r="58" spans="1:18" x14ac:dyDescent="0.2">
      <c r="B58" s="42">
        <v>83520</v>
      </c>
      <c r="C58" s="3">
        <v>0.97799999999999998</v>
      </c>
      <c r="D58" s="24">
        <f t="shared" si="44"/>
        <v>81682.559999999998</v>
      </c>
      <c r="E58" s="36">
        <v>93.297413793103445</v>
      </c>
      <c r="F58" s="24">
        <f t="shared" si="45"/>
        <v>77922</v>
      </c>
      <c r="H58" s="23">
        <v>100800</v>
      </c>
      <c r="I58" s="1">
        <v>0.97199999999999998</v>
      </c>
      <c r="J58" s="24">
        <f t="shared" si="48"/>
        <v>97977.599999999991</v>
      </c>
      <c r="K58" s="36">
        <v>94.017857142857139</v>
      </c>
      <c r="L58" s="24">
        <f t="shared" si="49"/>
        <v>94770</v>
      </c>
      <c r="N58" s="42">
        <v>74880</v>
      </c>
      <c r="O58" s="1">
        <v>0.98199999999999998</v>
      </c>
      <c r="P58" s="24">
        <f t="shared" si="52"/>
        <v>73532.160000000003</v>
      </c>
      <c r="Q58" s="36">
        <v>94.230769230769226</v>
      </c>
      <c r="R58" s="24">
        <f t="shared" si="53"/>
        <v>70560</v>
      </c>
    </row>
    <row r="59" spans="1:18" ht="14.25" customHeight="1" x14ac:dyDescent="0.2">
      <c r="A59" s="22">
        <v>43793</v>
      </c>
      <c r="B59" s="42">
        <v>83520</v>
      </c>
      <c r="C59" s="3">
        <v>0.999</v>
      </c>
      <c r="D59" s="24">
        <f t="shared" si="44"/>
        <v>83436.479999999996</v>
      </c>
      <c r="E59" s="36">
        <v>98.081896551724128</v>
      </c>
      <c r="F59" s="24">
        <f t="shared" si="45"/>
        <v>81917.999999999985</v>
      </c>
      <c r="G59" s="22">
        <v>43793</v>
      </c>
      <c r="H59" s="23">
        <v>100800</v>
      </c>
      <c r="I59" s="1">
        <v>0.97699999999999998</v>
      </c>
      <c r="J59" s="24">
        <f t="shared" si="48"/>
        <v>98481.599999999991</v>
      </c>
      <c r="K59" s="36">
        <v>94.017857142857139</v>
      </c>
      <c r="L59" s="24">
        <f t="shared" si="49"/>
        <v>94770</v>
      </c>
      <c r="M59" s="22">
        <v>43790</v>
      </c>
      <c r="N59" s="42">
        <v>74880</v>
      </c>
      <c r="O59" s="1">
        <v>0.97199999999999998</v>
      </c>
      <c r="P59" s="24">
        <f t="shared" si="52"/>
        <v>72783.360000000001</v>
      </c>
      <c r="Q59" s="36">
        <v>94.230769230769226</v>
      </c>
      <c r="R59" s="24">
        <f t="shared" si="53"/>
        <v>70560</v>
      </c>
    </row>
    <row r="60" spans="1:18" x14ac:dyDescent="0.2">
      <c r="B60" s="42">
        <v>83520</v>
      </c>
      <c r="C60" s="3">
        <v>0.998</v>
      </c>
      <c r="D60" s="24">
        <f t="shared" si="44"/>
        <v>83352.960000000006</v>
      </c>
      <c r="E60" s="36">
        <v>98.081896551724128</v>
      </c>
      <c r="F60" s="24">
        <f t="shared" si="45"/>
        <v>81917.999999999985</v>
      </c>
      <c r="H60" s="23">
        <v>100800</v>
      </c>
      <c r="I60" s="1">
        <v>0.97899999999999998</v>
      </c>
      <c r="J60" s="24">
        <f t="shared" si="48"/>
        <v>98683.199999999997</v>
      </c>
      <c r="K60" s="36">
        <v>94.017857142857139</v>
      </c>
      <c r="L60" s="24">
        <f t="shared" si="49"/>
        <v>94770</v>
      </c>
      <c r="N60" s="42">
        <v>74880</v>
      </c>
      <c r="O60" s="1">
        <v>0.97</v>
      </c>
      <c r="P60" s="24">
        <f t="shared" si="52"/>
        <v>72633.599999999991</v>
      </c>
      <c r="Q60" s="36">
        <v>94.230769230769226</v>
      </c>
      <c r="R60" s="24">
        <f t="shared" si="53"/>
        <v>70560</v>
      </c>
    </row>
    <row r="61" spans="1:18" x14ac:dyDescent="0.2">
      <c r="B61" s="277" t="s">
        <v>1</v>
      </c>
      <c r="C61" s="278"/>
      <c r="D61" s="102">
        <f>SUM(D47:D60)</f>
        <v>1150472.1600000001</v>
      </c>
      <c r="E61" s="71">
        <f>F61/D61</f>
        <v>0.96732979614213332</v>
      </c>
      <c r="F61" s="38">
        <f>SUM(F47:F60)</f>
        <v>1112886</v>
      </c>
      <c r="G61" s="22">
        <v>43794</v>
      </c>
      <c r="H61" s="23">
        <v>100800</v>
      </c>
      <c r="I61" s="1">
        <v>0.97599999999999998</v>
      </c>
      <c r="J61" s="24">
        <f t="shared" si="48"/>
        <v>98380.800000000003</v>
      </c>
      <c r="K61" s="36">
        <v>94.017857142857139</v>
      </c>
      <c r="L61" s="24">
        <f t="shared" si="49"/>
        <v>94770</v>
      </c>
      <c r="N61" s="277" t="s">
        <v>1</v>
      </c>
      <c r="O61" s="278"/>
      <c r="P61" s="38">
        <f>SUM(P55:P60)</f>
        <v>432806.39999999997</v>
      </c>
      <c r="Q61" s="90">
        <f>R61/P61</f>
        <v>0.89433058291189782</v>
      </c>
      <c r="R61" s="38">
        <f>SUM(R55:R60)</f>
        <v>387072</v>
      </c>
    </row>
    <row r="62" spans="1:18" x14ac:dyDescent="0.2">
      <c r="B62" s="42"/>
      <c r="C62" s="3"/>
      <c r="D62" s="24"/>
      <c r="E62" s="36"/>
      <c r="F62" s="24"/>
      <c r="H62" s="23">
        <v>100800</v>
      </c>
      <c r="I62" s="1">
        <v>0.97699999999999998</v>
      </c>
      <c r="J62" s="24">
        <f t="shared" si="48"/>
        <v>98481.599999999991</v>
      </c>
      <c r="K62" s="36">
        <v>97.633928571428569</v>
      </c>
      <c r="L62" s="24">
        <f t="shared" si="49"/>
        <v>98415</v>
      </c>
      <c r="N62" s="42"/>
      <c r="O62" s="1"/>
      <c r="P62" s="24"/>
      <c r="Q62" s="36"/>
      <c r="R62" s="24"/>
    </row>
    <row r="63" spans="1:18" ht="12.75" customHeight="1" x14ac:dyDescent="0.2">
      <c r="B63" s="293" t="s">
        <v>20</v>
      </c>
      <c r="C63" s="294"/>
      <c r="D63" s="294"/>
      <c r="E63" s="294"/>
      <c r="F63" s="294"/>
      <c r="G63" s="22">
        <v>43795</v>
      </c>
      <c r="H63" s="23">
        <v>100800</v>
      </c>
      <c r="I63" s="1">
        <v>0.98399999999999999</v>
      </c>
      <c r="J63" s="24">
        <f t="shared" si="48"/>
        <v>99187.199999999997</v>
      </c>
      <c r="K63" s="36">
        <v>97.633928571428569</v>
      </c>
      <c r="L63" s="24">
        <f t="shared" si="49"/>
        <v>98415</v>
      </c>
      <c r="M63" s="45"/>
      <c r="N63" s="281" t="s">
        <v>37</v>
      </c>
      <c r="O63" s="281"/>
      <c r="P63" s="281"/>
      <c r="Q63" s="281"/>
      <c r="R63" s="281"/>
    </row>
    <row r="64" spans="1:18" x14ac:dyDescent="0.2">
      <c r="A64" s="22">
        <v>43794</v>
      </c>
      <c r="B64" s="42">
        <v>104400</v>
      </c>
      <c r="C64" s="3">
        <v>0.94099999999999995</v>
      </c>
      <c r="D64" s="24">
        <f t="shared" ref="D64" si="54">B64*C64</f>
        <v>98240.4</v>
      </c>
      <c r="E64" s="36">
        <v>72.138888888888886</v>
      </c>
      <c r="F64" s="24">
        <f t="shared" ref="F64" si="55">B64*E64/100</f>
        <v>75313</v>
      </c>
      <c r="H64" s="23">
        <v>100800</v>
      </c>
      <c r="I64" s="1">
        <v>0.97699999999999998</v>
      </c>
      <c r="J64" s="24">
        <f t="shared" si="48"/>
        <v>98481.599999999991</v>
      </c>
      <c r="K64" s="36">
        <v>97.700396825396822</v>
      </c>
      <c r="L64" s="24">
        <f t="shared" si="49"/>
        <v>98482</v>
      </c>
      <c r="M64" s="22">
        <v>43791</v>
      </c>
      <c r="N64" s="42">
        <v>68400</v>
      </c>
      <c r="O64" s="1">
        <v>0.85</v>
      </c>
      <c r="P64" s="24">
        <f t="shared" ref="P64" si="56">N64*O64</f>
        <v>58140</v>
      </c>
      <c r="Q64" s="36">
        <v>49.605263157894733</v>
      </c>
      <c r="R64" s="24">
        <f t="shared" ref="R64" si="57">N64*Q64/100</f>
        <v>33929.999999999993</v>
      </c>
    </row>
    <row r="65" spans="1:18" ht="13.9" customHeight="1" x14ac:dyDescent="0.2">
      <c r="B65" s="42">
        <v>104400</v>
      </c>
      <c r="C65" s="3">
        <v>0.99</v>
      </c>
      <c r="D65" s="24">
        <f t="shared" ref="D65:D75" si="58">B65*C65</f>
        <v>103356</v>
      </c>
      <c r="E65" s="36">
        <v>97.014367816091948</v>
      </c>
      <c r="F65" s="24">
        <f t="shared" ref="F65:F75" si="59">B65*E65/100</f>
        <v>101283</v>
      </c>
      <c r="G65" s="22">
        <v>43796</v>
      </c>
      <c r="H65" s="23">
        <v>100800</v>
      </c>
      <c r="I65" s="1">
        <v>0.98</v>
      </c>
      <c r="J65" s="24">
        <f t="shared" si="48"/>
        <v>98784</v>
      </c>
      <c r="K65" s="36">
        <v>94.017857142857139</v>
      </c>
      <c r="L65" s="24">
        <f t="shared" si="49"/>
        <v>94770</v>
      </c>
      <c r="N65" s="42">
        <v>68400</v>
      </c>
      <c r="O65" s="1">
        <v>0.97299999999999998</v>
      </c>
      <c r="P65" s="24">
        <f t="shared" ref="P65:P71" si="60">N65*O65</f>
        <v>66553.2</v>
      </c>
      <c r="Q65" s="36">
        <v>92.368421052631575</v>
      </c>
      <c r="R65" s="24">
        <f t="shared" ref="R65:R71" si="61">N65*Q65/100</f>
        <v>63180</v>
      </c>
    </row>
    <row r="66" spans="1:18" x14ac:dyDescent="0.2">
      <c r="A66" s="22">
        <v>43795</v>
      </c>
      <c r="B66" s="42">
        <v>104400</v>
      </c>
      <c r="C66" s="3">
        <v>0.99399999999999999</v>
      </c>
      <c r="D66" s="24">
        <f t="shared" si="58"/>
        <v>103773.6</v>
      </c>
      <c r="E66" s="36">
        <v>94.526819923371647</v>
      </c>
      <c r="F66" s="24">
        <f t="shared" si="59"/>
        <v>98686</v>
      </c>
      <c r="H66" s="23">
        <v>100800</v>
      </c>
      <c r="I66" s="1">
        <v>0.98599999999999999</v>
      </c>
      <c r="J66" s="24">
        <f t="shared" si="48"/>
        <v>99388.800000000003</v>
      </c>
      <c r="K66" s="36">
        <v>94.017857142857139</v>
      </c>
      <c r="L66" s="24">
        <f t="shared" si="49"/>
        <v>94770</v>
      </c>
      <c r="M66" s="22">
        <v>43792</v>
      </c>
      <c r="N66" s="42">
        <v>68400</v>
      </c>
      <c r="O66" s="1">
        <v>0.97099999999999997</v>
      </c>
      <c r="P66" s="24">
        <f t="shared" si="60"/>
        <v>66416.399999999994</v>
      </c>
      <c r="Q66" s="36">
        <v>90.65789473684211</v>
      </c>
      <c r="R66" s="24">
        <f t="shared" si="61"/>
        <v>62010</v>
      </c>
    </row>
    <row r="67" spans="1:18" ht="12.75" customHeight="1" x14ac:dyDescent="0.2">
      <c r="B67" s="42">
        <v>104400</v>
      </c>
      <c r="C67" s="3">
        <v>0.97199999999999998</v>
      </c>
      <c r="D67" s="24">
        <f t="shared" si="58"/>
        <v>101476.8</v>
      </c>
      <c r="E67" s="36">
        <v>94.526819923371647</v>
      </c>
      <c r="F67" s="24">
        <f t="shared" si="59"/>
        <v>98686</v>
      </c>
      <c r="G67" s="22">
        <v>43797</v>
      </c>
      <c r="H67" s="23">
        <v>100800</v>
      </c>
      <c r="I67" s="1">
        <v>0.98299999999999998</v>
      </c>
      <c r="J67" s="24">
        <f t="shared" si="48"/>
        <v>99086.399999999994</v>
      </c>
      <c r="K67" s="36">
        <v>94.017857142857139</v>
      </c>
      <c r="L67" s="24">
        <f t="shared" si="49"/>
        <v>94770</v>
      </c>
      <c r="N67" s="42">
        <v>68400</v>
      </c>
      <c r="O67" s="1">
        <v>0.95099999999999996</v>
      </c>
      <c r="P67" s="24">
        <f t="shared" si="60"/>
        <v>65048.399999999994</v>
      </c>
      <c r="Q67" s="36">
        <v>90.65789473684211</v>
      </c>
      <c r="R67" s="24">
        <f t="shared" si="61"/>
        <v>62010</v>
      </c>
    </row>
    <row r="68" spans="1:18" x14ac:dyDescent="0.2">
      <c r="A68" s="22">
        <v>43796</v>
      </c>
      <c r="B68" s="42">
        <v>104400</v>
      </c>
      <c r="C68" s="3">
        <v>0.98499999999999999</v>
      </c>
      <c r="D68" s="24">
        <f t="shared" si="58"/>
        <v>102834</v>
      </c>
      <c r="E68" s="36">
        <v>94.526819923371647</v>
      </c>
      <c r="F68" s="24">
        <f t="shared" si="59"/>
        <v>98686</v>
      </c>
      <c r="H68" s="23">
        <v>100800</v>
      </c>
      <c r="I68" s="1">
        <v>0.98599999999999999</v>
      </c>
      <c r="J68" s="24">
        <f t="shared" si="48"/>
        <v>99388.800000000003</v>
      </c>
      <c r="K68" s="36">
        <v>94.017857142857139</v>
      </c>
      <c r="L68" s="24">
        <f t="shared" si="49"/>
        <v>94770</v>
      </c>
      <c r="M68" s="22">
        <v>43793</v>
      </c>
      <c r="N68" s="42">
        <v>68400</v>
      </c>
      <c r="O68" s="1">
        <v>0.96299999999999997</v>
      </c>
      <c r="P68" s="24">
        <f t="shared" si="60"/>
        <v>65869.2</v>
      </c>
      <c r="Q68" s="36">
        <v>88.94736842105263</v>
      </c>
      <c r="R68" s="24">
        <f t="shared" si="61"/>
        <v>60840</v>
      </c>
    </row>
    <row r="69" spans="1:18" x14ac:dyDescent="0.2">
      <c r="B69" s="42">
        <v>104400</v>
      </c>
      <c r="C69" s="3">
        <v>0.99299999999999999</v>
      </c>
      <c r="D69" s="24">
        <f t="shared" si="58"/>
        <v>103669.2</v>
      </c>
      <c r="E69" s="36">
        <v>94.526819923371647</v>
      </c>
      <c r="F69" s="24">
        <f t="shared" si="59"/>
        <v>98686</v>
      </c>
      <c r="G69" s="22">
        <v>43798</v>
      </c>
      <c r="H69" s="23">
        <v>100800</v>
      </c>
      <c r="I69" s="1">
        <v>0.97</v>
      </c>
      <c r="J69" s="24">
        <f t="shared" si="48"/>
        <v>97776</v>
      </c>
      <c r="K69" s="36">
        <v>94.017857142857139</v>
      </c>
      <c r="L69" s="24">
        <f t="shared" si="49"/>
        <v>94770</v>
      </c>
      <c r="N69" s="42">
        <v>68400</v>
      </c>
      <c r="O69" s="1">
        <v>0.97299999999999998</v>
      </c>
      <c r="P69" s="24">
        <f t="shared" si="60"/>
        <v>66553.2</v>
      </c>
      <c r="Q69" s="36">
        <v>92.368421052631575</v>
      </c>
      <c r="R69" s="24">
        <f t="shared" si="61"/>
        <v>63180</v>
      </c>
    </row>
    <row r="70" spans="1:18" ht="14.25" customHeight="1" x14ac:dyDescent="0.2">
      <c r="A70" s="22">
        <v>43797</v>
      </c>
      <c r="B70" s="42">
        <v>104400</v>
      </c>
      <c r="C70" s="3">
        <v>0.97599999999999998</v>
      </c>
      <c r="D70" s="24">
        <f t="shared" si="58"/>
        <v>101894.39999999999</v>
      </c>
      <c r="E70" s="36">
        <v>74.6264367816092</v>
      </c>
      <c r="F70" s="24">
        <f t="shared" si="59"/>
        <v>77910.000000000015</v>
      </c>
      <c r="H70" s="23">
        <v>100800</v>
      </c>
      <c r="I70" s="1">
        <v>0.98299999999999998</v>
      </c>
      <c r="J70" s="24">
        <f t="shared" si="48"/>
        <v>99086.399999999994</v>
      </c>
      <c r="K70" s="36">
        <v>97.633928571428569</v>
      </c>
      <c r="L70" s="24">
        <f t="shared" si="49"/>
        <v>98415</v>
      </c>
      <c r="M70" s="22">
        <v>43794</v>
      </c>
      <c r="N70" s="42">
        <v>68400</v>
      </c>
      <c r="O70" s="1">
        <v>0.97599999999999998</v>
      </c>
      <c r="P70" s="24">
        <f t="shared" si="60"/>
        <v>66758.399999999994</v>
      </c>
      <c r="Q70" s="36">
        <v>88.94736842105263</v>
      </c>
      <c r="R70" s="24">
        <f t="shared" si="61"/>
        <v>60840</v>
      </c>
    </row>
    <row r="71" spans="1:18" x14ac:dyDescent="0.2">
      <c r="B71" s="42">
        <v>104400</v>
      </c>
      <c r="C71" s="3">
        <v>0.99099999999999999</v>
      </c>
      <c r="D71" s="24">
        <f t="shared" si="58"/>
        <v>103460.4</v>
      </c>
      <c r="E71" s="36">
        <v>94.526819923371647</v>
      </c>
      <c r="F71" s="24">
        <f t="shared" si="59"/>
        <v>98686</v>
      </c>
      <c r="G71" s="22">
        <v>43799</v>
      </c>
      <c r="H71" s="23">
        <v>100800</v>
      </c>
      <c r="I71" s="1">
        <v>0.97299999999999998</v>
      </c>
      <c r="J71" s="24">
        <f t="shared" si="48"/>
        <v>98078.399999999994</v>
      </c>
      <c r="K71" s="36">
        <v>94.017857142857139</v>
      </c>
      <c r="L71" s="24">
        <f t="shared" si="49"/>
        <v>94770</v>
      </c>
      <c r="N71" s="42">
        <v>68400</v>
      </c>
      <c r="O71" s="1">
        <v>0.97099999999999997</v>
      </c>
      <c r="P71" s="24">
        <f t="shared" si="60"/>
        <v>66416.399999999994</v>
      </c>
      <c r="Q71" s="36">
        <v>90.65789473684211</v>
      </c>
      <c r="R71" s="24">
        <f t="shared" si="61"/>
        <v>62010</v>
      </c>
    </row>
    <row r="72" spans="1:18" x14ac:dyDescent="0.2">
      <c r="A72" s="22">
        <v>43798</v>
      </c>
      <c r="B72" s="42">
        <v>104400</v>
      </c>
      <c r="C72" s="3">
        <v>0.94199999999999995</v>
      </c>
      <c r="D72" s="24">
        <f t="shared" si="58"/>
        <v>98344.799999999988</v>
      </c>
      <c r="E72" s="36">
        <v>89.551724137931032</v>
      </c>
      <c r="F72" s="24">
        <f t="shared" si="59"/>
        <v>93492</v>
      </c>
      <c r="H72" s="23">
        <v>100800</v>
      </c>
      <c r="I72" s="1">
        <v>0.98499999999999999</v>
      </c>
      <c r="J72" s="24">
        <f t="shared" si="48"/>
        <v>99288</v>
      </c>
      <c r="K72" s="36">
        <v>94.017857142857139</v>
      </c>
      <c r="L72" s="24">
        <f t="shared" si="49"/>
        <v>94770</v>
      </c>
      <c r="N72" s="277" t="s">
        <v>1</v>
      </c>
      <c r="O72" s="278"/>
      <c r="P72" s="38">
        <f>SUM(P64:P71)</f>
        <v>521755.19999999995</v>
      </c>
      <c r="Q72" s="90">
        <f>R72/P72</f>
        <v>0.89697237325090395</v>
      </c>
      <c r="R72" s="38">
        <f>SUM(R64:R71)</f>
        <v>468000</v>
      </c>
    </row>
    <row r="73" spans="1:18" x14ac:dyDescent="0.2">
      <c r="B73" s="42">
        <v>104400</v>
      </c>
      <c r="C73" s="3">
        <v>0.98</v>
      </c>
      <c r="D73" s="24">
        <f t="shared" si="58"/>
        <v>102312</v>
      </c>
      <c r="E73" s="36">
        <v>94.526819923371647</v>
      </c>
      <c r="F73" s="24">
        <f t="shared" si="59"/>
        <v>98686</v>
      </c>
      <c r="H73" s="277" t="s">
        <v>1</v>
      </c>
      <c r="I73" s="278"/>
      <c r="J73" s="38">
        <f>SUM(J51:J72)</f>
        <v>2166292.7999999998</v>
      </c>
      <c r="K73" s="90">
        <f>L73/J73</f>
        <v>0.95742920809227638</v>
      </c>
      <c r="L73" s="38">
        <f>SUM(L51:L72)</f>
        <v>2074072</v>
      </c>
      <c r="N73" s="42"/>
      <c r="O73" s="1"/>
      <c r="P73" s="9"/>
      <c r="Q73" s="36"/>
      <c r="R73" s="9"/>
    </row>
    <row r="74" spans="1:18" x14ac:dyDescent="0.2">
      <c r="A74" s="22">
        <v>43799</v>
      </c>
      <c r="B74" s="42">
        <v>104400</v>
      </c>
      <c r="C74" s="3">
        <v>0.97</v>
      </c>
      <c r="D74" s="24">
        <f t="shared" si="58"/>
        <v>101268</v>
      </c>
      <c r="E74" s="36">
        <v>92.039272030651347</v>
      </c>
      <c r="F74" s="24">
        <f t="shared" si="59"/>
        <v>96089</v>
      </c>
      <c r="H74" s="85"/>
      <c r="I74" s="5"/>
      <c r="J74" s="85"/>
      <c r="K74" s="85"/>
      <c r="L74" s="85"/>
      <c r="M74" s="45"/>
      <c r="N74" s="281" t="s">
        <v>34</v>
      </c>
      <c r="O74" s="281"/>
      <c r="P74" s="281"/>
      <c r="Q74" s="281"/>
      <c r="R74" s="281"/>
    </row>
    <row r="75" spans="1:18" x14ac:dyDescent="0.2">
      <c r="B75" s="42">
        <v>104400</v>
      </c>
      <c r="C75" s="3">
        <v>0.97599999999999998</v>
      </c>
      <c r="D75" s="24">
        <f t="shared" si="58"/>
        <v>101894.39999999999</v>
      </c>
      <c r="E75" s="36">
        <v>92.039272030651347</v>
      </c>
      <c r="F75" s="24">
        <f t="shared" si="59"/>
        <v>96089</v>
      </c>
      <c r="H75" s="85"/>
      <c r="I75" s="5"/>
      <c r="J75" s="85"/>
      <c r="K75" s="85"/>
      <c r="L75" s="85"/>
      <c r="M75" s="22">
        <v>43795</v>
      </c>
      <c r="N75" s="99">
        <v>86400</v>
      </c>
      <c r="O75" s="1">
        <v>0.88500000000000001</v>
      </c>
      <c r="P75" s="24">
        <f t="shared" ref="P75" si="62">N75*O75</f>
        <v>76464</v>
      </c>
      <c r="Q75" s="36">
        <v>69.375</v>
      </c>
      <c r="R75" s="24">
        <f t="shared" ref="R75" si="63">N75*Q75/100</f>
        <v>59940</v>
      </c>
    </row>
    <row r="76" spans="1:18" x14ac:dyDescent="0.2">
      <c r="B76" s="277" t="s">
        <v>1</v>
      </c>
      <c r="C76" s="278"/>
      <c r="D76" s="103">
        <f>SUM(D64:D75)</f>
        <v>1222524</v>
      </c>
      <c r="E76" s="71">
        <f>F76/D76</f>
        <v>0.92619204203762051</v>
      </c>
      <c r="F76" s="38">
        <f>SUM(F64:F75)</f>
        <v>1132292</v>
      </c>
      <c r="H76" s="85"/>
      <c r="I76" s="5"/>
      <c r="J76" s="85"/>
      <c r="K76" s="85"/>
      <c r="L76" s="85"/>
      <c r="N76" s="99">
        <v>86400</v>
      </c>
      <c r="O76" s="1">
        <v>0.97499999999999998</v>
      </c>
      <c r="P76" s="24">
        <f t="shared" ref="P76:P84" si="64">N76*O76</f>
        <v>84240</v>
      </c>
      <c r="Q76" s="36">
        <v>92.5</v>
      </c>
      <c r="R76" s="24">
        <f t="shared" ref="R76:R84" si="65">N76*Q76/100</f>
        <v>79920</v>
      </c>
    </row>
    <row r="77" spans="1:18" x14ac:dyDescent="0.2">
      <c r="B77" s="59"/>
      <c r="C77" s="59"/>
      <c r="D77" s="85"/>
      <c r="E77" s="85"/>
      <c r="F77" s="85"/>
      <c r="H77" s="59"/>
      <c r="I77" s="59"/>
      <c r="J77" s="85"/>
      <c r="K77" s="85"/>
      <c r="L77" s="85"/>
      <c r="M77" s="22">
        <v>43796</v>
      </c>
      <c r="N77" s="99">
        <v>86400</v>
      </c>
      <c r="O77" s="1">
        <v>0.98</v>
      </c>
      <c r="P77" s="24">
        <f t="shared" si="64"/>
        <v>84672</v>
      </c>
      <c r="Q77" s="36">
        <v>94.8125</v>
      </c>
      <c r="R77" s="24">
        <f t="shared" si="65"/>
        <v>81918</v>
      </c>
    </row>
    <row r="78" spans="1:18" x14ac:dyDescent="0.2">
      <c r="B78" s="59"/>
      <c r="C78" s="59"/>
      <c r="D78" s="85"/>
      <c r="E78" s="85"/>
      <c r="F78" s="85"/>
      <c r="H78" s="59"/>
      <c r="I78" s="59"/>
      <c r="J78" s="85"/>
      <c r="K78" s="85"/>
      <c r="L78" s="85"/>
      <c r="N78" s="99">
        <v>86400</v>
      </c>
      <c r="O78" s="1">
        <v>0.99099999999999999</v>
      </c>
      <c r="P78" s="24">
        <f t="shared" si="64"/>
        <v>85622.399999999994</v>
      </c>
      <c r="Q78" s="36">
        <v>94.8125</v>
      </c>
      <c r="R78" s="24">
        <f t="shared" si="65"/>
        <v>81918</v>
      </c>
    </row>
    <row r="79" spans="1:18" x14ac:dyDescent="0.2">
      <c r="B79" s="59"/>
      <c r="C79" s="59"/>
      <c r="D79" s="59"/>
      <c r="E79" s="83"/>
      <c r="F79" s="83"/>
      <c r="H79" s="59"/>
      <c r="I79" s="59"/>
      <c r="J79" s="59"/>
      <c r="K79" s="83"/>
      <c r="L79" s="83"/>
      <c r="M79" s="22">
        <v>43797</v>
      </c>
      <c r="N79" s="99">
        <v>86400</v>
      </c>
      <c r="O79" s="1">
        <v>0.98399999999999999</v>
      </c>
      <c r="P79" s="24">
        <f t="shared" si="64"/>
        <v>85017.600000000006</v>
      </c>
      <c r="Q79" s="36">
        <v>94.8125</v>
      </c>
      <c r="R79" s="24">
        <f t="shared" si="65"/>
        <v>81918</v>
      </c>
    </row>
    <row r="80" spans="1:18" x14ac:dyDescent="0.2">
      <c r="B80" s="85"/>
      <c r="C80" s="5"/>
      <c r="D80" s="85"/>
      <c r="E80" s="85"/>
      <c r="F80" s="85"/>
      <c r="G80" s="22"/>
      <c r="H80" s="85"/>
      <c r="I80" s="5"/>
      <c r="J80" s="85"/>
      <c r="K80" s="85"/>
      <c r="L80" s="85"/>
      <c r="N80" s="99">
        <v>86400</v>
      </c>
      <c r="O80" s="1">
        <v>0.98399999999999999</v>
      </c>
      <c r="P80" s="24">
        <f t="shared" si="64"/>
        <v>85017.600000000006</v>
      </c>
      <c r="Q80" s="36">
        <v>92.5</v>
      </c>
      <c r="R80" s="24">
        <f t="shared" si="65"/>
        <v>79920</v>
      </c>
    </row>
    <row r="81" spans="1:18" x14ac:dyDescent="0.2">
      <c r="B81" s="85"/>
      <c r="C81" s="5"/>
      <c r="D81" s="85"/>
      <c r="E81" s="85"/>
      <c r="F81" s="85"/>
      <c r="H81" s="85"/>
      <c r="I81" s="5"/>
      <c r="J81" s="85"/>
      <c r="K81" s="85"/>
      <c r="L81" s="85"/>
      <c r="M81" s="22">
        <v>43798</v>
      </c>
      <c r="N81" s="99">
        <v>86400</v>
      </c>
      <c r="O81" s="1">
        <v>0.97099999999999997</v>
      </c>
      <c r="P81" s="24">
        <f t="shared" si="64"/>
        <v>83894.399999999994</v>
      </c>
      <c r="Q81" s="36">
        <v>92.5</v>
      </c>
      <c r="R81" s="24">
        <f t="shared" si="65"/>
        <v>79920</v>
      </c>
    </row>
    <row r="82" spans="1:18" x14ac:dyDescent="0.2">
      <c r="B82" s="59"/>
      <c r="C82" s="59"/>
      <c r="D82" s="85"/>
      <c r="E82" s="85"/>
      <c r="F82" s="85"/>
      <c r="H82" s="59"/>
      <c r="I82" s="59"/>
      <c r="J82" s="85"/>
      <c r="K82" s="85"/>
      <c r="L82" s="85"/>
      <c r="N82" s="99">
        <v>86400</v>
      </c>
      <c r="O82" s="1">
        <v>0.98899999999999999</v>
      </c>
      <c r="P82" s="24">
        <f t="shared" si="64"/>
        <v>85449.600000000006</v>
      </c>
      <c r="Q82" s="36">
        <v>94.8125</v>
      </c>
      <c r="R82" s="24">
        <f t="shared" si="65"/>
        <v>81918</v>
      </c>
    </row>
    <row r="83" spans="1:18" ht="13.5" customHeight="1" x14ac:dyDescent="0.2">
      <c r="B83" s="279"/>
      <c r="C83" s="279"/>
      <c r="D83" s="279"/>
      <c r="E83" s="83"/>
      <c r="F83" s="83"/>
      <c r="H83" s="279"/>
      <c r="I83" s="279"/>
      <c r="J83" s="279"/>
      <c r="K83" s="83"/>
      <c r="L83" s="83"/>
      <c r="M83" s="22">
        <v>43799</v>
      </c>
      <c r="N83" s="99">
        <v>86400</v>
      </c>
      <c r="O83" s="1">
        <v>0.97</v>
      </c>
      <c r="P83" s="24">
        <f t="shared" si="64"/>
        <v>83808</v>
      </c>
      <c r="Q83" s="36">
        <v>92.5</v>
      </c>
      <c r="R83" s="24">
        <f t="shared" si="65"/>
        <v>79920</v>
      </c>
    </row>
    <row r="84" spans="1:18" x14ac:dyDescent="0.2">
      <c r="B84" s="85"/>
      <c r="C84" s="5"/>
      <c r="D84" s="85"/>
      <c r="E84" s="85"/>
      <c r="F84" s="85"/>
      <c r="H84" s="85"/>
      <c r="I84" s="5"/>
      <c r="J84" s="85"/>
      <c r="K84" s="85"/>
      <c r="L84" s="85"/>
      <c r="N84" s="99">
        <v>86400</v>
      </c>
      <c r="O84" s="1">
        <v>0.98799999999999999</v>
      </c>
      <c r="P84" s="24">
        <f t="shared" si="64"/>
        <v>85363.199999999997</v>
      </c>
      <c r="Q84" s="36">
        <v>92.5</v>
      </c>
      <c r="R84" s="24">
        <f t="shared" si="65"/>
        <v>79920</v>
      </c>
    </row>
    <row r="85" spans="1:18" x14ac:dyDescent="0.2">
      <c r="B85" s="85"/>
      <c r="C85" s="5"/>
      <c r="D85" s="85"/>
      <c r="E85" s="85"/>
      <c r="F85" s="85"/>
      <c r="H85" s="85"/>
      <c r="I85" s="5"/>
      <c r="J85" s="85"/>
      <c r="K85" s="85"/>
      <c r="L85" s="85"/>
      <c r="N85" s="277" t="s">
        <v>1</v>
      </c>
      <c r="O85" s="278"/>
      <c r="P85" s="38">
        <f>SUM(P75:P84)</f>
        <v>839548.79999999993</v>
      </c>
      <c r="Q85" s="90">
        <f>R85/P85</f>
        <v>0.93766080065863955</v>
      </c>
      <c r="R85" s="38">
        <f>SUM(R75:R84)</f>
        <v>787212</v>
      </c>
    </row>
    <row r="86" spans="1:18" x14ac:dyDescent="0.2">
      <c r="B86" s="85"/>
      <c r="C86" s="5"/>
      <c r="D86" s="85"/>
      <c r="E86" s="85"/>
      <c r="F86" s="85"/>
      <c r="H86" s="85"/>
      <c r="I86" s="5"/>
      <c r="J86" s="85"/>
      <c r="K86" s="85"/>
      <c r="L86" s="85"/>
      <c r="N86" s="85"/>
      <c r="O86" s="5"/>
      <c r="P86" s="85"/>
    </row>
    <row r="87" spans="1:18" x14ac:dyDescent="0.2">
      <c r="B87" s="85"/>
      <c r="C87" s="5"/>
      <c r="D87" s="85"/>
      <c r="E87" s="85"/>
      <c r="F87" s="85"/>
      <c r="H87" s="85"/>
      <c r="I87" s="5"/>
      <c r="J87" s="85"/>
      <c r="K87" s="85"/>
      <c r="L87" s="85"/>
      <c r="N87" s="85"/>
      <c r="O87" s="5"/>
      <c r="P87" s="85"/>
    </row>
    <row r="88" spans="1:18" x14ac:dyDescent="0.2">
      <c r="A88" s="22"/>
      <c r="B88" s="85"/>
      <c r="C88" s="5"/>
      <c r="D88" s="85"/>
      <c r="E88" s="85"/>
      <c r="F88" s="85"/>
      <c r="G88" s="22"/>
      <c r="H88" s="85"/>
      <c r="I88" s="5"/>
      <c r="J88" s="85"/>
      <c r="K88" s="85"/>
      <c r="L88" s="85"/>
      <c r="M88" s="22"/>
      <c r="N88" s="85"/>
      <c r="O88" s="5"/>
      <c r="P88" s="85"/>
    </row>
    <row r="89" spans="1:18" x14ac:dyDescent="0.2">
      <c r="B89" s="85"/>
      <c r="C89" s="5"/>
      <c r="D89" s="85"/>
      <c r="E89" s="85"/>
      <c r="F89" s="85"/>
      <c r="H89" s="85"/>
      <c r="I89" s="5"/>
      <c r="J89" s="85"/>
      <c r="K89" s="85"/>
      <c r="L89" s="85"/>
      <c r="N89" s="85"/>
      <c r="O89" s="5"/>
      <c r="P89" s="85"/>
    </row>
    <row r="90" spans="1:18" x14ac:dyDescent="0.2">
      <c r="B90" s="279"/>
      <c r="C90" s="279"/>
      <c r="D90" s="85"/>
      <c r="E90" s="85"/>
      <c r="F90" s="85"/>
      <c r="H90" s="279"/>
      <c r="I90" s="279"/>
      <c r="J90" s="85"/>
      <c r="K90" s="85"/>
      <c r="L90" s="85"/>
      <c r="N90" s="279"/>
      <c r="O90" s="279"/>
      <c r="P90" s="85"/>
    </row>
  </sheetData>
  <mergeCells count="42">
    <mergeCell ref="N41:O41"/>
    <mergeCell ref="N52:O52"/>
    <mergeCell ref="N54:R54"/>
    <mergeCell ref="B44:C44"/>
    <mergeCell ref="B46:F46"/>
    <mergeCell ref="N43:R43"/>
    <mergeCell ref="H48:I48"/>
    <mergeCell ref="H50:L50"/>
    <mergeCell ref="N12:O12"/>
    <mergeCell ref="N14:R14"/>
    <mergeCell ref="N23:O23"/>
    <mergeCell ref="N25:R25"/>
    <mergeCell ref="N32:O32"/>
    <mergeCell ref="B1:F1"/>
    <mergeCell ref="H1:L1"/>
    <mergeCell ref="N1:R1"/>
    <mergeCell ref="B3:F3"/>
    <mergeCell ref="H3:L3"/>
    <mergeCell ref="N3:R3"/>
    <mergeCell ref="B90:C90"/>
    <mergeCell ref="H90:I90"/>
    <mergeCell ref="N90:O90"/>
    <mergeCell ref="B24:C24"/>
    <mergeCell ref="H18:I18"/>
    <mergeCell ref="H20:L20"/>
    <mergeCell ref="H31:I31"/>
    <mergeCell ref="B76:C76"/>
    <mergeCell ref="B83:D83"/>
    <mergeCell ref="H83:J83"/>
    <mergeCell ref="N34:R34"/>
    <mergeCell ref="H33:L33"/>
    <mergeCell ref="B26:F26"/>
    <mergeCell ref="B33:C33"/>
    <mergeCell ref="B35:F35"/>
    <mergeCell ref="B61:C61"/>
    <mergeCell ref="B63:F63"/>
    <mergeCell ref="H73:I73"/>
    <mergeCell ref="N74:R74"/>
    <mergeCell ref="N85:O85"/>
    <mergeCell ref="N61:O61"/>
    <mergeCell ref="N63:R63"/>
    <mergeCell ref="N72:O72"/>
  </mergeCells>
  <printOptions horizontalCentered="1"/>
  <pageMargins left="0.11811023622047245" right="0.11811023622047245" top="0.15748031496062992" bottom="0.15748031496062992" header="0.31496062992125984" footer="0.31496062992125984"/>
  <pageSetup paperSize="9" scale="67" orientation="landscape" r:id="rId1"/>
  <rowBreaks count="1" manualBreakCount="1">
    <brk id="62" max="17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90"/>
  <sheetViews>
    <sheetView view="pageBreakPreview" zoomScaleSheetLayoutView="100" workbookViewId="0">
      <pane ySplit="2" topLeftCell="A3" activePane="bottomLeft" state="frozen"/>
      <selection pane="bottomLeft" activeCell="N3" sqref="N3:R3"/>
    </sheetView>
  </sheetViews>
  <sheetFormatPr defaultColWidth="8.85546875" defaultRowHeight="14.25" x14ac:dyDescent="0.2"/>
  <cols>
    <col min="1" max="1" width="11.5703125" style="11" customWidth="1"/>
    <col min="2" max="2" width="11.28515625" style="12" customWidth="1"/>
    <col min="3" max="3" width="10.7109375" style="12" customWidth="1"/>
    <col min="4" max="5" width="11.7109375" style="12" customWidth="1"/>
    <col min="6" max="6" width="13.7109375" style="12" customWidth="1"/>
    <col min="7" max="7" width="11.5703125" style="11" customWidth="1"/>
    <col min="8" max="8" width="11.140625" style="12" customWidth="1"/>
    <col min="9" max="9" width="10.7109375" style="12" customWidth="1"/>
    <col min="10" max="11" width="11.7109375" style="12" customWidth="1"/>
    <col min="12" max="12" width="14.28515625" style="12" customWidth="1"/>
    <col min="13" max="13" width="11.5703125" style="11" customWidth="1"/>
    <col min="14" max="14" width="11" style="12" customWidth="1"/>
    <col min="15" max="15" width="10.7109375" style="12" customWidth="1"/>
    <col min="16" max="16" width="13.42578125" style="12" customWidth="1"/>
    <col min="17" max="17" width="8.28515625" style="12" bestFit="1" customWidth="1"/>
    <col min="18" max="18" width="13.7109375" style="12" customWidth="1"/>
    <col min="19" max="16384" width="8.85546875" style="12"/>
  </cols>
  <sheetData>
    <row r="1" spans="1:18" ht="15" x14ac:dyDescent="0.25">
      <c r="B1" s="290" t="s">
        <v>6</v>
      </c>
      <c r="C1" s="291"/>
      <c r="D1" s="291"/>
      <c r="E1" s="291"/>
      <c r="F1" s="291"/>
      <c r="H1" s="290" t="s">
        <v>9</v>
      </c>
      <c r="I1" s="291"/>
      <c r="J1" s="291"/>
      <c r="K1" s="291"/>
      <c r="L1" s="291"/>
      <c r="N1" s="290" t="s">
        <v>7</v>
      </c>
      <c r="O1" s="291"/>
      <c r="P1" s="291"/>
      <c r="Q1" s="291"/>
      <c r="R1" s="291"/>
    </row>
    <row r="2" spans="1:18" ht="71.25" x14ac:dyDescent="0.2">
      <c r="B2" s="13" t="s">
        <v>2</v>
      </c>
      <c r="C2" s="14" t="s">
        <v>0</v>
      </c>
      <c r="D2" s="15" t="s">
        <v>3</v>
      </c>
      <c r="E2" s="30" t="s">
        <v>4</v>
      </c>
      <c r="F2" s="30" t="s">
        <v>5</v>
      </c>
      <c r="H2" s="16" t="s">
        <v>2</v>
      </c>
      <c r="I2" s="17" t="s">
        <v>0</v>
      </c>
      <c r="J2" s="18" t="s">
        <v>3</v>
      </c>
      <c r="K2" s="33" t="s">
        <v>4</v>
      </c>
      <c r="L2" s="33" t="s">
        <v>5</v>
      </c>
      <c r="N2" s="19" t="s">
        <v>2</v>
      </c>
      <c r="O2" s="20" t="s">
        <v>0</v>
      </c>
      <c r="P2" s="21" t="s">
        <v>3</v>
      </c>
      <c r="Q2" s="34" t="s">
        <v>4</v>
      </c>
      <c r="R2" s="34" t="s">
        <v>5</v>
      </c>
    </row>
    <row r="3" spans="1:18" ht="13.9" customHeight="1" x14ac:dyDescent="0.2">
      <c r="A3" s="46"/>
      <c r="B3" s="285" t="s">
        <v>20</v>
      </c>
      <c r="C3" s="286"/>
      <c r="D3" s="286"/>
      <c r="E3" s="286"/>
      <c r="F3" s="286"/>
      <c r="G3" s="46"/>
      <c r="H3" s="285" t="s">
        <v>13</v>
      </c>
      <c r="I3" s="286"/>
      <c r="J3" s="286"/>
      <c r="K3" s="286"/>
      <c r="L3" s="287"/>
      <c r="M3" s="46"/>
      <c r="N3" s="281" t="s">
        <v>34</v>
      </c>
      <c r="O3" s="281"/>
      <c r="P3" s="281"/>
      <c r="Q3" s="281"/>
      <c r="R3" s="281"/>
    </row>
    <row r="4" spans="1:18" x14ac:dyDescent="0.2">
      <c r="A4" s="22">
        <v>43800</v>
      </c>
      <c r="B4" s="101">
        <v>104400</v>
      </c>
      <c r="C4" s="2">
        <v>0.96699999999999997</v>
      </c>
      <c r="D4" s="9">
        <f t="shared" ref="D4" si="0">B4*C4</f>
        <v>100954.8</v>
      </c>
      <c r="E4" s="79">
        <v>92.039272030651347</v>
      </c>
      <c r="F4" s="9">
        <f t="shared" ref="F4" si="1">B4*E4/100</f>
        <v>96089</v>
      </c>
      <c r="G4" s="22">
        <v>43800</v>
      </c>
      <c r="H4" s="7">
        <v>100800</v>
      </c>
      <c r="I4" s="78">
        <v>0.97399999999999998</v>
      </c>
      <c r="J4" s="9">
        <f t="shared" ref="J4" si="2">H4*I4</f>
        <v>98179.199999999997</v>
      </c>
      <c r="K4" s="79">
        <v>94.017857142857139</v>
      </c>
      <c r="L4" s="9">
        <f t="shared" ref="L4" si="3">H4*K4/100</f>
        <v>94770</v>
      </c>
      <c r="M4" s="22">
        <v>43800</v>
      </c>
      <c r="N4" s="106">
        <v>86400</v>
      </c>
      <c r="O4" s="78">
        <v>0.98199999999999998</v>
      </c>
      <c r="P4" s="9">
        <f t="shared" ref="P4" si="4">N4*O4</f>
        <v>84844.800000000003</v>
      </c>
      <c r="Q4" s="79">
        <v>97.125</v>
      </c>
      <c r="R4" s="9">
        <f t="shared" ref="R4" si="5">N4*Q4/100</f>
        <v>83916</v>
      </c>
    </row>
    <row r="5" spans="1:18" ht="12.75" customHeight="1" x14ac:dyDescent="0.2">
      <c r="B5" s="42">
        <v>104400</v>
      </c>
      <c r="C5" s="3">
        <v>0.97199999999999998</v>
      </c>
      <c r="D5" s="24">
        <f t="shared" ref="D5:D21" si="6">B5*C5</f>
        <v>101476.8</v>
      </c>
      <c r="E5" s="36">
        <v>94.526819923371647</v>
      </c>
      <c r="F5" s="24">
        <f t="shared" ref="F5:F21" si="7">B5*E5/100</f>
        <v>98686</v>
      </c>
      <c r="H5" s="23">
        <v>100800</v>
      </c>
      <c r="I5" s="1">
        <v>0.98199999999999998</v>
      </c>
      <c r="J5" s="24">
        <f t="shared" ref="J5:J39" si="8">H5*I5</f>
        <v>98985.599999999991</v>
      </c>
      <c r="K5" s="36">
        <v>97.633928571428569</v>
      </c>
      <c r="L5" s="24">
        <f t="shared" ref="L5:L39" si="9">H5*K5/100</f>
        <v>98415</v>
      </c>
      <c r="N5" s="99">
        <v>86400</v>
      </c>
      <c r="O5" s="1">
        <v>0.98399999999999999</v>
      </c>
      <c r="P5" s="24">
        <f t="shared" ref="P5:P7" si="10">N5*O5</f>
        <v>85017.600000000006</v>
      </c>
      <c r="Q5" s="36">
        <v>97.125</v>
      </c>
      <c r="R5" s="24">
        <f t="shared" ref="R5:R7" si="11">N5*Q5/100</f>
        <v>83916</v>
      </c>
    </row>
    <row r="6" spans="1:18" x14ac:dyDescent="0.2">
      <c r="A6" s="22">
        <v>43801</v>
      </c>
      <c r="B6" s="42">
        <v>104400</v>
      </c>
      <c r="C6" s="3">
        <v>0.98</v>
      </c>
      <c r="D6" s="24">
        <f t="shared" si="6"/>
        <v>102312</v>
      </c>
      <c r="E6" s="36">
        <v>94.526819923371647</v>
      </c>
      <c r="F6" s="24">
        <f t="shared" si="7"/>
        <v>98686</v>
      </c>
      <c r="G6" s="22">
        <v>43801</v>
      </c>
      <c r="H6" s="23">
        <v>100800</v>
      </c>
      <c r="I6" s="1">
        <v>0.99</v>
      </c>
      <c r="J6" s="24">
        <f t="shared" si="8"/>
        <v>99792</v>
      </c>
      <c r="K6" s="36">
        <v>97.633928571428569</v>
      </c>
      <c r="L6" s="24">
        <f t="shared" si="9"/>
        <v>98415</v>
      </c>
      <c r="M6" s="22">
        <v>43801</v>
      </c>
      <c r="N6" s="99">
        <v>86400</v>
      </c>
      <c r="O6" s="1">
        <v>0.998</v>
      </c>
      <c r="P6" s="24">
        <f t="shared" si="10"/>
        <v>86227.199999999997</v>
      </c>
      <c r="Q6" s="36">
        <v>99.4375</v>
      </c>
      <c r="R6" s="24">
        <f t="shared" si="11"/>
        <v>85914</v>
      </c>
    </row>
    <row r="7" spans="1:18" x14ac:dyDescent="0.2">
      <c r="B7" s="42">
        <v>104400</v>
      </c>
      <c r="C7" s="3">
        <v>0.98099999999999998</v>
      </c>
      <c r="D7" s="24">
        <f t="shared" si="6"/>
        <v>102416.4</v>
      </c>
      <c r="E7" s="36">
        <v>94.526819923371647</v>
      </c>
      <c r="F7" s="24">
        <f t="shared" si="7"/>
        <v>98686</v>
      </c>
      <c r="H7" s="23">
        <v>100800</v>
      </c>
      <c r="I7" s="1">
        <v>0.97</v>
      </c>
      <c r="J7" s="24">
        <f t="shared" si="8"/>
        <v>97776</v>
      </c>
      <c r="K7" s="36">
        <v>94.017857142857139</v>
      </c>
      <c r="L7" s="24">
        <f t="shared" si="9"/>
        <v>94770</v>
      </c>
      <c r="N7" s="99">
        <v>86400</v>
      </c>
      <c r="O7" s="1">
        <v>0.999</v>
      </c>
      <c r="P7" s="24">
        <f t="shared" si="10"/>
        <v>86313.600000000006</v>
      </c>
      <c r="Q7" s="36">
        <v>99.4375</v>
      </c>
      <c r="R7" s="24">
        <f t="shared" si="11"/>
        <v>85914</v>
      </c>
    </row>
    <row r="8" spans="1:18" x14ac:dyDescent="0.2">
      <c r="A8" s="22">
        <v>43802</v>
      </c>
      <c r="B8" s="42">
        <v>104400</v>
      </c>
      <c r="C8" s="3">
        <v>0.98299999999999998</v>
      </c>
      <c r="D8" s="24">
        <f t="shared" si="6"/>
        <v>102625.2</v>
      </c>
      <c r="E8" s="36">
        <v>94.526819923371647</v>
      </c>
      <c r="F8" s="24">
        <f t="shared" si="7"/>
        <v>98686</v>
      </c>
      <c r="G8" s="22">
        <v>43802</v>
      </c>
      <c r="H8" s="23">
        <v>100800</v>
      </c>
      <c r="I8" s="1">
        <v>0.98299999999999998</v>
      </c>
      <c r="J8" s="24">
        <f t="shared" si="8"/>
        <v>99086.399999999994</v>
      </c>
      <c r="K8" s="36">
        <v>90.401785714285708</v>
      </c>
      <c r="L8" s="24">
        <f t="shared" si="9"/>
        <v>91125</v>
      </c>
      <c r="N8" s="277" t="s">
        <v>1</v>
      </c>
      <c r="O8" s="278"/>
      <c r="P8" s="38">
        <f>SUM(P4:P7)</f>
        <v>342403.20000000007</v>
      </c>
      <c r="Q8" s="90">
        <f>R8/P8</f>
        <v>0.99198839263184435</v>
      </c>
      <c r="R8" s="38">
        <f>SUM(R4:R7)</f>
        <v>339660</v>
      </c>
    </row>
    <row r="9" spans="1:18" x14ac:dyDescent="0.2">
      <c r="B9" s="42">
        <v>104400</v>
      </c>
      <c r="C9" s="3">
        <v>0.98299999999999998</v>
      </c>
      <c r="D9" s="24">
        <f t="shared" si="6"/>
        <v>102625.2</v>
      </c>
      <c r="E9" s="36">
        <v>94.526819923371647</v>
      </c>
      <c r="F9" s="24">
        <f t="shared" si="7"/>
        <v>98686</v>
      </c>
      <c r="H9" s="23">
        <v>100800</v>
      </c>
      <c r="I9" s="1">
        <v>0.97</v>
      </c>
      <c r="J9" s="24">
        <f t="shared" si="8"/>
        <v>97776</v>
      </c>
      <c r="K9" s="36">
        <v>94.017857142857139</v>
      </c>
      <c r="L9" s="24">
        <f t="shared" si="9"/>
        <v>94770</v>
      </c>
      <c r="N9" s="42"/>
      <c r="O9" s="96"/>
      <c r="P9" s="24"/>
      <c r="Q9" s="97"/>
      <c r="R9" s="24"/>
    </row>
    <row r="10" spans="1:18" x14ac:dyDescent="0.2">
      <c r="A10" s="22">
        <v>43803</v>
      </c>
      <c r="B10" s="42">
        <v>104400</v>
      </c>
      <c r="C10" s="3">
        <v>0.98599999999999999</v>
      </c>
      <c r="D10" s="24">
        <f t="shared" si="6"/>
        <v>102938.4</v>
      </c>
      <c r="E10" s="36">
        <v>97.014367816091948</v>
      </c>
      <c r="F10" s="24">
        <f t="shared" si="7"/>
        <v>101283</v>
      </c>
      <c r="G10" s="22">
        <v>43803</v>
      </c>
      <c r="H10" s="23">
        <v>100800</v>
      </c>
      <c r="I10" s="1">
        <v>0.98099999999999998</v>
      </c>
      <c r="J10" s="24">
        <f t="shared" si="8"/>
        <v>98884.800000000003</v>
      </c>
      <c r="K10" s="36">
        <v>94.017857142857139</v>
      </c>
      <c r="L10" s="24">
        <f t="shared" si="9"/>
        <v>94770</v>
      </c>
      <c r="M10" s="45"/>
      <c r="N10" s="293" t="s">
        <v>16</v>
      </c>
      <c r="O10" s="294"/>
      <c r="P10" s="294"/>
      <c r="Q10" s="294"/>
      <c r="R10" s="294"/>
    </row>
    <row r="11" spans="1:18" ht="14.25" customHeight="1" x14ac:dyDescent="0.2">
      <c r="A11" s="60"/>
      <c r="B11" s="42">
        <v>104400</v>
      </c>
      <c r="C11" s="3">
        <v>0.97599999999999998</v>
      </c>
      <c r="D11" s="24">
        <f t="shared" si="6"/>
        <v>101894.39999999999</v>
      </c>
      <c r="E11" s="36">
        <v>97.014367816091948</v>
      </c>
      <c r="F11" s="24">
        <f t="shared" si="7"/>
        <v>101283</v>
      </c>
      <c r="G11" s="25"/>
      <c r="H11" s="23">
        <v>100800</v>
      </c>
      <c r="I11" s="1">
        <v>0.97599999999999998</v>
      </c>
      <c r="J11" s="24">
        <f t="shared" si="8"/>
        <v>98380.800000000003</v>
      </c>
      <c r="K11" s="36">
        <v>94.017857142857139</v>
      </c>
      <c r="L11" s="24">
        <f t="shared" si="9"/>
        <v>94770</v>
      </c>
      <c r="M11" s="22">
        <v>43802</v>
      </c>
      <c r="N11" s="42">
        <v>65520</v>
      </c>
      <c r="O11" s="1">
        <v>0.92</v>
      </c>
      <c r="P11" s="24">
        <f t="shared" ref="P11" si="12">N11*O11</f>
        <v>60278.400000000001</v>
      </c>
      <c r="Q11" s="36">
        <v>67.857142857142861</v>
      </c>
      <c r="R11" s="24">
        <f t="shared" ref="R11" si="13">N11*Q11/100</f>
        <v>44460</v>
      </c>
    </row>
    <row r="12" spans="1:18" ht="12.75" customHeight="1" x14ac:dyDescent="0.2">
      <c r="A12" s="98">
        <v>43804</v>
      </c>
      <c r="B12" s="42">
        <v>104400</v>
      </c>
      <c r="C12" s="3">
        <v>0.97699999999999998</v>
      </c>
      <c r="D12" s="24">
        <f t="shared" si="6"/>
        <v>101998.8</v>
      </c>
      <c r="E12" s="36">
        <v>94.526819923371647</v>
      </c>
      <c r="F12" s="24">
        <f t="shared" si="7"/>
        <v>98686</v>
      </c>
      <c r="G12" s="27">
        <v>43804</v>
      </c>
      <c r="H12" s="23">
        <v>100800</v>
      </c>
      <c r="I12" s="1">
        <v>0.98199999999999998</v>
      </c>
      <c r="J12" s="24">
        <f t="shared" si="8"/>
        <v>98985.599999999991</v>
      </c>
      <c r="K12" s="36">
        <v>94.017857142857139</v>
      </c>
      <c r="L12" s="24">
        <f t="shared" si="9"/>
        <v>94770</v>
      </c>
      <c r="N12" s="42">
        <v>65520</v>
      </c>
      <c r="O12" s="1">
        <v>0.94399999999999995</v>
      </c>
      <c r="P12" s="24">
        <f t="shared" ref="P12:P18" si="14">N12*O12</f>
        <v>61850.879999999997</v>
      </c>
      <c r="Q12" s="36">
        <v>88.736263736263737</v>
      </c>
      <c r="R12" s="24">
        <f t="shared" ref="R12:R18" si="15">N12*Q12/100</f>
        <v>58140</v>
      </c>
    </row>
    <row r="13" spans="1:18" ht="14.25" customHeight="1" x14ac:dyDescent="0.2">
      <c r="B13" s="42">
        <v>104400</v>
      </c>
      <c r="C13" s="3">
        <v>0.98</v>
      </c>
      <c r="D13" s="24">
        <f t="shared" si="6"/>
        <v>102312</v>
      </c>
      <c r="E13" s="36">
        <v>92.039272030651347</v>
      </c>
      <c r="F13" s="24">
        <f t="shared" si="7"/>
        <v>96089</v>
      </c>
      <c r="H13" s="23">
        <v>100800</v>
      </c>
      <c r="I13" s="1">
        <v>0.98599999999999999</v>
      </c>
      <c r="J13" s="24">
        <f t="shared" si="8"/>
        <v>99388.800000000003</v>
      </c>
      <c r="K13" s="36">
        <v>94.017857142857139</v>
      </c>
      <c r="L13" s="24">
        <f t="shared" si="9"/>
        <v>94770</v>
      </c>
      <c r="M13" s="22">
        <v>43803</v>
      </c>
      <c r="N13" s="42">
        <v>65520</v>
      </c>
      <c r="O13" s="1">
        <v>0.97599999999999998</v>
      </c>
      <c r="P13" s="24">
        <f t="shared" si="14"/>
        <v>63947.519999999997</v>
      </c>
      <c r="Q13" s="36">
        <v>91.34615384615384</v>
      </c>
      <c r="R13" s="24">
        <f t="shared" si="15"/>
        <v>59850</v>
      </c>
    </row>
    <row r="14" spans="1:18" x14ac:dyDescent="0.2">
      <c r="A14" s="22">
        <v>43805</v>
      </c>
      <c r="B14" s="42">
        <v>105840</v>
      </c>
      <c r="C14" s="3">
        <v>0.97</v>
      </c>
      <c r="D14" s="24">
        <f t="shared" si="6"/>
        <v>102664.8</v>
      </c>
      <c r="E14" s="36">
        <v>93.240740740740748</v>
      </c>
      <c r="F14" s="24">
        <f t="shared" si="7"/>
        <v>98686</v>
      </c>
      <c r="G14" s="22">
        <v>43805</v>
      </c>
      <c r="H14" s="23">
        <v>100800</v>
      </c>
      <c r="I14" s="1">
        <v>0.98099999999999998</v>
      </c>
      <c r="J14" s="24">
        <f t="shared" si="8"/>
        <v>98884.800000000003</v>
      </c>
      <c r="K14" s="36">
        <v>97.633928571428569</v>
      </c>
      <c r="L14" s="24">
        <f t="shared" si="9"/>
        <v>98415</v>
      </c>
      <c r="N14" s="42">
        <v>65520</v>
      </c>
      <c r="O14" s="1">
        <v>0.95699999999999996</v>
      </c>
      <c r="P14" s="24">
        <f t="shared" si="14"/>
        <v>62702.64</v>
      </c>
      <c r="Q14" s="36">
        <v>88.736263736263737</v>
      </c>
      <c r="R14" s="24">
        <f t="shared" si="15"/>
        <v>58140</v>
      </c>
    </row>
    <row r="15" spans="1:18" x14ac:dyDescent="0.2">
      <c r="B15" s="42">
        <v>107280</v>
      </c>
      <c r="C15" s="3">
        <v>0.98099999999999998</v>
      </c>
      <c r="D15" s="24">
        <f t="shared" si="6"/>
        <v>105241.68</v>
      </c>
      <c r="E15" s="36">
        <v>94.409955257270695</v>
      </c>
      <c r="F15" s="24">
        <f t="shared" si="7"/>
        <v>101283</v>
      </c>
      <c r="H15" s="23">
        <v>100800</v>
      </c>
      <c r="I15" s="1">
        <v>0.98699999999999999</v>
      </c>
      <c r="J15" s="24">
        <f t="shared" si="8"/>
        <v>99489.600000000006</v>
      </c>
      <c r="K15" s="36">
        <v>94.017857142857139</v>
      </c>
      <c r="L15" s="24">
        <f t="shared" si="9"/>
        <v>94770</v>
      </c>
      <c r="M15" s="27">
        <v>43804</v>
      </c>
      <c r="N15" s="42">
        <v>65520</v>
      </c>
      <c r="O15" s="1">
        <v>0.97399999999999998</v>
      </c>
      <c r="P15" s="24">
        <f t="shared" si="14"/>
        <v>63816.479999999996</v>
      </c>
      <c r="Q15" s="36">
        <v>91.34615384615384</v>
      </c>
      <c r="R15" s="24">
        <f t="shared" si="15"/>
        <v>59850</v>
      </c>
    </row>
    <row r="16" spans="1:18" x14ac:dyDescent="0.2">
      <c r="A16" s="22">
        <v>43806</v>
      </c>
      <c r="B16" s="42">
        <v>107280</v>
      </c>
      <c r="C16" s="3">
        <v>0.96899999999999997</v>
      </c>
      <c r="D16" s="24">
        <f t="shared" si="6"/>
        <v>103954.31999999999</v>
      </c>
      <c r="E16" s="36">
        <v>94.409955257270695</v>
      </c>
      <c r="F16" s="24">
        <f t="shared" si="7"/>
        <v>101283</v>
      </c>
      <c r="G16" s="22">
        <v>43806</v>
      </c>
      <c r="H16" s="23">
        <v>100800</v>
      </c>
      <c r="I16" s="1">
        <v>0.97399999999999998</v>
      </c>
      <c r="J16" s="24">
        <f t="shared" si="8"/>
        <v>98179.199999999997</v>
      </c>
      <c r="K16" s="36">
        <v>94.017857142857139</v>
      </c>
      <c r="L16" s="24">
        <f t="shared" si="9"/>
        <v>94770</v>
      </c>
      <c r="N16" s="42">
        <v>65520</v>
      </c>
      <c r="O16" s="1">
        <v>0.98899999999999999</v>
      </c>
      <c r="P16" s="24">
        <f t="shared" si="14"/>
        <v>64799.28</v>
      </c>
      <c r="Q16" s="36">
        <v>93.956043956043956</v>
      </c>
      <c r="R16" s="24">
        <f t="shared" si="15"/>
        <v>61560</v>
      </c>
    </row>
    <row r="17" spans="1:18" x14ac:dyDescent="0.2">
      <c r="B17" s="42">
        <v>107280</v>
      </c>
      <c r="C17" s="3">
        <v>0.97899999999999998</v>
      </c>
      <c r="D17" s="24">
        <f t="shared" si="6"/>
        <v>105027.12</v>
      </c>
      <c r="E17" s="36">
        <v>94.409955257270695</v>
      </c>
      <c r="F17" s="24">
        <f t="shared" si="7"/>
        <v>101283</v>
      </c>
      <c r="H17" s="23">
        <v>100800</v>
      </c>
      <c r="I17" s="1">
        <v>0.98199999999999998</v>
      </c>
      <c r="J17" s="24">
        <f t="shared" si="8"/>
        <v>98985.599999999991</v>
      </c>
      <c r="K17" s="36">
        <v>94.017857142857139</v>
      </c>
      <c r="L17" s="24">
        <f t="shared" si="9"/>
        <v>94770</v>
      </c>
      <c r="M17" s="22">
        <v>43805</v>
      </c>
      <c r="N17" s="42">
        <v>65520</v>
      </c>
      <c r="O17" s="1">
        <v>0.97599999999999998</v>
      </c>
      <c r="P17" s="24">
        <f t="shared" si="14"/>
        <v>63947.519999999997</v>
      </c>
      <c r="Q17" s="36">
        <v>93.956043956043956</v>
      </c>
      <c r="R17" s="24">
        <f t="shared" si="15"/>
        <v>61560</v>
      </c>
    </row>
    <row r="18" spans="1:18" ht="14.25" customHeight="1" x14ac:dyDescent="0.2">
      <c r="A18" s="22">
        <v>43807</v>
      </c>
      <c r="B18" s="42">
        <v>107280</v>
      </c>
      <c r="C18" s="3">
        <v>0.97699999999999998</v>
      </c>
      <c r="D18" s="24">
        <f t="shared" si="6"/>
        <v>104812.56</v>
      </c>
      <c r="E18" s="36">
        <v>96.830723340790456</v>
      </c>
      <c r="F18" s="24">
        <f t="shared" si="7"/>
        <v>103880</v>
      </c>
      <c r="G18" s="22">
        <v>43807</v>
      </c>
      <c r="H18" s="23">
        <v>100800</v>
      </c>
      <c r="I18" s="1">
        <v>0.96799999999999997</v>
      </c>
      <c r="J18" s="24">
        <f t="shared" si="8"/>
        <v>97574.399999999994</v>
      </c>
      <c r="K18" s="36">
        <v>94.017857142857139</v>
      </c>
      <c r="L18" s="24">
        <f t="shared" si="9"/>
        <v>94770</v>
      </c>
      <c r="N18" s="42">
        <v>65520</v>
      </c>
      <c r="O18" s="1">
        <v>0.97299999999999998</v>
      </c>
      <c r="P18" s="24">
        <f t="shared" si="14"/>
        <v>63750.96</v>
      </c>
      <c r="Q18" s="36">
        <v>91.34615384615384</v>
      </c>
      <c r="R18" s="24">
        <f t="shared" si="15"/>
        <v>59850</v>
      </c>
    </row>
    <row r="19" spans="1:18" x14ac:dyDescent="0.2">
      <c r="B19" s="42">
        <v>107280</v>
      </c>
      <c r="C19" s="3">
        <v>0.99</v>
      </c>
      <c r="D19" s="24">
        <f t="shared" si="6"/>
        <v>106207.2</v>
      </c>
      <c r="E19" s="36">
        <v>96.830723340790456</v>
      </c>
      <c r="F19" s="24">
        <f t="shared" si="7"/>
        <v>103880</v>
      </c>
      <c r="H19" s="23">
        <v>100800</v>
      </c>
      <c r="I19" s="1">
        <v>0.98199999999999998</v>
      </c>
      <c r="J19" s="24">
        <f t="shared" si="8"/>
        <v>98985.599999999991</v>
      </c>
      <c r="K19" s="36">
        <v>94.017857142857139</v>
      </c>
      <c r="L19" s="24">
        <f t="shared" si="9"/>
        <v>94770</v>
      </c>
      <c r="N19" s="277" t="s">
        <v>1</v>
      </c>
      <c r="O19" s="278"/>
      <c r="P19" s="38">
        <f>SUM(P11:P18)</f>
        <v>505093.68</v>
      </c>
      <c r="Q19" s="90">
        <f>R19/P19</f>
        <v>0.91747336850463068</v>
      </c>
      <c r="R19" s="38">
        <f>SUM(R11:R18)</f>
        <v>463410</v>
      </c>
    </row>
    <row r="20" spans="1:18" x14ac:dyDescent="0.2">
      <c r="A20" s="22">
        <v>43808</v>
      </c>
      <c r="B20" s="42">
        <v>107280</v>
      </c>
      <c r="C20" s="3">
        <v>0.97899999999999998</v>
      </c>
      <c r="D20" s="24">
        <f t="shared" si="6"/>
        <v>105027.12</v>
      </c>
      <c r="E20" s="36">
        <v>96.830723340790456</v>
      </c>
      <c r="F20" s="24">
        <f t="shared" si="7"/>
        <v>103880</v>
      </c>
      <c r="G20" s="22">
        <v>43808</v>
      </c>
      <c r="H20" s="23">
        <v>100800</v>
      </c>
      <c r="I20" s="1">
        <v>0.97199999999999998</v>
      </c>
      <c r="J20" s="24">
        <f t="shared" si="8"/>
        <v>97977.599999999991</v>
      </c>
      <c r="K20" s="36">
        <v>94.017857142857139</v>
      </c>
      <c r="L20" s="24">
        <f t="shared" si="9"/>
        <v>94770</v>
      </c>
      <c r="N20" s="99"/>
      <c r="O20" s="96"/>
      <c r="P20" s="24"/>
      <c r="Q20" s="97"/>
      <c r="R20" s="24"/>
    </row>
    <row r="21" spans="1:18" x14ac:dyDescent="0.2">
      <c r="B21" s="42">
        <v>107280</v>
      </c>
      <c r="C21" s="3">
        <v>0.97699999999999998</v>
      </c>
      <c r="D21" s="24">
        <f t="shared" si="6"/>
        <v>104812.56</v>
      </c>
      <c r="E21" s="36">
        <v>96.830723340790456</v>
      </c>
      <c r="F21" s="24">
        <f t="shared" si="7"/>
        <v>103880</v>
      </c>
      <c r="H21" s="23">
        <v>100800</v>
      </c>
      <c r="I21" s="1">
        <v>0.97499999999999998</v>
      </c>
      <c r="J21" s="24">
        <f t="shared" si="8"/>
        <v>98280</v>
      </c>
      <c r="K21" s="36">
        <v>94.017857142857139</v>
      </c>
      <c r="L21" s="24">
        <f t="shared" si="9"/>
        <v>94770</v>
      </c>
      <c r="M21" s="45"/>
      <c r="N21" s="292" t="s">
        <v>27</v>
      </c>
      <c r="O21" s="281"/>
      <c r="P21" s="281"/>
      <c r="Q21" s="281"/>
      <c r="R21" s="281"/>
    </row>
    <row r="22" spans="1:18" x14ac:dyDescent="0.2">
      <c r="B22" s="277" t="s">
        <v>1</v>
      </c>
      <c r="C22" s="278"/>
      <c r="D22" s="38">
        <f>SUM(D4:D21)</f>
        <v>1859301.3599999999</v>
      </c>
      <c r="E22" s="90">
        <f>F22/D22</f>
        <v>0.97074903446528971</v>
      </c>
      <c r="F22" s="38">
        <f>SUM(F4:F21)</f>
        <v>1804915</v>
      </c>
      <c r="G22" s="22">
        <v>43809</v>
      </c>
      <c r="H22" s="23">
        <v>100800</v>
      </c>
      <c r="I22" s="1">
        <v>0.97099999999999997</v>
      </c>
      <c r="J22" s="24">
        <f t="shared" si="8"/>
        <v>97876.800000000003</v>
      </c>
      <c r="K22" s="36">
        <v>94.017857142857139</v>
      </c>
      <c r="L22" s="24">
        <f t="shared" si="9"/>
        <v>94770</v>
      </c>
      <c r="M22" s="22">
        <v>43806</v>
      </c>
      <c r="N22" s="42">
        <v>78480</v>
      </c>
      <c r="O22" s="1">
        <v>0.93799999999999994</v>
      </c>
      <c r="P22" s="24">
        <f t="shared" ref="P22" si="16">N22*O22</f>
        <v>73614.239999999991</v>
      </c>
      <c r="Q22" s="36">
        <v>56.192660550458719</v>
      </c>
      <c r="R22" s="24">
        <f t="shared" ref="R22" si="17">N22*Q22/100</f>
        <v>44100</v>
      </c>
    </row>
    <row r="23" spans="1:18" x14ac:dyDescent="0.2">
      <c r="B23" s="99"/>
      <c r="C23" s="55"/>
      <c r="D23" s="24"/>
      <c r="E23" s="97"/>
      <c r="F23" s="24"/>
      <c r="H23" s="23">
        <v>100800</v>
      </c>
      <c r="I23" s="1">
        <v>0.97699999999999998</v>
      </c>
      <c r="J23" s="24">
        <f t="shared" si="8"/>
        <v>98481.599999999991</v>
      </c>
      <c r="K23" s="36">
        <v>94.017857142857139</v>
      </c>
      <c r="L23" s="24">
        <f t="shared" si="9"/>
        <v>94770</v>
      </c>
      <c r="N23" s="42">
        <v>78480</v>
      </c>
      <c r="O23" s="1">
        <v>0.97</v>
      </c>
      <c r="P23" s="24">
        <f t="shared" ref="P23:P39" si="18">N23*O23</f>
        <v>76125.599999999991</v>
      </c>
      <c r="Q23" s="36">
        <v>94.403669724770651</v>
      </c>
      <c r="R23" s="24">
        <f t="shared" ref="R23:R39" si="19">N23*Q23/100</f>
        <v>74088.000000000015</v>
      </c>
    </row>
    <row r="24" spans="1:18" x14ac:dyDescent="0.2">
      <c r="B24" s="282" t="s">
        <v>8</v>
      </c>
      <c r="C24" s="283"/>
      <c r="D24" s="283"/>
      <c r="E24" s="283"/>
      <c r="F24" s="283"/>
      <c r="G24" s="22">
        <v>43810</v>
      </c>
      <c r="H24" s="23">
        <v>100800</v>
      </c>
      <c r="I24" s="1">
        <v>0.98199999999999998</v>
      </c>
      <c r="J24" s="24">
        <f t="shared" si="8"/>
        <v>98985.599999999991</v>
      </c>
      <c r="K24" s="36">
        <v>94.017857142857139</v>
      </c>
      <c r="L24" s="24">
        <f t="shared" si="9"/>
        <v>94770</v>
      </c>
      <c r="M24" s="22">
        <v>43807</v>
      </c>
      <c r="N24" s="42">
        <v>78480</v>
      </c>
      <c r="O24" s="1">
        <v>0.95899999999999996</v>
      </c>
      <c r="P24" s="24">
        <f t="shared" si="18"/>
        <v>75262.319999999992</v>
      </c>
      <c r="Q24" s="36">
        <v>74.174311926605512</v>
      </c>
      <c r="R24" s="24">
        <f t="shared" si="19"/>
        <v>58212.000000000007</v>
      </c>
    </row>
    <row r="25" spans="1:18" ht="14.25" customHeight="1" x14ac:dyDescent="0.2">
      <c r="A25" s="22">
        <v>43809</v>
      </c>
      <c r="B25" s="23">
        <v>115200</v>
      </c>
      <c r="C25" s="3">
        <v>0.90600000000000003</v>
      </c>
      <c r="D25" s="24">
        <f t="shared" ref="D25" si="20">B25*C25</f>
        <v>104371.2</v>
      </c>
      <c r="E25" s="36">
        <v>47.384548611111107</v>
      </c>
      <c r="F25" s="24">
        <f t="shared" ref="F25" si="21">B25*E25/100</f>
        <v>54587</v>
      </c>
      <c r="H25" s="23">
        <v>100800</v>
      </c>
      <c r="I25" s="1">
        <v>0.97899999999999998</v>
      </c>
      <c r="J25" s="24">
        <f t="shared" si="8"/>
        <v>98683.199999999997</v>
      </c>
      <c r="K25" s="36">
        <v>94.017857142857139</v>
      </c>
      <c r="L25" s="24">
        <f t="shared" si="9"/>
        <v>94770</v>
      </c>
      <c r="N25" s="42">
        <v>78480</v>
      </c>
      <c r="O25" s="1">
        <v>0.999</v>
      </c>
      <c r="P25" s="24">
        <f t="shared" si="18"/>
        <v>78401.52</v>
      </c>
      <c r="Q25" s="36">
        <v>96.651376146788991</v>
      </c>
      <c r="R25" s="24">
        <f t="shared" si="19"/>
        <v>75852</v>
      </c>
    </row>
    <row r="26" spans="1:18" x14ac:dyDescent="0.2">
      <c r="B26" s="23">
        <v>115200</v>
      </c>
      <c r="C26" s="3">
        <v>0.98899999999999999</v>
      </c>
      <c r="D26" s="24">
        <f t="shared" ref="D26:D44" si="22">B26*C26</f>
        <v>113932.8</v>
      </c>
      <c r="E26" s="36">
        <v>94.769097222222214</v>
      </c>
      <c r="F26" s="24">
        <f t="shared" ref="F26:F44" si="23">B26*E26/100</f>
        <v>109174</v>
      </c>
      <c r="G26" s="22">
        <v>43811</v>
      </c>
      <c r="H26" s="23">
        <v>100800</v>
      </c>
      <c r="I26" s="1">
        <v>0.98099999999999998</v>
      </c>
      <c r="J26" s="24">
        <f t="shared" si="8"/>
        <v>98884.800000000003</v>
      </c>
      <c r="K26" s="36">
        <v>94.017857142857139</v>
      </c>
      <c r="L26" s="24">
        <f t="shared" si="9"/>
        <v>94770</v>
      </c>
      <c r="M26" s="22">
        <v>43808</v>
      </c>
      <c r="N26" s="42">
        <v>78480</v>
      </c>
      <c r="O26" s="1">
        <v>0.96899999999999997</v>
      </c>
      <c r="P26" s="24">
        <f t="shared" si="18"/>
        <v>76047.12</v>
      </c>
      <c r="Q26" s="36">
        <v>92.155963302752298</v>
      </c>
      <c r="R26" s="24">
        <f t="shared" si="19"/>
        <v>72324</v>
      </c>
    </row>
    <row r="27" spans="1:18" ht="12.75" customHeight="1" x14ac:dyDescent="0.2">
      <c r="A27" s="22">
        <v>43810</v>
      </c>
      <c r="B27" s="23">
        <v>115200</v>
      </c>
      <c r="C27" s="3">
        <v>0.99990000000000001</v>
      </c>
      <c r="D27" s="24">
        <f t="shared" si="22"/>
        <v>115188.48</v>
      </c>
      <c r="E27" s="36">
        <v>99.756944444444443</v>
      </c>
      <c r="F27" s="24">
        <f t="shared" si="23"/>
        <v>114920</v>
      </c>
      <c r="H27" s="23">
        <v>100800</v>
      </c>
      <c r="I27" s="1">
        <v>0.97599999999999998</v>
      </c>
      <c r="J27" s="24">
        <f t="shared" si="8"/>
        <v>98380.800000000003</v>
      </c>
      <c r="K27" s="36">
        <v>94.017857142857139</v>
      </c>
      <c r="L27" s="24">
        <f t="shared" si="9"/>
        <v>94770</v>
      </c>
      <c r="N27" s="42">
        <v>78480</v>
      </c>
      <c r="O27" s="1">
        <v>0.97899999999999998</v>
      </c>
      <c r="P27" s="24">
        <f t="shared" si="18"/>
        <v>76831.92</v>
      </c>
      <c r="Q27" s="36">
        <v>92.155963302752298</v>
      </c>
      <c r="R27" s="24">
        <f t="shared" si="19"/>
        <v>72324</v>
      </c>
    </row>
    <row r="28" spans="1:18" ht="12.75" customHeight="1" x14ac:dyDescent="0.2">
      <c r="B28" s="23">
        <v>115200</v>
      </c>
      <c r="C28" s="3">
        <v>0.98</v>
      </c>
      <c r="D28" s="24">
        <f t="shared" si="22"/>
        <v>112896</v>
      </c>
      <c r="E28" s="36">
        <v>97.263020833333343</v>
      </c>
      <c r="F28" s="24">
        <f t="shared" si="23"/>
        <v>112047.00000000001</v>
      </c>
      <c r="G28" s="22">
        <v>43812</v>
      </c>
      <c r="H28" s="23">
        <v>100800</v>
      </c>
      <c r="I28" s="1">
        <v>0.98399999999999999</v>
      </c>
      <c r="J28" s="24">
        <f t="shared" si="8"/>
        <v>99187.199999999997</v>
      </c>
      <c r="K28" s="36">
        <v>94.017857142857139</v>
      </c>
      <c r="L28" s="24">
        <f t="shared" si="9"/>
        <v>94770</v>
      </c>
      <c r="M28" s="22">
        <v>43809</v>
      </c>
      <c r="N28" s="42">
        <v>78480</v>
      </c>
      <c r="O28" s="1">
        <v>0.97799999999999998</v>
      </c>
      <c r="P28" s="24">
        <f t="shared" si="18"/>
        <v>76753.440000000002</v>
      </c>
      <c r="Q28" s="36">
        <v>92.155963302752298</v>
      </c>
      <c r="R28" s="24">
        <f t="shared" si="19"/>
        <v>72324</v>
      </c>
    </row>
    <row r="29" spans="1:18" ht="12.75" customHeight="1" x14ac:dyDescent="0.2">
      <c r="A29" s="22">
        <v>43811</v>
      </c>
      <c r="B29" s="23">
        <v>115200</v>
      </c>
      <c r="C29" s="3">
        <v>0.97099999999999997</v>
      </c>
      <c r="D29" s="24">
        <f t="shared" si="22"/>
        <v>111859.2</v>
      </c>
      <c r="E29" s="36">
        <v>94.769097222222214</v>
      </c>
      <c r="F29" s="24">
        <f t="shared" si="23"/>
        <v>109174</v>
      </c>
      <c r="H29" s="23">
        <v>100800</v>
      </c>
      <c r="I29" s="1">
        <v>0.98799999999999999</v>
      </c>
      <c r="J29" s="24">
        <f t="shared" si="8"/>
        <v>99590.399999999994</v>
      </c>
      <c r="K29" s="36">
        <v>94.017857142857139</v>
      </c>
      <c r="L29" s="24">
        <f t="shared" si="9"/>
        <v>94770</v>
      </c>
      <c r="N29" s="42">
        <v>78480</v>
      </c>
      <c r="O29" s="1">
        <v>0.98</v>
      </c>
      <c r="P29" s="24">
        <f t="shared" si="18"/>
        <v>76910.399999999994</v>
      </c>
      <c r="Q29" s="36">
        <v>92.155963302752298</v>
      </c>
      <c r="R29" s="24">
        <f t="shared" si="19"/>
        <v>72324</v>
      </c>
    </row>
    <row r="30" spans="1:18" ht="12.75" customHeight="1" x14ac:dyDescent="0.2">
      <c r="B30" s="23">
        <v>115200</v>
      </c>
      <c r="C30" s="3">
        <v>0.94899999999999995</v>
      </c>
      <c r="D30" s="24">
        <f t="shared" si="22"/>
        <v>109324.79999999999</v>
      </c>
      <c r="E30" s="36">
        <v>92.275173611111114</v>
      </c>
      <c r="F30" s="24">
        <f t="shared" si="23"/>
        <v>106301</v>
      </c>
      <c r="G30" s="22">
        <v>43813</v>
      </c>
      <c r="H30" s="23">
        <v>100800</v>
      </c>
      <c r="I30" s="1">
        <v>0.98399999999999999</v>
      </c>
      <c r="J30" s="24">
        <f t="shared" si="8"/>
        <v>99187.199999999997</v>
      </c>
      <c r="K30" s="36">
        <v>94.017857142857139</v>
      </c>
      <c r="L30" s="24">
        <f t="shared" si="9"/>
        <v>94770</v>
      </c>
      <c r="M30" s="22">
        <v>43810</v>
      </c>
      <c r="N30" s="42">
        <v>78480</v>
      </c>
      <c r="O30" s="1">
        <v>0.98599999999999999</v>
      </c>
      <c r="P30" s="24">
        <f t="shared" si="18"/>
        <v>77381.279999999999</v>
      </c>
      <c r="Q30" s="36">
        <v>92.155963302752298</v>
      </c>
      <c r="R30" s="24">
        <f t="shared" si="19"/>
        <v>72324</v>
      </c>
    </row>
    <row r="31" spans="1:18" ht="14.25" customHeight="1" x14ac:dyDescent="0.2">
      <c r="A31" s="22">
        <v>43812</v>
      </c>
      <c r="B31" s="23">
        <v>115200</v>
      </c>
      <c r="C31" s="3">
        <v>0.95</v>
      </c>
      <c r="D31" s="24">
        <f t="shared" si="22"/>
        <v>109440</v>
      </c>
      <c r="E31" s="36">
        <v>92.275173611111114</v>
      </c>
      <c r="F31" s="24">
        <f t="shared" si="23"/>
        <v>106301</v>
      </c>
      <c r="H31" s="23">
        <v>100800</v>
      </c>
      <c r="I31" s="1">
        <v>0.98599999999999999</v>
      </c>
      <c r="J31" s="24">
        <f t="shared" si="8"/>
        <v>99388.800000000003</v>
      </c>
      <c r="K31" s="36">
        <v>94.017857142857139</v>
      </c>
      <c r="L31" s="24">
        <f t="shared" si="9"/>
        <v>94770</v>
      </c>
      <c r="N31" s="42">
        <v>78480</v>
      </c>
      <c r="O31" s="1">
        <v>0.98399999999999999</v>
      </c>
      <c r="P31" s="24">
        <f t="shared" si="18"/>
        <v>77224.319999999992</v>
      </c>
      <c r="Q31" s="36">
        <v>94.403669724770651</v>
      </c>
      <c r="R31" s="24">
        <f t="shared" si="19"/>
        <v>74088.000000000015</v>
      </c>
    </row>
    <row r="32" spans="1:18" ht="14.25" customHeight="1" x14ac:dyDescent="0.2">
      <c r="B32" s="23">
        <v>115200</v>
      </c>
      <c r="C32" s="3">
        <v>0.97799999999999998</v>
      </c>
      <c r="D32" s="24">
        <f t="shared" si="22"/>
        <v>112665.59999999999</v>
      </c>
      <c r="E32" s="36">
        <v>94.769097222222214</v>
      </c>
      <c r="F32" s="24">
        <f t="shared" si="23"/>
        <v>109174</v>
      </c>
      <c r="G32" s="22">
        <v>43814</v>
      </c>
      <c r="H32" s="23">
        <v>100800</v>
      </c>
      <c r="I32" s="1">
        <v>0.97499999999999998</v>
      </c>
      <c r="J32" s="24">
        <f t="shared" si="8"/>
        <v>98280</v>
      </c>
      <c r="K32" s="36">
        <v>94.017857142857139</v>
      </c>
      <c r="L32" s="24">
        <f t="shared" si="9"/>
        <v>94770</v>
      </c>
      <c r="M32" s="22">
        <v>43811</v>
      </c>
      <c r="N32" s="42">
        <v>78480</v>
      </c>
      <c r="O32" s="1">
        <v>0.98399999999999999</v>
      </c>
      <c r="P32" s="24">
        <f t="shared" si="18"/>
        <v>77224.319999999992</v>
      </c>
      <c r="Q32" s="36">
        <v>92.155963302752298</v>
      </c>
      <c r="R32" s="24">
        <f t="shared" si="19"/>
        <v>72324</v>
      </c>
    </row>
    <row r="33" spans="1:18" x14ac:dyDescent="0.2">
      <c r="A33" s="22">
        <v>43813</v>
      </c>
      <c r="B33" s="23">
        <v>115200</v>
      </c>
      <c r="C33" s="3">
        <v>0.98299999999999998</v>
      </c>
      <c r="D33" s="24">
        <f t="shared" si="22"/>
        <v>113241.59999999999</v>
      </c>
      <c r="E33" s="36">
        <v>94.769097222222214</v>
      </c>
      <c r="F33" s="24">
        <f t="shared" si="23"/>
        <v>109174</v>
      </c>
      <c r="H33" s="23">
        <v>100800</v>
      </c>
      <c r="I33" s="1">
        <v>0.98499999999999999</v>
      </c>
      <c r="J33" s="24">
        <f t="shared" si="8"/>
        <v>99288</v>
      </c>
      <c r="K33" s="36">
        <v>94.017857142857139</v>
      </c>
      <c r="L33" s="24">
        <f t="shared" si="9"/>
        <v>94770</v>
      </c>
      <c r="N33" s="42">
        <v>78480</v>
      </c>
      <c r="O33" s="1">
        <v>0.97599999999999998</v>
      </c>
      <c r="P33" s="24">
        <f t="shared" si="18"/>
        <v>76596.479999999996</v>
      </c>
      <c r="Q33" s="36">
        <v>94.403669724770651</v>
      </c>
      <c r="R33" s="24">
        <f t="shared" si="19"/>
        <v>74088.000000000015</v>
      </c>
    </row>
    <row r="34" spans="1:18" x14ac:dyDescent="0.2">
      <c r="B34" s="23">
        <v>115200</v>
      </c>
      <c r="C34" s="3">
        <v>0.98199999999999998</v>
      </c>
      <c r="D34" s="24">
        <f t="shared" si="22"/>
        <v>113126.39999999999</v>
      </c>
      <c r="E34" s="36">
        <v>94.769097222222214</v>
      </c>
      <c r="F34" s="24">
        <f t="shared" si="23"/>
        <v>109174</v>
      </c>
      <c r="G34" s="22">
        <v>43815</v>
      </c>
      <c r="H34" s="23">
        <v>100800</v>
      </c>
      <c r="I34" s="1">
        <v>0.96599999999999997</v>
      </c>
      <c r="J34" s="24">
        <f t="shared" si="8"/>
        <v>97372.800000000003</v>
      </c>
      <c r="K34" s="36">
        <v>94.017857142857139</v>
      </c>
      <c r="L34" s="24">
        <f t="shared" si="9"/>
        <v>94770</v>
      </c>
      <c r="M34" s="22">
        <v>43812</v>
      </c>
      <c r="N34" s="42">
        <v>78480</v>
      </c>
      <c r="O34" s="1">
        <v>0.98299999999999998</v>
      </c>
      <c r="P34" s="24">
        <f t="shared" si="18"/>
        <v>77145.84</v>
      </c>
      <c r="Q34" s="36">
        <v>94.403669724770651</v>
      </c>
      <c r="R34" s="24">
        <f t="shared" si="19"/>
        <v>74088.000000000015</v>
      </c>
    </row>
    <row r="35" spans="1:18" ht="12.75" customHeight="1" x14ac:dyDescent="0.2">
      <c r="A35" s="22">
        <v>43814</v>
      </c>
      <c r="B35" s="23">
        <v>115200</v>
      </c>
      <c r="C35" s="3">
        <v>0.96</v>
      </c>
      <c r="D35" s="24">
        <f t="shared" si="22"/>
        <v>110592</v>
      </c>
      <c r="E35" s="36">
        <v>94.769097222222214</v>
      </c>
      <c r="F35" s="24">
        <f t="shared" si="23"/>
        <v>109174</v>
      </c>
      <c r="H35" s="23">
        <v>100800</v>
      </c>
      <c r="I35" s="1">
        <v>0.97899999999999998</v>
      </c>
      <c r="J35" s="24">
        <f t="shared" si="8"/>
        <v>98683.199999999997</v>
      </c>
      <c r="K35" s="36">
        <v>94.017857142857139</v>
      </c>
      <c r="L35" s="24">
        <f t="shared" si="9"/>
        <v>94770</v>
      </c>
      <c r="N35" s="42">
        <v>78480</v>
      </c>
      <c r="O35" s="1">
        <v>0.99099999999999999</v>
      </c>
      <c r="P35" s="24">
        <f t="shared" si="18"/>
        <v>77773.679999999993</v>
      </c>
      <c r="Q35" s="36">
        <v>94.403669724770651</v>
      </c>
      <c r="R35" s="24">
        <f t="shared" si="19"/>
        <v>74088.000000000015</v>
      </c>
    </row>
    <row r="36" spans="1:18" x14ac:dyDescent="0.2">
      <c r="B36" s="23">
        <v>115200</v>
      </c>
      <c r="C36" s="3">
        <v>0.98099999999999998</v>
      </c>
      <c r="D36" s="24">
        <f t="shared" si="22"/>
        <v>113011.2</v>
      </c>
      <c r="E36" s="36">
        <v>94.769097222222214</v>
      </c>
      <c r="F36" s="24">
        <f t="shared" si="23"/>
        <v>109174</v>
      </c>
      <c r="G36" s="22">
        <v>43816</v>
      </c>
      <c r="H36" s="23">
        <v>100800</v>
      </c>
      <c r="I36" s="1">
        <v>0.96</v>
      </c>
      <c r="J36" s="24">
        <f t="shared" si="8"/>
        <v>96768</v>
      </c>
      <c r="K36" s="36">
        <v>94.017857142857139</v>
      </c>
      <c r="L36" s="24">
        <f t="shared" si="9"/>
        <v>94770</v>
      </c>
      <c r="M36" s="22">
        <v>43813</v>
      </c>
      <c r="N36" s="42">
        <v>78480</v>
      </c>
      <c r="O36" s="1">
        <v>0.98099999999999998</v>
      </c>
      <c r="P36" s="24">
        <f t="shared" si="18"/>
        <v>76988.88</v>
      </c>
      <c r="Q36" s="36">
        <v>94.403669724770651</v>
      </c>
      <c r="R36" s="24">
        <f t="shared" si="19"/>
        <v>74088.000000000015</v>
      </c>
    </row>
    <row r="37" spans="1:18" x14ac:dyDescent="0.2">
      <c r="A37" s="22">
        <v>43815</v>
      </c>
      <c r="B37" s="23">
        <v>115200</v>
      </c>
      <c r="C37" s="3">
        <v>0.97199999999999998</v>
      </c>
      <c r="D37" s="24">
        <f t="shared" si="22"/>
        <v>111974.39999999999</v>
      </c>
      <c r="E37" s="36">
        <v>94.769097222222214</v>
      </c>
      <c r="F37" s="24">
        <f t="shared" si="23"/>
        <v>109174</v>
      </c>
      <c r="H37" s="23">
        <v>100800</v>
      </c>
      <c r="I37" s="1">
        <v>0.96399999999999997</v>
      </c>
      <c r="J37" s="24">
        <f t="shared" si="8"/>
        <v>97171.199999999997</v>
      </c>
      <c r="K37" s="36">
        <v>94.017857142857139</v>
      </c>
      <c r="L37" s="24">
        <f t="shared" si="9"/>
        <v>94770</v>
      </c>
      <c r="N37" s="42">
        <v>78480</v>
      </c>
      <c r="O37" s="1">
        <v>0.98499999999999999</v>
      </c>
      <c r="P37" s="24">
        <f t="shared" si="18"/>
        <v>77302.8</v>
      </c>
      <c r="Q37" s="36">
        <v>92.155963302752298</v>
      </c>
      <c r="R37" s="24">
        <f t="shared" si="19"/>
        <v>72324</v>
      </c>
    </row>
    <row r="38" spans="1:18" ht="12.75" customHeight="1" x14ac:dyDescent="0.2">
      <c r="B38" s="23">
        <v>115200</v>
      </c>
      <c r="C38" s="3">
        <v>0.98299999999999998</v>
      </c>
      <c r="D38" s="24">
        <f t="shared" si="22"/>
        <v>113241.59999999999</v>
      </c>
      <c r="E38" s="36">
        <v>94.769097222222214</v>
      </c>
      <c r="F38" s="24">
        <f t="shared" si="23"/>
        <v>109174</v>
      </c>
      <c r="G38" s="22">
        <v>43817</v>
      </c>
      <c r="H38" s="23">
        <v>100800</v>
      </c>
      <c r="I38" s="1">
        <v>0.99299999999999999</v>
      </c>
      <c r="J38" s="24">
        <f t="shared" si="8"/>
        <v>100094.39999999999</v>
      </c>
      <c r="K38" s="36">
        <v>97.633928571428569</v>
      </c>
      <c r="L38" s="24">
        <f t="shared" si="9"/>
        <v>98415</v>
      </c>
      <c r="M38" s="22">
        <v>43814</v>
      </c>
      <c r="N38" s="42">
        <v>78480</v>
      </c>
      <c r="O38" s="1">
        <v>0.97799999999999998</v>
      </c>
      <c r="P38" s="24">
        <f t="shared" si="18"/>
        <v>76753.440000000002</v>
      </c>
      <c r="Q38" s="36">
        <v>94.403669724770651</v>
      </c>
      <c r="R38" s="24">
        <f t="shared" si="19"/>
        <v>74088.000000000015</v>
      </c>
    </row>
    <row r="39" spans="1:18" x14ac:dyDescent="0.2">
      <c r="A39" s="22">
        <v>43816</v>
      </c>
      <c r="B39" s="23">
        <v>115200</v>
      </c>
      <c r="C39" s="3">
        <v>0.97699999999999998</v>
      </c>
      <c r="D39" s="24">
        <f t="shared" si="22"/>
        <v>112550.39999999999</v>
      </c>
      <c r="E39" s="36">
        <v>94.769097222222214</v>
      </c>
      <c r="F39" s="24">
        <f t="shared" si="23"/>
        <v>109174</v>
      </c>
      <c r="H39" s="23">
        <v>100800</v>
      </c>
      <c r="I39" s="1">
        <v>0.98</v>
      </c>
      <c r="J39" s="24">
        <f t="shared" si="8"/>
        <v>98784</v>
      </c>
      <c r="K39" s="36">
        <v>94.017857142857139</v>
      </c>
      <c r="L39" s="24">
        <f t="shared" si="9"/>
        <v>94770</v>
      </c>
      <c r="N39" s="42">
        <v>78480</v>
      </c>
      <c r="O39" s="1">
        <v>0.98499999999999999</v>
      </c>
      <c r="P39" s="24">
        <f t="shared" si="18"/>
        <v>77302.8</v>
      </c>
      <c r="Q39" s="36">
        <v>96.651376146788991</v>
      </c>
      <c r="R39" s="24">
        <f t="shared" si="19"/>
        <v>75852</v>
      </c>
    </row>
    <row r="40" spans="1:18" x14ac:dyDescent="0.2">
      <c r="B40" s="23">
        <v>115200</v>
      </c>
      <c r="C40" s="3">
        <v>0.96799999999999997</v>
      </c>
      <c r="D40" s="24">
        <f t="shared" si="22"/>
        <v>111513.59999999999</v>
      </c>
      <c r="E40" s="36">
        <v>94.769097222222214</v>
      </c>
      <c r="F40" s="24">
        <f t="shared" si="23"/>
        <v>109174</v>
      </c>
      <c r="H40" s="277" t="s">
        <v>1</v>
      </c>
      <c r="I40" s="278"/>
      <c r="J40" s="38">
        <f>SUM(J4:J39)</f>
        <v>3550680.0000000005</v>
      </c>
      <c r="K40" s="90">
        <f>L40/J40</f>
        <v>0.9639435263104531</v>
      </c>
      <c r="L40" s="38">
        <f>SUM(L4:L39)</f>
        <v>3422655</v>
      </c>
      <c r="N40" s="277" t="s">
        <v>1</v>
      </c>
      <c r="O40" s="278"/>
      <c r="P40" s="38">
        <f>SUM(P22:P39)</f>
        <v>1381640.4</v>
      </c>
      <c r="Q40" s="90">
        <f>R40/P40</f>
        <v>0.92563882758494909</v>
      </c>
      <c r="R40" s="38">
        <f>SUM(R22:R39)</f>
        <v>1278900</v>
      </c>
    </row>
    <row r="41" spans="1:18" x14ac:dyDescent="0.2">
      <c r="A41" s="22">
        <v>43817</v>
      </c>
      <c r="B41" s="23">
        <v>115200</v>
      </c>
      <c r="C41" s="3">
        <v>0.97799999999999998</v>
      </c>
      <c r="D41" s="24">
        <f t="shared" si="22"/>
        <v>112665.59999999999</v>
      </c>
      <c r="E41" s="36">
        <v>94.769097222222214</v>
      </c>
      <c r="F41" s="24">
        <f t="shared" si="23"/>
        <v>109174</v>
      </c>
      <c r="H41" s="42"/>
      <c r="I41" s="1"/>
      <c r="J41" s="24"/>
      <c r="K41" s="36"/>
      <c r="L41" s="24"/>
      <c r="N41" s="124"/>
      <c r="O41" s="125"/>
      <c r="P41" s="9"/>
      <c r="Q41" s="126"/>
      <c r="R41" s="9"/>
    </row>
    <row r="42" spans="1:18" ht="13.9" customHeight="1" x14ac:dyDescent="0.2">
      <c r="B42" s="23">
        <v>115200</v>
      </c>
      <c r="C42" s="3">
        <v>0.96699999999999997</v>
      </c>
      <c r="D42" s="24">
        <f t="shared" si="22"/>
        <v>111398.39999999999</v>
      </c>
      <c r="E42" s="36">
        <v>94.769097222222214</v>
      </c>
      <c r="F42" s="24">
        <f t="shared" si="23"/>
        <v>109174</v>
      </c>
      <c r="G42" s="45"/>
      <c r="H42" s="285" t="s">
        <v>23</v>
      </c>
      <c r="I42" s="286"/>
      <c r="J42" s="286"/>
      <c r="K42" s="286"/>
      <c r="L42" s="286"/>
      <c r="M42" s="45"/>
      <c r="N42" s="281" t="s">
        <v>36</v>
      </c>
      <c r="O42" s="281"/>
      <c r="P42" s="281"/>
      <c r="Q42" s="281"/>
      <c r="R42" s="281"/>
    </row>
    <row r="43" spans="1:18" ht="14.25" customHeight="1" x14ac:dyDescent="0.2">
      <c r="A43" s="22">
        <v>43818</v>
      </c>
      <c r="B43" s="23">
        <v>115200</v>
      </c>
      <c r="C43" s="3">
        <v>0.97899999999999998</v>
      </c>
      <c r="D43" s="24">
        <f t="shared" si="22"/>
        <v>112780.8</v>
      </c>
      <c r="E43" s="36">
        <v>94.769097222222214</v>
      </c>
      <c r="F43" s="24">
        <f t="shared" si="23"/>
        <v>109174</v>
      </c>
      <c r="G43" s="22">
        <v>43818</v>
      </c>
      <c r="H43" s="7">
        <v>108000</v>
      </c>
      <c r="I43" s="1">
        <v>0.91300000000000003</v>
      </c>
      <c r="J43" s="9">
        <f t="shared" ref="J43" si="24">H43*I43</f>
        <v>98604</v>
      </c>
      <c r="K43" s="36">
        <v>54.1</v>
      </c>
      <c r="L43" s="9">
        <f t="shared" ref="L43" si="25">H43*K43/100</f>
        <v>58428</v>
      </c>
      <c r="M43" s="22">
        <v>43815</v>
      </c>
      <c r="N43" s="42">
        <v>74880</v>
      </c>
      <c r="O43" s="1">
        <v>0.86499999999999999</v>
      </c>
      <c r="P43" s="24">
        <f t="shared" ref="P43" si="26">N43*O43</f>
        <v>64771.199999999997</v>
      </c>
      <c r="Q43" s="36">
        <v>56.53846153846154</v>
      </c>
      <c r="R43" s="24">
        <f t="shared" ref="R43" si="27">N43*Q43/100</f>
        <v>42336</v>
      </c>
    </row>
    <row r="44" spans="1:18" x14ac:dyDescent="0.2">
      <c r="B44" s="23">
        <v>115200</v>
      </c>
      <c r="C44" s="3">
        <v>0.97499999999999998</v>
      </c>
      <c r="D44" s="24">
        <f t="shared" si="22"/>
        <v>112320</v>
      </c>
      <c r="E44" s="36">
        <v>92.275173611111114</v>
      </c>
      <c r="F44" s="24">
        <f t="shared" si="23"/>
        <v>106301</v>
      </c>
      <c r="H44" s="7">
        <v>110880</v>
      </c>
      <c r="I44" s="1">
        <v>0.94799999999999995</v>
      </c>
      <c r="J44" s="9">
        <f t="shared" ref="J44" si="28">H44*I44</f>
        <v>105114.23999999999</v>
      </c>
      <c r="K44" s="36">
        <v>92.215909090909093</v>
      </c>
      <c r="L44" s="9">
        <f t="shared" ref="L44" si="29">H44*K44/100</f>
        <v>102249</v>
      </c>
      <c r="N44" s="42">
        <v>74880</v>
      </c>
      <c r="O44" s="1">
        <v>0.96699999999999997</v>
      </c>
      <c r="P44" s="24">
        <f t="shared" ref="P44:P52" si="30">N44*O44</f>
        <v>72408.959999999992</v>
      </c>
      <c r="Q44" s="36">
        <v>91.538461538461533</v>
      </c>
      <c r="R44" s="24">
        <f t="shared" ref="R44:R52" si="31">N44*Q44/100</f>
        <v>68544</v>
      </c>
    </row>
    <row r="45" spans="1:18" x14ac:dyDescent="0.2">
      <c r="B45" s="277" t="s">
        <v>1</v>
      </c>
      <c r="C45" s="278"/>
      <c r="D45" s="38">
        <f>SUM(D25:D44)</f>
        <v>2238094.0799999996</v>
      </c>
      <c r="E45" s="90">
        <f>F45/D45</f>
        <v>0.95120800283784335</v>
      </c>
      <c r="F45" s="38">
        <f>SUM(F25:F44)</f>
        <v>2128893</v>
      </c>
      <c r="G45" s="22">
        <v>43819</v>
      </c>
      <c r="H45" s="7">
        <v>110880</v>
      </c>
      <c r="I45" s="1">
        <v>0.98299999999999998</v>
      </c>
      <c r="J45" s="9">
        <f t="shared" ref="J45:J58" si="32">H45*I45</f>
        <v>108995.04</v>
      </c>
      <c r="K45" s="36">
        <v>92.215909090909093</v>
      </c>
      <c r="L45" s="9">
        <f t="shared" ref="L45:L58" si="33">H45*K45/100</f>
        <v>102249</v>
      </c>
      <c r="M45" s="22">
        <v>43816</v>
      </c>
      <c r="N45" s="42">
        <v>74880</v>
      </c>
      <c r="O45" s="1">
        <v>0.95099999999999996</v>
      </c>
      <c r="P45" s="24">
        <f t="shared" si="30"/>
        <v>71210.87999999999</v>
      </c>
      <c r="Q45" s="36">
        <v>80.769230769230774</v>
      </c>
      <c r="R45" s="24">
        <f t="shared" si="31"/>
        <v>60480</v>
      </c>
    </row>
    <row r="46" spans="1:18" ht="12.75" customHeight="1" x14ac:dyDescent="0.2">
      <c r="B46" s="109"/>
      <c r="C46" s="109"/>
      <c r="D46" s="109"/>
      <c r="E46" s="109"/>
      <c r="F46" s="109"/>
      <c r="H46" s="7">
        <v>110880</v>
      </c>
      <c r="I46" s="1">
        <v>0.96799999999999997</v>
      </c>
      <c r="J46" s="9">
        <f t="shared" si="32"/>
        <v>107331.84</v>
      </c>
      <c r="K46" s="36">
        <v>92.215909090909093</v>
      </c>
      <c r="L46" s="9">
        <f t="shared" si="33"/>
        <v>102249</v>
      </c>
      <c r="N46" s="42">
        <v>74880</v>
      </c>
      <c r="O46" s="1">
        <v>0.96799999999999997</v>
      </c>
      <c r="P46" s="24">
        <f t="shared" si="30"/>
        <v>72483.839999999997</v>
      </c>
      <c r="Q46" s="36">
        <v>94.230769230769226</v>
      </c>
      <c r="R46" s="24">
        <f t="shared" si="31"/>
        <v>70560</v>
      </c>
    </row>
    <row r="47" spans="1:18" ht="12.75" customHeight="1" x14ac:dyDescent="0.2">
      <c r="B47" s="282" t="s">
        <v>11</v>
      </c>
      <c r="C47" s="283"/>
      <c r="D47" s="283"/>
      <c r="E47" s="283"/>
      <c r="F47" s="284"/>
      <c r="G47" s="22">
        <v>43820</v>
      </c>
      <c r="H47" s="7">
        <v>110880</v>
      </c>
      <c r="I47" s="1">
        <v>0.97099999999999997</v>
      </c>
      <c r="J47" s="9">
        <f t="shared" si="32"/>
        <v>107664.48</v>
      </c>
      <c r="K47" s="36">
        <v>86.592987804878049</v>
      </c>
      <c r="L47" s="9">
        <f t="shared" si="33"/>
        <v>96014.304878048788</v>
      </c>
      <c r="M47" s="22">
        <v>43817</v>
      </c>
      <c r="N47" s="42">
        <v>74880</v>
      </c>
      <c r="O47" s="1">
        <v>0.97</v>
      </c>
      <c r="P47" s="24">
        <f t="shared" si="30"/>
        <v>72633.599999999991</v>
      </c>
      <c r="Q47" s="36">
        <v>91.939102564102555</v>
      </c>
      <c r="R47" s="24">
        <f t="shared" si="31"/>
        <v>68843.999999999985</v>
      </c>
    </row>
    <row r="48" spans="1:18" ht="14.25" customHeight="1" x14ac:dyDescent="0.2">
      <c r="A48" s="22">
        <v>43819</v>
      </c>
      <c r="B48" s="23">
        <v>113040</v>
      </c>
      <c r="C48" s="3">
        <v>0.94599999999999995</v>
      </c>
      <c r="D48" s="24">
        <f t="shared" ref="D48" si="34">B48*C48</f>
        <v>106935.84</v>
      </c>
      <c r="E48" s="36">
        <v>74.734607218683649</v>
      </c>
      <c r="F48" s="24">
        <f t="shared" ref="F48" si="35">B48*E48/100</f>
        <v>84480</v>
      </c>
      <c r="H48" s="7">
        <v>110880</v>
      </c>
      <c r="I48" s="1">
        <v>0.98199999999999998</v>
      </c>
      <c r="J48" s="9">
        <f t="shared" si="32"/>
        <v>108884.16</v>
      </c>
      <c r="K48" s="36">
        <v>92.215909090909093</v>
      </c>
      <c r="L48" s="9">
        <f t="shared" si="33"/>
        <v>102249</v>
      </c>
      <c r="N48" s="42">
        <v>74880</v>
      </c>
      <c r="O48" s="1">
        <v>0.96899999999999997</v>
      </c>
      <c r="P48" s="24">
        <f t="shared" si="30"/>
        <v>72558.720000000001</v>
      </c>
      <c r="Q48" s="36">
        <v>91.538461538461533</v>
      </c>
      <c r="R48" s="24">
        <f t="shared" si="31"/>
        <v>68544</v>
      </c>
    </row>
    <row r="49" spans="1:18" ht="12.75" customHeight="1" x14ac:dyDescent="0.2">
      <c r="B49" s="23">
        <v>113040</v>
      </c>
      <c r="C49" s="3">
        <v>0.95699999999999996</v>
      </c>
      <c r="D49" s="24">
        <f t="shared" ref="D49:D71" si="36">B49*C49</f>
        <v>108179.28</v>
      </c>
      <c r="E49" s="36">
        <v>94.663835810332628</v>
      </c>
      <c r="F49" s="24">
        <f t="shared" ref="F49:F71" si="37">B49*E49/100</f>
        <v>107008</v>
      </c>
      <c r="G49" s="22">
        <v>43821</v>
      </c>
      <c r="H49" s="7">
        <v>110880</v>
      </c>
      <c r="I49" s="1">
        <v>0.96899999999999997</v>
      </c>
      <c r="J49" s="9">
        <f t="shared" si="32"/>
        <v>107442.72</v>
      </c>
      <c r="K49" s="36">
        <v>87.824675324675326</v>
      </c>
      <c r="L49" s="9">
        <f t="shared" si="33"/>
        <v>97380</v>
      </c>
      <c r="M49" s="22">
        <v>43818</v>
      </c>
      <c r="N49" s="42">
        <v>74880</v>
      </c>
      <c r="O49" s="1">
        <v>0.98899999999999999</v>
      </c>
      <c r="P49" s="24">
        <f t="shared" si="30"/>
        <v>74056.319999999992</v>
      </c>
      <c r="Q49" s="36">
        <v>94.230769230769226</v>
      </c>
      <c r="R49" s="24">
        <f t="shared" si="31"/>
        <v>70560</v>
      </c>
    </row>
    <row r="50" spans="1:18" x14ac:dyDescent="0.2">
      <c r="A50" s="22">
        <v>43820</v>
      </c>
      <c r="B50" s="23">
        <v>113040</v>
      </c>
      <c r="C50" s="3">
        <v>0.97599999999999998</v>
      </c>
      <c r="D50" s="24">
        <f t="shared" si="36"/>
        <v>110327.03999999999</v>
      </c>
      <c r="E50" s="36">
        <v>94.663835810332628</v>
      </c>
      <c r="F50" s="24">
        <f t="shared" si="37"/>
        <v>107008</v>
      </c>
      <c r="H50" s="7">
        <v>110880</v>
      </c>
      <c r="I50" s="1">
        <v>0.98199999999999998</v>
      </c>
      <c r="J50" s="9">
        <f t="shared" si="32"/>
        <v>108884.16</v>
      </c>
      <c r="K50" s="36">
        <v>87.824675324675326</v>
      </c>
      <c r="L50" s="9">
        <f t="shared" si="33"/>
        <v>97380</v>
      </c>
      <c r="N50" s="42">
        <v>74880</v>
      </c>
      <c r="O50" s="1">
        <v>0.98099999999999998</v>
      </c>
      <c r="P50" s="24">
        <f t="shared" si="30"/>
        <v>73457.279999999999</v>
      </c>
      <c r="Q50" s="36">
        <v>94.230769230769226</v>
      </c>
      <c r="R50" s="24">
        <f t="shared" si="31"/>
        <v>70560</v>
      </c>
    </row>
    <row r="51" spans="1:18" x14ac:dyDescent="0.2">
      <c r="B51" s="23">
        <v>113040</v>
      </c>
      <c r="C51" s="3">
        <v>0.98</v>
      </c>
      <c r="D51" s="24">
        <f t="shared" si="36"/>
        <v>110779.2</v>
      </c>
      <c r="E51" s="36">
        <v>94.663835810332628</v>
      </c>
      <c r="F51" s="24">
        <f t="shared" si="37"/>
        <v>107008</v>
      </c>
      <c r="G51" s="22">
        <v>43822</v>
      </c>
      <c r="H51" s="7">
        <v>110880</v>
      </c>
      <c r="I51" s="1">
        <v>0.94</v>
      </c>
      <c r="J51" s="9">
        <f t="shared" si="32"/>
        <v>104227.2</v>
      </c>
      <c r="K51" s="36">
        <v>87.824675324675326</v>
      </c>
      <c r="L51" s="9">
        <f t="shared" si="33"/>
        <v>97380</v>
      </c>
      <c r="M51" s="22">
        <v>43819</v>
      </c>
      <c r="N51" s="42">
        <v>74880</v>
      </c>
      <c r="O51" s="1">
        <v>0.98599999999999999</v>
      </c>
      <c r="P51" s="24">
        <f t="shared" si="30"/>
        <v>73831.679999999993</v>
      </c>
      <c r="Q51" s="36">
        <v>96.92307692307692</v>
      </c>
      <c r="R51" s="24">
        <f t="shared" si="31"/>
        <v>72576</v>
      </c>
    </row>
    <row r="52" spans="1:18" x14ac:dyDescent="0.2">
      <c r="A52" s="22">
        <v>43821</v>
      </c>
      <c r="B52" s="23">
        <v>113040</v>
      </c>
      <c r="C52" s="3">
        <v>0.97499999999999998</v>
      </c>
      <c r="D52" s="24">
        <f t="shared" si="36"/>
        <v>110214</v>
      </c>
      <c r="E52" s="36">
        <v>94.663835810332628</v>
      </c>
      <c r="F52" s="24">
        <f t="shared" si="37"/>
        <v>107008</v>
      </c>
      <c r="H52" s="7">
        <v>110880</v>
      </c>
      <c r="I52" s="1">
        <v>0.97099999999999997</v>
      </c>
      <c r="J52" s="9">
        <f t="shared" si="32"/>
        <v>107664.48</v>
      </c>
      <c r="K52" s="36">
        <v>87.824675324675326</v>
      </c>
      <c r="L52" s="9">
        <f t="shared" si="33"/>
        <v>97380</v>
      </c>
      <c r="N52" s="42">
        <v>74880</v>
      </c>
      <c r="O52" s="1">
        <v>0.96499999999999997</v>
      </c>
      <c r="P52" s="24">
        <f t="shared" si="30"/>
        <v>72259.199999999997</v>
      </c>
      <c r="Q52" s="36">
        <v>91.538461538461533</v>
      </c>
      <c r="R52" s="24">
        <f t="shared" si="31"/>
        <v>68544</v>
      </c>
    </row>
    <row r="53" spans="1:18" x14ac:dyDescent="0.2">
      <c r="B53" s="23">
        <v>113040</v>
      </c>
      <c r="C53" s="3">
        <v>0.98</v>
      </c>
      <c r="D53" s="24">
        <f t="shared" si="36"/>
        <v>110779.2</v>
      </c>
      <c r="E53" s="36">
        <v>92.172682236376502</v>
      </c>
      <c r="F53" s="24">
        <f t="shared" si="37"/>
        <v>104192</v>
      </c>
      <c r="G53" s="22">
        <v>43823</v>
      </c>
      <c r="H53" s="7">
        <v>110880</v>
      </c>
      <c r="I53" s="1">
        <v>0.96399999999999997</v>
      </c>
      <c r="J53" s="9">
        <f t="shared" si="32"/>
        <v>106888.31999999999</v>
      </c>
      <c r="K53" s="36">
        <v>87.824675324675326</v>
      </c>
      <c r="L53" s="9">
        <f t="shared" si="33"/>
        <v>97380</v>
      </c>
      <c r="N53" s="277" t="s">
        <v>1</v>
      </c>
      <c r="O53" s="278"/>
      <c r="P53" s="38">
        <f>SUM(P43:P52)</f>
        <v>719671.67999999993</v>
      </c>
      <c r="Q53" s="90">
        <f>R53/P53</f>
        <v>0.91923583820888999</v>
      </c>
      <c r="R53" s="38">
        <f>SUM(R43:R52)</f>
        <v>661548</v>
      </c>
    </row>
    <row r="54" spans="1:18" x14ac:dyDescent="0.2">
      <c r="A54" s="22">
        <v>43822</v>
      </c>
      <c r="B54" s="23">
        <v>113040</v>
      </c>
      <c r="C54" s="3">
        <v>0.98</v>
      </c>
      <c r="D54" s="24">
        <f t="shared" si="36"/>
        <v>110779.2</v>
      </c>
      <c r="E54" s="36">
        <v>92.172682236376502</v>
      </c>
      <c r="F54" s="24">
        <f t="shared" si="37"/>
        <v>104192</v>
      </c>
      <c r="H54" s="7">
        <v>110880</v>
      </c>
      <c r="I54" s="1">
        <v>0.97</v>
      </c>
      <c r="J54" s="9">
        <f t="shared" si="32"/>
        <v>107553.59999999999</v>
      </c>
      <c r="K54" s="36">
        <v>92.215909090909093</v>
      </c>
      <c r="L54" s="9">
        <f t="shared" si="33"/>
        <v>102249</v>
      </c>
      <c r="N54" s="109"/>
      <c r="O54" s="109"/>
      <c r="P54" s="109"/>
      <c r="Q54" s="109"/>
      <c r="R54" s="109"/>
    </row>
    <row r="55" spans="1:18" ht="13.9" customHeight="1" x14ac:dyDescent="0.2">
      <c r="B55" s="23">
        <v>113040</v>
      </c>
      <c r="C55" s="3">
        <v>0.98199999999999998</v>
      </c>
      <c r="D55" s="24">
        <f t="shared" si="36"/>
        <v>111005.28</v>
      </c>
      <c r="E55" s="36">
        <v>94.663835810332628</v>
      </c>
      <c r="F55" s="24">
        <f t="shared" si="37"/>
        <v>107008</v>
      </c>
      <c r="G55" s="22">
        <v>43824</v>
      </c>
      <c r="H55" s="7">
        <v>110880</v>
      </c>
      <c r="I55" s="1">
        <v>0.96799999999999997</v>
      </c>
      <c r="J55" s="9">
        <f t="shared" si="32"/>
        <v>107331.84</v>
      </c>
      <c r="K55" s="36">
        <v>92.215909090909093</v>
      </c>
      <c r="L55" s="9">
        <f t="shared" si="33"/>
        <v>102249</v>
      </c>
      <c r="M55" s="45"/>
      <c r="N55" s="292" t="s">
        <v>31</v>
      </c>
      <c r="O55" s="281"/>
      <c r="P55" s="281"/>
      <c r="Q55" s="281"/>
      <c r="R55" s="281"/>
    </row>
    <row r="56" spans="1:18" x14ac:dyDescent="0.2">
      <c r="A56" s="22">
        <v>43823</v>
      </c>
      <c r="B56" s="23">
        <v>113040</v>
      </c>
      <c r="C56" s="3">
        <v>0.97599999999999998</v>
      </c>
      <c r="D56" s="24">
        <f t="shared" si="36"/>
        <v>110327.03999999999</v>
      </c>
      <c r="E56" s="36">
        <v>94.663835810332628</v>
      </c>
      <c r="F56" s="24">
        <f t="shared" si="37"/>
        <v>107008</v>
      </c>
      <c r="H56" s="7">
        <v>110880</v>
      </c>
      <c r="I56" s="1">
        <v>0.98199999999999998</v>
      </c>
      <c r="J56" s="9">
        <f t="shared" si="32"/>
        <v>108884.16</v>
      </c>
      <c r="K56" s="36">
        <v>96.607142857142861</v>
      </c>
      <c r="L56" s="9">
        <f t="shared" si="33"/>
        <v>107118</v>
      </c>
      <c r="M56" s="22">
        <v>43820</v>
      </c>
      <c r="N56" s="42">
        <v>90000</v>
      </c>
      <c r="O56" s="1">
        <v>0.95099999999999996</v>
      </c>
      <c r="P56" s="24">
        <f t="shared" ref="P56" si="38">N56*O56</f>
        <v>85590</v>
      </c>
      <c r="Q56" s="36">
        <v>71.52</v>
      </c>
      <c r="R56" s="24">
        <f t="shared" ref="R56" si="39">N56*Q56/100</f>
        <v>64368</v>
      </c>
    </row>
    <row r="57" spans="1:18" x14ac:dyDescent="0.2">
      <c r="B57" s="23">
        <v>113040</v>
      </c>
      <c r="C57" s="3">
        <v>0.97799999999999998</v>
      </c>
      <c r="D57" s="24">
        <f t="shared" si="36"/>
        <v>110553.12</v>
      </c>
      <c r="E57" s="36">
        <v>94.663835810332628</v>
      </c>
      <c r="F57" s="24">
        <f t="shared" si="37"/>
        <v>107008</v>
      </c>
      <c r="G57" s="22">
        <v>43825</v>
      </c>
      <c r="H57" s="7">
        <v>110880</v>
      </c>
      <c r="I57" s="1">
        <v>0.999</v>
      </c>
      <c r="J57" s="9">
        <f t="shared" si="32"/>
        <v>110769.12</v>
      </c>
      <c r="K57" s="36">
        <v>96.607142857142861</v>
      </c>
      <c r="L57" s="9">
        <f t="shared" si="33"/>
        <v>107118</v>
      </c>
      <c r="N57" s="42">
        <v>90000</v>
      </c>
      <c r="O57" s="1">
        <v>0.98499999999999999</v>
      </c>
      <c r="P57" s="24">
        <f t="shared" ref="P57:P65" si="40">N57*O57</f>
        <v>88650</v>
      </c>
      <c r="Q57" s="36">
        <v>89.4</v>
      </c>
      <c r="R57" s="24">
        <f t="shared" ref="R57:R65" si="41">N57*Q57/100</f>
        <v>80460.000000000015</v>
      </c>
    </row>
    <row r="58" spans="1:18" x14ac:dyDescent="0.2">
      <c r="A58" s="22">
        <v>43824</v>
      </c>
      <c r="B58" s="23">
        <v>113040</v>
      </c>
      <c r="C58" s="3">
        <v>0.95499999999999996</v>
      </c>
      <c r="D58" s="24">
        <f t="shared" si="36"/>
        <v>107953.2</v>
      </c>
      <c r="E58" s="36">
        <v>92.172682236376502</v>
      </c>
      <c r="F58" s="24">
        <f t="shared" si="37"/>
        <v>104192</v>
      </c>
      <c r="H58" s="7">
        <v>110880</v>
      </c>
      <c r="I58" s="1">
        <v>0.98099999999999998</v>
      </c>
      <c r="J58" s="9">
        <f t="shared" si="32"/>
        <v>108773.28</v>
      </c>
      <c r="K58" s="36">
        <v>96.607142857142861</v>
      </c>
      <c r="L58" s="9">
        <f t="shared" si="33"/>
        <v>107118</v>
      </c>
      <c r="M58" s="22">
        <v>43821</v>
      </c>
      <c r="N58" s="42">
        <v>90000</v>
      </c>
      <c r="O58" s="1">
        <v>0.98299999999999998</v>
      </c>
      <c r="P58" s="24">
        <f t="shared" si="40"/>
        <v>88470</v>
      </c>
      <c r="Q58" s="36">
        <v>93.373333333333335</v>
      </c>
      <c r="R58" s="24">
        <f t="shared" si="41"/>
        <v>84036</v>
      </c>
    </row>
    <row r="59" spans="1:18" ht="14.25" customHeight="1" x14ac:dyDescent="0.2">
      <c r="B59" s="23">
        <v>113040</v>
      </c>
      <c r="C59" s="3">
        <v>0.97399999999999998</v>
      </c>
      <c r="D59" s="24">
        <f t="shared" si="36"/>
        <v>110100.95999999999</v>
      </c>
      <c r="E59" s="36">
        <v>92.172682236376502</v>
      </c>
      <c r="F59" s="24">
        <f t="shared" si="37"/>
        <v>104192</v>
      </c>
      <c r="H59" s="277" t="s">
        <v>1</v>
      </c>
      <c r="I59" s="278"/>
      <c r="J59" s="38">
        <f>SUM(J43:J58)</f>
        <v>1715012.6400000004</v>
      </c>
      <c r="K59" s="90">
        <f>L59/J59</f>
        <v>0.91905462858748876</v>
      </c>
      <c r="L59" s="38">
        <f>SUM(L43:L58)</f>
        <v>1576190.3048780488</v>
      </c>
      <c r="N59" s="42">
        <v>90000</v>
      </c>
      <c r="O59" s="1">
        <v>0.99</v>
      </c>
      <c r="P59" s="24">
        <f t="shared" si="40"/>
        <v>89100</v>
      </c>
      <c r="Q59" s="36">
        <v>93.373333333333335</v>
      </c>
      <c r="R59" s="24">
        <f t="shared" si="41"/>
        <v>84036</v>
      </c>
    </row>
    <row r="60" spans="1:18" x14ac:dyDescent="0.2">
      <c r="A60" s="22">
        <v>43825</v>
      </c>
      <c r="B60" s="23">
        <v>113040</v>
      </c>
      <c r="C60" s="3">
        <v>0.95199999999999996</v>
      </c>
      <c r="D60" s="24">
        <f t="shared" si="36"/>
        <v>107614.08</v>
      </c>
      <c r="E60" s="36">
        <v>88.251946213729653</v>
      </c>
      <c r="F60" s="24">
        <f t="shared" si="37"/>
        <v>99760</v>
      </c>
      <c r="H60" s="23"/>
      <c r="I60" s="1"/>
      <c r="J60" s="24"/>
      <c r="K60" s="36"/>
      <c r="L60" s="24"/>
      <c r="M60" s="22">
        <v>43822</v>
      </c>
      <c r="N60" s="42">
        <v>90000</v>
      </c>
      <c r="O60" s="1">
        <v>0.96099999999999997</v>
      </c>
      <c r="P60" s="24">
        <f t="shared" si="40"/>
        <v>86490</v>
      </c>
      <c r="Q60" s="36">
        <v>93.373333333333335</v>
      </c>
      <c r="R60" s="24">
        <f t="shared" si="41"/>
        <v>84036</v>
      </c>
    </row>
    <row r="61" spans="1:18" x14ac:dyDescent="0.2">
      <c r="B61" s="23">
        <v>113040</v>
      </c>
      <c r="C61" s="3">
        <v>0.98099999999999998</v>
      </c>
      <c r="D61" s="24">
        <f t="shared" si="36"/>
        <v>110892.24</v>
      </c>
      <c r="E61" s="36">
        <v>92.172682236376502</v>
      </c>
      <c r="F61" s="24">
        <f t="shared" si="37"/>
        <v>104192</v>
      </c>
      <c r="G61" s="45"/>
      <c r="H61" s="285" t="s">
        <v>13</v>
      </c>
      <c r="I61" s="286"/>
      <c r="J61" s="286"/>
      <c r="K61" s="286"/>
      <c r="L61" s="287"/>
      <c r="N61" s="42">
        <v>90000</v>
      </c>
      <c r="O61" s="1">
        <v>0.99</v>
      </c>
      <c r="P61" s="24">
        <f t="shared" si="40"/>
        <v>89100</v>
      </c>
      <c r="Q61" s="36">
        <v>95.36</v>
      </c>
      <c r="R61" s="24">
        <f t="shared" si="41"/>
        <v>85824</v>
      </c>
    </row>
    <row r="62" spans="1:18" x14ac:dyDescent="0.2">
      <c r="A62" s="22">
        <v>43826</v>
      </c>
      <c r="B62" s="23">
        <v>113040</v>
      </c>
      <c r="C62" s="3">
        <v>0.98099999999999998</v>
      </c>
      <c r="D62" s="24">
        <f t="shared" si="36"/>
        <v>110892.24</v>
      </c>
      <c r="E62" s="36">
        <v>92.172682236376502</v>
      </c>
      <c r="F62" s="24">
        <f t="shared" si="37"/>
        <v>104192</v>
      </c>
      <c r="G62" s="22">
        <v>43826</v>
      </c>
      <c r="H62" s="7">
        <v>105840</v>
      </c>
      <c r="I62" s="118">
        <v>0.73650000000000004</v>
      </c>
      <c r="J62" s="24">
        <f t="shared" ref="J62" si="42">H62*I62</f>
        <v>77951.16</v>
      </c>
      <c r="K62" s="119">
        <v>63.146258503401363</v>
      </c>
      <c r="L62" s="9">
        <f t="shared" ref="L62" si="43">H62*K62/100</f>
        <v>66834</v>
      </c>
      <c r="M62" s="22">
        <v>43823</v>
      </c>
      <c r="N62" s="42">
        <v>90000</v>
      </c>
      <c r="O62" s="1">
        <v>0.96699999999999997</v>
      </c>
      <c r="P62" s="24">
        <f t="shared" si="40"/>
        <v>87030</v>
      </c>
      <c r="Q62" s="36">
        <v>95.36</v>
      </c>
      <c r="R62" s="24">
        <f t="shared" si="41"/>
        <v>85824</v>
      </c>
    </row>
    <row r="63" spans="1:18" ht="12.75" customHeight="1" x14ac:dyDescent="0.2">
      <c r="B63" s="23">
        <v>113040</v>
      </c>
      <c r="C63" s="3">
        <v>0.96299999999999997</v>
      </c>
      <c r="D63" s="24">
        <f t="shared" si="36"/>
        <v>108857.51999999999</v>
      </c>
      <c r="E63" s="36">
        <v>89.681528662420391</v>
      </c>
      <c r="F63" s="24">
        <f t="shared" si="37"/>
        <v>101376.00000000001</v>
      </c>
      <c r="H63" s="7">
        <v>100800</v>
      </c>
      <c r="I63" s="120">
        <v>0.97799999999999998</v>
      </c>
      <c r="J63" s="9">
        <f t="shared" ref="J63:J71" si="44">H63*I63</f>
        <v>98582.399999999994</v>
      </c>
      <c r="K63" s="121">
        <v>97.633928571428569</v>
      </c>
      <c r="L63" s="9">
        <f t="shared" ref="L63:L71" si="45">H63*K63/100</f>
        <v>98415</v>
      </c>
      <c r="N63" s="42">
        <v>90000</v>
      </c>
      <c r="O63" s="1">
        <v>0.98599999999999999</v>
      </c>
      <c r="P63" s="24">
        <f t="shared" si="40"/>
        <v>88740</v>
      </c>
      <c r="Q63" s="36">
        <v>95.36</v>
      </c>
      <c r="R63" s="24">
        <f t="shared" si="41"/>
        <v>85824</v>
      </c>
    </row>
    <row r="64" spans="1:18" x14ac:dyDescent="0.2">
      <c r="A64" s="22">
        <v>43827</v>
      </c>
      <c r="B64" s="23">
        <v>113040</v>
      </c>
      <c r="C64" s="3">
        <v>0.97699999999999998</v>
      </c>
      <c r="D64" s="24">
        <f t="shared" si="36"/>
        <v>110440.08</v>
      </c>
      <c r="E64" s="36">
        <v>92.172682236376502</v>
      </c>
      <c r="F64" s="24">
        <f t="shared" si="37"/>
        <v>104192</v>
      </c>
      <c r="G64" s="22">
        <v>43827</v>
      </c>
      <c r="H64" s="7">
        <v>100800</v>
      </c>
      <c r="I64" s="120">
        <v>0.98899999999999999</v>
      </c>
      <c r="J64" s="9">
        <f t="shared" si="44"/>
        <v>99691.199999999997</v>
      </c>
      <c r="K64" s="121">
        <v>97.633928571428569</v>
      </c>
      <c r="L64" s="9">
        <f t="shared" si="45"/>
        <v>98415</v>
      </c>
      <c r="M64" s="22">
        <v>43824</v>
      </c>
      <c r="N64" s="42">
        <v>90000</v>
      </c>
      <c r="O64" s="1">
        <v>0.98099999999999998</v>
      </c>
      <c r="P64" s="24">
        <f t="shared" si="40"/>
        <v>88290</v>
      </c>
      <c r="Q64" s="36">
        <v>97.346666666666664</v>
      </c>
      <c r="R64" s="24">
        <f t="shared" si="41"/>
        <v>87612</v>
      </c>
    </row>
    <row r="65" spans="1:18" ht="13.9" customHeight="1" x14ac:dyDescent="0.2">
      <c r="B65" s="23">
        <v>113040</v>
      </c>
      <c r="C65" s="3">
        <v>0.96</v>
      </c>
      <c r="D65" s="24">
        <f t="shared" si="36"/>
        <v>108518.39999999999</v>
      </c>
      <c r="E65" s="36">
        <v>92.172682236376502</v>
      </c>
      <c r="F65" s="24">
        <f t="shared" si="37"/>
        <v>104192</v>
      </c>
      <c r="H65" s="7">
        <v>100800</v>
      </c>
      <c r="I65" s="120">
        <v>0.97899999999999998</v>
      </c>
      <c r="J65" s="9">
        <f t="shared" si="44"/>
        <v>98683.199999999997</v>
      </c>
      <c r="K65" s="121">
        <v>94.017857142857139</v>
      </c>
      <c r="L65" s="9">
        <f t="shared" si="45"/>
        <v>94770</v>
      </c>
      <c r="N65" s="42">
        <v>90000</v>
      </c>
      <c r="O65" s="1">
        <v>0.98799999999999999</v>
      </c>
      <c r="P65" s="24">
        <f t="shared" si="40"/>
        <v>88920</v>
      </c>
      <c r="Q65" s="36">
        <v>97.346666666666664</v>
      </c>
      <c r="R65" s="24">
        <f t="shared" si="41"/>
        <v>87612</v>
      </c>
    </row>
    <row r="66" spans="1:18" x14ac:dyDescent="0.2">
      <c r="A66" s="22">
        <v>43828</v>
      </c>
      <c r="B66" s="23">
        <v>113040</v>
      </c>
      <c r="C66" s="3">
        <v>0.97299999999999998</v>
      </c>
      <c r="D66" s="24">
        <f t="shared" si="36"/>
        <v>109987.92</v>
      </c>
      <c r="E66" s="36">
        <v>94.663835810332628</v>
      </c>
      <c r="F66" s="24">
        <f t="shared" si="37"/>
        <v>107008</v>
      </c>
      <c r="G66" s="22">
        <v>43828</v>
      </c>
      <c r="H66" s="7">
        <v>100800</v>
      </c>
      <c r="I66" s="120">
        <v>0.98599999999999999</v>
      </c>
      <c r="J66" s="9">
        <f t="shared" si="44"/>
        <v>99388.800000000003</v>
      </c>
      <c r="K66" s="121">
        <v>94.017857142857139</v>
      </c>
      <c r="L66" s="9">
        <f t="shared" si="45"/>
        <v>94770</v>
      </c>
      <c r="N66" s="277" t="s">
        <v>1</v>
      </c>
      <c r="O66" s="278"/>
      <c r="P66" s="38">
        <f>SUM(P56:P65)</f>
        <v>880380</v>
      </c>
      <c r="Q66" s="90">
        <f>R66/P66</f>
        <v>0.94235670960267159</v>
      </c>
      <c r="R66" s="38">
        <f>SUM(R56:R65)</f>
        <v>829632</v>
      </c>
    </row>
    <row r="67" spans="1:18" ht="12.75" customHeight="1" x14ac:dyDescent="0.2">
      <c r="B67" s="23">
        <v>113040</v>
      </c>
      <c r="C67" s="3">
        <v>0.98599999999999999</v>
      </c>
      <c r="D67" s="24">
        <f t="shared" si="36"/>
        <v>111457.44</v>
      </c>
      <c r="E67" s="36">
        <v>94.663835810332628</v>
      </c>
      <c r="F67" s="24">
        <f t="shared" si="37"/>
        <v>107008</v>
      </c>
      <c r="H67" s="7">
        <v>100800</v>
      </c>
      <c r="I67" s="120">
        <v>0.98799999999999999</v>
      </c>
      <c r="J67" s="9">
        <f t="shared" si="44"/>
        <v>99590.399999999994</v>
      </c>
      <c r="K67" s="121">
        <v>94.017857142857139</v>
      </c>
      <c r="L67" s="9">
        <f t="shared" si="45"/>
        <v>94770</v>
      </c>
      <c r="N67" s="42"/>
      <c r="O67" s="1"/>
      <c r="P67" s="24"/>
      <c r="Q67" s="36"/>
      <c r="R67" s="24"/>
    </row>
    <row r="68" spans="1:18" x14ac:dyDescent="0.2">
      <c r="A68" s="22">
        <v>43829</v>
      </c>
      <c r="B68" s="23">
        <v>113040</v>
      </c>
      <c r="C68" s="3">
        <v>0.98</v>
      </c>
      <c r="D68" s="24">
        <f t="shared" si="36"/>
        <v>110779.2</v>
      </c>
      <c r="E68" s="36">
        <v>97.154989384288754</v>
      </c>
      <c r="F68" s="24">
        <f t="shared" si="37"/>
        <v>109824</v>
      </c>
      <c r="G68" s="22">
        <v>43829</v>
      </c>
      <c r="H68" s="7">
        <v>100800</v>
      </c>
      <c r="I68" s="120">
        <v>0.97899999999999998</v>
      </c>
      <c r="J68" s="9">
        <f t="shared" si="44"/>
        <v>98683.199999999997</v>
      </c>
      <c r="K68" s="121">
        <v>97.633928571428569</v>
      </c>
      <c r="L68" s="9">
        <f t="shared" si="45"/>
        <v>98415</v>
      </c>
      <c r="M68" s="45"/>
      <c r="N68" s="293" t="s">
        <v>10</v>
      </c>
      <c r="O68" s="294"/>
      <c r="P68" s="294"/>
      <c r="Q68" s="294"/>
      <c r="R68" s="294"/>
    </row>
    <row r="69" spans="1:18" x14ac:dyDescent="0.2">
      <c r="B69" s="23">
        <v>113040</v>
      </c>
      <c r="C69" s="3">
        <v>0.98899999999999999</v>
      </c>
      <c r="D69" s="24">
        <f t="shared" si="36"/>
        <v>111796.56</v>
      </c>
      <c r="E69" s="36">
        <v>97.154989384288754</v>
      </c>
      <c r="F69" s="24">
        <f t="shared" si="37"/>
        <v>109824</v>
      </c>
      <c r="H69" s="7">
        <v>100800</v>
      </c>
      <c r="I69" s="120">
        <v>0.98199999999999998</v>
      </c>
      <c r="J69" s="9">
        <f t="shared" si="44"/>
        <v>98985.599999999991</v>
      </c>
      <c r="K69" s="121">
        <v>94.017857142857139</v>
      </c>
      <c r="L69" s="9">
        <f t="shared" si="45"/>
        <v>94770</v>
      </c>
      <c r="M69" s="22">
        <v>43825</v>
      </c>
      <c r="N69" s="42">
        <v>92160</v>
      </c>
      <c r="O69" s="1">
        <v>0.89</v>
      </c>
      <c r="P69" s="24">
        <f t="shared" ref="P69" si="46">N69*O69</f>
        <v>82022.399999999994</v>
      </c>
      <c r="Q69" s="129">
        <v>65.963541666666671</v>
      </c>
      <c r="R69" s="24">
        <f t="shared" ref="R69" si="47">N69*Q69/100</f>
        <v>60792</v>
      </c>
    </row>
    <row r="70" spans="1:18" ht="14.25" customHeight="1" x14ac:dyDescent="0.2">
      <c r="A70" s="22">
        <v>43830</v>
      </c>
      <c r="B70" s="23">
        <v>113040</v>
      </c>
      <c r="C70" s="3">
        <v>0.96599999999999997</v>
      </c>
      <c r="D70" s="24">
        <f t="shared" si="36"/>
        <v>109196.64</v>
      </c>
      <c r="E70" s="87">
        <v>92.172682236376502</v>
      </c>
      <c r="F70" s="24">
        <f t="shared" si="37"/>
        <v>104192</v>
      </c>
      <c r="G70" s="22">
        <v>43830</v>
      </c>
      <c r="H70" s="7">
        <v>100800</v>
      </c>
      <c r="I70" s="120">
        <v>0.97899999999999998</v>
      </c>
      <c r="J70" s="9">
        <f t="shared" si="44"/>
        <v>98683.199999999997</v>
      </c>
      <c r="K70" s="122">
        <v>97.633928571428569</v>
      </c>
      <c r="L70" s="9">
        <f t="shared" si="45"/>
        <v>98415</v>
      </c>
      <c r="N70" s="42">
        <v>92160</v>
      </c>
      <c r="O70" s="1">
        <v>0.96</v>
      </c>
      <c r="P70" s="24">
        <f t="shared" ref="P70:P80" si="48">N70*O70</f>
        <v>88473.599999999991</v>
      </c>
      <c r="Q70" s="129">
        <v>93.125</v>
      </c>
      <c r="R70" s="24">
        <f t="shared" ref="R70:R80" si="49">N70*Q70/100</f>
        <v>85824</v>
      </c>
    </row>
    <row r="71" spans="1:18" x14ac:dyDescent="0.2">
      <c r="B71" s="23">
        <v>113040</v>
      </c>
      <c r="C71" s="110">
        <v>0.96699999999999997</v>
      </c>
      <c r="D71" s="24">
        <f t="shared" si="36"/>
        <v>109309.68</v>
      </c>
      <c r="E71" s="111">
        <v>92.172682236376502</v>
      </c>
      <c r="F71" s="24">
        <f t="shared" si="37"/>
        <v>104192</v>
      </c>
      <c r="H71" s="7">
        <v>100800</v>
      </c>
      <c r="I71" s="123">
        <v>0.98</v>
      </c>
      <c r="J71" s="9">
        <f t="shared" si="44"/>
        <v>98784</v>
      </c>
      <c r="K71" s="111">
        <v>94.017857142857139</v>
      </c>
      <c r="L71" s="9">
        <f t="shared" si="45"/>
        <v>94770</v>
      </c>
      <c r="M71" s="22">
        <v>43826</v>
      </c>
      <c r="N71" s="42">
        <v>92160</v>
      </c>
      <c r="O71" s="1">
        <v>0.98199999999999998</v>
      </c>
      <c r="P71" s="24">
        <f t="shared" si="48"/>
        <v>90501.119999999995</v>
      </c>
      <c r="Q71" s="129">
        <v>93.125</v>
      </c>
      <c r="R71" s="24">
        <f t="shared" si="49"/>
        <v>85824</v>
      </c>
    </row>
    <row r="72" spans="1:18" x14ac:dyDescent="0.2">
      <c r="B72" s="310" t="s">
        <v>1</v>
      </c>
      <c r="C72" s="319"/>
      <c r="D72" s="51">
        <f>SUM(D48:D71)</f>
        <v>2637675.3600000003</v>
      </c>
      <c r="E72" s="112">
        <f>F72/D72</f>
        <v>0.95169255400710107</v>
      </c>
      <c r="F72" s="51">
        <f>SUM(F48:F71)</f>
        <v>2510256</v>
      </c>
      <c r="H72" s="310" t="s">
        <v>1</v>
      </c>
      <c r="I72" s="319"/>
      <c r="J72" s="51">
        <f>SUM(J62:J71)</f>
        <v>969023.15999999992</v>
      </c>
      <c r="K72" s="112">
        <f>L72/J72</f>
        <v>0.96421224854935361</v>
      </c>
      <c r="L72" s="51">
        <f>SUM(L62:L71)</f>
        <v>934344</v>
      </c>
      <c r="N72" s="42">
        <v>92880</v>
      </c>
      <c r="O72" s="1">
        <v>0.97099999999999997</v>
      </c>
      <c r="P72" s="24">
        <f t="shared" si="48"/>
        <v>90186.48</v>
      </c>
      <c r="Q72" s="129">
        <v>92.403100775193806</v>
      </c>
      <c r="R72" s="24">
        <f t="shared" si="49"/>
        <v>85824</v>
      </c>
    </row>
    <row r="73" spans="1:18" x14ac:dyDescent="0.2">
      <c r="B73" s="116"/>
      <c r="C73" s="63"/>
      <c r="D73" s="61"/>
      <c r="E73" s="117"/>
      <c r="F73" s="61"/>
      <c r="H73" s="127"/>
      <c r="I73" s="127"/>
      <c r="J73" s="61"/>
      <c r="K73" s="128"/>
      <c r="L73" s="61"/>
      <c r="M73" s="22">
        <v>43827</v>
      </c>
      <c r="N73" s="42">
        <v>92880</v>
      </c>
      <c r="O73" s="1">
        <v>0.98799999999999999</v>
      </c>
      <c r="P73" s="24">
        <f t="shared" si="48"/>
        <v>91765.440000000002</v>
      </c>
      <c r="Q73" s="129">
        <v>94.328165374676999</v>
      </c>
      <c r="R73" s="24">
        <f t="shared" si="49"/>
        <v>87612</v>
      </c>
    </row>
    <row r="74" spans="1:18" x14ac:dyDescent="0.2">
      <c r="B74" s="113"/>
      <c r="C74" s="5"/>
      <c r="D74" s="107"/>
      <c r="E74" s="114"/>
      <c r="F74" s="107"/>
      <c r="H74" s="105"/>
      <c r="I74" s="5"/>
      <c r="J74" s="105"/>
      <c r="K74" s="105"/>
      <c r="L74" s="105"/>
      <c r="N74" s="42">
        <v>92880</v>
      </c>
      <c r="O74" s="1">
        <v>0.98299999999999998</v>
      </c>
      <c r="P74" s="24">
        <f t="shared" si="48"/>
        <v>91301.04</v>
      </c>
      <c r="Q74" s="129">
        <v>94.328165374676999</v>
      </c>
      <c r="R74" s="24">
        <f t="shared" si="49"/>
        <v>87612</v>
      </c>
    </row>
    <row r="75" spans="1:18" x14ac:dyDescent="0.2">
      <c r="B75" s="113"/>
      <c r="C75" s="5"/>
      <c r="D75" s="107"/>
      <c r="E75" s="114"/>
      <c r="F75" s="107"/>
      <c r="H75" s="105"/>
      <c r="I75" s="5"/>
      <c r="J75" s="105"/>
      <c r="K75" s="105"/>
      <c r="L75" s="105"/>
      <c r="M75" s="22">
        <v>43828</v>
      </c>
      <c r="N75" s="42">
        <v>92880</v>
      </c>
      <c r="O75" s="1">
        <v>0.97799999999999998</v>
      </c>
      <c r="P75" s="24">
        <f t="shared" si="48"/>
        <v>90836.64</v>
      </c>
      <c r="Q75" s="129">
        <v>94.328165374676999</v>
      </c>
      <c r="R75" s="24">
        <f t="shared" si="49"/>
        <v>87612</v>
      </c>
    </row>
    <row r="76" spans="1:18" x14ac:dyDescent="0.2">
      <c r="B76" s="115"/>
      <c r="C76" s="115"/>
      <c r="D76" s="107"/>
      <c r="E76" s="86"/>
      <c r="F76" s="107"/>
      <c r="H76" s="105"/>
      <c r="I76" s="5"/>
      <c r="J76" s="105"/>
      <c r="K76" s="105"/>
      <c r="L76" s="105"/>
      <c r="N76" s="42">
        <v>92880</v>
      </c>
      <c r="O76" s="1">
        <v>0.99299999999999999</v>
      </c>
      <c r="P76" s="24">
        <f t="shared" si="48"/>
        <v>92229.84</v>
      </c>
      <c r="Q76" s="129">
        <v>94.328165374676999</v>
      </c>
      <c r="R76" s="24">
        <f t="shared" si="49"/>
        <v>87612</v>
      </c>
    </row>
    <row r="77" spans="1:18" x14ac:dyDescent="0.2">
      <c r="B77" s="59"/>
      <c r="C77" s="59"/>
      <c r="D77" s="105"/>
      <c r="E77" s="105"/>
      <c r="F77" s="105"/>
      <c r="H77" s="59"/>
      <c r="I77" s="59"/>
      <c r="J77" s="105"/>
      <c r="K77" s="105"/>
      <c r="L77" s="105"/>
      <c r="M77" s="22">
        <v>43829</v>
      </c>
      <c r="N77" s="42">
        <v>92880</v>
      </c>
      <c r="O77" s="1">
        <v>0.97799999999999998</v>
      </c>
      <c r="P77" s="24">
        <f t="shared" si="48"/>
        <v>90836.64</v>
      </c>
      <c r="Q77" s="129">
        <v>94.328165374676999</v>
      </c>
      <c r="R77" s="24">
        <f t="shared" si="49"/>
        <v>87612</v>
      </c>
    </row>
    <row r="78" spans="1:18" x14ac:dyDescent="0.2">
      <c r="B78" s="59"/>
      <c r="C78" s="59"/>
      <c r="D78" s="105"/>
      <c r="E78" s="105"/>
      <c r="F78" s="105"/>
      <c r="H78" s="59"/>
      <c r="I78" s="59"/>
      <c r="J78" s="105"/>
      <c r="K78" s="105"/>
      <c r="L78" s="105"/>
      <c r="N78" s="42">
        <v>92880</v>
      </c>
      <c r="O78" s="1">
        <v>0.98799999999999999</v>
      </c>
      <c r="P78" s="24">
        <f t="shared" si="48"/>
        <v>91765.440000000002</v>
      </c>
      <c r="Q78" s="129">
        <v>94.328165374676999</v>
      </c>
      <c r="R78" s="24">
        <f t="shared" si="49"/>
        <v>87612</v>
      </c>
    </row>
    <row r="79" spans="1:18" x14ac:dyDescent="0.2">
      <c r="B79" s="59"/>
      <c r="C79" s="59"/>
      <c r="D79" s="59"/>
      <c r="E79" s="104"/>
      <c r="F79" s="104"/>
      <c r="H79" s="59"/>
      <c r="I79" s="59"/>
      <c r="J79" s="59"/>
      <c r="K79" s="104"/>
      <c r="L79" s="104"/>
      <c r="M79" s="22">
        <v>43830</v>
      </c>
      <c r="N79" s="42">
        <v>92880</v>
      </c>
      <c r="O79" s="1">
        <v>0.97799999999999998</v>
      </c>
      <c r="P79" s="24">
        <f t="shared" si="48"/>
        <v>90836.64</v>
      </c>
      <c r="Q79" s="130">
        <v>92.403100775193806</v>
      </c>
      <c r="R79" s="24">
        <f t="shared" si="49"/>
        <v>85824</v>
      </c>
    </row>
    <row r="80" spans="1:18" x14ac:dyDescent="0.2">
      <c r="B80" s="105"/>
      <c r="C80" s="5"/>
      <c r="D80" s="105"/>
      <c r="E80" s="105"/>
      <c r="F80" s="105"/>
      <c r="G80" s="22"/>
      <c r="H80" s="105"/>
      <c r="I80" s="5"/>
      <c r="J80" s="105"/>
      <c r="K80" s="105"/>
      <c r="L80" s="105"/>
      <c r="N80" s="131">
        <v>92880</v>
      </c>
      <c r="O80" s="132">
        <v>0.99</v>
      </c>
      <c r="P80" s="24">
        <f t="shared" si="48"/>
        <v>91951.2</v>
      </c>
      <c r="Q80" s="133">
        <v>94.328165374676999</v>
      </c>
      <c r="R80" s="24">
        <f t="shared" si="49"/>
        <v>87612</v>
      </c>
    </row>
    <row r="81" spans="1:18" x14ac:dyDescent="0.2">
      <c r="B81" s="105"/>
      <c r="C81" s="5"/>
      <c r="D81" s="105"/>
      <c r="E81" s="105"/>
      <c r="F81" s="105"/>
      <c r="H81" s="105"/>
      <c r="I81" s="5"/>
      <c r="J81" s="105"/>
      <c r="K81" s="105"/>
      <c r="L81" s="105"/>
      <c r="N81" s="310" t="s">
        <v>1</v>
      </c>
      <c r="O81" s="319"/>
      <c r="P81" s="51">
        <f>SUM(P69:P80)</f>
        <v>1082706.48</v>
      </c>
      <c r="Q81" s="112">
        <f>R81/P81</f>
        <v>0.93965633234226142</v>
      </c>
      <c r="R81" s="51">
        <f>SUM(R69:R80)</f>
        <v>1017372</v>
      </c>
    </row>
    <row r="82" spans="1:18" x14ac:dyDescent="0.2">
      <c r="B82" s="59"/>
      <c r="C82" s="59"/>
      <c r="D82" s="105"/>
      <c r="E82" s="105"/>
      <c r="F82" s="105"/>
      <c r="H82" s="59"/>
      <c r="I82" s="59"/>
      <c r="J82" s="105"/>
      <c r="K82" s="105"/>
      <c r="L82" s="105"/>
      <c r="N82" s="116"/>
      <c r="O82" s="128"/>
      <c r="P82" s="61"/>
      <c r="Q82" s="117"/>
      <c r="R82" s="61"/>
    </row>
    <row r="83" spans="1:18" ht="13.5" customHeight="1" x14ac:dyDescent="0.2">
      <c r="B83" s="279"/>
      <c r="C83" s="279"/>
      <c r="D83" s="279"/>
      <c r="E83" s="104"/>
      <c r="F83" s="104"/>
      <c r="H83" s="279"/>
      <c r="I83" s="279"/>
      <c r="J83" s="279"/>
      <c r="K83" s="104"/>
      <c r="L83" s="104"/>
      <c r="N83" s="113"/>
      <c r="O83" s="86"/>
      <c r="P83" s="108"/>
      <c r="Q83" s="114"/>
      <c r="R83" s="108"/>
    </row>
    <row r="84" spans="1:18" x14ac:dyDescent="0.2">
      <c r="B84" s="105"/>
      <c r="C84" s="5"/>
      <c r="D84" s="105"/>
      <c r="E84" s="105"/>
      <c r="F84" s="105"/>
      <c r="H84" s="105"/>
      <c r="I84" s="5"/>
      <c r="J84" s="105"/>
      <c r="K84" s="105"/>
      <c r="L84" s="105"/>
      <c r="N84" s="113"/>
      <c r="O84" s="86"/>
      <c r="P84" s="108"/>
      <c r="Q84" s="114"/>
      <c r="R84" s="108"/>
    </row>
    <row r="85" spans="1:18" x14ac:dyDescent="0.2">
      <c r="B85" s="105"/>
      <c r="C85" s="5"/>
      <c r="D85" s="105"/>
      <c r="E85" s="105"/>
      <c r="F85" s="105"/>
      <c r="H85" s="105"/>
      <c r="I85" s="5"/>
      <c r="J85" s="105"/>
      <c r="K85" s="105"/>
      <c r="L85" s="105"/>
      <c r="N85" s="115"/>
      <c r="O85" s="115"/>
      <c r="P85" s="108"/>
      <c r="Q85" s="86"/>
      <c r="R85" s="108"/>
    </row>
    <row r="86" spans="1:18" x14ac:dyDescent="0.2">
      <c r="B86" s="105"/>
      <c r="C86" s="5"/>
      <c r="D86" s="105"/>
      <c r="E86" s="105"/>
      <c r="F86" s="105"/>
      <c r="H86" s="105"/>
      <c r="I86" s="5"/>
      <c r="J86" s="105"/>
      <c r="K86" s="105"/>
      <c r="L86" s="105"/>
      <c r="N86" s="105"/>
      <c r="O86" s="5"/>
      <c r="P86" s="105"/>
    </row>
    <row r="87" spans="1:18" x14ac:dyDescent="0.2">
      <c r="B87" s="105"/>
      <c r="C87" s="5"/>
      <c r="D87" s="105"/>
      <c r="E87" s="105"/>
      <c r="F87" s="105"/>
      <c r="H87" s="105"/>
      <c r="I87" s="5"/>
      <c r="J87" s="105"/>
      <c r="K87" s="105"/>
      <c r="L87" s="105"/>
      <c r="N87" s="105"/>
      <c r="O87" s="5"/>
      <c r="P87" s="105"/>
    </row>
    <row r="88" spans="1:18" x14ac:dyDescent="0.2">
      <c r="A88" s="22"/>
      <c r="B88" s="105"/>
      <c r="C88" s="5"/>
      <c r="D88" s="105"/>
      <c r="E88" s="105"/>
      <c r="F88" s="105"/>
      <c r="G88" s="22"/>
      <c r="H88" s="105"/>
      <c r="I88" s="5"/>
      <c r="J88" s="105"/>
      <c r="K88" s="105"/>
      <c r="L88" s="105"/>
      <c r="M88" s="22"/>
      <c r="N88" s="105"/>
      <c r="O88" s="5"/>
      <c r="P88" s="105"/>
    </row>
    <row r="89" spans="1:18" x14ac:dyDescent="0.2">
      <c r="B89" s="105"/>
      <c r="C89" s="5"/>
      <c r="D89" s="105"/>
      <c r="E89" s="105"/>
      <c r="F89" s="105"/>
      <c r="H89" s="105"/>
      <c r="I89" s="5"/>
      <c r="J89" s="105"/>
      <c r="K89" s="105"/>
      <c r="L89" s="105"/>
      <c r="N89" s="105"/>
      <c r="O89" s="5"/>
      <c r="P89" s="105"/>
    </row>
    <row r="90" spans="1:18" x14ac:dyDescent="0.2">
      <c r="B90" s="279"/>
      <c r="C90" s="279"/>
      <c r="D90" s="105"/>
      <c r="E90" s="105"/>
      <c r="F90" s="105"/>
      <c r="H90" s="279"/>
      <c r="I90" s="279"/>
      <c r="J90" s="105"/>
      <c r="K90" s="105"/>
      <c r="L90" s="105"/>
      <c r="N90" s="279"/>
      <c r="O90" s="279"/>
      <c r="P90" s="105"/>
    </row>
  </sheetData>
  <mergeCells count="32">
    <mergeCell ref="N81:O81"/>
    <mergeCell ref="H42:L42"/>
    <mergeCell ref="H59:I59"/>
    <mergeCell ref="H61:L61"/>
    <mergeCell ref="H72:I72"/>
    <mergeCell ref="N42:R42"/>
    <mergeCell ref="N53:O53"/>
    <mergeCell ref="N55:R55"/>
    <mergeCell ref="N66:O66"/>
    <mergeCell ref="N68:R68"/>
    <mergeCell ref="N8:O8"/>
    <mergeCell ref="B83:D83"/>
    <mergeCell ref="H83:J83"/>
    <mergeCell ref="B90:C90"/>
    <mergeCell ref="H90:I90"/>
    <mergeCell ref="N90:O90"/>
    <mergeCell ref="B22:C22"/>
    <mergeCell ref="N10:R10"/>
    <mergeCell ref="N19:O19"/>
    <mergeCell ref="N21:R21"/>
    <mergeCell ref="N40:O40"/>
    <mergeCell ref="B24:F24"/>
    <mergeCell ref="B45:C45"/>
    <mergeCell ref="B47:F47"/>
    <mergeCell ref="B72:C72"/>
    <mergeCell ref="H40:I40"/>
    <mergeCell ref="B1:F1"/>
    <mergeCell ref="H1:L1"/>
    <mergeCell ref="N1:R1"/>
    <mergeCell ref="B3:F3"/>
    <mergeCell ref="H3:L3"/>
    <mergeCell ref="N3:R3"/>
  </mergeCells>
  <printOptions horizontalCentered="1"/>
  <pageMargins left="0.11811023622047245" right="0.11811023622047245" top="0.15748031496062992" bottom="0.15748031496062992" header="0.31496062992125984" footer="0.31496062992125984"/>
  <pageSetup paperSize="9" scale="67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9</vt:i4>
      </vt:variant>
      <vt:variant>
        <vt:lpstr>Именованные диапазоны</vt:lpstr>
      </vt:variant>
      <vt:variant>
        <vt:i4>9</vt:i4>
      </vt:variant>
    </vt:vector>
  </HeadingPairs>
  <TitlesOfParts>
    <vt:vector size="18" baseType="lpstr">
      <vt:lpstr>Январь</vt:lpstr>
      <vt:lpstr>Февраль</vt:lpstr>
      <vt:lpstr>Март</vt:lpstr>
      <vt:lpstr>Апрель</vt:lpstr>
      <vt:lpstr>Май</vt:lpstr>
      <vt:lpstr>Сентябрь</vt:lpstr>
      <vt:lpstr>Октябрь</vt:lpstr>
      <vt:lpstr>Ноябрь</vt:lpstr>
      <vt:lpstr>Декабрь</vt:lpstr>
      <vt:lpstr>Апрель!Область_печати</vt:lpstr>
      <vt:lpstr>Декабрь!Область_печати</vt:lpstr>
      <vt:lpstr>Май!Область_печати</vt:lpstr>
      <vt:lpstr>Март!Область_печати</vt:lpstr>
      <vt:lpstr>Ноябрь!Область_печати</vt:lpstr>
      <vt:lpstr>Октябрь!Область_печати</vt:lpstr>
      <vt:lpstr>Сентябрь!Область_печати</vt:lpstr>
      <vt:lpstr>Февраль!Область_печати</vt:lpstr>
      <vt:lpstr>Январь!Область_печати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i.yanuchkovskaya</cp:lastModifiedBy>
  <cp:lastPrinted>2020-06-01T08:13:54Z</cp:lastPrinted>
  <dcterms:created xsi:type="dcterms:W3CDTF">1996-10-08T23:32:33Z</dcterms:created>
  <dcterms:modified xsi:type="dcterms:W3CDTF">2020-06-01T10:23:01Z</dcterms:modified>
</cp:coreProperties>
</file>