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8" windowWidth="14808" windowHeight="8016" firstSheet="11" activeTab="11"/>
  </bookViews>
  <sheets>
    <sheet name="30.09.2019+" sheetId="1" r:id="rId1"/>
    <sheet name="01.10.2019+ (2)" sheetId="2" r:id="rId2"/>
    <sheet name="02.10.2019+ (3)" sheetId="3" r:id="rId3"/>
    <sheet name="03.10.2019+ (4)" sheetId="4" r:id="rId4"/>
    <sheet name="04.10.2019+ (5)" sheetId="5" r:id="rId5"/>
    <sheet name="05.10.2019+ (6)" sheetId="6" r:id="rId6"/>
    <sheet name="06.10.2019+ (7)" sheetId="7" r:id="rId7"/>
    <sheet name="07.10.2019+ (8)" sheetId="8" r:id="rId8"/>
    <sheet name="08.10.2019+ (9)" sheetId="9" r:id="rId9"/>
    <sheet name="09.10.2019+ (10)" sheetId="10" r:id="rId10"/>
    <sheet name="10.10.2019+ (11)" sheetId="11" r:id="rId11"/>
    <sheet name="11.10.2019+ (12)" sheetId="12" r:id="rId12"/>
    <sheet name="12.10.2019+ (13)" sheetId="13" r:id="rId13"/>
    <sheet name="13.10.2019+ (14)" sheetId="14" r:id="rId14"/>
  </sheets>
  <definedNames>
    <definedName name="_xlnm.Print_Area" localSheetId="1">'01.10.2019+ (2)'!$A$1:$Z$78</definedName>
    <definedName name="_xlnm.Print_Area" localSheetId="2">'02.10.2019+ (3)'!$A$1:$Z$78</definedName>
  </definedNames>
  <calcPr calcId="152511"/>
</workbook>
</file>

<file path=xl/calcChain.xml><?xml version="1.0" encoding="utf-8"?>
<calcChain xmlns="http://schemas.openxmlformats.org/spreadsheetml/2006/main">
  <c r="F10" i="14" l="1"/>
  <c r="G78" i="14"/>
  <c r="G77" i="14"/>
  <c r="AC75" i="14"/>
  <c r="AB75" i="14"/>
  <c r="Y75" i="14"/>
  <c r="AA74" i="14"/>
  <c r="AA75" i="14" s="1"/>
  <c r="Y74" i="14"/>
  <c r="H74" i="14"/>
  <c r="G74" i="14"/>
  <c r="Z73" i="14"/>
  <c r="X73" i="14"/>
  <c r="W73" i="14"/>
  <c r="W74" i="14" s="1"/>
  <c r="V73" i="14"/>
  <c r="U73" i="14"/>
  <c r="U74" i="14" s="1"/>
  <c r="T73" i="14"/>
  <c r="S73" i="14"/>
  <c r="S74" i="14" s="1"/>
  <c r="R73" i="14"/>
  <c r="Q73" i="14"/>
  <c r="Q74" i="14" s="1"/>
  <c r="P73" i="14"/>
  <c r="O73" i="14"/>
  <c r="O74" i="14" s="1"/>
  <c r="N73" i="14"/>
  <c r="M73" i="14"/>
  <c r="M74" i="14" s="1"/>
  <c r="L73" i="14"/>
  <c r="K73" i="14"/>
  <c r="K74" i="14" s="1"/>
  <c r="J73" i="14"/>
  <c r="I73" i="14"/>
  <c r="I74" i="14" s="1"/>
  <c r="G73" i="14"/>
  <c r="F73" i="14"/>
  <c r="Z71" i="14"/>
  <c r="Z74" i="14" s="1"/>
  <c r="X71" i="14"/>
  <c r="X74" i="14" s="1"/>
  <c r="W71" i="14"/>
  <c r="V71" i="14"/>
  <c r="V74" i="14" s="1"/>
  <c r="U71" i="14"/>
  <c r="T71" i="14"/>
  <c r="T74" i="14" s="1"/>
  <c r="S71" i="14"/>
  <c r="R71" i="14"/>
  <c r="R74" i="14" s="1"/>
  <c r="Q71" i="14"/>
  <c r="P71" i="14"/>
  <c r="P74" i="14" s="1"/>
  <c r="O71" i="14"/>
  <c r="N71" i="14"/>
  <c r="N74" i="14" s="1"/>
  <c r="M71" i="14"/>
  <c r="L71" i="14"/>
  <c r="L74" i="14" s="1"/>
  <c r="K71" i="14"/>
  <c r="J71" i="14"/>
  <c r="J74" i="14" s="1"/>
  <c r="I71" i="14"/>
  <c r="G71" i="14"/>
  <c r="F71" i="14"/>
  <c r="F74" i="14" s="1"/>
  <c r="Y68" i="14"/>
  <c r="H68" i="14"/>
  <c r="H75" i="14" s="1"/>
  <c r="F68" i="14"/>
  <c r="Z67" i="14"/>
  <c r="X67" i="14"/>
  <c r="X68" i="14" s="1"/>
  <c r="W67" i="14"/>
  <c r="V67" i="14"/>
  <c r="V68" i="14" s="1"/>
  <c r="V75" i="14" s="1"/>
  <c r="U67" i="14"/>
  <c r="T67" i="14"/>
  <c r="T68" i="14" s="1"/>
  <c r="S67" i="14"/>
  <c r="R67" i="14"/>
  <c r="R68" i="14" s="1"/>
  <c r="R75" i="14" s="1"/>
  <c r="Q67" i="14"/>
  <c r="P67" i="14"/>
  <c r="P68" i="14" s="1"/>
  <c r="O67" i="14"/>
  <c r="N67" i="14"/>
  <c r="N68" i="14" s="1"/>
  <c r="N75" i="14" s="1"/>
  <c r="M67" i="14"/>
  <c r="L67" i="14"/>
  <c r="L68" i="14" s="1"/>
  <c r="K67" i="14"/>
  <c r="J67" i="14"/>
  <c r="J68" i="14" s="1"/>
  <c r="J75" i="14" s="1"/>
  <c r="I67" i="14"/>
  <c r="G67" i="14"/>
  <c r="G68" i="14" s="1"/>
  <c r="G75" i="14" s="1"/>
  <c r="F67" i="14"/>
  <c r="Z65" i="14"/>
  <c r="Z68" i="14" s="1"/>
  <c r="Z75" i="14" s="1"/>
  <c r="X65" i="14"/>
  <c r="W65" i="14"/>
  <c r="W68" i="14" s="1"/>
  <c r="W75" i="14" s="1"/>
  <c r="V65" i="14"/>
  <c r="U65" i="14"/>
  <c r="U68" i="14" s="1"/>
  <c r="U75" i="14" s="1"/>
  <c r="T65" i="14"/>
  <c r="S65" i="14"/>
  <c r="S68" i="14" s="1"/>
  <c r="S75" i="14" s="1"/>
  <c r="R65" i="14"/>
  <c r="Q65" i="14"/>
  <c r="Q68" i="14" s="1"/>
  <c r="Q75" i="14" s="1"/>
  <c r="P65" i="14"/>
  <c r="O65" i="14"/>
  <c r="O68" i="14" s="1"/>
  <c r="O75" i="14" s="1"/>
  <c r="N65" i="14"/>
  <c r="M65" i="14"/>
  <c r="M68" i="14" s="1"/>
  <c r="M75" i="14" s="1"/>
  <c r="L65" i="14"/>
  <c r="K65" i="14"/>
  <c r="K68" i="14" s="1"/>
  <c r="K75" i="14" s="1"/>
  <c r="J65" i="14"/>
  <c r="I65" i="14"/>
  <c r="I68" i="14" s="1"/>
  <c r="I75" i="14" s="1"/>
  <c r="G65" i="14"/>
  <c r="F65" i="14"/>
  <c r="Z58" i="14"/>
  <c r="X58" i="14"/>
  <c r="W58" i="14"/>
  <c r="V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Z56" i="14"/>
  <c r="Z59" i="14" s="1"/>
  <c r="Y56" i="14"/>
  <c r="Y59" i="14" s="1"/>
  <c r="X56" i="14"/>
  <c r="X59" i="14" s="1"/>
  <c r="W56" i="14"/>
  <c r="W59" i="14" s="1"/>
  <c r="V56" i="14"/>
  <c r="V59" i="14" s="1"/>
  <c r="U56" i="14"/>
  <c r="U59" i="14" s="1"/>
  <c r="T56" i="14"/>
  <c r="T59" i="14" s="1"/>
  <c r="S56" i="14"/>
  <c r="S59" i="14" s="1"/>
  <c r="R56" i="14"/>
  <c r="R59" i="14" s="1"/>
  <c r="Q56" i="14"/>
  <c r="P56" i="14"/>
  <c r="P59" i="14" s="1"/>
  <c r="O56" i="14"/>
  <c r="O59" i="14" s="1"/>
  <c r="N56" i="14"/>
  <c r="N59" i="14" s="1"/>
  <c r="M56" i="14"/>
  <c r="L56" i="14"/>
  <c r="L59" i="14" s="1"/>
  <c r="K56" i="14"/>
  <c r="K59" i="14" s="1"/>
  <c r="J56" i="14"/>
  <c r="J59" i="14" s="1"/>
  <c r="I56" i="14"/>
  <c r="H56" i="14"/>
  <c r="H59" i="14" s="1"/>
  <c r="G56" i="14"/>
  <c r="G59" i="14" s="1"/>
  <c r="F56" i="14"/>
  <c r="F59" i="14" s="1"/>
  <c r="S53" i="14"/>
  <c r="Z52" i="14"/>
  <c r="Y52" i="14"/>
  <c r="X52" i="14"/>
  <c r="X53" i="14" s="1"/>
  <c r="W52" i="14"/>
  <c r="W53" i="14" s="1"/>
  <c r="V52" i="14"/>
  <c r="U52" i="14"/>
  <c r="T52" i="14"/>
  <c r="T53" i="14" s="1"/>
  <c r="S52" i="14"/>
  <c r="R52" i="14"/>
  <c r="Q52" i="14"/>
  <c r="P52" i="14"/>
  <c r="P53" i="14" s="1"/>
  <c r="O52" i="14"/>
  <c r="O53" i="14" s="1"/>
  <c r="N52" i="14"/>
  <c r="M52" i="14"/>
  <c r="L52" i="14"/>
  <c r="K52" i="14"/>
  <c r="K53" i="14" s="1"/>
  <c r="J52" i="14"/>
  <c r="I52" i="14"/>
  <c r="H52" i="14"/>
  <c r="H53" i="14" s="1"/>
  <c r="G52" i="14"/>
  <c r="G53" i="14" s="1"/>
  <c r="F52" i="14"/>
  <c r="Z50" i="14"/>
  <c r="Y50" i="14"/>
  <c r="Y53" i="14" s="1"/>
  <c r="Y60" i="14" s="1"/>
  <c r="X50" i="14"/>
  <c r="W50" i="14"/>
  <c r="V50" i="14"/>
  <c r="U50" i="14"/>
  <c r="U53" i="14" s="1"/>
  <c r="U60" i="14" s="1"/>
  <c r="T50" i="14"/>
  <c r="S50" i="14"/>
  <c r="R50" i="14"/>
  <c r="Q50" i="14"/>
  <c r="Q53" i="14" s="1"/>
  <c r="P50" i="14"/>
  <c r="O50" i="14"/>
  <c r="N50" i="14"/>
  <c r="M50" i="14"/>
  <c r="M53" i="14" s="1"/>
  <c r="L50" i="14"/>
  <c r="K50" i="14"/>
  <c r="J50" i="14"/>
  <c r="I50" i="14"/>
  <c r="I53" i="14" s="1"/>
  <c r="H50" i="14"/>
  <c r="G50" i="14"/>
  <c r="F50" i="14"/>
  <c r="Z45" i="14"/>
  <c r="J45" i="14"/>
  <c r="W44" i="14"/>
  <c r="S44" i="14"/>
  <c r="S45" i="14" s="1"/>
  <c r="O44" i="14"/>
  <c r="O45" i="14" s="1"/>
  <c r="G44" i="14"/>
  <c r="Z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K44" i="14" s="1"/>
  <c r="K45" i="14" s="1"/>
  <c r="J43" i="14"/>
  <c r="I43" i="14"/>
  <c r="H43" i="14"/>
  <c r="G43" i="14"/>
  <c r="F43" i="14"/>
  <c r="Z41" i="14"/>
  <c r="Z44" i="14" s="1"/>
  <c r="Y41" i="14"/>
  <c r="Y44" i="14" s="1"/>
  <c r="X41" i="14"/>
  <c r="X44" i="14" s="1"/>
  <c r="W41" i="14"/>
  <c r="V41" i="14"/>
  <c r="V44" i="14" s="1"/>
  <c r="V45" i="14" s="1"/>
  <c r="U41" i="14"/>
  <c r="U44" i="14" s="1"/>
  <c r="U45" i="14" s="1"/>
  <c r="T41" i="14"/>
  <c r="T44" i="14" s="1"/>
  <c r="S41" i="14"/>
  <c r="R41" i="14"/>
  <c r="R44" i="14" s="1"/>
  <c r="R45" i="14" s="1"/>
  <c r="Q41" i="14"/>
  <c r="Q44" i="14" s="1"/>
  <c r="Q45" i="14" s="1"/>
  <c r="P41" i="14"/>
  <c r="P44" i="14" s="1"/>
  <c r="O41" i="14"/>
  <c r="N41" i="14"/>
  <c r="N44" i="14" s="1"/>
  <c r="N45" i="14" s="1"/>
  <c r="M41" i="14"/>
  <c r="M44" i="14" s="1"/>
  <c r="M45" i="14" s="1"/>
  <c r="L41" i="14"/>
  <c r="L44" i="14" s="1"/>
  <c r="K41" i="14"/>
  <c r="J41" i="14"/>
  <c r="J44" i="14" s="1"/>
  <c r="I41" i="14"/>
  <c r="I44" i="14" s="1"/>
  <c r="H41" i="14"/>
  <c r="H44" i="14" s="1"/>
  <c r="G41" i="14"/>
  <c r="F41" i="14"/>
  <c r="F44" i="14" s="1"/>
  <c r="F45" i="14" s="1"/>
  <c r="Y38" i="14"/>
  <c r="U38" i="14"/>
  <c r="Q38" i="14"/>
  <c r="M38" i="14"/>
  <c r="I38" i="14"/>
  <c r="AE37" i="14"/>
  <c r="AD37" i="14"/>
  <c r="AC37" i="14"/>
  <c r="AB37" i="14"/>
  <c r="AA37" i="14"/>
  <c r="Z37" i="14"/>
  <c r="Y37" i="14"/>
  <c r="X37" i="14"/>
  <c r="W37" i="14"/>
  <c r="W38" i="14" s="1"/>
  <c r="V37" i="14"/>
  <c r="U37" i="14"/>
  <c r="T37" i="14"/>
  <c r="S37" i="14"/>
  <c r="S38" i="14" s="1"/>
  <c r="R37" i="14"/>
  <c r="Q37" i="14"/>
  <c r="P37" i="14"/>
  <c r="O37" i="14"/>
  <c r="O38" i="14" s="1"/>
  <c r="N37" i="14"/>
  <c r="M37" i="14"/>
  <c r="L37" i="14"/>
  <c r="K37" i="14"/>
  <c r="K38" i="14" s="1"/>
  <c r="J37" i="14"/>
  <c r="I37" i="14"/>
  <c r="H37" i="14"/>
  <c r="G37" i="14"/>
  <c r="G38" i="14" s="1"/>
  <c r="F37" i="14"/>
  <c r="Z35" i="14"/>
  <c r="Z38" i="14" s="1"/>
  <c r="Y35" i="14"/>
  <c r="X35" i="14"/>
  <c r="X38" i="14" s="1"/>
  <c r="W35" i="14"/>
  <c r="V35" i="14"/>
  <c r="V38" i="14" s="1"/>
  <c r="U35" i="14"/>
  <c r="T35" i="14"/>
  <c r="T38" i="14" s="1"/>
  <c r="S35" i="14"/>
  <c r="R35" i="14"/>
  <c r="R38" i="14" s="1"/>
  <c r="Q35" i="14"/>
  <c r="P35" i="14"/>
  <c r="P38" i="14" s="1"/>
  <c r="O35" i="14"/>
  <c r="N35" i="14"/>
  <c r="N38" i="14" s="1"/>
  <c r="M35" i="14"/>
  <c r="L35" i="14"/>
  <c r="L38" i="14" s="1"/>
  <c r="K35" i="14"/>
  <c r="J35" i="14"/>
  <c r="J38" i="14" s="1"/>
  <c r="I35" i="14"/>
  <c r="H35" i="14"/>
  <c r="H38" i="14" s="1"/>
  <c r="G35" i="14"/>
  <c r="F35" i="14"/>
  <c r="F38" i="14" s="1"/>
  <c r="Z29" i="14"/>
  <c r="R29" i="14"/>
  <c r="N29" i="14"/>
  <c r="J29" i="14"/>
  <c r="Z28" i="14"/>
  <c r="X28" i="14"/>
  <c r="W28" i="14"/>
  <c r="V28" i="14"/>
  <c r="V29" i="14" s="1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F29" i="14" s="1"/>
  <c r="Z26" i="14"/>
  <c r="Y26" i="14"/>
  <c r="Y29" i="14" s="1"/>
  <c r="X26" i="14"/>
  <c r="X29" i="14" s="1"/>
  <c r="W26" i="14"/>
  <c r="W29" i="14" s="1"/>
  <c r="V26" i="14"/>
  <c r="U26" i="14"/>
  <c r="U29" i="14" s="1"/>
  <c r="T26" i="14"/>
  <c r="T29" i="14" s="1"/>
  <c r="S26" i="14"/>
  <c r="S29" i="14" s="1"/>
  <c r="R26" i="14"/>
  <c r="Q26" i="14"/>
  <c r="Q29" i="14" s="1"/>
  <c r="P26" i="14"/>
  <c r="P29" i="14" s="1"/>
  <c r="O26" i="14"/>
  <c r="O29" i="14" s="1"/>
  <c r="N26" i="14"/>
  <c r="M26" i="14"/>
  <c r="M29" i="14" s="1"/>
  <c r="L26" i="14"/>
  <c r="L29" i="14" s="1"/>
  <c r="K26" i="14"/>
  <c r="K29" i="14" s="1"/>
  <c r="J26" i="14"/>
  <c r="I26" i="14"/>
  <c r="I29" i="14" s="1"/>
  <c r="H26" i="14"/>
  <c r="H29" i="14" s="1"/>
  <c r="G26" i="14"/>
  <c r="G29" i="14" s="1"/>
  <c r="F26" i="14"/>
  <c r="X23" i="14"/>
  <c r="X30" i="14" s="1"/>
  <c r="T23" i="14"/>
  <c r="T30" i="14" s="1"/>
  <c r="P23" i="14"/>
  <c r="P30" i="14" s="1"/>
  <c r="H23" i="14"/>
  <c r="H30" i="14" s="1"/>
  <c r="Z22" i="14"/>
  <c r="Y22" i="14"/>
  <c r="Y23" i="14" s="1"/>
  <c r="X22" i="14"/>
  <c r="W22" i="14"/>
  <c r="V22" i="14"/>
  <c r="U22" i="14"/>
  <c r="U23" i="14" s="1"/>
  <c r="U30" i="14" s="1"/>
  <c r="T22" i="14"/>
  <c r="S22" i="14"/>
  <c r="R22" i="14"/>
  <c r="Q22" i="14"/>
  <c r="Q23" i="14" s="1"/>
  <c r="Q30" i="14" s="1"/>
  <c r="P22" i="14"/>
  <c r="O22" i="14"/>
  <c r="N22" i="14"/>
  <c r="M22" i="14"/>
  <c r="M23" i="14" s="1"/>
  <c r="L22" i="14"/>
  <c r="L23" i="14" s="1"/>
  <c r="L30" i="14" s="1"/>
  <c r="K22" i="14"/>
  <c r="J22" i="14"/>
  <c r="I22" i="14"/>
  <c r="I23" i="14" s="1"/>
  <c r="H22" i="14"/>
  <c r="G22" i="14"/>
  <c r="F22" i="14"/>
  <c r="Z20" i="14"/>
  <c r="Z23" i="14" s="1"/>
  <c r="Z30" i="14" s="1"/>
  <c r="Y20" i="14"/>
  <c r="X20" i="14"/>
  <c r="W20" i="14"/>
  <c r="W23" i="14" s="1"/>
  <c r="W30" i="14" s="1"/>
  <c r="V20" i="14"/>
  <c r="V23" i="14" s="1"/>
  <c r="U20" i="14"/>
  <c r="T20" i="14"/>
  <c r="S20" i="14"/>
  <c r="S23" i="14" s="1"/>
  <c r="S30" i="14" s="1"/>
  <c r="R20" i="14"/>
  <c r="R23" i="14" s="1"/>
  <c r="Q20" i="14"/>
  <c r="P20" i="14"/>
  <c r="O20" i="14"/>
  <c r="O23" i="14" s="1"/>
  <c r="O30" i="14" s="1"/>
  <c r="N20" i="14"/>
  <c r="N23" i="14" s="1"/>
  <c r="M20" i="14"/>
  <c r="L20" i="14"/>
  <c r="K20" i="14"/>
  <c r="K23" i="14" s="1"/>
  <c r="K30" i="14" s="1"/>
  <c r="J20" i="14"/>
  <c r="J23" i="14" s="1"/>
  <c r="J30" i="14" s="1"/>
  <c r="I20" i="14"/>
  <c r="H20" i="14"/>
  <c r="G20" i="14"/>
  <c r="G23" i="14" s="1"/>
  <c r="G30" i="14" s="1"/>
  <c r="F20" i="14"/>
  <c r="F23" i="14" s="1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Z10" i="14"/>
  <c r="Y10" i="14"/>
  <c r="X10" i="14"/>
  <c r="W10" i="14"/>
  <c r="V10" i="14"/>
  <c r="U10" i="14"/>
  <c r="S10" i="14"/>
  <c r="R10" i="14"/>
  <c r="Q10" i="14"/>
  <c r="P10" i="14"/>
  <c r="O10" i="14"/>
  <c r="N10" i="14"/>
  <c r="M10" i="14"/>
  <c r="K10" i="14"/>
  <c r="J10" i="14"/>
  <c r="I10" i="14"/>
  <c r="H10" i="14"/>
  <c r="G10" i="14"/>
  <c r="G10" i="13"/>
  <c r="H10" i="13"/>
  <c r="I10" i="13"/>
  <c r="J10" i="13"/>
  <c r="K10" i="13"/>
  <c r="M10" i="13"/>
  <c r="N10" i="13"/>
  <c r="O10" i="13"/>
  <c r="P10" i="13"/>
  <c r="Q10" i="13"/>
  <c r="R10" i="13"/>
  <c r="S10" i="13"/>
  <c r="U10" i="13"/>
  <c r="V10" i="13"/>
  <c r="W10" i="13"/>
  <c r="X10" i="13"/>
  <c r="Y10" i="13"/>
  <c r="Z10" i="13"/>
  <c r="F10" i="13"/>
  <c r="G78" i="13"/>
  <c r="G77" i="13"/>
  <c r="AC75" i="13"/>
  <c r="AB75" i="13"/>
  <c r="AA74" i="13"/>
  <c r="AA75" i="13" s="1"/>
  <c r="Y74" i="13"/>
  <c r="H74" i="13"/>
  <c r="H75" i="13" s="1"/>
  <c r="Z73" i="13"/>
  <c r="X73" i="13"/>
  <c r="X74" i="13" s="1"/>
  <c r="W73" i="13"/>
  <c r="V73" i="13"/>
  <c r="V74" i="13" s="1"/>
  <c r="U73" i="13"/>
  <c r="T73" i="13"/>
  <c r="T74" i="13" s="1"/>
  <c r="S73" i="13"/>
  <c r="R73" i="13"/>
  <c r="Q73" i="13"/>
  <c r="P73" i="13"/>
  <c r="P74" i="13" s="1"/>
  <c r="O73" i="13"/>
  <c r="N73" i="13"/>
  <c r="M73" i="13"/>
  <c r="L73" i="13"/>
  <c r="L74" i="13" s="1"/>
  <c r="K73" i="13"/>
  <c r="J73" i="13"/>
  <c r="I73" i="13"/>
  <c r="G73" i="13"/>
  <c r="F73" i="13"/>
  <c r="Z71" i="13"/>
  <c r="Z74" i="13" s="1"/>
  <c r="X71" i="13"/>
  <c r="W71" i="13"/>
  <c r="W74" i="13" s="1"/>
  <c r="V71" i="13"/>
  <c r="U71" i="13"/>
  <c r="U74" i="13" s="1"/>
  <c r="T71" i="13"/>
  <c r="S71" i="13"/>
  <c r="S74" i="13" s="1"/>
  <c r="R71" i="13"/>
  <c r="R74" i="13" s="1"/>
  <c r="Q71" i="13"/>
  <c r="Q74" i="13" s="1"/>
  <c r="P71" i="13"/>
  <c r="O71" i="13"/>
  <c r="O74" i="13" s="1"/>
  <c r="N71" i="13"/>
  <c r="N74" i="13" s="1"/>
  <c r="M71" i="13"/>
  <c r="M74" i="13" s="1"/>
  <c r="L71" i="13"/>
  <c r="K71" i="13"/>
  <c r="K74" i="13" s="1"/>
  <c r="J71" i="13"/>
  <c r="J74" i="13" s="1"/>
  <c r="I71" i="13"/>
  <c r="I74" i="13" s="1"/>
  <c r="G71" i="13"/>
  <c r="G74" i="13" s="1"/>
  <c r="F71" i="13"/>
  <c r="F74" i="13" s="1"/>
  <c r="Y68" i="13"/>
  <c r="Y75" i="13" s="1"/>
  <c r="H68" i="13"/>
  <c r="G68" i="13"/>
  <c r="G75" i="13" s="1"/>
  <c r="Z67" i="13"/>
  <c r="X67" i="13"/>
  <c r="W67" i="13"/>
  <c r="W68" i="13" s="1"/>
  <c r="V67" i="13"/>
  <c r="U67" i="13"/>
  <c r="U68" i="13" s="1"/>
  <c r="U75" i="13" s="1"/>
  <c r="T67" i="13"/>
  <c r="S67" i="13"/>
  <c r="S68" i="13" s="1"/>
  <c r="R67" i="13"/>
  <c r="Q67" i="13"/>
  <c r="Q68" i="13" s="1"/>
  <c r="Q75" i="13" s="1"/>
  <c r="P67" i="13"/>
  <c r="O67" i="13"/>
  <c r="O68" i="13" s="1"/>
  <c r="N67" i="13"/>
  <c r="M67" i="13"/>
  <c r="M68" i="13" s="1"/>
  <c r="M75" i="13" s="1"/>
  <c r="L67" i="13"/>
  <c r="K67" i="13"/>
  <c r="K68" i="13" s="1"/>
  <c r="J67" i="13"/>
  <c r="I67" i="13"/>
  <c r="I68" i="13" s="1"/>
  <c r="I75" i="13" s="1"/>
  <c r="G67" i="13"/>
  <c r="F67" i="13"/>
  <c r="Z65" i="13"/>
  <c r="Z68" i="13" s="1"/>
  <c r="Z75" i="13" s="1"/>
  <c r="X65" i="13"/>
  <c r="X68" i="13" s="1"/>
  <c r="X75" i="13" s="1"/>
  <c r="W65" i="13"/>
  <c r="V65" i="13"/>
  <c r="V68" i="13" s="1"/>
  <c r="V75" i="13" s="1"/>
  <c r="U65" i="13"/>
  <c r="T65" i="13"/>
  <c r="T68" i="13" s="1"/>
  <c r="T75" i="13" s="1"/>
  <c r="S65" i="13"/>
  <c r="R65" i="13"/>
  <c r="R68" i="13" s="1"/>
  <c r="Q65" i="13"/>
  <c r="P65" i="13"/>
  <c r="P68" i="13" s="1"/>
  <c r="P75" i="13" s="1"/>
  <c r="O65" i="13"/>
  <c r="N65" i="13"/>
  <c r="N68" i="13" s="1"/>
  <c r="M65" i="13"/>
  <c r="L65" i="13"/>
  <c r="L68" i="13" s="1"/>
  <c r="L75" i="13" s="1"/>
  <c r="K65" i="13"/>
  <c r="J65" i="13"/>
  <c r="J68" i="13" s="1"/>
  <c r="I65" i="13"/>
  <c r="G65" i="13"/>
  <c r="F65" i="13"/>
  <c r="F68" i="13" s="1"/>
  <c r="F75" i="13" s="1"/>
  <c r="Z58" i="13"/>
  <c r="X58" i="13"/>
  <c r="W58" i="13"/>
  <c r="V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Z56" i="13"/>
  <c r="Z59" i="13" s="1"/>
  <c r="Z60" i="13" s="1"/>
  <c r="Y56" i="13"/>
  <c r="Y59" i="13" s="1"/>
  <c r="X56" i="13"/>
  <c r="X59" i="13" s="1"/>
  <c r="W56" i="13"/>
  <c r="W59" i="13" s="1"/>
  <c r="V56" i="13"/>
  <c r="V59" i="13" s="1"/>
  <c r="U56" i="13"/>
  <c r="U59" i="13" s="1"/>
  <c r="T56" i="13"/>
  <c r="T59" i="13" s="1"/>
  <c r="S56" i="13"/>
  <c r="S59" i="13" s="1"/>
  <c r="R56" i="13"/>
  <c r="Q56" i="13"/>
  <c r="Q59" i="13" s="1"/>
  <c r="P56" i="13"/>
  <c r="P59" i="13" s="1"/>
  <c r="O56" i="13"/>
  <c r="O59" i="13" s="1"/>
  <c r="N56" i="13"/>
  <c r="M56" i="13"/>
  <c r="M59" i="13" s="1"/>
  <c r="L56" i="13"/>
  <c r="L59" i="13" s="1"/>
  <c r="K56" i="13"/>
  <c r="K59" i="13" s="1"/>
  <c r="J56" i="13"/>
  <c r="I56" i="13"/>
  <c r="I59" i="13" s="1"/>
  <c r="H56" i="13"/>
  <c r="H59" i="13" s="1"/>
  <c r="G56" i="13"/>
  <c r="G59" i="13" s="1"/>
  <c r="F56" i="13"/>
  <c r="Z52" i="13"/>
  <c r="Y52" i="13"/>
  <c r="X52" i="13"/>
  <c r="X53" i="13" s="1"/>
  <c r="W52" i="13"/>
  <c r="V52" i="13"/>
  <c r="U52" i="13"/>
  <c r="T52" i="13"/>
  <c r="T53" i="13" s="1"/>
  <c r="S52" i="13"/>
  <c r="R52" i="13"/>
  <c r="Q52" i="13"/>
  <c r="P52" i="13"/>
  <c r="P53" i="13" s="1"/>
  <c r="O52" i="13"/>
  <c r="N52" i="13"/>
  <c r="M52" i="13"/>
  <c r="L52" i="13"/>
  <c r="K52" i="13"/>
  <c r="J52" i="13"/>
  <c r="I52" i="13"/>
  <c r="H52" i="13"/>
  <c r="H53" i="13" s="1"/>
  <c r="G52" i="13"/>
  <c r="F52" i="13"/>
  <c r="Z50" i="13"/>
  <c r="Z53" i="13" s="1"/>
  <c r="Y50" i="13"/>
  <c r="X50" i="13"/>
  <c r="W50" i="13"/>
  <c r="W53" i="13" s="1"/>
  <c r="V50" i="13"/>
  <c r="V53" i="13" s="1"/>
  <c r="U50" i="13"/>
  <c r="T50" i="13"/>
  <c r="S50" i="13"/>
  <c r="S53" i="13" s="1"/>
  <c r="R50" i="13"/>
  <c r="R53" i="13" s="1"/>
  <c r="Q50" i="13"/>
  <c r="P50" i="13"/>
  <c r="O50" i="13"/>
  <c r="O53" i="13" s="1"/>
  <c r="N50" i="13"/>
  <c r="N53" i="13" s="1"/>
  <c r="M50" i="13"/>
  <c r="L50" i="13"/>
  <c r="K50" i="13"/>
  <c r="K53" i="13" s="1"/>
  <c r="J50" i="13"/>
  <c r="J53" i="13" s="1"/>
  <c r="I50" i="13"/>
  <c r="H50" i="13"/>
  <c r="G50" i="13"/>
  <c r="G53" i="13" s="1"/>
  <c r="F50" i="13"/>
  <c r="Z44" i="13"/>
  <c r="T44" i="13"/>
  <c r="Z43" i="13"/>
  <c r="X43" i="13"/>
  <c r="X44" i="13" s="1"/>
  <c r="W43" i="13"/>
  <c r="V43" i="13"/>
  <c r="V44" i="13" s="1"/>
  <c r="U43" i="13"/>
  <c r="T43" i="13"/>
  <c r="S43" i="13"/>
  <c r="R43" i="13"/>
  <c r="R44" i="13" s="1"/>
  <c r="Q43" i="13"/>
  <c r="P43" i="13"/>
  <c r="P44" i="13" s="1"/>
  <c r="O43" i="13"/>
  <c r="N43" i="13"/>
  <c r="N44" i="13" s="1"/>
  <c r="M43" i="13"/>
  <c r="L43" i="13"/>
  <c r="L44" i="13" s="1"/>
  <c r="K43" i="13"/>
  <c r="J43" i="13"/>
  <c r="J44" i="13" s="1"/>
  <c r="I43" i="13"/>
  <c r="H43" i="13"/>
  <c r="H44" i="13" s="1"/>
  <c r="G43" i="13"/>
  <c r="F43" i="13"/>
  <c r="Z41" i="13"/>
  <c r="Y41" i="13"/>
  <c r="Y44" i="13" s="1"/>
  <c r="X41" i="13"/>
  <c r="W41" i="13"/>
  <c r="W44" i="13" s="1"/>
  <c r="V41" i="13"/>
  <c r="U41" i="13"/>
  <c r="U44" i="13" s="1"/>
  <c r="T41" i="13"/>
  <c r="S41" i="13"/>
  <c r="S44" i="13" s="1"/>
  <c r="R41" i="13"/>
  <c r="Q41" i="13"/>
  <c r="Q44" i="13" s="1"/>
  <c r="P41" i="13"/>
  <c r="O41" i="13"/>
  <c r="O44" i="13" s="1"/>
  <c r="N41" i="13"/>
  <c r="M41" i="13"/>
  <c r="M44" i="13" s="1"/>
  <c r="L41" i="13"/>
  <c r="K41" i="13"/>
  <c r="K44" i="13" s="1"/>
  <c r="J41" i="13"/>
  <c r="I41" i="13"/>
  <c r="I44" i="13" s="1"/>
  <c r="H41" i="13"/>
  <c r="G41" i="13"/>
  <c r="G44" i="13" s="1"/>
  <c r="F41" i="13"/>
  <c r="F44" i="13" s="1"/>
  <c r="V38" i="13"/>
  <c r="F38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Z35" i="13"/>
  <c r="Z38" i="13" s="1"/>
  <c r="Y35" i="13"/>
  <c r="Y38" i="13" s="1"/>
  <c r="X35" i="13"/>
  <c r="W35" i="13"/>
  <c r="W38" i="13" s="1"/>
  <c r="W45" i="13" s="1"/>
  <c r="V35" i="13"/>
  <c r="U35" i="13"/>
  <c r="U38" i="13" s="1"/>
  <c r="T35" i="13"/>
  <c r="S35" i="13"/>
  <c r="S38" i="13" s="1"/>
  <c r="S45" i="13" s="1"/>
  <c r="R35" i="13"/>
  <c r="R38" i="13" s="1"/>
  <c r="Q35" i="13"/>
  <c r="Q38" i="13" s="1"/>
  <c r="P35" i="13"/>
  <c r="O35" i="13"/>
  <c r="O38" i="13" s="1"/>
  <c r="N35" i="13"/>
  <c r="N38" i="13" s="1"/>
  <c r="M35" i="13"/>
  <c r="M38" i="13" s="1"/>
  <c r="L35" i="13"/>
  <c r="K35" i="13"/>
  <c r="K38" i="13" s="1"/>
  <c r="K45" i="13" s="1"/>
  <c r="J35" i="13"/>
  <c r="J38" i="13" s="1"/>
  <c r="I35" i="13"/>
  <c r="I38" i="13" s="1"/>
  <c r="H35" i="13"/>
  <c r="G35" i="13"/>
  <c r="G38" i="13" s="1"/>
  <c r="G45" i="13" s="1"/>
  <c r="F35" i="13"/>
  <c r="W29" i="13"/>
  <c r="S29" i="13"/>
  <c r="O29" i="13"/>
  <c r="G29" i="13"/>
  <c r="Z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K29" i="13" s="1"/>
  <c r="J28" i="13"/>
  <c r="I28" i="13"/>
  <c r="H28" i="13"/>
  <c r="G28" i="13"/>
  <c r="F28" i="13"/>
  <c r="Z26" i="13"/>
  <c r="Z29" i="13" s="1"/>
  <c r="Y26" i="13"/>
  <c r="Y29" i="13" s="1"/>
  <c r="X26" i="13"/>
  <c r="X29" i="13" s="1"/>
  <c r="W26" i="13"/>
  <c r="V26" i="13"/>
  <c r="V29" i="13" s="1"/>
  <c r="U26" i="13"/>
  <c r="U29" i="13" s="1"/>
  <c r="T26" i="13"/>
  <c r="T29" i="13" s="1"/>
  <c r="S26" i="13"/>
  <c r="R26" i="13"/>
  <c r="R29" i="13" s="1"/>
  <c r="Q26" i="13"/>
  <c r="Q29" i="13" s="1"/>
  <c r="P26" i="13"/>
  <c r="P29" i="13" s="1"/>
  <c r="O26" i="13"/>
  <c r="N26" i="13"/>
  <c r="N29" i="13" s="1"/>
  <c r="M26" i="13"/>
  <c r="M29" i="13" s="1"/>
  <c r="L26" i="13"/>
  <c r="L29" i="13" s="1"/>
  <c r="K26" i="13"/>
  <c r="J26" i="13"/>
  <c r="J29" i="13" s="1"/>
  <c r="I26" i="13"/>
  <c r="I29" i="13" s="1"/>
  <c r="H26" i="13"/>
  <c r="H29" i="13" s="1"/>
  <c r="G26" i="13"/>
  <c r="F26" i="13"/>
  <c r="F29" i="13" s="1"/>
  <c r="Z22" i="13"/>
  <c r="Y22" i="13"/>
  <c r="Y23" i="13" s="1"/>
  <c r="Y30" i="13" s="1"/>
  <c r="X22" i="13"/>
  <c r="W22" i="13"/>
  <c r="V22" i="13"/>
  <c r="U22" i="13"/>
  <c r="U23" i="13" s="1"/>
  <c r="T22" i="13"/>
  <c r="S22" i="13"/>
  <c r="R22" i="13"/>
  <c r="Q22" i="13"/>
  <c r="Q23" i="13" s="1"/>
  <c r="Q30" i="13" s="1"/>
  <c r="P22" i="13"/>
  <c r="O22" i="13"/>
  <c r="N22" i="13"/>
  <c r="M22" i="13"/>
  <c r="M23" i="13" s="1"/>
  <c r="M30" i="13" s="1"/>
  <c r="L22" i="13"/>
  <c r="K22" i="13"/>
  <c r="J22" i="13"/>
  <c r="I22" i="13"/>
  <c r="I23" i="13" s="1"/>
  <c r="I30" i="13" s="1"/>
  <c r="H22" i="13"/>
  <c r="G22" i="13"/>
  <c r="F22" i="13"/>
  <c r="Z20" i="13"/>
  <c r="Z23" i="13" s="1"/>
  <c r="Z30" i="13" s="1"/>
  <c r="Y20" i="13"/>
  <c r="X20" i="13"/>
  <c r="X23" i="13" s="1"/>
  <c r="X30" i="13" s="1"/>
  <c r="W20" i="13"/>
  <c r="W23" i="13" s="1"/>
  <c r="V20" i="13"/>
  <c r="V23" i="13" s="1"/>
  <c r="V30" i="13" s="1"/>
  <c r="U20" i="13"/>
  <c r="T20" i="13"/>
  <c r="T23" i="13" s="1"/>
  <c r="T30" i="13" s="1"/>
  <c r="S20" i="13"/>
  <c r="S23" i="13" s="1"/>
  <c r="R20" i="13"/>
  <c r="R23" i="13" s="1"/>
  <c r="R30" i="13" s="1"/>
  <c r="Q20" i="13"/>
  <c r="P20" i="13"/>
  <c r="P23" i="13" s="1"/>
  <c r="P30" i="13" s="1"/>
  <c r="O20" i="13"/>
  <c r="O23" i="13" s="1"/>
  <c r="N20" i="13"/>
  <c r="N23" i="13" s="1"/>
  <c r="N30" i="13" s="1"/>
  <c r="M20" i="13"/>
  <c r="L20" i="13"/>
  <c r="L23" i="13" s="1"/>
  <c r="L30" i="13" s="1"/>
  <c r="K20" i="13"/>
  <c r="K23" i="13" s="1"/>
  <c r="J20" i="13"/>
  <c r="J23" i="13" s="1"/>
  <c r="J30" i="13" s="1"/>
  <c r="I20" i="13"/>
  <c r="H20" i="13"/>
  <c r="H23" i="13" s="1"/>
  <c r="H30" i="13" s="1"/>
  <c r="G20" i="13"/>
  <c r="G23" i="13" s="1"/>
  <c r="F20" i="13"/>
  <c r="F23" i="13" s="1"/>
  <c r="F30" i="13" s="1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F10" i="12"/>
  <c r="G78" i="12"/>
  <c r="G77" i="12"/>
  <c r="AC75" i="12"/>
  <c r="AB75" i="12"/>
  <c r="AA75" i="12"/>
  <c r="AA74" i="12"/>
  <c r="Y74" i="12"/>
  <c r="H74" i="12"/>
  <c r="Z73" i="12"/>
  <c r="X73" i="12"/>
  <c r="X74" i="12" s="1"/>
  <c r="W73" i="12"/>
  <c r="V73" i="12"/>
  <c r="U73" i="12"/>
  <c r="T73" i="12"/>
  <c r="T74" i="12" s="1"/>
  <c r="S73" i="12"/>
  <c r="R73" i="12"/>
  <c r="Q73" i="12"/>
  <c r="P73" i="12"/>
  <c r="P74" i="12" s="1"/>
  <c r="O73" i="12"/>
  <c r="N73" i="12"/>
  <c r="M73" i="12"/>
  <c r="L73" i="12"/>
  <c r="L74" i="12" s="1"/>
  <c r="K73" i="12"/>
  <c r="J73" i="12"/>
  <c r="I73" i="12"/>
  <c r="G73" i="12"/>
  <c r="F73" i="12"/>
  <c r="Z71" i="12"/>
  <c r="Z74" i="12" s="1"/>
  <c r="X71" i="12"/>
  <c r="W71" i="12"/>
  <c r="W74" i="12" s="1"/>
  <c r="V71" i="12"/>
  <c r="V74" i="12" s="1"/>
  <c r="U71" i="12"/>
  <c r="U74" i="12" s="1"/>
  <c r="T71" i="12"/>
  <c r="S71" i="12"/>
  <c r="S74" i="12" s="1"/>
  <c r="R71" i="12"/>
  <c r="R74" i="12" s="1"/>
  <c r="Q71" i="12"/>
  <c r="Q74" i="12" s="1"/>
  <c r="P71" i="12"/>
  <c r="O71" i="12"/>
  <c r="O74" i="12" s="1"/>
  <c r="N71" i="12"/>
  <c r="N74" i="12" s="1"/>
  <c r="M71" i="12"/>
  <c r="M74" i="12" s="1"/>
  <c r="L71" i="12"/>
  <c r="K71" i="12"/>
  <c r="K74" i="12" s="1"/>
  <c r="J71" i="12"/>
  <c r="J74" i="12" s="1"/>
  <c r="I71" i="12"/>
  <c r="I74" i="12" s="1"/>
  <c r="G71" i="12"/>
  <c r="G74" i="12" s="1"/>
  <c r="F71" i="12"/>
  <c r="F74" i="12" s="1"/>
  <c r="Y68" i="12"/>
  <c r="Y75" i="12" s="1"/>
  <c r="V68" i="12"/>
  <c r="V75" i="12" s="1"/>
  <c r="R68" i="12"/>
  <c r="R75" i="12" s="1"/>
  <c r="J68" i="12"/>
  <c r="J75" i="12" s="1"/>
  <c r="H68" i="12"/>
  <c r="H75" i="12" s="1"/>
  <c r="G68" i="12"/>
  <c r="G75" i="12" s="1"/>
  <c r="F68" i="12"/>
  <c r="Z67" i="12"/>
  <c r="X67" i="12"/>
  <c r="X68" i="12" s="1"/>
  <c r="W67" i="12"/>
  <c r="W68" i="12" s="1"/>
  <c r="W75" i="12" s="1"/>
  <c r="V67" i="12"/>
  <c r="U67" i="12"/>
  <c r="T67" i="12"/>
  <c r="T68" i="12" s="1"/>
  <c r="S67" i="12"/>
  <c r="S68" i="12" s="1"/>
  <c r="S75" i="12" s="1"/>
  <c r="R67" i="12"/>
  <c r="Q67" i="12"/>
  <c r="P67" i="12"/>
  <c r="P68" i="12" s="1"/>
  <c r="O67" i="12"/>
  <c r="O68" i="12" s="1"/>
  <c r="O75" i="12" s="1"/>
  <c r="N67" i="12"/>
  <c r="N68" i="12" s="1"/>
  <c r="N75" i="12" s="1"/>
  <c r="M67" i="12"/>
  <c r="L67" i="12"/>
  <c r="L68" i="12" s="1"/>
  <c r="K67" i="12"/>
  <c r="K68" i="12" s="1"/>
  <c r="K75" i="12" s="1"/>
  <c r="J67" i="12"/>
  <c r="I67" i="12"/>
  <c r="G67" i="12"/>
  <c r="F67" i="12"/>
  <c r="Z65" i="12"/>
  <c r="Z68" i="12" s="1"/>
  <c r="Z75" i="12" s="1"/>
  <c r="X65" i="12"/>
  <c r="W65" i="12"/>
  <c r="V65" i="12"/>
  <c r="U65" i="12"/>
  <c r="U68" i="12" s="1"/>
  <c r="T65" i="12"/>
  <c r="S65" i="12"/>
  <c r="R65" i="12"/>
  <c r="Q65" i="12"/>
  <c r="Q68" i="12" s="1"/>
  <c r="P65" i="12"/>
  <c r="O65" i="12"/>
  <c r="N65" i="12"/>
  <c r="M65" i="12"/>
  <c r="M68" i="12" s="1"/>
  <c r="L65" i="12"/>
  <c r="K65" i="12"/>
  <c r="J65" i="12"/>
  <c r="I65" i="12"/>
  <c r="I68" i="12" s="1"/>
  <c r="G65" i="12"/>
  <c r="F65" i="12"/>
  <c r="Z58" i="12"/>
  <c r="X58" i="12"/>
  <c r="W58" i="12"/>
  <c r="V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Z56" i="12"/>
  <c r="Z59" i="12" s="1"/>
  <c r="Y56" i="12"/>
  <c r="Y59" i="12" s="1"/>
  <c r="X56" i="12"/>
  <c r="X59" i="12" s="1"/>
  <c r="W56" i="12"/>
  <c r="W59" i="12" s="1"/>
  <c r="V56" i="12"/>
  <c r="V59" i="12" s="1"/>
  <c r="U56" i="12"/>
  <c r="U59" i="12" s="1"/>
  <c r="T56" i="12"/>
  <c r="T59" i="12" s="1"/>
  <c r="S56" i="12"/>
  <c r="S59" i="12" s="1"/>
  <c r="R56" i="12"/>
  <c r="R59" i="12" s="1"/>
  <c r="Q56" i="12"/>
  <c r="P56" i="12"/>
  <c r="P59" i="12" s="1"/>
  <c r="O56" i="12"/>
  <c r="O59" i="12" s="1"/>
  <c r="N56" i="12"/>
  <c r="N59" i="12" s="1"/>
  <c r="M56" i="12"/>
  <c r="L56" i="12"/>
  <c r="L59" i="12" s="1"/>
  <c r="K56" i="12"/>
  <c r="K59" i="12" s="1"/>
  <c r="J56" i="12"/>
  <c r="J59" i="12" s="1"/>
  <c r="I56" i="12"/>
  <c r="H56" i="12"/>
  <c r="H59" i="12" s="1"/>
  <c r="G56" i="12"/>
  <c r="G59" i="12" s="1"/>
  <c r="F56" i="12"/>
  <c r="F59" i="12" s="1"/>
  <c r="O53" i="12"/>
  <c r="Z52" i="12"/>
  <c r="Y52" i="12"/>
  <c r="X52" i="12"/>
  <c r="X53" i="12" s="1"/>
  <c r="W52" i="12"/>
  <c r="W53" i="12" s="1"/>
  <c r="V52" i="12"/>
  <c r="U52" i="12"/>
  <c r="T52" i="12"/>
  <c r="T53" i="12" s="1"/>
  <c r="S52" i="12"/>
  <c r="S53" i="12" s="1"/>
  <c r="R52" i="12"/>
  <c r="Q52" i="12"/>
  <c r="P52" i="12"/>
  <c r="P53" i="12" s="1"/>
  <c r="O52" i="12"/>
  <c r="N52" i="12"/>
  <c r="M52" i="12"/>
  <c r="L52" i="12"/>
  <c r="K52" i="12"/>
  <c r="K53" i="12" s="1"/>
  <c r="J52" i="12"/>
  <c r="I52" i="12"/>
  <c r="H52" i="12"/>
  <c r="H53" i="12" s="1"/>
  <c r="G52" i="12"/>
  <c r="G53" i="12" s="1"/>
  <c r="F52" i="12"/>
  <c r="Z50" i="12"/>
  <c r="Z53" i="12" s="1"/>
  <c r="Y50" i="12"/>
  <c r="X50" i="12"/>
  <c r="W50" i="12"/>
  <c r="V50" i="12"/>
  <c r="V53" i="12" s="1"/>
  <c r="U50" i="12"/>
  <c r="T50" i="12"/>
  <c r="S50" i="12"/>
  <c r="R50" i="12"/>
  <c r="R53" i="12" s="1"/>
  <c r="Q50" i="12"/>
  <c r="P50" i="12"/>
  <c r="O50" i="12"/>
  <c r="N50" i="12"/>
  <c r="N53" i="12" s="1"/>
  <c r="M50" i="12"/>
  <c r="L50" i="12"/>
  <c r="K50" i="12"/>
  <c r="J50" i="12"/>
  <c r="J53" i="12" s="1"/>
  <c r="I50" i="12"/>
  <c r="H50" i="12"/>
  <c r="G50" i="12"/>
  <c r="F50" i="12"/>
  <c r="F53" i="12" s="1"/>
  <c r="W44" i="12"/>
  <c r="S44" i="12"/>
  <c r="O44" i="12"/>
  <c r="K44" i="12"/>
  <c r="G44" i="12"/>
  <c r="Z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Z41" i="12"/>
  <c r="Z44" i="12" s="1"/>
  <c r="Y41" i="12"/>
  <c r="Y44" i="12" s="1"/>
  <c r="X41" i="12"/>
  <c r="W41" i="12"/>
  <c r="V41" i="12"/>
  <c r="V44" i="12" s="1"/>
  <c r="U41" i="12"/>
  <c r="U44" i="12" s="1"/>
  <c r="T41" i="12"/>
  <c r="T44" i="12" s="1"/>
  <c r="S41" i="12"/>
  <c r="R41" i="12"/>
  <c r="R44" i="12" s="1"/>
  <c r="Q41" i="12"/>
  <c r="Q44" i="12" s="1"/>
  <c r="P41" i="12"/>
  <c r="P44" i="12" s="1"/>
  <c r="O41" i="12"/>
  <c r="N41" i="12"/>
  <c r="N44" i="12" s="1"/>
  <c r="M41" i="12"/>
  <c r="M44" i="12" s="1"/>
  <c r="L41" i="12"/>
  <c r="L44" i="12" s="1"/>
  <c r="K41" i="12"/>
  <c r="J41" i="12"/>
  <c r="J44" i="12" s="1"/>
  <c r="I41" i="12"/>
  <c r="I44" i="12" s="1"/>
  <c r="H41" i="12"/>
  <c r="H44" i="12" s="1"/>
  <c r="G41" i="12"/>
  <c r="F41" i="12"/>
  <c r="F44" i="12" s="1"/>
  <c r="V38" i="12"/>
  <c r="V45" i="12" s="1"/>
  <c r="F38" i="12"/>
  <c r="F45" i="12" s="1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Z35" i="12"/>
  <c r="Z38" i="12" s="1"/>
  <c r="Z45" i="12" s="1"/>
  <c r="Y35" i="12"/>
  <c r="Y38" i="12" s="1"/>
  <c r="X35" i="12"/>
  <c r="W35" i="12"/>
  <c r="V35" i="12"/>
  <c r="U35" i="12"/>
  <c r="U38" i="12" s="1"/>
  <c r="T35" i="12"/>
  <c r="S35" i="12"/>
  <c r="R35" i="12"/>
  <c r="R38" i="12" s="1"/>
  <c r="R45" i="12" s="1"/>
  <c r="Q35" i="12"/>
  <c r="Q38" i="12" s="1"/>
  <c r="P35" i="12"/>
  <c r="O35" i="12"/>
  <c r="N35" i="12"/>
  <c r="N38" i="12" s="1"/>
  <c r="M35" i="12"/>
  <c r="M38" i="12" s="1"/>
  <c r="L35" i="12"/>
  <c r="K35" i="12"/>
  <c r="J35" i="12"/>
  <c r="J38" i="12" s="1"/>
  <c r="J45" i="12" s="1"/>
  <c r="I35" i="12"/>
  <c r="I38" i="12" s="1"/>
  <c r="H35" i="12"/>
  <c r="G35" i="12"/>
  <c r="F35" i="12"/>
  <c r="R29" i="12"/>
  <c r="K29" i="12"/>
  <c r="Z28" i="12"/>
  <c r="X28" i="12"/>
  <c r="W28" i="12"/>
  <c r="W29" i="12" s="1"/>
  <c r="V28" i="12"/>
  <c r="U28" i="12"/>
  <c r="T28" i="12"/>
  <c r="S28" i="12"/>
  <c r="R28" i="12"/>
  <c r="Q28" i="12"/>
  <c r="P28" i="12"/>
  <c r="O28" i="12"/>
  <c r="O29" i="12" s="1"/>
  <c r="N28" i="12"/>
  <c r="M28" i="12"/>
  <c r="L28" i="12"/>
  <c r="K28" i="12"/>
  <c r="J28" i="12"/>
  <c r="I28" i="12"/>
  <c r="H28" i="12"/>
  <c r="G28" i="12"/>
  <c r="G29" i="12" s="1"/>
  <c r="F28" i="12"/>
  <c r="Z26" i="12"/>
  <c r="Z29" i="12" s="1"/>
  <c r="Y26" i="12"/>
  <c r="Y29" i="12" s="1"/>
  <c r="X26" i="12"/>
  <c r="X29" i="12" s="1"/>
  <c r="W26" i="12"/>
  <c r="V26" i="12"/>
  <c r="U26" i="12"/>
  <c r="U29" i="12" s="1"/>
  <c r="T26" i="12"/>
  <c r="T29" i="12" s="1"/>
  <c r="S26" i="12"/>
  <c r="S29" i="12" s="1"/>
  <c r="R26" i="12"/>
  <c r="Q26" i="12"/>
  <c r="Q29" i="12" s="1"/>
  <c r="P26" i="12"/>
  <c r="P29" i="12" s="1"/>
  <c r="O26" i="12"/>
  <c r="N26" i="12"/>
  <c r="M26" i="12"/>
  <c r="M29" i="12" s="1"/>
  <c r="L26" i="12"/>
  <c r="L29" i="12" s="1"/>
  <c r="K26" i="12"/>
  <c r="J26" i="12"/>
  <c r="J29" i="12" s="1"/>
  <c r="I26" i="12"/>
  <c r="I29" i="12" s="1"/>
  <c r="H26" i="12"/>
  <c r="H29" i="12" s="1"/>
  <c r="G26" i="12"/>
  <c r="F26" i="12"/>
  <c r="U23" i="12"/>
  <c r="U30" i="12" s="1"/>
  <c r="T23" i="12"/>
  <c r="M23" i="12"/>
  <c r="H23" i="12"/>
  <c r="Z22" i="12"/>
  <c r="Y22" i="12"/>
  <c r="Y23" i="12" s="1"/>
  <c r="Y30" i="12" s="1"/>
  <c r="X22" i="12"/>
  <c r="X23" i="12" s="1"/>
  <c r="W22" i="12"/>
  <c r="V22" i="12"/>
  <c r="U22" i="12"/>
  <c r="T22" i="12"/>
  <c r="S22" i="12"/>
  <c r="R22" i="12"/>
  <c r="R23" i="12" s="1"/>
  <c r="R30" i="12" s="1"/>
  <c r="Q22" i="12"/>
  <c r="Q23" i="12" s="1"/>
  <c r="Q30" i="12" s="1"/>
  <c r="P22" i="12"/>
  <c r="P23" i="12" s="1"/>
  <c r="O22" i="12"/>
  <c r="N22" i="12"/>
  <c r="M22" i="12"/>
  <c r="L22" i="12"/>
  <c r="K22" i="12"/>
  <c r="J22" i="12"/>
  <c r="J23" i="12" s="1"/>
  <c r="I22" i="12"/>
  <c r="I23" i="12" s="1"/>
  <c r="I30" i="12" s="1"/>
  <c r="H22" i="12"/>
  <c r="G22" i="12"/>
  <c r="F22" i="12"/>
  <c r="Z20" i="12"/>
  <c r="Y20" i="12"/>
  <c r="X20" i="12"/>
  <c r="W20" i="12"/>
  <c r="W23" i="12" s="1"/>
  <c r="V20" i="12"/>
  <c r="U20" i="12"/>
  <c r="T20" i="12"/>
  <c r="S20" i="12"/>
  <c r="S23" i="12" s="1"/>
  <c r="R20" i="12"/>
  <c r="Q20" i="12"/>
  <c r="P20" i="12"/>
  <c r="O20" i="12"/>
  <c r="O23" i="12" s="1"/>
  <c r="N20" i="12"/>
  <c r="M20" i="12"/>
  <c r="L20" i="12"/>
  <c r="L23" i="12" s="1"/>
  <c r="K20" i="12"/>
  <c r="K23" i="12" s="1"/>
  <c r="J20" i="12"/>
  <c r="I20" i="12"/>
  <c r="H20" i="12"/>
  <c r="G20" i="12"/>
  <c r="G23" i="12" s="1"/>
  <c r="F20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L53" i="14" l="1"/>
  <c r="L60" i="14" s="1"/>
  <c r="L53" i="13"/>
  <c r="L53" i="12"/>
  <c r="L60" i="12" s="1"/>
  <c r="F53" i="14"/>
  <c r="F60" i="14" s="1"/>
  <c r="J53" i="14"/>
  <c r="N53" i="14"/>
  <c r="N60" i="14" s="1"/>
  <c r="R53" i="14"/>
  <c r="V53" i="14"/>
  <c r="V60" i="14" s="1"/>
  <c r="Z53" i="14"/>
  <c r="G60" i="14"/>
  <c r="S60" i="14"/>
  <c r="W60" i="14"/>
  <c r="J60" i="14"/>
  <c r="J13" i="14" s="1"/>
  <c r="J14" i="14" s="1"/>
  <c r="J15" i="14" s="1"/>
  <c r="R60" i="14"/>
  <c r="Z60" i="14"/>
  <c r="U13" i="14"/>
  <c r="U14" i="14" s="1"/>
  <c r="S13" i="14"/>
  <c r="S14" i="14" s="1"/>
  <c r="S15" i="14" s="1"/>
  <c r="I30" i="14"/>
  <c r="M30" i="14"/>
  <c r="Y30" i="14"/>
  <c r="Y45" i="14"/>
  <c r="H45" i="14"/>
  <c r="L45" i="14"/>
  <c r="P45" i="14"/>
  <c r="T45" i="14"/>
  <c r="X45" i="14"/>
  <c r="I59" i="14"/>
  <c r="I60" i="14" s="1"/>
  <c r="M59" i="14"/>
  <c r="M60" i="14" s="1"/>
  <c r="M13" i="14" s="1"/>
  <c r="M14" i="14" s="1"/>
  <c r="M15" i="14" s="1"/>
  <c r="Q59" i="14"/>
  <c r="Q60" i="14" s="1"/>
  <c r="Q13" i="14" s="1"/>
  <c r="Q14" i="14" s="1"/>
  <c r="Q15" i="14" s="1"/>
  <c r="L75" i="14"/>
  <c r="P75" i="14"/>
  <c r="T75" i="14"/>
  <c r="X75" i="14"/>
  <c r="I45" i="14"/>
  <c r="K60" i="14"/>
  <c r="K13" i="14" s="1"/>
  <c r="K14" i="14" s="1"/>
  <c r="K15" i="14" s="1"/>
  <c r="O60" i="14"/>
  <c r="O13" i="14" s="1"/>
  <c r="O14" i="14" s="1"/>
  <c r="O15" i="14" s="1"/>
  <c r="F75" i="14"/>
  <c r="U15" i="14"/>
  <c r="Z13" i="14"/>
  <c r="Z14" i="14" s="1"/>
  <c r="Z15" i="14" s="1"/>
  <c r="F30" i="14"/>
  <c r="N30" i="14"/>
  <c r="R30" i="14"/>
  <c r="V30" i="14"/>
  <c r="G45" i="14"/>
  <c r="W45" i="14"/>
  <c r="H60" i="14"/>
  <c r="P60" i="14"/>
  <c r="T60" i="14"/>
  <c r="X60" i="14"/>
  <c r="V60" i="13"/>
  <c r="F53" i="13"/>
  <c r="G60" i="13"/>
  <c r="K60" i="13"/>
  <c r="O60" i="13"/>
  <c r="S60" i="13"/>
  <c r="W60" i="13"/>
  <c r="O45" i="13"/>
  <c r="I45" i="13"/>
  <c r="M45" i="13"/>
  <c r="Q45" i="13"/>
  <c r="U45" i="13"/>
  <c r="Y45" i="13"/>
  <c r="F45" i="13"/>
  <c r="G13" i="13"/>
  <c r="G14" i="13" s="1"/>
  <c r="G15" i="13" s="1"/>
  <c r="G30" i="13"/>
  <c r="K30" i="13"/>
  <c r="O30" i="13"/>
  <c r="O13" i="13" s="1"/>
  <c r="O14" i="13" s="1"/>
  <c r="O15" i="13" s="1"/>
  <c r="S30" i="13"/>
  <c r="S13" i="13" s="1"/>
  <c r="S14" i="13" s="1"/>
  <c r="S15" i="13" s="1"/>
  <c r="W30" i="13"/>
  <c r="U30" i="13"/>
  <c r="H38" i="13"/>
  <c r="H45" i="13" s="1"/>
  <c r="L38" i="13"/>
  <c r="L45" i="13" s="1"/>
  <c r="P38" i="13"/>
  <c r="P45" i="13" s="1"/>
  <c r="T38" i="13"/>
  <c r="T45" i="13" s="1"/>
  <c r="X38" i="13"/>
  <c r="X45" i="13" s="1"/>
  <c r="J45" i="13"/>
  <c r="N45" i="13"/>
  <c r="R45" i="13"/>
  <c r="V45" i="13"/>
  <c r="V13" i="13" s="1"/>
  <c r="H60" i="13"/>
  <c r="L60" i="13"/>
  <c r="P60" i="13"/>
  <c r="T60" i="13"/>
  <c r="X60" i="13"/>
  <c r="J75" i="13"/>
  <c r="N75" i="13"/>
  <c r="R75" i="13"/>
  <c r="K75" i="13"/>
  <c r="O75" i="13"/>
  <c r="S75" i="13"/>
  <c r="W75" i="13"/>
  <c r="Z45" i="13"/>
  <c r="Z13" i="13" s="1"/>
  <c r="Z14" i="13" s="1"/>
  <c r="Z15" i="13" s="1"/>
  <c r="I60" i="13"/>
  <c r="I13" i="13" s="1"/>
  <c r="I14" i="13" s="1"/>
  <c r="I15" i="13" s="1"/>
  <c r="U60" i="13"/>
  <c r="U13" i="13" s="1"/>
  <c r="U14" i="13" s="1"/>
  <c r="U15" i="13" s="1"/>
  <c r="Y60" i="13"/>
  <c r="Y13" i="13" s="1"/>
  <c r="Y14" i="13" s="1"/>
  <c r="Y15" i="13" s="1"/>
  <c r="V14" i="13"/>
  <c r="V15" i="13" s="1"/>
  <c r="I53" i="13"/>
  <c r="M53" i="13"/>
  <c r="M60" i="13" s="1"/>
  <c r="Q53" i="13"/>
  <c r="Q60" i="13" s="1"/>
  <c r="Q13" i="13" s="1"/>
  <c r="Q14" i="13" s="1"/>
  <c r="Q15" i="13" s="1"/>
  <c r="U53" i="13"/>
  <c r="Y53" i="13"/>
  <c r="F59" i="13"/>
  <c r="F60" i="13" s="1"/>
  <c r="J59" i="13"/>
  <c r="J60" i="13" s="1"/>
  <c r="N59" i="13"/>
  <c r="N60" i="13" s="1"/>
  <c r="R59" i="13"/>
  <c r="R60" i="13" s="1"/>
  <c r="I53" i="12"/>
  <c r="M53" i="12"/>
  <c r="Q53" i="12"/>
  <c r="U53" i="12"/>
  <c r="Y53" i="12"/>
  <c r="Y60" i="12" s="1"/>
  <c r="F60" i="12"/>
  <c r="J60" i="12"/>
  <c r="J13" i="12" s="1"/>
  <c r="J14" i="12" s="1"/>
  <c r="J15" i="12" s="1"/>
  <c r="N60" i="12"/>
  <c r="R60" i="12"/>
  <c r="R13" i="12" s="1"/>
  <c r="R14" i="12" s="1"/>
  <c r="R15" i="12" s="1"/>
  <c r="V60" i="12"/>
  <c r="Z60" i="12"/>
  <c r="U60" i="12"/>
  <c r="K45" i="12"/>
  <c r="N45" i="12"/>
  <c r="G38" i="12"/>
  <c r="G45" i="12" s="1"/>
  <c r="K38" i="12"/>
  <c r="O38" i="12"/>
  <c r="S38" i="12"/>
  <c r="W38" i="12"/>
  <c r="W45" i="12" s="1"/>
  <c r="O45" i="12"/>
  <c r="S45" i="12"/>
  <c r="L30" i="12"/>
  <c r="H30" i="12"/>
  <c r="K30" i="12"/>
  <c r="S30" i="12"/>
  <c r="J30" i="12"/>
  <c r="P30" i="12"/>
  <c r="X30" i="12"/>
  <c r="M30" i="12"/>
  <c r="F29" i="12"/>
  <c r="N29" i="12"/>
  <c r="V29" i="12"/>
  <c r="F23" i="12"/>
  <c r="F30" i="12" s="1"/>
  <c r="N23" i="12"/>
  <c r="V23" i="12"/>
  <c r="V30" i="12" s="1"/>
  <c r="L45" i="12"/>
  <c r="N30" i="12"/>
  <c r="G30" i="12"/>
  <c r="I45" i="12"/>
  <c r="Q45" i="12"/>
  <c r="Y45" i="12"/>
  <c r="H38" i="12"/>
  <c r="H45" i="12" s="1"/>
  <c r="L38" i="12"/>
  <c r="P38" i="12"/>
  <c r="P45" i="12" s="1"/>
  <c r="T38" i="12"/>
  <c r="T45" i="12" s="1"/>
  <c r="X38" i="12"/>
  <c r="G60" i="12"/>
  <c r="K60" i="12"/>
  <c r="K13" i="12" s="1"/>
  <c r="K14" i="12" s="1"/>
  <c r="K15" i="12" s="1"/>
  <c r="O60" i="12"/>
  <c r="S60" i="12"/>
  <c r="W60" i="12"/>
  <c r="I75" i="12"/>
  <c r="M75" i="12"/>
  <c r="Q75" i="12"/>
  <c r="U75" i="12"/>
  <c r="F75" i="12"/>
  <c r="W30" i="12"/>
  <c r="U45" i="12"/>
  <c r="U13" i="12" s="1"/>
  <c r="U14" i="12" s="1"/>
  <c r="U15" i="12" s="1"/>
  <c r="H60" i="12"/>
  <c r="P60" i="12"/>
  <c r="T60" i="12"/>
  <c r="X60" i="12"/>
  <c r="O30" i="12"/>
  <c r="M45" i="12"/>
  <c r="Z23" i="12"/>
  <c r="Z30" i="12" s="1"/>
  <c r="Z13" i="12" s="1"/>
  <c r="Z14" i="12" s="1"/>
  <c r="Z15" i="12" s="1"/>
  <c r="T30" i="12"/>
  <c r="X44" i="12"/>
  <c r="I59" i="12"/>
  <c r="M59" i="12"/>
  <c r="M60" i="12" s="1"/>
  <c r="Q59" i="12"/>
  <c r="Q60" i="12" s="1"/>
  <c r="L75" i="12"/>
  <c r="P75" i="12"/>
  <c r="T75" i="12"/>
  <c r="X75" i="12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F10" i="11"/>
  <c r="G78" i="11"/>
  <c r="G77" i="11"/>
  <c r="AC75" i="11"/>
  <c r="AB75" i="11"/>
  <c r="AA74" i="11"/>
  <c r="AA75" i="11" s="1"/>
  <c r="Y74" i="11"/>
  <c r="H74" i="11"/>
  <c r="Z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G73" i="11"/>
  <c r="F73" i="11"/>
  <c r="Z71" i="11"/>
  <c r="Z74" i="11" s="1"/>
  <c r="X71" i="11"/>
  <c r="X74" i="11" s="1"/>
  <c r="W71" i="11"/>
  <c r="W74" i="11" s="1"/>
  <c r="V71" i="11"/>
  <c r="V74" i="11" s="1"/>
  <c r="U71" i="11"/>
  <c r="U74" i="11" s="1"/>
  <c r="T71" i="11"/>
  <c r="T74" i="11" s="1"/>
  <c r="S71" i="11"/>
  <c r="S74" i="11" s="1"/>
  <c r="R71" i="11"/>
  <c r="R74" i="11" s="1"/>
  <c r="Q71" i="11"/>
  <c r="Q74" i="11" s="1"/>
  <c r="P71" i="11"/>
  <c r="P74" i="11" s="1"/>
  <c r="O71" i="11"/>
  <c r="O74" i="11" s="1"/>
  <c r="N71" i="11"/>
  <c r="N74" i="11" s="1"/>
  <c r="M71" i="11"/>
  <c r="M74" i="11" s="1"/>
  <c r="L71" i="11"/>
  <c r="L74" i="11" s="1"/>
  <c r="K71" i="11"/>
  <c r="K74" i="11" s="1"/>
  <c r="J71" i="11"/>
  <c r="J74" i="11" s="1"/>
  <c r="I71" i="11"/>
  <c r="I74" i="11" s="1"/>
  <c r="G71" i="11"/>
  <c r="G74" i="11" s="1"/>
  <c r="F71" i="11"/>
  <c r="F74" i="11" s="1"/>
  <c r="Y68" i="11"/>
  <c r="Y75" i="11" s="1"/>
  <c r="H68" i="11"/>
  <c r="H75" i="11" s="1"/>
  <c r="Z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G67" i="11"/>
  <c r="F67" i="11"/>
  <c r="Z65" i="11"/>
  <c r="Z68" i="11" s="1"/>
  <c r="Z75" i="11" s="1"/>
  <c r="X65" i="11"/>
  <c r="X68" i="11" s="1"/>
  <c r="X75" i="11" s="1"/>
  <c r="W65" i="11"/>
  <c r="W68" i="11" s="1"/>
  <c r="W75" i="11" s="1"/>
  <c r="V65" i="11"/>
  <c r="V68" i="11" s="1"/>
  <c r="V75" i="11" s="1"/>
  <c r="U65" i="11"/>
  <c r="U68" i="11" s="1"/>
  <c r="U75" i="11" s="1"/>
  <c r="T65" i="11"/>
  <c r="T68" i="11" s="1"/>
  <c r="T75" i="11" s="1"/>
  <c r="S65" i="11"/>
  <c r="S68" i="11" s="1"/>
  <c r="S75" i="11" s="1"/>
  <c r="R65" i="11"/>
  <c r="R68" i="11" s="1"/>
  <c r="R75" i="11" s="1"/>
  <c r="Q65" i="11"/>
  <c r="Q68" i="11" s="1"/>
  <c r="Q75" i="11" s="1"/>
  <c r="P65" i="11"/>
  <c r="P68" i="11" s="1"/>
  <c r="P75" i="11" s="1"/>
  <c r="O65" i="11"/>
  <c r="O68" i="11" s="1"/>
  <c r="O75" i="11" s="1"/>
  <c r="N65" i="11"/>
  <c r="N68" i="11" s="1"/>
  <c r="N75" i="11" s="1"/>
  <c r="M65" i="11"/>
  <c r="M68" i="11" s="1"/>
  <c r="M75" i="11" s="1"/>
  <c r="L65" i="11"/>
  <c r="L68" i="11" s="1"/>
  <c r="L75" i="11" s="1"/>
  <c r="K65" i="11"/>
  <c r="K68" i="11" s="1"/>
  <c r="K75" i="11" s="1"/>
  <c r="J65" i="11"/>
  <c r="J68" i="11" s="1"/>
  <c r="J75" i="11" s="1"/>
  <c r="I65" i="11"/>
  <c r="I68" i="11" s="1"/>
  <c r="I75" i="11" s="1"/>
  <c r="G65" i="11"/>
  <c r="G68" i="11" s="1"/>
  <c r="G75" i="11" s="1"/>
  <c r="F65" i="11"/>
  <c r="F68" i="11" s="1"/>
  <c r="F75" i="11" s="1"/>
  <c r="Z58" i="11"/>
  <c r="X58" i="11"/>
  <c r="W58" i="11"/>
  <c r="V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Z56" i="11"/>
  <c r="Z59" i="11" s="1"/>
  <c r="Y56" i="11"/>
  <c r="Y59" i="11" s="1"/>
  <c r="X56" i="11"/>
  <c r="X59" i="11" s="1"/>
  <c r="W56" i="11"/>
  <c r="W59" i="11" s="1"/>
  <c r="V56" i="11"/>
  <c r="V59" i="11" s="1"/>
  <c r="U56" i="11"/>
  <c r="U59" i="11" s="1"/>
  <c r="T56" i="11"/>
  <c r="T59" i="11" s="1"/>
  <c r="S56" i="11"/>
  <c r="S59" i="11" s="1"/>
  <c r="R56" i="11"/>
  <c r="R59" i="11" s="1"/>
  <c r="Q56" i="11"/>
  <c r="Q59" i="11" s="1"/>
  <c r="P56" i="11"/>
  <c r="P59" i="11" s="1"/>
  <c r="O56" i="11"/>
  <c r="O59" i="11" s="1"/>
  <c r="N56" i="11"/>
  <c r="N59" i="11" s="1"/>
  <c r="M56" i="11"/>
  <c r="M59" i="11" s="1"/>
  <c r="L56" i="11"/>
  <c r="L59" i="11" s="1"/>
  <c r="K56" i="11"/>
  <c r="K59" i="11" s="1"/>
  <c r="J56" i="11"/>
  <c r="J59" i="11" s="1"/>
  <c r="I56" i="11"/>
  <c r="I59" i="11" s="1"/>
  <c r="H56" i="11"/>
  <c r="H59" i="11" s="1"/>
  <c r="G56" i="11"/>
  <c r="G59" i="11" s="1"/>
  <c r="F56" i="11"/>
  <c r="F59" i="11" s="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Z50" i="11"/>
  <c r="Z53" i="11" s="1"/>
  <c r="Y50" i="11"/>
  <c r="Y53" i="11" s="1"/>
  <c r="X50" i="11"/>
  <c r="X53" i="11" s="1"/>
  <c r="W50" i="11"/>
  <c r="W53" i="11" s="1"/>
  <c r="V50" i="11"/>
  <c r="V53" i="11" s="1"/>
  <c r="U50" i="11"/>
  <c r="U53" i="11" s="1"/>
  <c r="T50" i="11"/>
  <c r="T53" i="11" s="1"/>
  <c r="S50" i="11"/>
  <c r="S53" i="11" s="1"/>
  <c r="R50" i="11"/>
  <c r="R53" i="11" s="1"/>
  <c r="Q50" i="11"/>
  <c r="Q53" i="11" s="1"/>
  <c r="P50" i="11"/>
  <c r="P53" i="11" s="1"/>
  <c r="O50" i="11"/>
  <c r="O53" i="11" s="1"/>
  <c r="N50" i="11"/>
  <c r="N53" i="11" s="1"/>
  <c r="M50" i="11"/>
  <c r="M53" i="11" s="1"/>
  <c r="L50" i="11"/>
  <c r="L53" i="11" s="1"/>
  <c r="K50" i="11"/>
  <c r="K53" i="11" s="1"/>
  <c r="J50" i="11"/>
  <c r="J53" i="11" s="1"/>
  <c r="I50" i="11"/>
  <c r="I53" i="11" s="1"/>
  <c r="H50" i="11"/>
  <c r="H53" i="11" s="1"/>
  <c r="G50" i="11"/>
  <c r="G53" i="11" s="1"/>
  <c r="F50" i="11"/>
  <c r="F53" i="11" s="1"/>
  <c r="Z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Z41" i="11"/>
  <c r="Z44" i="11" s="1"/>
  <c r="Y41" i="11"/>
  <c r="Y44" i="11" s="1"/>
  <c r="X41" i="11"/>
  <c r="X44" i="11" s="1"/>
  <c r="W41" i="11"/>
  <c r="W44" i="11" s="1"/>
  <c r="V41" i="11"/>
  <c r="V44" i="11" s="1"/>
  <c r="U41" i="11"/>
  <c r="U44" i="11" s="1"/>
  <c r="T41" i="11"/>
  <c r="T44" i="11" s="1"/>
  <c r="S41" i="11"/>
  <c r="S44" i="11" s="1"/>
  <c r="R41" i="11"/>
  <c r="R44" i="11" s="1"/>
  <c r="Q41" i="11"/>
  <c r="Q44" i="11" s="1"/>
  <c r="P41" i="11"/>
  <c r="P44" i="11" s="1"/>
  <c r="O41" i="11"/>
  <c r="O44" i="11" s="1"/>
  <c r="N41" i="11"/>
  <c r="N44" i="11" s="1"/>
  <c r="M41" i="11"/>
  <c r="M44" i="11" s="1"/>
  <c r="L41" i="11"/>
  <c r="L44" i="11" s="1"/>
  <c r="K41" i="11"/>
  <c r="K44" i="11" s="1"/>
  <c r="J41" i="11"/>
  <c r="J44" i="11" s="1"/>
  <c r="I41" i="11"/>
  <c r="I44" i="11" s="1"/>
  <c r="H41" i="11"/>
  <c r="H44" i="11" s="1"/>
  <c r="G41" i="11"/>
  <c r="G44" i="11" s="1"/>
  <c r="F41" i="11"/>
  <c r="F44" i="11" s="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Z35" i="11"/>
  <c r="Z38" i="11" s="1"/>
  <c r="Y35" i="11"/>
  <c r="Y38" i="11" s="1"/>
  <c r="X35" i="11"/>
  <c r="X38" i="11" s="1"/>
  <c r="W35" i="11"/>
  <c r="W38" i="11" s="1"/>
  <c r="V35" i="11"/>
  <c r="V38" i="11" s="1"/>
  <c r="U35" i="11"/>
  <c r="U38" i="11" s="1"/>
  <c r="T35" i="11"/>
  <c r="T38" i="11" s="1"/>
  <c r="S35" i="11"/>
  <c r="S38" i="11" s="1"/>
  <c r="R35" i="11"/>
  <c r="R38" i="11" s="1"/>
  <c r="Q35" i="11"/>
  <c r="Q38" i="11" s="1"/>
  <c r="P35" i="11"/>
  <c r="P38" i="11" s="1"/>
  <c r="O35" i="11"/>
  <c r="O38" i="11" s="1"/>
  <c r="N35" i="11"/>
  <c r="N38" i="11" s="1"/>
  <c r="M35" i="11"/>
  <c r="M38" i="11" s="1"/>
  <c r="L35" i="11"/>
  <c r="L38" i="11" s="1"/>
  <c r="K35" i="11"/>
  <c r="K38" i="11" s="1"/>
  <c r="J35" i="11"/>
  <c r="J38" i="11" s="1"/>
  <c r="I35" i="11"/>
  <c r="I38" i="11" s="1"/>
  <c r="H35" i="11"/>
  <c r="H38" i="11" s="1"/>
  <c r="G35" i="11"/>
  <c r="G38" i="11" s="1"/>
  <c r="F35" i="11"/>
  <c r="F38" i="11" s="1"/>
  <c r="Z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Z26" i="11"/>
  <c r="Z29" i="11" s="1"/>
  <c r="Y26" i="11"/>
  <c r="Y29" i="11" s="1"/>
  <c r="X26" i="11"/>
  <c r="X29" i="11" s="1"/>
  <c r="W26" i="11"/>
  <c r="W29" i="11" s="1"/>
  <c r="V26" i="11"/>
  <c r="V29" i="11" s="1"/>
  <c r="U26" i="11"/>
  <c r="U29" i="11" s="1"/>
  <c r="T26" i="11"/>
  <c r="T29" i="11" s="1"/>
  <c r="S26" i="11"/>
  <c r="S29" i="11" s="1"/>
  <c r="R26" i="11"/>
  <c r="R29" i="11" s="1"/>
  <c r="Q26" i="11"/>
  <c r="Q29" i="11" s="1"/>
  <c r="P26" i="11"/>
  <c r="P29" i="11" s="1"/>
  <c r="O26" i="11"/>
  <c r="O29" i="11" s="1"/>
  <c r="N26" i="11"/>
  <c r="N29" i="11" s="1"/>
  <c r="M26" i="11"/>
  <c r="M29" i="11" s="1"/>
  <c r="L26" i="11"/>
  <c r="L29" i="11" s="1"/>
  <c r="K26" i="11"/>
  <c r="K29" i="11" s="1"/>
  <c r="J26" i="11"/>
  <c r="J29" i="11" s="1"/>
  <c r="I26" i="11"/>
  <c r="I29" i="11" s="1"/>
  <c r="H26" i="11"/>
  <c r="H29" i="11" s="1"/>
  <c r="G26" i="11"/>
  <c r="G29" i="11" s="1"/>
  <c r="F26" i="11"/>
  <c r="F29" i="11" s="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Z20" i="11"/>
  <c r="Z23" i="11" s="1"/>
  <c r="Z30" i="11" s="1"/>
  <c r="Y20" i="11"/>
  <c r="Y23" i="11" s="1"/>
  <c r="Y30" i="11" s="1"/>
  <c r="X20" i="11"/>
  <c r="X23" i="11" s="1"/>
  <c r="X30" i="11" s="1"/>
  <c r="W20" i="11"/>
  <c r="W23" i="11" s="1"/>
  <c r="W30" i="11" s="1"/>
  <c r="V20" i="11"/>
  <c r="V23" i="11" s="1"/>
  <c r="V30" i="11" s="1"/>
  <c r="U20" i="11"/>
  <c r="U23" i="11" s="1"/>
  <c r="U30" i="11" s="1"/>
  <c r="T20" i="11"/>
  <c r="T23" i="11" s="1"/>
  <c r="T30" i="11" s="1"/>
  <c r="S20" i="11"/>
  <c r="S23" i="11" s="1"/>
  <c r="S30" i="11" s="1"/>
  <c r="R20" i="11"/>
  <c r="R23" i="11" s="1"/>
  <c r="R30" i="11" s="1"/>
  <c r="Q20" i="11"/>
  <c r="Q23" i="11" s="1"/>
  <c r="Q30" i="11" s="1"/>
  <c r="P20" i="11"/>
  <c r="P23" i="11" s="1"/>
  <c r="P30" i="11" s="1"/>
  <c r="O20" i="11"/>
  <c r="O23" i="11" s="1"/>
  <c r="O30" i="11" s="1"/>
  <c r="N20" i="11"/>
  <c r="N23" i="11" s="1"/>
  <c r="N30" i="11" s="1"/>
  <c r="M20" i="11"/>
  <c r="M23" i="11" s="1"/>
  <c r="M30" i="11" s="1"/>
  <c r="L20" i="11"/>
  <c r="L23" i="11" s="1"/>
  <c r="L30" i="11" s="1"/>
  <c r="K20" i="11"/>
  <c r="K23" i="11" s="1"/>
  <c r="K30" i="11" s="1"/>
  <c r="J20" i="11"/>
  <c r="J23" i="11" s="1"/>
  <c r="J30" i="11" s="1"/>
  <c r="I20" i="11"/>
  <c r="I23" i="11" s="1"/>
  <c r="I30" i="11" s="1"/>
  <c r="H20" i="11"/>
  <c r="H23" i="11" s="1"/>
  <c r="H30" i="11" s="1"/>
  <c r="G20" i="11"/>
  <c r="G23" i="11" s="1"/>
  <c r="G30" i="11" s="1"/>
  <c r="F20" i="11"/>
  <c r="F23" i="11" s="1"/>
  <c r="F30" i="11" s="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W13" i="14" l="1"/>
  <c r="W14" i="14" s="1"/>
  <c r="W15" i="14" s="1"/>
  <c r="G13" i="14"/>
  <c r="G14" i="14" s="1"/>
  <c r="G15" i="14" s="1"/>
  <c r="F13" i="14"/>
  <c r="F14" i="14" s="1"/>
  <c r="F15" i="14" s="1"/>
  <c r="V13" i="14"/>
  <c r="V14" i="14" s="1"/>
  <c r="V15" i="14" s="1"/>
  <c r="R13" i="14"/>
  <c r="R14" i="14" s="1"/>
  <c r="R15" i="14" s="1"/>
  <c r="N13" i="14"/>
  <c r="N14" i="14" s="1"/>
  <c r="N15" i="14" s="1"/>
  <c r="Y13" i="14"/>
  <c r="Y14" i="14" s="1"/>
  <c r="Y15" i="14" s="1"/>
  <c r="L13" i="14"/>
  <c r="L14" i="14" s="1"/>
  <c r="I13" i="14"/>
  <c r="I14" i="14" s="1"/>
  <c r="I15" i="14" s="1"/>
  <c r="P13" i="14"/>
  <c r="P14" i="14" s="1"/>
  <c r="P15" i="14" s="1"/>
  <c r="X13" i="14"/>
  <c r="X14" i="14" s="1"/>
  <c r="X15" i="14" s="1"/>
  <c r="H13" i="14"/>
  <c r="H14" i="14" s="1"/>
  <c r="H15" i="14" s="1"/>
  <c r="T13" i="14"/>
  <c r="T14" i="14" s="1"/>
  <c r="T13" i="13"/>
  <c r="T14" i="13" s="1"/>
  <c r="K13" i="13"/>
  <c r="K14" i="13" s="1"/>
  <c r="K15" i="13" s="1"/>
  <c r="J13" i="13"/>
  <c r="J14" i="13" s="1"/>
  <c r="J15" i="13" s="1"/>
  <c r="L13" i="13"/>
  <c r="L14" i="13" s="1"/>
  <c r="W13" i="13"/>
  <c r="W14" i="13" s="1"/>
  <c r="W15" i="13" s="1"/>
  <c r="X13" i="13"/>
  <c r="X14" i="13" s="1"/>
  <c r="X15" i="13" s="1"/>
  <c r="F13" i="13"/>
  <c r="F14" i="13" s="1"/>
  <c r="F15" i="13" s="1"/>
  <c r="M13" i="13"/>
  <c r="M14" i="13" s="1"/>
  <c r="M15" i="13" s="1"/>
  <c r="H13" i="13"/>
  <c r="H14" i="13" s="1"/>
  <c r="H15" i="13" s="1"/>
  <c r="R13" i="13"/>
  <c r="R14" i="13" s="1"/>
  <c r="R15" i="13" s="1"/>
  <c r="P13" i="13"/>
  <c r="P14" i="13" s="1"/>
  <c r="P15" i="13" s="1"/>
  <c r="N13" i="13"/>
  <c r="N14" i="13" s="1"/>
  <c r="N15" i="13" s="1"/>
  <c r="I60" i="12"/>
  <c r="I13" i="12" s="1"/>
  <c r="I14" i="12" s="1"/>
  <c r="I15" i="12" s="1"/>
  <c r="Y13" i="12"/>
  <c r="Y14" i="12" s="1"/>
  <c r="Y15" i="12" s="1"/>
  <c r="V13" i="12"/>
  <c r="V14" i="12" s="1"/>
  <c r="V15" i="12" s="1"/>
  <c r="F13" i="12"/>
  <c r="F14" i="12" s="1"/>
  <c r="F15" i="12" s="1"/>
  <c r="X45" i="12"/>
  <c r="N13" i="12"/>
  <c r="N14" i="12" s="1"/>
  <c r="N15" i="12" s="1"/>
  <c r="W13" i="12"/>
  <c r="W14" i="12" s="1"/>
  <c r="W15" i="12" s="1"/>
  <c r="S13" i="12"/>
  <c r="S14" i="12" s="1"/>
  <c r="S15" i="12" s="1"/>
  <c r="H13" i="12"/>
  <c r="H14" i="12" s="1"/>
  <c r="H15" i="12" s="1"/>
  <c r="G13" i="12"/>
  <c r="G14" i="12" s="1"/>
  <c r="G15" i="12" s="1"/>
  <c r="O13" i="12"/>
  <c r="O14" i="12" s="1"/>
  <c r="O15" i="12" s="1"/>
  <c r="T13" i="12"/>
  <c r="T14" i="12" s="1"/>
  <c r="T15" i="12" s="1"/>
  <c r="M13" i="12"/>
  <c r="M14" i="12" s="1"/>
  <c r="M15" i="12" s="1"/>
  <c r="Q13" i="12"/>
  <c r="Q14" i="12" s="1"/>
  <c r="Q15" i="12" s="1"/>
  <c r="L13" i="12"/>
  <c r="L14" i="12" s="1"/>
  <c r="L15" i="12" s="1"/>
  <c r="X13" i="12"/>
  <c r="X14" i="12" s="1"/>
  <c r="X15" i="12" s="1"/>
  <c r="P13" i="12"/>
  <c r="P14" i="12" s="1"/>
  <c r="P15" i="12" s="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F10" i="10"/>
  <c r="G78" i="10"/>
  <c r="G77" i="10"/>
  <c r="AC75" i="10"/>
  <c r="AB75" i="10"/>
  <c r="AA74" i="10"/>
  <c r="AA75" i="10" s="1"/>
  <c r="Y74" i="10"/>
  <c r="H74" i="10"/>
  <c r="Z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G73" i="10"/>
  <c r="F73" i="10"/>
  <c r="Z71" i="10"/>
  <c r="Z74" i="10" s="1"/>
  <c r="X71" i="10"/>
  <c r="X74" i="10" s="1"/>
  <c r="W71" i="10"/>
  <c r="W74" i="10" s="1"/>
  <c r="V71" i="10"/>
  <c r="V74" i="10" s="1"/>
  <c r="U71" i="10"/>
  <c r="U74" i="10" s="1"/>
  <c r="T71" i="10"/>
  <c r="T74" i="10" s="1"/>
  <c r="S71" i="10"/>
  <c r="S74" i="10" s="1"/>
  <c r="R71" i="10"/>
  <c r="R74" i="10" s="1"/>
  <c r="Q71" i="10"/>
  <c r="Q74" i="10" s="1"/>
  <c r="P71" i="10"/>
  <c r="P74" i="10" s="1"/>
  <c r="O71" i="10"/>
  <c r="O74" i="10" s="1"/>
  <c r="N71" i="10"/>
  <c r="N74" i="10" s="1"/>
  <c r="M71" i="10"/>
  <c r="M74" i="10" s="1"/>
  <c r="L71" i="10"/>
  <c r="L74" i="10" s="1"/>
  <c r="K71" i="10"/>
  <c r="K74" i="10" s="1"/>
  <c r="J71" i="10"/>
  <c r="J74" i="10" s="1"/>
  <c r="I71" i="10"/>
  <c r="I74" i="10" s="1"/>
  <c r="G71" i="10"/>
  <c r="G74" i="10" s="1"/>
  <c r="F71" i="10"/>
  <c r="F74" i="10" s="1"/>
  <c r="Y68" i="10"/>
  <c r="Y75" i="10" s="1"/>
  <c r="H68" i="10"/>
  <c r="H75" i="10" s="1"/>
  <c r="Z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G67" i="10"/>
  <c r="F67" i="10"/>
  <c r="Z65" i="10"/>
  <c r="Z68" i="10" s="1"/>
  <c r="Z75" i="10" s="1"/>
  <c r="X65" i="10"/>
  <c r="X68" i="10" s="1"/>
  <c r="X75" i="10" s="1"/>
  <c r="W65" i="10"/>
  <c r="W68" i="10" s="1"/>
  <c r="W75" i="10" s="1"/>
  <c r="V65" i="10"/>
  <c r="V68" i="10" s="1"/>
  <c r="V75" i="10" s="1"/>
  <c r="U65" i="10"/>
  <c r="U68" i="10" s="1"/>
  <c r="U75" i="10" s="1"/>
  <c r="T65" i="10"/>
  <c r="T68" i="10" s="1"/>
  <c r="T75" i="10" s="1"/>
  <c r="S65" i="10"/>
  <c r="S68" i="10" s="1"/>
  <c r="S75" i="10" s="1"/>
  <c r="R65" i="10"/>
  <c r="R68" i="10" s="1"/>
  <c r="R75" i="10" s="1"/>
  <c r="Q65" i="10"/>
  <c r="Q68" i="10" s="1"/>
  <c r="Q75" i="10" s="1"/>
  <c r="P65" i="10"/>
  <c r="P68" i="10" s="1"/>
  <c r="P75" i="10" s="1"/>
  <c r="O65" i="10"/>
  <c r="O68" i="10" s="1"/>
  <c r="O75" i="10" s="1"/>
  <c r="N65" i="10"/>
  <c r="N68" i="10" s="1"/>
  <c r="N75" i="10" s="1"/>
  <c r="M65" i="10"/>
  <c r="M68" i="10" s="1"/>
  <c r="M75" i="10" s="1"/>
  <c r="L65" i="10"/>
  <c r="L68" i="10" s="1"/>
  <c r="L75" i="10" s="1"/>
  <c r="K65" i="10"/>
  <c r="K68" i="10" s="1"/>
  <c r="K75" i="10" s="1"/>
  <c r="J65" i="10"/>
  <c r="J68" i="10" s="1"/>
  <c r="J75" i="10" s="1"/>
  <c r="I65" i="10"/>
  <c r="I68" i="10" s="1"/>
  <c r="I75" i="10" s="1"/>
  <c r="G65" i="10"/>
  <c r="G68" i="10" s="1"/>
  <c r="G75" i="10" s="1"/>
  <c r="F65" i="10"/>
  <c r="F68" i="10" s="1"/>
  <c r="F75" i="10" s="1"/>
  <c r="Z58" i="10"/>
  <c r="X58" i="10"/>
  <c r="W58" i="10"/>
  <c r="V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Z56" i="10"/>
  <c r="Z59" i="10" s="1"/>
  <c r="Y56" i="10"/>
  <c r="Y59" i="10" s="1"/>
  <c r="X56" i="10"/>
  <c r="X59" i="10" s="1"/>
  <c r="W56" i="10"/>
  <c r="W59" i="10" s="1"/>
  <c r="V56" i="10"/>
  <c r="V59" i="10" s="1"/>
  <c r="U56" i="10"/>
  <c r="U59" i="10" s="1"/>
  <c r="T56" i="10"/>
  <c r="T59" i="10" s="1"/>
  <c r="S56" i="10"/>
  <c r="S59" i="10" s="1"/>
  <c r="R56" i="10"/>
  <c r="R59" i="10" s="1"/>
  <c r="Q56" i="10"/>
  <c r="Q59" i="10" s="1"/>
  <c r="P56" i="10"/>
  <c r="P59" i="10" s="1"/>
  <c r="O56" i="10"/>
  <c r="O59" i="10" s="1"/>
  <c r="N56" i="10"/>
  <c r="N59" i="10" s="1"/>
  <c r="M56" i="10"/>
  <c r="M59" i="10" s="1"/>
  <c r="L56" i="10"/>
  <c r="L59" i="10" s="1"/>
  <c r="K56" i="10"/>
  <c r="K59" i="10" s="1"/>
  <c r="J56" i="10"/>
  <c r="J59" i="10" s="1"/>
  <c r="I56" i="10"/>
  <c r="I59" i="10" s="1"/>
  <c r="H56" i="10"/>
  <c r="H59" i="10" s="1"/>
  <c r="G56" i="10"/>
  <c r="G59" i="10" s="1"/>
  <c r="F56" i="10"/>
  <c r="F59" i="10" s="1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Z50" i="10"/>
  <c r="Z53" i="10" s="1"/>
  <c r="Y50" i="10"/>
  <c r="Y53" i="10" s="1"/>
  <c r="X50" i="10"/>
  <c r="X53" i="10" s="1"/>
  <c r="W50" i="10"/>
  <c r="W53" i="10" s="1"/>
  <c r="V50" i="10"/>
  <c r="V53" i="10" s="1"/>
  <c r="U50" i="10"/>
  <c r="U53" i="10" s="1"/>
  <c r="T50" i="10"/>
  <c r="T53" i="10" s="1"/>
  <c r="S50" i="10"/>
  <c r="S53" i="10" s="1"/>
  <c r="R50" i="10"/>
  <c r="R53" i="10" s="1"/>
  <c r="Q50" i="10"/>
  <c r="Q53" i="10" s="1"/>
  <c r="P50" i="10"/>
  <c r="P53" i="10" s="1"/>
  <c r="O50" i="10"/>
  <c r="O53" i="10" s="1"/>
  <c r="N50" i="10"/>
  <c r="N53" i="10" s="1"/>
  <c r="M50" i="10"/>
  <c r="M53" i="10" s="1"/>
  <c r="L50" i="10"/>
  <c r="L53" i="10" s="1"/>
  <c r="K50" i="10"/>
  <c r="K53" i="10" s="1"/>
  <c r="J50" i="10"/>
  <c r="J53" i="10" s="1"/>
  <c r="I50" i="10"/>
  <c r="I53" i="10" s="1"/>
  <c r="H50" i="10"/>
  <c r="H53" i="10" s="1"/>
  <c r="G50" i="10"/>
  <c r="G53" i="10" s="1"/>
  <c r="F50" i="10"/>
  <c r="F53" i="10" s="1"/>
  <c r="Z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Z41" i="10"/>
  <c r="Z44" i="10" s="1"/>
  <c r="Y41" i="10"/>
  <c r="Y44" i="10" s="1"/>
  <c r="X41" i="10"/>
  <c r="X44" i="10" s="1"/>
  <c r="W41" i="10"/>
  <c r="W44" i="10" s="1"/>
  <c r="V41" i="10"/>
  <c r="V44" i="10" s="1"/>
  <c r="U41" i="10"/>
  <c r="U44" i="10" s="1"/>
  <c r="T41" i="10"/>
  <c r="T44" i="10" s="1"/>
  <c r="S41" i="10"/>
  <c r="S44" i="10" s="1"/>
  <c r="R41" i="10"/>
  <c r="R44" i="10" s="1"/>
  <c r="Q41" i="10"/>
  <c r="Q44" i="10" s="1"/>
  <c r="P41" i="10"/>
  <c r="P44" i="10" s="1"/>
  <c r="O41" i="10"/>
  <c r="O44" i="10" s="1"/>
  <c r="N41" i="10"/>
  <c r="N44" i="10" s="1"/>
  <c r="M41" i="10"/>
  <c r="M44" i="10" s="1"/>
  <c r="L41" i="10"/>
  <c r="L44" i="10" s="1"/>
  <c r="K41" i="10"/>
  <c r="K44" i="10" s="1"/>
  <c r="J41" i="10"/>
  <c r="J44" i="10" s="1"/>
  <c r="I41" i="10"/>
  <c r="I44" i="10" s="1"/>
  <c r="H41" i="10"/>
  <c r="H44" i="10" s="1"/>
  <c r="G41" i="10"/>
  <c r="G44" i="10" s="1"/>
  <c r="F41" i="10"/>
  <c r="F44" i="10" s="1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Z35" i="10"/>
  <c r="Z38" i="10" s="1"/>
  <c r="Y35" i="10"/>
  <c r="Y38" i="10" s="1"/>
  <c r="X35" i="10"/>
  <c r="X38" i="10" s="1"/>
  <c r="W35" i="10"/>
  <c r="W38" i="10" s="1"/>
  <c r="V35" i="10"/>
  <c r="V38" i="10" s="1"/>
  <c r="U35" i="10"/>
  <c r="U38" i="10" s="1"/>
  <c r="T35" i="10"/>
  <c r="T38" i="10" s="1"/>
  <c r="S35" i="10"/>
  <c r="S38" i="10" s="1"/>
  <c r="R35" i="10"/>
  <c r="R38" i="10" s="1"/>
  <c r="Q35" i="10"/>
  <c r="Q38" i="10" s="1"/>
  <c r="P35" i="10"/>
  <c r="P38" i="10" s="1"/>
  <c r="O35" i="10"/>
  <c r="O38" i="10" s="1"/>
  <c r="N35" i="10"/>
  <c r="N38" i="10" s="1"/>
  <c r="M35" i="10"/>
  <c r="M38" i="10" s="1"/>
  <c r="L35" i="10"/>
  <c r="L38" i="10" s="1"/>
  <c r="K35" i="10"/>
  <c r="K38" i="10" s="1"/>
  <c r="J35" i="10"/>
  <c r="J38" i="10" s="1"/>
  <c r="I35" i="10"/>
  <c r="I38" i="10" s="1"/>
  <c r="H35" i="10"/>
  <c r="H38" i="10" s="1"/>
  <c r="G35" i="10"/>
  <c r="G38" i="10" s="1"/>
  <c r="F35" i="10"/>
  <c r="F38" i="10" s="1"/>
  <c r="Z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Z26" i="10"/>
  <c r="Z29" i="10" s="1"/>
  <c r="Y26" i="10"/>
  <c r="Y29" i="10" s="1"/>
  <c r="X26" i="10"/>
  <c r="X29" i="10" s="1"/>
  <c r="W26" i="10"/>
  <c r="W29" i="10" s="1"/>
  <c r="V26" i="10"/>
  <c r="V29" i="10" s="1"/>
  <c r="U26" i="10"/>
  <c r="U29" i="10" s="1"/>
  <c r="T26" i="10"/>
  <c r="T29" i="10" s="1"/>
  <c r="S26" i="10"/>
  <c r="S29" i="10" s="1"/>
  <c r="R26" i="10"/>
  <c r="R29" i="10" s="1"/>
  <c r="Q26" i="10"/>
  <c r="Q29" i="10" s="1"/>
  <c r="P26" i="10"/>
  <c r="P29" i="10" s="1"/>
  <c r="O26" i="10"/>
  <c r="O29" i="10" s="1"/>
  <c r="N26" i="10"/>
  <c r="N29" i="10" s="1"/>
  <c r="M26" i="10"/>
  <c r="M29" i="10" s="1"/>
  <c r="L26" i="10"/>
  <c r="L29" i="10" s="1"/>
  <c r="K26" i="10"/>
  <c r="K29" i="10" s="1"/>
  <c r="J26" i="10"/>
  <c r="J29" i="10" s="1"/>
  <c r="I26" i="10"/>
  <c r="I29" i="10" s="1"/>
  <c r="H26" i="10"/>
  <c r="H29" i="10" s="1"/>
  <c r="G26" i="10"/>
  <c r="G29" i="10" s="1"/>
  <c r="F26" i="10"/>
  <c r="F29" i="10" s="1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Z20" i="10"/>
  <c r="Z23" i="10" s="1"/>
  <c r="Z30" i="10" s="1"/>
  <c r="Y20" i="10"/>
  <c r="Y23" i="10" s="1"/>
  <c r="Y30" i="10" s="1"/>
  <c r="X20" i="10"/>
  <c r="X23" i="10" s="1"/>
  <c r="X30" i="10" s="1"/>
  <c r="W20" i="10"/>
  <c r="W23" i="10" s="1"/>
  <c r="W30" i="10" s="1"/>
  <c r="V20" i="10"/>
  <c r="V23" i="10" s="1"/>
  <c r="V30" i="10" s="1"/>
  <c r="U20" i="10"/>
  <c r="U23" i="10" s="1"/>
  <c r="U30" i="10" s="1"/>
  <c r="T20" i="10"/>
  <c r="T23" i="10" s="1"/>
  <c r="T30" i="10" s="1"/>
  <c r="S20" i="10"/>
  <c r="S23" i="10" s="1"/>
  <c r="S30" i="10" s="1"/>
  <c r="R20" i="10"/>
  <c r="R23" i="10" s="1"/>
  <c r="R30" i="10" s="1"/>
  <c r="Q20" i="10"/>
  <c r="Q23" i="10" s="1"/>
  <c r="Q30" i="10" s="1"/>
  <c r="P20" i="10"/>
  <c r="P23" i="10" s="1"/>
  <c r="P30" i="10" s="1"/>
  <c r="O20" i="10"/>
  <c r="O23" i="10" s="1"/>
  <c r="O30" i="10" s="1"/>
  <c r="N20" i="10"/>
  <c r="N23" i="10" s="1"/>
  <c r="N30" i="10" s="1"/>
  <c r="M20" i="10"/>
  <c r="M23" i="10" s="1"/>
  <c r="M30" i="10" s="1"/>
  <c r="L20" i="10"/>
  <c r="L23" i="10" s="1"/>
  <c r="L30" i="10" s="1"/>
  <c r="K20" i="10"/>
  <c r="K23" i="10" s="1"/>
  <c r="K30" i="10" s="1"/>
  <c r="J20" i="10"/>
  <c r="J23" i="10" s="1"/>
  <c r="J30" i="10" s="1"/>
  <c r="I20" i="10"/>
  <c r="I23" i="10" s="1"/>
  <c r="I30" i="10" s="1"/>
  <c r="H20" i="10"/>
  <c r="H23" i="10" s="1"/>
  <c r="H30" i="10" s="1"/>
  <c r="G20" i="10"/>
  <c r="G23" i="10" s="1"/>
  <c r="G30" i="10" s="1"/>
  <c r="F20" i="10"/>
  <c r="F23" i="10" s="1"/>
  <c r="F30" i="10" s="1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T10" i="14" l="1"/>
  <c r="T15" i="14" s="1"/>
  <c r="T10" i="13"/>
  <c r="T15" i="13" s="1"/>
  <c r="L10" i="13"/>
  <c r="L15" i="13" s="1"/>
  <c r="L10" i="14"/>
  <c r="L15" i="14" s="1"/>
  <c r="Z13" i="11"/>
  <c r="Z14" i="11" s="1"/>
  <c r="Z15" i="11" s="1"/>
  <c r="Y13" i="11"/>
  <c r="Y14" i="11" s="1"/>
  <c r="Y15" i="11" s="1"/>
  <c r="X13" i="11"/>
  <c r="X14" i="11" s="1"/>
  <c r="X15" i="11" s="1"/>
  <c r="W13" i="11"/>
  <c r="W14" i="11" s="1"/>
  <c r="W15" i="11" s="1"/>
  <c r="V13" i="11"/>
  <c r="V14" i="11" s="1"/>
  <c r="V15" i="11" s="1"/>
  <c r="U13" i="11"/>
  <c r="U14" i="11" s="1"/>
  <c r="U15" i="11" s="1"/>
  <c r="T13" i="11"/>
  <c r="T14" i="11" s="1"/>
  <c r="T15" i="11" s="1"/>
  <c r="S13" i="11"/>
  <c r="S14" i="11" s="1"/>
  <c r="S15" i="11" s="1"/>
  <c r="R13" i="11"/>
  <c r="R14" i="11" s="1"/>
  <c r="R15" i="11" s="1"/>
  <c r="Q13" i="11"/>
  <c r="Q14" i="11" s="1"/>
  <c r="Q15" i="11" s="1"/>
  <c r="P13" i="11"/>
  <c r="P14" i="11" s="1"/>
  <c r="P15" i="11" s="1"/>
  <c r="O13" i="11"/>
  <c r="O14" i="11" s="1"/>
  <c r="O15" i="11" s="1"/>
  <c r="N13" i="11"/>
  <c r="N14" i="11" s="1"/>
  <c r="N15" i="11" s="1"/>
  <c r="M13" i="11"/>
  <c r="M14" i="11" s="1"/>
  <c r="M15" i="11" s="1"/>
  <c r="L13" i="11"/>
  <c r="L14" i="11" s="1"/>
  <c r="L15" i="11" s="1"/>
  <c r="K13" i="11"/>
  <c r="K14" i="11" s="1"/>
  <c r="K15" i="11" s="1"/>
  <c r="J13" i="11"/>
  <c r="J14" i="11" s="1"/>
  <c r="J15" i="11" s="1"/>
  <c r="I13" i="11"/>
  <c r="I14" i="11" s="1"/>
  <c r="I15" i="11" s="1"/>
  <c r="H13" i="11"/>
  <c r="H14" i="11" s="1"/>
  <c r="H15" i="11" s="1"/>
  <c r="G13" i="11"/>
  <c r="G14" i="11" s="1"/>
  <c r="G15" i="11" s="1"/>
  <c r="F13" i="11"/>
  <c r="F14" i="11" s="1"/>
  <c r="F15" i="11" s="1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G78" i="9"/>
  <c r="G77" i="9"/>
  <c r="AC75" i="9"/>
  <c r="AB75" i="9"/>
  <c r="AA74" i="9"/>
  <c r="AA75" i="9" s="1"/>
  <c r="Y74" i="9"/>
  <c r="H74" i="9"/>
  <c r="Z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G73" i="9"/>
  <c r="F73" i="9"/>
  <c r="Z71" i="9"/>
  <c r="Z74" i="9" s="1"/>
  <c r="X71" i="9"/>
  <c r="X74" i="9" s="1"/>
  <c r="W71" i="9"/>
  <c r="W74" i="9" s="1"/>
  <c r="V71" i="9"/>
  <c r="V74" i="9" s="1"/>
  <c r="U71" i="9"/>
  <c r="U74" i="9" s="1"/>
  <c r="T71" i="9"/>
  <c r="T74" i="9" s="1"/>
  <c r="S71" i="9"/>
  <c r="S74" i="9" s="1"/>
  <c r="R71" i="9"/>
  <c r="R74" i="9" s="1"/>
  <c r="Q71" i="9"/>
  <c r="Q74" i="9" s="1"/>
  <c r="P71" i="9"/>
  <c r="P74" i="9" s="1"/>
  <c r="O71" i="9"/>
  <c r="O74" i="9" s="1"/>
  <c r="N71" i="9"/>
  <c r="N74" i="9" s="1"/>
  <c r="M71" i="9"/>
  <c r="M74" i="9" s="1"/>
  <c r="L71" i="9"/>
  <c r="L74" i="9" s="1"/>
  <c r="K71" i="9"/>
  <c r="K74" i="9" s="1"/>
  <c r="J71" i="9"/>
  <c r="J74" i="9" s="1"/>
  <c r="I71" i="9"/>
  <c r="I74" i="9" s="1"/>
  <c r="G71" i="9"/>
  <c r="G74" i="9" s="1"/>
  <c r="F71" i="9"/>
  <c r="F74" i="9" s="1"/>
  <c r="Y68" i="9"/>
  <c r="Y75" i="9" s="1"/>
  <c r="H68" i="9"/>
  <c r="H75" i="9" s="1"/>
  <c r="Z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G67" i="9"/>
  <c r="F67" i="9"/>
  <c r="Z65" i="9"/>
  <c r="Z68" i="9" s="1"/>
  <c r="Z75" i="9" s="1"/>
  <c r="X65" i="9"/>
  <c r="X68" i="9" s="1"/>
  <c r="X75" i="9" s="1"/>
  <c r="W65" i="9"/>
  <c r="W68" i="9" s="1"/>
  <c r="W75" i="9" s="1"/>
  <c r="V65" i="9"/>
  <c r="V68" i="9" s="1"/>
  <c r="V75" i="9" s="1"/>
  <c r="U65" i="9"/>
  <c r="U68" i="9" s="1"/>
  <c r="U75" i="9" s="1"/>
  <c r="T65" i="9"/>
  <c r="T68" i="9" s="1"/>
  <c r="T75" i="9" s="1"/>
  <c r="S65" i="9"/>
  <c r="S68" i="9" s="1"/>
  <c r="S75" i="9" s="1"/>
  <c r="R65" i="9"/>
  <c r="R68" i="9" s="1"/>
  <c r="R75" i="9" s="1"/>
  <c r="Q65" i="9"/>
  <c r="Q68" i="9" s="1"/>
  <c r="Q75" i="9" s="1"/>
  <c r="P65" i="9"/>
  <c r="P68" i="9" s="1"/>
  <c r="P75" i="9" s="1"/>
  <c r="O65" i="9"/>
  <c r="O68" i="9" s="1"/>
  <c r="O75" i="9" s="1"/>
  <c r="N65" i="9"/>
  <c r="N68" i="9" s="1"/>
  <c r="N75" i="9" s="1"/>
  <c r="M65" i="9"/>
  <c r="M68" i="9" s="1"/>
  <c r="M75" i="9" s="1"/>
  <c r="L65" i="9"/>
  <c r="L68" i="9" s="1"/>
  <c r="L75" i="9" s="1"/>
  <c r="K65" i="9"/>
  <c r="K68" i="9" s="1"/>
  <c r="K75" i="9" s="1"/>
  <c r="J65" i="9"/>
  <c r="J68" i="9" s="1"/>
  <c r="J75" i="9" s="1"/>
  <c r="I65" i="9"/>
  <c r="I68" i="9" s="1"/>
  <c r="I75" i="9" s="1"/>
  <c r="G65" i="9"/>
  <c r="G68" i="9" s="1"/>
  <c r="G75" i="9" s="1"/>
  <c r="F65" i="9"/>
  <c r="F68" i="9" s="1"/>
  <c r="F75" i="9" s="1"/>
  <c r="Z58" i="9"/>
  <c r="X58" i="9"/>
  <c r="W58" i="9"/>
  <c r="V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Z56" i="9"/>
  <c r="Z59" i="9" s="1"/>
  <c r="Y56" i="9"/>
  <c r="Y59" i="9" s="1"/>
  <c r="X56" i="9"/>
  <c r="X59" i="9" s="1"/>
  <c r="W56" i="9"/>
  <c r="W59" i="9" s="1"/>
  <c r="V56" i="9"/>
  <c r="V59" i="9" s="1"/>
  <c r="U56" i="9"/>
  <c r="U59" i="9" s="1"/>
  <c r="T56" i="9"/>
  <c r="T59" i="9" s="1"/>
  <c r="S56" i="9"/>
  <c r="S59" i="9" s="1"/>
  <c r="R56" i="9"/>
  <c r="R59" i="9" s="1"/>
  <c r="Q56" i="9"/>
  <c r="Q59" i="9" s="1"/>
  <c r="P56" i="9"/>
  <c r="P59" i="9" s="1"/>
  <c r="O56" i="9"/>
  <c r="O59" i="9" s="1"/>
  <c r="N56" i="9"/>
  <c r="N59" i="9" s="1"/>
  <c r="M56" i="9"/>
  <c r="M59" i="9" s="1"/>
  <c r="L56" i="9"/>
  <c r="L59" i="9" s="1"/>
  <c r="K56" i="9"/>
  <c r="K59" i="9" s="1"/>
  <c r="J56" i="9"/>
  <c r="J59" i="9" s="1"/>
  <c r="I56" i="9"/>
  <c r="I59" i="9" s="1"/>
  <c r="H56" i="9"/>
  <c r="H59" i="9" s="1"/>
  <c r="G56" i="9"/>
  <c r="G59" i="9" s="1"/>
  <c r="F56" i="9"/>
  <c r="F59" i="9" s="1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Z50" i="9"/>
  <c r="Z53" i="9" s="1"/>
  <c r="Y50" i="9"/>
  <c r="Y53" i="9" s="1"/>
  <c r="X50" i="9"/>
  <c r="X53" i="9" s="1"/>
  <c r="W50" i="9"/>
  <c r="W53" i="9" s="1"/>
  <c r="V50" i="9"/>
  <c r="V53" i="9" s="1"/>
  <c r="U50" i="9"/>
  <c r="U53" i="9" s="1"/>
  <c r="T50" i="9"/>
  <c r="T53" i="9" s="1"/>
  <c r="S50" i="9"/>
  <c r="S53" i="9" s="1"/>
  <c r="R50" i="9"/>
  <c r="R53" i="9" s="1"/>
  <c r="Q50" i="9"/>
  <c r="Q53" i="9" s="1"/>
  <c r="P50" i="9"/>
  <c r="P53" i="9" s="1"/>
  <c r="O50" i="9"/>
  <c r="O53" i="9" s="1"/>
  <c r="N50" i="9"/>
  <c r="N53" i="9" s="1"/>
  <c r="M50" i="9"/>
  <c r="M53" i="9" s="1"/>
  <c r="L50" i="9"/>
  <c r="L53" i="9" s="1"/>
  <c r="K50" i="9"/>
  <c r="K53" i="9" s="1"/>
  <c r="J50" i="9"/>
  <c r="J53" i="9" s="1"/>
  <c r="I50" i="9"/>
  <c r="I53" i="9" s="1"/>
  <c r="H50" i="9"/>
  <c r="H53" i="9" s="1"/>
  <c r="G50" i="9"/>
  <c r="G53" i="9" s="1"/>
  <c r="F50" i="9"/>
  <c r="F53" i="9" s="1"/>
  <c r="Z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Z41" i="9"/>
  <c r="Z44" i="9" s="1"/>
  <c r="Y41" i="9"/>
  <c r="Y44" i="9" s="1"/>
  <c r="X41" i="9"/>
  <c r="X44" i="9" s="1"/>
  <c r="W41" i="9"/>
  <c r="W44" i="9" s="1"/>
  <c r="V41" i="9"/>
  <c r="V44" i="9" s="1"/>
  <c r="U41" i="9"/>
  <c r="U44" i="9" s="1"/>
  <c r="T41" i="9"/>
  <c r="T44" i="9" s="1"/>
  <c r="S41" i="9"/>
  <c r="S44" i="9" s="1"/>
  <c r="R41" i="9"/>
  <c r="R44" i="9" s="1"/>
  <c r="Q41" i="9"/>
  <c r="Q44" i="9" s="1"/>
  <c r="P41" i="9"/>
  <c r="P44" i="9" s="1"/>
  <c r="O41" i="9"/>
  <c r="O44" i="9" s="1"/>
  <c r="N41" i="9"/>
  <c r="N44" i="9" s="1"/>
  <c r="M41" i="9"/>
  <c r="M44" i="9" s="1"/>
  <c r="L41" i="9"/>
  <c r="L44" i="9" s="1"/>
  <c r="K41" i="9"/>
  <c r="K44" i="9" s="1"/>
  <c r="J41" i="9"/>
  <c r="J44" i="9" s="1"/>
  <c r="I41" i="9"/>
  <c r="I44" i="9" s="1"/>
  <c r="H41" i="9"/>
  <c r="H44" i="9" s="1"/>
  <c r="G41" i="9"/>
  <c r="G44" i="9" s="1"/>
  <c r="F41" i="9"/>
  <c r="F44" i="9" s="1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Z35" i="9"/>
  <c r="Z38" i="9" s="1"/>
  <c r="Y35" i="9"/>
  <c r="Y38" i="9" s="1"/>
  <c r="X35" i="9"/>
  <c r="X38" i="9" s="1"/>
  <c r="W35" i="9"/>
  <c r="W38" i="9" s="1"/>
  <c r="V35" i="9"/>
  <c r="V38" i="9" s="1"/>
  <c r="U35" i="9"/>
  <c r="U38" i="9" s="1"/>
  <c r="T35" i="9"/>
  <c r="T38" i="9" s="1"/>
  <c r="S35" i="9"/>
  <c r="S38" i="9" s="1"/>
  <c r="R35" i="9"/>
  <c r="R38" i="9" s="1"/>
  <c r="Q35" i="9"/>
  <c r="Q38" i="9" s="1"/>
  <c r="P35" i="9"/>
  <c r="P38" i="9" s="1"/>
  <c r="O35" i="9"/>
  <c r="O38" i="9" s="1"/>
  <c r="N35" i="9"/>
  <c r="N38" i="9" s="1"/>
  <c r="M35" i="9"/>
  <c r="M38" i="9" s="1"/>
  <c r="L35" i="9"/>
  <c r="L38" i="9" s="1"/>
  <c r="K35" i="9"/>
  <c r="K38" i="9" s="1"/>
  <c r="J35" i="9"/>
  <c r="J38" i="9" s="1"/>
  <c r="I35" i="9"/>
  <c r="I38" i="9" s="1"/>
  <c r="H35" i="9"/>
  <c r="H38" i="9" s="1"/>
  <c r="G35" i="9"/>
  <c r="G38" i="9" s="1"/>
  <c r="F35" i="9"/>
  <c r="F38" i="9" s="1"/>
  <c r="Z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Z26" i="9"/>
  <c r="Z29" i="9" s="1"/>
  <c r="Y26" i="9"/>
  <c r="Y29" i="9" s="1"/>
  <c r="X26" i="9"/>
  <c r="X29" i="9" s="1"/>
  <c r="W26" i="9"/>
  <c r="W29" i="9" s="1"/>
  <c r="V26" i="9"/>
  <c r="V29" i="9" s="1"/>
  <c r="U26" i="9"/>
  <c r="U29" i="9" s="1"/>
  <c r="T26" i="9"/>
  <c r="T29" i="9" s="1"/>
  <c r="S26" i="9"/>
  <c r="S29" i="9" s="1"/>
  <c r="R26" i="9"/>
  <c r="R29" i="9" s="1"/>
  <c r="Q26" i="9"/>
  <c r="Q29" i="9" s="1"/>
  <c r="P26" i="9"/>
  <c r="P29" i="9" s="1"/>
  <c r="O26" i="9"/>
  <c r="O29" i="9" s="1"/>
  <c r="N26" i="9"/>
  <c r="N29" i="9" s="1"/>
  <c r="M26" i="9"/>
  <c r="M29" i="9" s="1"/>
  <c r="L26" i="9"/>
  <c r="L29" i="9" s="1"/>
  <c r="K26" i="9"/>
  <c r="K29" i="9" s="1"/>
  <c r="J26" i="9"/>
  <c r="J29" i="9" s="1"/>
  <c r="I26" i="9"/>
  <c r="I29" i="9" s="1"/>
  <c r="H26" i="9"/>
  <c r="H29" i="9" s="1"/>
  <c r="G26" i="9"/>
  <c r="G29" i="9" s="1"/>
  <c r="F26" i="9"/>
  <c r="F29" i="9" s="1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Z20" i="9"/>
  <c r="Z23" i="9" s="1"/>
  <c r="Z30" i="9" s="1"/>
  <c r="Y20" i="9"/>
  <c r="Y23" i="9" s="1"/>
  <c r="Y30" i="9" s="1"/>
  <c r="X20" i="9"/>
  <c r="X23" i="9" s="1"/>
  <c r="X30" i="9" s="1"/>
  <c r="W20" i="9"/>
  <c r="W23" i="9" s="1"/>
  <c r="W30" i="9" s="1"/>
  <c r="V20" i="9"/>
  <c r="V23" i="9" s="1"/>
  <c r="V30" i="9" s="1"/>
  <c r="U20" i="9"/>
  <c r="U23" i="9" s="1"/>
  <c r="U30" i="9" s="1"/>
  <c r="T20" i="9"/>
  <c r="T23" i="9" s="1"/>
  <c r="T30" i="9" s="1"/>
  <c r="S20" i="9"/>
  <c r="S23" i="9" s="1"/>
  <c r="S30" i="9" s="1"/>
  <c r="R20" i="9"/>
  <c r="R23" i="9" s="1"/>
  <c r="R30" i="9" s="1"/>
  <c r="Q20" i="9"/>
  <c r="Q23" i="9" s="1"/>
  <c r="Q30" i="9" s="1"/>
  <c r="P20" i="9"/>
  <c r="P23" i="9" s="1"/>
  <c r="P30" i="9" s="1"/>
  <c r="O20" i="9"/>
  <c r="O23" i="9" s="1"/>
  <c r="O30" i="9" s="1"/>
  <c r="N20" i="9"/>
  <c r="N23" i="9" s="1"/>
  <c r="N30" i="9" s="1"/>
  <c r="M20" i="9"/>
  <c r="M23" i="9" s="1"/>
  <c r="M30" i="9" s="1"/>
  <c r="L20" i="9"/>
  <c r="L23" i="9" s="1"/>
  <c r="L30" i="9" s="1"/>
  <c r="K20" i="9"/>
  <c r="K23" i="9" s="1"/>
  <c r="K30" i="9" s="1"/>
  <c r="J20" i="9"/>
  <c r="J23" i="9" s="1"/>
  <c r="J30" i="9" s="1"/>
  <c r="I20" i="9"/>
  <c r="I23" i="9" s="1"/>
  <c r="I30" i="9" s="1"/>
  <c r="H20" i="9"/>
  <c r="H23" i="9" s="1"/>
  <c r="H30" i="9" s="1"/>
  <c r="G20" i="9"/>
  <c r="G23" i="9" s="1"/>
  <c r="G30" i="9" s="1"/>
  <c r="F20" i="9"/>
  <c r="F23" i="9" s="1"/>
  <c r="F30" i="9" s="1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Z13" i="10" l="1"/>
  <c r="Z14" i="10" s="1"/>
  <c r="Z15" i="10" s="1"/>
  <c r="Y13" i="10"/>
  <c r="Y14" i="10" s="1"/>
  <c r="Y15" i="10" s="1"/>
  <c r="X13" i="10"/>
  <c r="X14" i="10" s="1"/>
  <c r="X15" i="10" s="1"/>
  <c r="W13" i="10"/>
  <c r="W14" i="10" s="1"/>
  <c r="W15" i="10" s="1"/>
  <c r="V13" i="10"/>
  <c r="V14" i="10" s="1"/>
  <c r="V15" i="10" s="1"/>
  <c r="U13" i="10"/>
  <c r="U14" i="10" s="1"/>
  <c r="U15" i="10" s="1"/>
  <c r="T13" i="10"/>
  <c r="T14" i="10" s="1"/>
  <c r="T15" i="10" s="1"/>
  <c r="S13" i="10"/>
  <c r="S14" i="10" s="1"/>
  <c r="S15" i="10" s="1"/>
  <c r="R13" i="10"/>
  <c r="R14" i="10" s="1"/>
  <c r="R15" i="10" s="1"/>
  <c r="Q13" i="10"/>
  <c r="Q14" i="10" s="1"/>
  <c r="Q15" i="10" s="1"/>
  <c r="P13" i="10"/>
  <c r="P14" i="10" s="1"/>
  <c r="P15" i="10" s="1"/>
  <c r="O13" i="10"/>
  <c r="O14" i="10" s="1"/>
  <c r="O15" i="10" s="1"/>
  <c r="N13" i="10"/>
  <c r="N14" i="10" s="1"/>
  <c r="N15" i="10" s="1"/>
  <c r="M13" i="10"/>
  <c r="M14" i="10" s="1"/>
  <c r="M15" i="10" s="1"/>
  <c r="L13" i="10"/>
  <c r="L14" i="10" s="1"/>
  <c r="L15" i="10" s="1"/>
  <c r="K13" i="10"/>
  <c r="K14" i="10" s="1"/>
  <c r="K15" i="10" s="1"/>
  <c r="J13" i="10"/>
  <c r="J14" i="10" s="1"/>
  <c r="J15" i="10" s="1"/>
  <c r="I13" i="10"/>
  <c r="I14" i="10" s="1"/>
  <c r="I15" i="10" s="1"/>
  <c r="H13" i="10"/>
  <c r="H14" i="10" s="1"/>
  <c r="H15" i="10" s="1"/>
  <c r="G13" i="10"/>
  <c r="G14" i="10" s="1"/>
  <c r="G15" i="10" s="1"/>
  <c r="F13" i="10"/>
  <c r="F14" i="10" s="1"/>
  <c r="F15" i="10" s="1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F10" i="8"/>
  <c r="G78" i="8"/>
  <c r="G77" i="8"/>
  <c r="AC75" i="8"/>
  <c r="AB75" i="8"/>
  <c r="AA74" i="8"/>
  <c r="AA75" i="8" s="1"/>
  <c r="Y74" i="8"/>
  <c r="H74" i="8"/>
  <c r="Z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G73" i="8"/>
  <c r="F73" i="8"/>
  <c r="Z71" i="8"/>
  <c r="Z74" i="8" s="1"/>
  <c r="X71" i="8"/>
  <c r="X74" i="8" s="1"/>
  <c r="W71" i="8"/>
  <c r="W74" i="8" s="1"/>
  <c r="V71" i="8"/>
  <c r="V74" i="8" s="1"/>
  <c r="U71" i="8"/>
  <c r="U74" i="8" s="1"/>
  <c r="T71" i="8"/>
  <c r="T74" i="8" s="1"/>
  <c r="S71" i="8"/>
  <c r="S74" i="8" s="1"/>
  <c r="R71" i="8"/>
  <c r="R74" i="8" s="1"/>
  <c r="Q71" i="8"/>
  <c r="Q74" i="8" s="1"/>
  <c r="P71" i="8"/>
  <c r="P74" i="8" s="1"/>
  <c r="O71" i="8"/>
  <c r="O74" i="8" s="1"/>
  <c r="N71" i="8"/>
  <c r="N74" i="8" s="1"/>
  <c r="M71" i="8"/>
  <c r="M74" i="8" s="1"/>
  <c r="L71" i="8"/>
  <c r="L74" i="8" s="1"/>
  <c r="K71" i="8"/>
  <c r="K74" i="8" s="1"/>
  <c r="J71" i="8"/>
  <c r="J74" i="8" s="1"/>
  <c r="I71" i="8"/>
  <c r="I74" i="8" s="1"/>
  <c r="G71" i="8"/>
  <c r="G74" i="8" s="1"/>
  <c r="F71" i="8"/>
  <c r="F74" i="8" s="1"/>
  <c r="Y68" i="8"/>
  <c r="Y75" i="8" s="1"/>
  <c r="H68" i="8"/>
  <c r="H75" i="8" s="1"/>
  <c r="Z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G67" i="8"/>
  <c r="F67" i="8"/>
  <c r="Z65" i="8"/>
  <c r="Z68" i="8" s="1"/>
  <c r="Z75" i="8" s="1"/>
  <c r="X65" i="8"/>
  <c r="X68" i="8" s="1"/>
  <c r="X75" i="8" s="1"/>
  <c r="W65" i="8"/>
  <c r="W68" i="8" s="1"/>
  <c r="W75" i="8" s="1"/>
  <c r="V65" i="8"/>
  <c r="V68" i="8" s="1"/>
  <c r="V75" i="8" s="1"/>
  <c r="U65" i="8"/>
  <c r="U68" i="8" s="1"/>
  <c r="U75" i="8" s="1"/>
  <c r="T65" i="8"/>
  <c r="T68" i="8" s="1"/>
  <c r="T75" i="8" s="1"/>
  <c r="S65" i="8"/>
  <c r="S68" i="8" s="1"/>
  <c r="S75" i="8" s="1"/>
  <c r="R65" i="8"/>
  <c r="R68" i="8" s="1"/>
  <c r="R75" i="8" s="1"/>
  <c r="Q65" i="8"/>
  <c r="Q68" i="8" s="1"/>
  <c r="Q75" i="8" s="1"/>
  <c r="P65" i="8"/>
  <c r="P68" i="8" s="1"/>
  <c r="P75" i="8" s="1"/>
  <c r="O65" i="8"/>
  <c r="O68" i="8" s="1"/>
  <c r="O75" i="8" s="1"/>
  <c r="N65" i="8"/>
  <c r="N68" i="8" s="1"/>
  <c r="N75" i="8" s="1"/>
  <c r="M65" i="8"/>
  <c r="M68" i="8" s="1"/>
  <c r="M75" i="8" s="1"/>
  <c r="L65" i="8"/>
  <c r="L68" i="8" s="1"/>
  <c r="L75" i="8" s="1"/>
  <c r="K65" i="8"/>
  <c r="K68" i="8" s="1"/>
  <c r="K75" i="8" s="1"/>
  <c r="J65" i="8"/>
  <c r="J68" i="8" s="1"/>
  <c r="J75" i="8" s="1"/>
  <c r="I65" i="8"/>
  <c r="I68" i="8" s="1"/>
  <c r="I75" i="8" s="1"/>
  <c r="G65" i="8"/>
  <c r="G68" i="8" s="1"/>
  <c r="G75" i="8" s="1"/>
  <c r="F65" i="8"/>
  <c r="F68" i="8" s="1"/>
  <c r="F75" i="8" s="1"/>
  <c r="Z58" i="8"/>
  <c r="X58" i="8"/>
  <c r="W58" i="8"/>
  <c r="V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Z56" i="8"/>
  <c r="Z59" i="8" s="1"/>
  <c r="Y56" i="8"/>
  <c r="Y59" i="8" s="1"/>
  <c r="X56" i="8"/>
  <c r="X59" i="8" s="1"/>
  <c r="W56" i="8"/>
  <c r="W59" i="8" s="1"/>
  <c r="V56" i="8"/>
  <c r="V59" i="8" s="1"/>
  <c r="U56" i="8"/>
  <c r="U59" i="8" s="1"/>
  <c r="T56" i="8"/>
  <c r="T59" i="8" s="1"/>
  <c r="S56" i="8"/>
  <c r="S59" i="8" s="1"/>
  <c r="R56" i="8"/>
  <c r="R59" i="8" s="1"/>
  <c r="Q56" i="8"/>
  <c r="Q59" i="8" s="1"/>
  <c r="P56" i="8"/>
  <c r="P59" i="8" s="1"/>
  <c r="O56" i="8"/>
  <c r="O59" i="8" s="1"/>
  <c r="N56" i="8"/>
  <c r="N59" i="8" s="1"/>
  <c r="M56" i="8"/>
  <c r="M59" i="8" s="1"/>
  <c r="L56" i="8"/>
  <c r="L59" i="8" s="1"/>
  <c r="K56" i="8"/>
  <c r="K59" i="8" s="1"/>
  <c r="J56" i="8"/>
  <c r="J59" i="8" s="1"/>
  <c r="I56" i="8"/>
  <c r="I59" i="8" s="1"/>
  <c r="H56" i="8"/>
  <c r="H59" i="8" s="1"/>
  <c r="G56" i="8"/>
  <c r="G59" i="8" s="1"/>
  <c r="F56" i="8"/>
  <c r="F59" i="8" s="1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Z50" i="8"/>
  <c r="Z53" i="8" s="1"/>
  <c r="Y50" i="8"/>
  <c r="Y53" i="8" s="1"/>
  <c r="X50" i="8"/>
  <c r="X53" i="8" s="1"/>
  <c r="W50" i="8"/>
  <c r="W53" i="8" s="1"/>
  <c r="V50" i="8"/>
  <c r="V53" i="8" s="1"/>
  <c r="U50" i="8"/>
  <c r="U53" i="8" s="1"/>
  <c r="T50" i="8"/>
  <c r="T53" i="8" s="1"/>
  <c r="S50" i="8"/>
  <c r="S53" i="8" s="1"/>
  <c r="R50" i="8"/>
  <c r="R53" i="8" s="1"/>
  <c r="Q50" i="8"/>
  <c r="Q53" i="8" s="1"/>
  <c r="P50" i="8"/>
  <c r="P53" i="8" s="1"/>
  <c r="O50" i="8"/>
  <c r="O53" i="8" s="1"/>
  <c r="N50" i="8"/>
  <c r="N53" i="8" s="1"/>
  <c r="M50" i="8"/>
  <c r="M53" i="8" s="1"/>
  <c r="L50" i="8"/>
  <c r="L53" i="8" s="1"/>
  <c r="K50" i="8"/>
  <c r="K53" i="8" s="1"/>
  <c r="J50" i="8"/>
  <c r="J53" i="8" s="1"/>
  <c r="I50" i="8"/>
  <c r="I53" i="8" s="1"/>
  <c r="H50" i="8"/>
  <c r="H53" i="8" s="1"/>
  <c r="G50" i="8"/>
  <c r="G53" i="8" s="1"/>
  <c r="F50" i="8"/>
  <c r="F53" i="8" s="1"/>
  <c r="Z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Z41" i="8"/>
  <c r="Z44" i="8" s="1"/>
  <c r="Y41" i="8"/>
  <c r="Y44" i="8" s="1"/>
  <c r="X41" i="8"/>
  <c r="X44" i="8" s="1"/>
  <c r="W41" i="8"/>
  <c r="W44" i="8" s="1"/>
  <c r="V41" i="8"/>
  <c r="V44" i="8" s="1"/>
  <c r="U41" i="8"/>
  <c r="U44" i="8" s="1"/>
  <c r="T41" i="8"/>
  <c r="T44" i="8" s="1"/>
  <c r="S41" i="8"/>
  <c r="S44" i="8" s="1"/>
  <c r="R41" i="8"/>
  <c r="R44" i="8" s="1"/>
  <c r="Q41" i="8"/>
  <c r="Q44" i="8" s="1"/>
  <c r="P41" i="8"/>
  <c r="P44" i="8" s="1"/>
  <c r="O41" i="8"/>
  <c r="O44" i="8" s="1"/>
  <c r="N41" i="8"/>
  <c r="N44" i="8" s="1"/>
  <c r="M41" i="8"/>
  <c r="M44" i="8" s="1"/>
  <c r="L41" i="8"/>
  <c r="L44" i="8" s="1"/>
  <c r="K41" i="8"/>
  <c r="K44" i="8" s="1"/>
  <c r="J41" i="8"/>
  <c r="J44" i="8" s="1"/>
  <c r="I41" i="8"/>
  <c r="I44" i="8" s="1"/>
  <c r="H41" i="8"/>
  <c r="H44" i="8" s="1"/>
  <c r="G41" i="8"/>
  <c r="G44" i="8" s="1"/>
  <c r="F41" i="8"/>
  <c r="F44" i="8" s="1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Z35" i="8"/>
  <c r="Z38" i="8" s="1"/>
  <c r="Y35" i="8"/>
  <c r="Y38" i="8" s="1"/>
  <c r="X35" i="8"/>
  <c r="X38" i="8" s="1"/>
  <c r="W35" i="8"/>
  <c r="W38" i="8" s="1"/>
  <c r="V35" i="8"/>
  <c r="V38" i="8" s="1"/>
  <c r="U35" i="8"/>
  <c r="U38" i="8" s="1"/>
  <c r="T35" i="8"/>
  <c r="T38" i="8" s="1"/>
  <c r="S35" i="8"/>
  <c r="S38" i="8" s="1"/>
  <c r="R35" i="8"/>
  <c r="R38" i="8" s="1"/>
  <c r="Q35" i="8"/>
  <c r="Q38" i="8" s="1"/>
  <c r="P35" i="8"/>
  <c r="P38" i="8" s="1"/>
  <c r="O35" i="8"/>
  <c r="O38" i="8" s="1"/>
  <c r="N35" i="8"/>
  <c r="N38" i="8" s="1"/>
  <c r="M35" i="8"/>
  <c r="M38" i="8" s="1"/>
  <c r="L35" i="8"/>
  <c r="L38" i="8" s="1"/>
  <c r="K35" i="8"/>
  <c r="K38" i="8" s="1"/>
  <c r="J35" i="8"/>
  <c r="J38" i="8" s="1"/>
  <c r="I35" i="8"/>
  <c r="I38" i="8" s="1"/>
  <c r="H35" i="8"/>
  <c r="H38" i="8" s="1"/>
  <c r="G35" i="8"/>
  <c r="G38" i="8" s="1"/>
  <c r="F35" i="8"/>
  <c r="F38" i="8" s="1"/>
  <c r="Z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Z26" i="8"/>
  <c r="Z29" i="8" s="1"/>
  <c r="Y26" i="8"/>
  <c r="Y29" i="8" s="1"/>
  <c r="X26" i="8"/>
  <c r="X29" i="8" s="1"/>
  <c r="W26" i="8"/>
  <c r="W29" i="8" s="1"/>
  <c r="V26" i="8"/>
  <c r="V29" i="8" s="1"/>
  <c r="U26" i="8"/>
  <c r="U29" i="8" s="1"/>
  <c r="T26" i="8"/>
  <c r="T29" i="8" s="1"/>
  <c r="S26" i="8"/>
  <c r="S29" i="8" s="1"/>
  <c r="R26" i="8"/>
  <c r="R29" i="8" s="1"/>
  <c r="Q26" i="8"/>
  <c r="Q29" i="8" s="1"/>
  <c r="P26" i="8"/>
  <c r="P29" i="8" s="1"/>
  <c r="O26" i="8"/>
  <c r="O29" i="8" s="1"/>
  <c r="N26" i="8"/>
  <c r="N29" i="8" s="1"/>
  <c r="M26" i="8"/>
  <c r="M29" i="8" s="1"/>
  <c r="L26" i="8"/>
  <c r="L29" i="8" s="1"/>
  <c r="K26" i="8"/>
  <c r="K29" i="8" s="1"/>
  <c r="J26" i="8"/>
  <c r="J29" i="8" s="1"/>
  <c r="I26" i="8"/>
  <c r="I29" i="8" s="1"/>
  <c r="H26" i="8"/>
  <c r="H29" i="8" s="1"/>
  <c r="G26" i="8"/>
  <c r="G29" i="8" s="1"/>
  <c r="F26" i="8"/>
  <c r="F29" i="8" s="1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Z20" i="8"/>
  <c r="Z23" i="8" s="1"/>
  <c r="Z30" i="8" s="1"/>
  <c r="Y20" i="8"/>
  <c r="Y23" i="8" s="1"/>
  <c r="Y30" i="8" s="1"/>
  <c r="X20" i="8"/>
  <c r="X23" i="8" s="1"/>
  <c r="X30" i="8" s="1"/>
  <c r="W20" i="8"/>
  <c r="W23" i="8" s="1"/>
  <c r="W30" i="8" s="1"/>
  <c r="V20" i="8"/>
  <c r="V23" i="8" s="1"/>
  <c r="V30" i="8" s="1"/>
  <c r="U20" i="8"/>
  <c r="U23" i="8" s="1"/>
  <c r="U30" i="8" s="1"/>
  <c r="T20" i="8"/>
  <c r="T23" i="8" s="1"/>
  <c r="T30" i="8" s="1"/>
  <c r="S20" i="8"/>
  <c r="S23" i="8" s="1"/>
  <c r="S30" i="8" s="1"/>
  <c r="R20" i="8"/>
  <c r="R23" i="8" s="1"/>
  <c r="R30" i="8" s="1"/>
  <c r="Q20" i="8"/>
  <c r="Q23" i="8" s="1"/>
  <c r="Q30" i="8" s="1"/>
  <c r="P20" i="8"/>
  <c r="P23" i="8" s="1"/>
  <c r="P30" i="8" s="1"/>
  <c r="O20" i="8"/>
  <c r="O23" i="8" s="1"/>
  <c r="O30" i="8" s="1"/>
  <c r="N20" i="8"/>
  <c r="N23" i="8" s="1"/>
  <c r="N30" i="8" s="1"/>
  <c r="M20" i="8"/>
  <c r="M23" i="8" s="1"/>
  <c r="M30" i="8" s="1"/>
  <c r="L20" i="8"/>
  <c r="L23" i="8" s="1"/>
  <c r="L30" i="8" s="1"/>
  <c r="K20" i="8"/>
  <c r="K23" i="8" s="1"/>
  <c r="K30" i="8" s="1"/>
  <c r="J20" i="8"/>
  <c r="J23" i="8" s="1"/>
  <c r="J30" i="8" s="1"/>
  <c r="I20" i="8"/>
  <c r="I23" i="8" s="1"/>
  <c r="I30" i="8" s="1"/>
  <c r="H20" i="8"/>
  <c r="H23" i="8" s="1"/>
  <c r="H30" i="8" s="1"/>
  <c r="G20" i="8"/>
  <c r="G23" i="8" s="1"/>
  <c r="G30" i="8" s="1"/>
  <c r="F20" i="8"/>
  <c r="F23" i="8" s="1"/>
  <c r="F30" i="8" s="1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Z13" i="9" l="1"/>
  <c r="Z14" i="9" s="1"/>
  <c r="Z15" i="9" s="1"/>
  <c r="Y13" i="9"/>
  <c r="Y14" i="9" s="1"/>
  <c r="Y15" i="9" s="1"/>
  <c r="X13" i="9"/>
  <c r="X14" i="9" s="1"/>
  <c r="X15" i="9" s="1"/>
  <c r="W13" i="9"/>
  <c r="W14" i="9" s="1"/>
  <c r="W15" i="9" s="1"/>
  <c r="V13" i="9"/>
  <c r="V14" i="9" s="1"/>
  <c r="V15" i="9" s="1"/>
  <c r="U13" i="9"/>
  <c r="U14" i="9" s="1"/>
  <c r="U15" i="9" s="1"/>
  <c r="T13" i="9"/>
  <c r="T14" i="9" s="1"/>
  <c r="T15" i="9" s="1"/>
  <c r="S13" i="9"/>
  <c r="S14" i="9" s="1"/>
  <c r="S15" i="9" s="1"/>
  <c r="R13" i="9"/>
  <c r="R14" i="9" s="1"/>
  <c r="R15" i="9" s="1"/>
  <c r="Q13" i="9"/>
  <c r="Q14" i="9" s="1"/>
  <c r="Q15" i="9" s="1"/>
  <c r="P13" i="9"/>
  <c r="P14" i="9" s="1"/>
  <c r="P15" i="9" s="1"/>
  <c r="O13" i="9"/>
  <c r="O14" i="9" s="1"/>
  <c r="O15" i="9" s="1"/>
  <c r="N13" i="9"/>
  <c r="N14" i="9" s="1"/>
  <c r="N15" i="9" s="1"/>
  <c r="M13" i="9"/>
  <c r="M14" i="9" s="1"/>
  <c r="M15" i="9" s="1"/>
  <c r="L13" i="9"/>
  <c r="L14" i="9" s="1"/>
  <c r="L15" i="9" s="1"/>
  <c r="K13" i="9"/>
  <c r="K14" i="9" s="1"/>
  <c r="K15" i="9" s="1"/>
  <c r="J13" i="9"/>
  <c r="J14" i="9" s="1"/>
  <c r="J15" i="9" s="1"/>
  <c r="I13" i="9"/>
  <c r="I14" i="9" s="1"/>
  <c r="I15" i="9" s="1"/>
  <c r="H13" i="9"/>
  <c r="H14" i="9" s="1"/>
  <c r="H15" i="9" s="1"/>
  <c r="G13" i="9"/>
  <c r="G14" i="9" s="1"/>
  <c r="G15" i="9" s="1"/>
  <c r="F13" i="9"/>
  <c r="F14" i="9" s="1"/>
  <c r="F15" i="9" s="1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G10" i="7"/>
  <c r="H10" i="7"/>
  <c r="I10" i="7"/>
  <c r="J10" i="7"/>
  <c r="K10" i="7"/>
  <c r="M10" i="7"/>
  <c r="N10" i="7"/>
  <c r="O10" i="7"/>
  <c r="P10" i="7"/>
  <c r="Q10" i="7"/>
  <c r="R10" i="7"/>
  <c r="S10" i="7"/>
  <c r="U10" i="7"/>
  <c r="V10" i="7"/>
  <c r="W10" i="7"/>
  <c r="X10" i="7"/>
  <c r="Y10" i="7"/>
  <c r="Z10" i="7"/>
  <c r="F10" i="7"/>
  <c r="G10" i="6"/>
  <c r="H10" i="6"/>
  <c r="I10" i="6"/>
  <c r="J10" i="6"/>
  <c r="K10" i="6"/>
  <c r="M10" i="6"/>
  <c r="N10" i="6"/>
  <c r="O10" i="6"/>
  <c r="P10" i="6"/>
  <c r="Q10" i="6"/>
  <c r="R10" i="6"/>
  <c r="S10" i="6"/>
  <c r="U10" i="6"/>
  <c r="V10" i="6"/>
  <c r="W10" i="6"/>
  <c r="X10" i="6"/>
  <c r="Y10" i="6"/>
  <c r="Z10" i="6"/>
  <c r="F10" i="6"/>
  <c r="G78" i="7"/>
  <c r="G77" i="7"/>
  <c r="AC75" i="7"/>
  <c r="AB75" i="7"/>
  <c r="AA74" i="7"/>
  <c r="AA75" i="7" s="1"/>
  <c r="Y74" i="7"/>
  <c r="H74" i="7"/>
  <c r="Z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G73" i="7"/>
  <c r="F73" i="7"/>
  <c r="Z71" i="7"/>
  <c r="Z74" i="7" s="1"/>
  <c r="X71" i="7"/>
  <c r="X74" i="7" s="1"/>
  <c r="W71" i="7"/>
  <c r="W74" i="7" s="1"/>
  <c r="V71" i="7"/>
  <c r="V74" i="7" s="1"/>
  <c r="U71" i="7"/>
  <c r="U74" i="7" s="1"/>
  <c r="T71" i="7"/>
  <c r="T74" i="7" s="1"/>
  <c r="S71" i="7"/>
  <c r="S74" i="7" s="1"/>
  <c r="R71" i="7"/>
  <c r="R74" i="7" s="1"/>
  <c r="Q71" i="7"/>
  <c r="Q74" i="7" s="1"/>
  <c r="P71" i="7"/>
  <c r="P74" i="7" s="1"/>
  <c r="O71" i="7"/>
  <c r="O74" i="7" s="1"/>
  <c r="N71" i="7"/>
  <c r="N74" i="7" s="1"/>
  <c r="M71" i="7"/>
  <c r="M74" i="7" s="1"/>
  <c r="L71" i="7"/>
  <c r="L74" i="7" s="1"/>
  <c r="K71" i="7"/>
  <c r="K74" i="7" s="1"/>
  <c r="J71" i="7"/>
  <c r="J74" i="7" s="1"/>
  <c r="I71" i="7"/>
  <c r="I74" i="7" s="1"/>
  <c r="G71" i="7"/>
  <c r="G74" i="7" s="1"/>
  <c r="F71" i="7"/>
  <c r="F74" i="7" s="1"/>
  <c r="Y68" i="7"/>
  <c r="Y75" i="7" s="1"/>
  <c r="H68" i="7"/>
  <c r="H75" i="7" s="1"/>
  <c r="Z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G67" i="7"/>
  <c r="F67" i="7"/>
  <c r="Z65" i="7"/>
  <c r="Z68" i="7" s="1"/>
  <c r="Z75" i="7" s="1"/>
  <c r="X65" i="7"/>
  <c r="X68" i="7" s="1"/>
  <c r="X75" i="7" s="1"/>
  <c r="W65" i="7"/>
  <c r="W68" i="7" s="1"/>
  <c r="W75" i="7" s="1"/>
  <c r="V65" i="7"/>
  <c r="V68" i="7" s="1"/>
  <c r="V75" i="7" s="1"/>
  <c r="U65" i="7"/>
  <c r="U68" i="7" s="1"/>
  <c r="U75" i="7" s="1"/>
  <c r="T65" i="7"/>
  <c r="T68" i="7" s="1"/>
  <c r="T75" i="7" s="1"/>
  <c r="S65" i="7"/>
  <c r="S68" i="7" s="1"/>
  <c r="S75" i="7" s="1"/>
  <c r="R65" i="7"/>
  <c r="R68" i="7" s="1"/>
  <c r="R75" i="7" s="1"/>
  <c r="Q65" i="7"/>
  <c r="Q68" i="7" s="1"/>
  <c r="Q75" i="7" s="1"/>
  <c r="P65" i="7"/>
  <c r="P68" i="7" s="1"/>
  <c r="P75" i="7" s="1"/>
  <c r="O65" i="7"/>
  <c r="O68" i="7" s="1"/>
  <c r="O75" i="7" s="1"/>
  <c r="N65" i="7"/>
  <c r="N68" i="7" s="1"/>
  <c r="N75" i="7" s="1"/>
  <c r="M65" i="7"/>
  <c r="M68" i="7" s="1"/>
  <c r="M75" i="7" s="1"/>
  <c r="L65" i="7"/>
  <c r="L68" i="7" s="1"/>
  <c r="L75" i="7" s="1"/>
  <c r="K65" i="7"/>
  <c r="K68" i="7" s="1"/>
  <c r="K75" i="7" s="1"/>
  <c r="J65" i="7"/>
  <c r="J68" i="7" s="1"/>
  <c r="J75" i="7" s="1"/>
  <c r="I65" i="7"/>
  <c r="I68" i="7" s="1"/>
  <c r="I75" i="7" s="1"/>
  <c r="G65" i="7"/>
  <c r="G68" i="7" s="1"/>
  <c r="G75" i="7" s="1"/>
  <c r="F65" i="7"/>
  <c r="F68" i="7" s="1"/>
  <c r="F75" i="7" s="1"/>
  <c r="Z58" i="7"/>
  <c r="X58" i="7"/>
  <c r="W58" i="7"/>
  <c r="V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Z56" i="7"/>
  <c r="Z59" i="7" s="1"/>
  <c r="Y56" i="7"/>
  <c r="Y59" i="7" s="1"/>
  <c r="X56" i="7"/>
  <c r="X59" i="7" s="1"/>
  <c r="W56" i="7"/>
  <c r="W59" i="7" s="1"/>
  <c r="V56" i="7"/>
  <c r="V59" i="7" s="1"/>
  <c r="U56" i="7"/>
  <c r="U59" i="7" s="1"/>
  <c r="T56" i="7"/>
  <c r="T59" i="7" s="1"/>
  <c r="S56" i="7"/>
  <c r="S59" i="7" s="1"/>
  <c r="R56" i="7"/>
  <c r="R59" i="7" s="1"/>
  <c r="Q56" i="7"/>
  <c r="Q59" i="7" s="1"/>
  <c r="P56" i="7"/>
  <c r="P59" i="7" s="1"/>
  <c r="O56" i="7"/>
  <c r="O59" i="7" s="1"/>
  <c r="N56" i="7"/>
  <c r="N59" i="7" s="1"/>
  <c r="M56" i="7"/>
  <c r="M59" i="7" s="1"/>
  <c r="L56" i="7"/>
  <c r="L59" i="7" s="1"/>
  <c r="K56" i="7"/>
  <c r="K59" i="7" s="1"/>
  <c r="J56" i="7"/>
  <c r="J59" i="7" s="1"/>
  <c r="I56" i="7"/>
  <c r="I59" i="7" s="1"/>
  <c r="H56" i="7"/>
  <c r="H59" i="7" s="1"/>
  <c r="G56" i="7"/>
  <c r="G59" i="7" s="1"/>
  <c r="F56" i="7"/>
  <c r="F59" i="7" s="1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Z50" i="7"/>
  <c r="Z53" i="7" s="1"/>
  <c r="Y50" i="7"/>
  <c r="Y53" i="7" s="1"/>
  <c r="X50" i="7"/>
  <c r="X53" i="7" s="1"/>
  <c r="W50" i="7"/>
  <c r="W53" i="7" s="1"/>
  <c r="V50" i="7"/>
  <c r="V53" i="7" s="1"/>
  <c r="U50" i="7"/>
  <c r="U53" i="7" s="1"/>
  <c r="T50" i="7"/>
  <c r="T53" i="7" s="1"/>
  <c r="S50" i="7"/>
  <c r="S53" i="7" s="1"/>
  <c r="R50" i="7"/>
  <c r="R53" i="7" s="1"/>
  <c r="Q50" i="7"/>
  <c r="Q53" i="7" s="1"/>
  <c r="P50" i="7"/>
  <c r="P53" i="7" s="1"/>
  <c r="O50" i="7"/>
  <c r="O53" i="7" s="1"/>
  <c r="N50" i="7"/>
  <c r="N53" i="7" s="1"/>
  <c r="M50" i="7"/>
  <c r="M53" i="7" s="1"/>
  <c r="L50" i="7"/>
  <c r="L53" i="7" s="1"/>
  <c r="K50" i="7"/>
  <c r="K53" i="7" s="1"/>
  <c r="J50" i="7"/>
  <c r="J53" i="7" s="1"/>
  <c r="I50" i="7"/>
  <c r="I53" i="7" s="1"/>
  <c r="H50" i="7"/>
  <c r="H53" i="7" s="1"/>
  <c r="G50" i="7"/>
  <c r="G53" i="7" s="1"/>
  <c r="F50" i="7"/>
  <c r="F53" i="7" s="1"/>
  <c r="Z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Z41" i="7"/>
  <c r="Z44" i="7" s="1"/>
  <c r="Y41" i="7"/>
  <c r="Y44" i="7" s="1"/>
  <c r="X41" i="7"/>
  <c r="X44" i="7" s="1"/>
  <c r="W41" i="7"/>
  <c r="W44" i="7" s="1"/>
  <c r="V41" i="7"/>
  <c r="V44" i="7" s="1"/>
  <c r="U41" i="7"/>
  <c r="U44" i="7" s="1"/>
  <c r="T41" i="7"/>
  <c r="T44" i="7" s="1"/>
  <c r="S41" i="7"/>
  <c r="S44" i="7" s="1"/>
  <c r="R41" i="7"/>
  <c r="R44" i="7" s="1"/>
  <c r="Q41" i="7"/>
  <c r="Q44" i="7" s="1"/>
  <c r="P41" i="7"/>
  <c r="P44" i="7" s="1"/>
  <c r="O41" i="7"/>
  <c r="O44" i="7" s="1"/>
  <c r="N41" i="7"/>
  <c r="N44" i="7" s="1"/>
  <c r="M41" i="7"/>
  <c r="M44" i="7" s="1"/>
  <c r="L41" i="7"/>
  <c r="L44" i="7" s="1"/>
  <c r="K41" i="7"/>
  <c r="K44" i="7" s="1"/>
  <c r="J41" i="7"/>
  <c r="J44" i="7" s="1"/>
  <c r="I41" i="7"/>
  <c r="I44" i="7" s="1"/>
  <c r="H41" i="7"/>
  <c r="H44" i="7" s="1"/>
  <c r="G41" i="7"/>
  <c r="G44" i="7" s="1"/>
  <c r="F41" i="7"/>
  <c r="F44" i="7" s="1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Z35" i="7"/>
  <c r="Z38" i="7" s="1"/>
  <c r="Y35" i="7"/>
  <c r="Y38" i="7" s="1"/>
  <c r="X35" i="7"/>
  <c r="X38" i="7" s="1"/>
  <c r="W35" i="7"/>
  <c r="W38" i="7" s="1"/>
  <c r="V35" i="7"/>
  <c r="V38" i="7" s="1"/>
  <c r="U35" i="7"/>
  <c r="U38" i="7" s="1"/>
  <c r="T35" i="7"/>
  <c r="T38" i="7" s="1"/>
  <c r="S35" i="7"/>
  <c r="S38" i="7" s="1"/>
  <c r="R35" i="7"/>
  <c r="R38" i="7" s="1"/>
  <c r="Q35" i="7"/>
  <c r="Q38" i="7" s="1"/>
  <c r="P35" i="7"/>
  <c r="P38" i="7" s="1"/>
  <c r="O35" i="7"/>
  <c r="O38" i="7" s="1"/>
  <c r="N35" i="7"/>
  <c r="N38" i="7" s="1"/>
  <c r="M35" i="7"/>
  <c r="M38" i="7" s="1"/>
  <c r="L35" i="7"/>
  <c r="L38" i="7" s="1"/>
  <c r="K35" i="7"/>
  <c r="K38" i="7" s="1"/>
  <c r="J35" i="7"/>
  <c r="J38" i="7" s="1"/>
  <c r="I35" i="7"/>
  <c r="I38" i="7" s="1"/>
  <c r="H35" i="7"/>
  <c r="H38" i="7" s="1"/>
  <c r="G35" i="7"/>
  <c r="G38" i="7" s="1"/>
  <c r="F35" i="7"/>
  <c r="F38" i="7" s="1"/>
  <c r="Z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Z26" i="7"/>
  <c r="Z29" i="7" s="1"/>
  <c r="Y26" i="7"/>
  <c r="Y29" i="7" s="1"/>
  <c r="X26" i="7"/>
  <c r="X29" i="7" s="1"/>
  <c r="W26" i="7"/>
  <c r="W29" i="7" s="1"/>
  <c r="V26" i="7"/>
  <c r="V29" i="7" s="1"/>
  <c r="U26" i="7"/>
  <c r="U29" i="7" s="1"/>
  <c r="T26" i="7"/>
  <c r="T29" i="7" s="1"/>
  <c r="S26" i="7"/>
  <c r="S29" i="7" s="1"/>
  <c r="R26" i="7"/>
  <c r="R29" i="7" s="1"/>
  <c r="Q26" i="7"/>
  <c r="Q29" i="7" s="1"/>
  <c r="P26" i="7"/>
  <c r="P29" i="7" s="1"/>
  <c r="O26" i="7"/>
  <c r="O29" i="7" s="1"/>
  <c r="N26" i="7"/>
  <c r="N29" i="7" s="1"/>
  <c r="M26" i="7"/>
  <c r="M29" i="7" s="1"/>
  <c r="L26" i="7"/>
  <c r="L29" i="7" s="1"/>
  <c r="K26" i="7"/>
  <c r="K29" i="7" s="1"/>
  <c r="J26" i="7"/>
  <c r="J29" i="7" s="1"/>
  <c r="I26" i="7"/>
  <c r="I29" i="7" s="1"/>
  <c r="H26" i="7"/>
  <c r="H29" i="7" s="1"/>
  <c r="G26" i="7"/>
  <c r="G29" i="7" s="1"/>
  <c r="F26" i="7"/>
  <c r="F29" i="7" s="1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Z20" i="7"/>
  <c r="Z23" i="7" s="1"/>
  <c r="Z30" i="7" s="1"/>
  <c r="Y20" i="7"/>
  <c r="Y23" i="7" s="1"/>
  <c r="Y30" i="7" s="1"/>
  <c r="X20" i="7"/>
  <c r="X23" i="7" s="1"/>
  <c r="X30" i="7" s="1"/>
  <c r="W20" i="7"/>
  <c r="W23" i="7" s="1"/>
  <c r="W30" i="7" s="1"/>
  <c r="V20" i="7"/>
  <c r="V23" i="7" s="1"/>
  <c r="V30" i="7" s="1"/>
  <c r="U20" i="7"/>
  <c r="U23" i="7" s="1"/>
  <c r="U30" i="7" s="1"/>
  <c r="T20" i="7"/>
  <c r="T23" i="7" s="1"/>
  <c r="T30" i="7" s="1"/>
  <c r="S20" i="7"/>
  <c r="S23" i="7" s="1"/>
  <c r="S30" i="7" s="1"/>
  <c r="R20" i="7"/>
  <c r="R23" i="7" s="1"/>
  <c r="R30" i="7" s="1"/>
  <c r="Q20" i="7"/>
  <c r="Q23" i="7" s="1"/>
  <c r="Q30" i="7" s="1"/>
  <c r="P20" i="7"/>
  <c r="P23" i="7" s="1"/>
  <c r="P30" i="7" s="1"/>
  <c r="O20" i="7"/>
  <c r="O23" i="7" s="1"/>
  <c r="O30" i="7" s="1"/>
  <c r="N20" i="7"/>
  <c r="N23" i="7" s="1"/>
  <c r="N30" i="7" s="1"/>
  <c r="M20" i="7"/>
  <c r="M23" i="7" s="1"/>
  <c r="M30" i="7" s="1"/>
  <c r="L20" i="7"/>
  <c r="L23" i="7" s="1"/>
  <c r="L30" i="7" s="1"/>
  <c r="K20" i="7"/>
  <c r="K23" i="7" s="1"/>
  <c r="K30" i="7" s="1"/>
  <c r="J20" i="7"/>
  <c r="J23" i="7" s="1"/>
  <c r="J30" i="7" s="1"/>
  <c r="I20" i="7"/>
  <c r="I23" i="7" s="1"/>
  <c r="I30" i="7" s="1"/>
  <c r="H20" i="7"/>
  <c r="H23" i="7" s="1"/>
  <c r="H30" i="7" s="1"/>
  <c r="G20" i="7"/>
  <c r="G23" i="7" s="1"/>
  <c r="G30" i="7" s="1"/>
  <c r="F20" i="7"/>
  <c r="F23" i="7" s="1"/>
  <c r="F30" i="7" s="1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G78" i="6"/>
  <c r="G77" i="6"/>
  <c r="AC75" i="6"/>
  <c r="AB75" i="6"/>
  <c r="AA74" i="6"/>
  <c r="AA75" i="6" s="1"/>
  <c r="Y74" i="6"/>
  <c r="H74" i="6"/>
  <c r="Z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G73" i="6"/>
  <c r="F73" i="6"/>
  <c r="Z71" i="6"/>
  <c r="Z74" i="6" s="1"/>
  <c r="X71" i="6"/>
  <c r="X74" i="6" s="1"/>
  <c r="W71" i="6"/>
  <c r="W74" i="6" s="1"/>
  <c r="V71" i="6"/>
  <c r="V74" i="6" s="1"/>
  <c r="U71" i="6"/>
  <c r="U74" i="6" s="1"/>
  <c r="T71" i="6"/>
  <c r="T74" i="6" s="1"/>
  <c r="S71" i="6"/>
  <c r="S74" i="6" s="1"/>
  <c r="R71" i="6"/>
  <c r="R74" i="6" s="1"/>
  <c r="Q71" i="6"/>
  <c r="Q74" i="6" s="1"/>
  <c r="P71" i="6"/>
  <c r="P74" i="6" s="1"/>
  <c r="O71" i="6"/>
  <c r="O74" i="6" s="1"/>
  <c r="N71" i="6"/>
  <c r="N74" i="6" s="1"/>
  <c r="M71" i="6"/>
  <c r="M74" i="6" s="1"/>
  <c r="L71" i="6"/>
  <c r="L74" i="6" s="1"/>
  <c r="K71" i="6"/>
  <c r="K74" i="6" s="1"/>
  <c r="J71" i="6"/>
  <c r="J74" i="6" s="1"/>
  <c r="I71" i="6"/>
  <c r="I74" i="6" s="1"/>
  <c r="G71" i="6"/>
  <c r="G74" i="6" s="1"/>
  <c r="F71" i="6"/>
  <c r="F74" i="6" s="1"/>
  <c r="Y68" i="6"/>
  <c r="Y75" i="6" s="1"/>
  <c r="H68" i="6"/>
  <c r="H75" i="6" s="1"/>
  <c r="Z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G67" i="6"/>
  <c r="F67" i="6"/>
  <c r="Z65" i="6"/>
  <c r="Z68" i="6" s="1"/>
  <c r="Z75" i="6" s="1"/>
  <c r="X65" i="6"/>
  <c r="X68" i="6" s="1"/>
  <c r="X75" i="6" s="1"/>
  <c r="W65" i="6"/>
  <c r="W68" i="6" s="1"/>
  <c r="W75" i="6" s="1"/>
  <c r="V65" i="6"/>
  <c r="V68" i="6" s="1"/>
  <c r="V75" i="6" s="1"/>
  <c r="U65" i="6"/>
  <c r="U68" i="6" s="1"/>
  <c r="U75" i="6" s="1"/>
  <c r="T65" i="6"/>
  <c r="T68" i="6" s="1"/>
  <c r="T75" i="6" s="1"/>
  <c r="S65" i="6"/>
  <c r="S68" i="6" s="1"/>
  <c r="S75" i="6" s="1"/>
  <c r="R65" i="6"/>
  <c r="R68" i="6" s="1"/>
  <c r="R75" i="6" s="1"/>
  <c r="Q65" i="6"/>
  <c r="Q68" i="6" s="1"/>
  <c r="Q75" i="6" s="1"/>
  <c r="P65" i="6"/>
  <c r="P68" i="6" s="1"/>
  <c r="P75" i="6" s="1"/>
  <c r="O65" i="6"/>
  <c r="O68" i="6" s="1"/>
  <c r="O75" i="6" s="1"/>
  <c r="N65" i="6"/>
  <c r="N68" i="6" s="1"/>
  <c r="N75" i="6" s="1"/>
  <c r="M65" i="6"/>
  <c r="M68" i="6" s="1"/>
  <c r="M75" i="6" s="1"/>
  <c r="L65" i="6"/>
  <c r="L68" i="6" s="1"/>
  <c r="L75" i="6" s="1"/>
  <c r="K65" i="6"/>
  <c r="K68" i="6" s="1"/>
  <c r="K75" i="6" s="1"/>
  <c r="J65" i="6"/>
  <c r="J68" i="6" s="1"/>
  <c r="J75" i="6" s="1"/>
  <c r="I65" i="6"/>
  <c r="I68" i="6" s="1"/>
  <c r="I75" i="6" s="1"/>
  <c r="G65" i="6"/>
  <c r="G68" i="6" s="1"/>
  <c r="G75" i="6" s="1"/>
  <c r="F65" i="6"/>
  <c r="F68" i="6" s="1"/>
  <c r="F75" i="6" s="1"/>
  <c r="Z58" i="6"/>
  <c r="X58" i="6"/>
  <c r="W58" i="6"/>
  <c r="V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Z56" i="6"/>
  <c r="Z59" i="6" s="1"/>
  <c r="Y56" i="6"/>
  <c r="Y59" i="6" s="1"/>
  <c r="X56" i="6"/>
  <c r="X59" i="6" s="1"/>
  <c r="W56" i="6"/>
  <c r="W59" i="6" s="1"/>
  <c r="V56" i="6"/>
  <c r="V59" i="6" s="1"/>
  <c r="U56" i="6"/>
  <c r="U59" i="6" s="1"/>
  <c r="T56" i="6"/>
  <c r="T59" i="6" s="1"/>
  <c r="S56" i="6"/>
  <c r="S59" i="6" s="1"/>
  <c r="R56" i="6"/>
  <c r="R59" i="6" s="1"/>
  <c r="Q56" i="6"/>
  <c r="Q59" i="6" s="1"/>
  <c r="P56" i="6"/>
  <c r="P59" i="6" s="1"/>
  <c r="O56" i="6"/>
  <c r="O59" i="6" s="1"/>
  <c r="N56" i="6"/>
  <c r="N59" i="6" s="1"/>
  <c r="M56" i="6"/>
  <c r="M59" i="6" s="1"/>
  <c r="L56" i="6"/>
  <c r="L59" i="6" s="1"/>
  <c r="K56" i="6"/>
  <c r="K59" i="6" s="1"/>
  <c r="J56" i="6"/>
  <c r="J59" i="6" s="1"/>
  <c r="I56" i="6"/>
  <c r="I59" i="6" s="1"/>
  <c r="H56" i="6"/>
  <c r="H59" i="6" s="1"/>
  <c r="G56" i="6"/>
  <c r="G59" i="6" s="1"/>
  <c r="F56" i="6"/>
  <c r="F59" i="6" s="1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Z50" i="6"/>
  <c r="Z53" i="6" s="1"/>
  <c r="Y50" i="6"/>
  <c r="Y53" i="6" s="1"/>
  <c r="X50" i="6"/>
  <c r="X53" i="6" s="1"/>
  <c r="W50" i="6"/>
  <c r="W53" i="6" s="1"/>
  <c r="V50" i="6"/>
  <c r="V53" i="6" s="1"/>
  <c r="U50" i="6"/>
  <c r="U53" i="6" s="1"/>
  <c r="T50" i="6"/>
  <c r="T53" i="6" s="1"/>
  <c r="S50" i="6"/>
  <c r="S53" i="6" s="1"/>
  <c r="R50" i="6"/>
  <c r="R53" i="6" s="1"/>
  <c r="Q50" i="6"/>
  <c r="Q53" i="6" s="1"/>
  <c r="P50" i="6"/>
  <c r="P53" i="6" s="1"/>
  <c r="O50" i="6"/>
  <c r="O53" i="6" s="1"/>
  <c r="N50" i="6"/>
  <c r="N53" i="6" s="1"/>
  <c r="M50" i="6"/>
  <c r="M53" i="6" s="1"/>
  <c r="L50" i="6"/>
  <c r="L53" i="6" s="1"/>
  <c r="K50" i="6"/>
  <c r="K53" i="6" s="1"/>
  <c r="J50" i="6"/>
  <c r="J53" i="6" s="1"/>
  <c r="I50" i="6"/>
  <c r="I53" i="6" s="1"/>
  <c r="H50" i="6"/>
  <c r="H53" i="6" s="1"/>
  <c r="G50" i="6"/>
  <c r="G53" i="6" s="1"/>
  <c r="F50" i="6"/>
  <c r="F53" i="6" s="1"/>
  <c r="Z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Z41" i="6"/>
  <c r="Z44" i="6" s="1"/>
  <c r="Y41" i="6"/>
  <c r="Y44" i="6" s="1"/>
  <c r="X41" i="6"/>
  <c r="X44" i="6" s="1"/>
  <c r="W41" i="6"/>
  <c r="W44" i="6" s="1"/>
  <c r="V41" i="6"/>
  <c r="V44" i="6" s="1"/>
  <c r="U41" i="6"/>
  <c r="U44" i="6" s="1"/>
  <c r="T41" i="6"/>
  <c r="T44" i="6" s="1"/>
  <c r="S41" i="6"/>
  <c r="S44" i="6" s="1"/>
  <c r="R41" i="6"/>
  <c r="R44" i="6" s="1"/>
  <c r="Q41" i="6"/>
  <c r="Q44" i="6" s="1"/>
  <c r="P41" i="6"/>
  <c r="P44" i="6" s="1"/>
  <c r="O41" i="6"/>
  <c r="O44" i="6" s="1"/>
  <c r="N41" i="6"/>
  <c r="N44" i="6" s="1"/>
  <c r="M41" i="6"/>
  <c r="M44" i="6" s="1"/>
  <c r="L41" i="6"/>
  <c r="L44" i="6" s="1"/>
  <c r="K41" i="6"/>
  <c r="K44" i="6" s="1"/>
  <c r="J41" i="6"/>
  <c r="J44" i="6" s="1"/>
  <c r="I41" i="6"/>
  <c r="I44" i="6" s="1"/>
  <c r="H41" i="6"/>
  <c r="H44" i="6" s="1"/>
  <c r="G41" i="6"/>
  <c r="G44" i="6" s="1"/>
  <c r="F41" i="6"/>
  <c r="F44" i="6" s="1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Z35" i="6"/>
  <c r="Z38" i="6" s="1"/>
  <c r="Y35" i="6"/>
  <c r="Y38" i="6" s="1"/>
  <c r="X35" i="6"/>
  <c r="X38" i="6" s="1"/>
  <c r="W35" i="6"/>
  <c r="W38" i="6" s="1"/>
  <c r="V35" i="6"/>
  <c r="V38" i="6" s="1"/>
  <c r="U35" i="6"/>
  <c r="U38" i="6" s="1"/>
  <c r="T35" i="6"/>
  <c r="T38" i="6" s="1"/>
  <c r="S35" i="6"/>
  <c r="S38" i="6" s="1"/>
  <c r="R35" i="6"/>
  <c r="R38" i="6" s="1"/>
  <c r="Q35" i="6"/>
  <c r="Q38" i="6" s="1"/>
  <c r="P35" i="6"/>
  <c r="P38" i="6" s="1"/>
  <c r="O35" i="6"/>
  <c r="O38" i="6" s="1"/>
  <c r="N35" i="6"/>
  <c r="N38" i="6" s="1"/>
  <c r="M35" i="6"/>
  <c r="M38" i="6" s="1"/>
  <c r="L35" i="6"/>
  <c r="L38" i="6" s="1"/>
  <c r="K35" i="6"/>
  <c r="K38" i="6" s="1"/>
  <c r="J35" i="6"/>
  <c r="J38" i="6" s="1"/>
  <c r="I35" i="6"/>
  <c r="I38" i="6" s="1"/>
  <c r="H35" i="6"/>
  <c r="H38" i="6" s="1"/>
  <c r="G35" i="6"/>
  <c r="G38" i="6" s="1"/>
  <c r="F35" i="6"/>
  <c r="F38" i="6" s="1"/>
  <c r="Z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Z26" i="6"/>
  <c r="Z29" i="6" s="1"/>
  <c r="Y26" i="6"/>
  <c r="Y29" i="6" s="1"/>
  <c r="X26" i="6"/>
  <c r="X29" i="6" s="1"/>
  <c r="W26" i="6"/>
  <c r="W29" i="6" s="1"/>
  <c r="V26" i="6"/>
  <c r="V29" i="6" s="1"/>
  <c r="U26" i="6"/>
  <c r="U29" i="6" s="1"/>
  <c r="T26" i="6"/>
  <c r="T29" i="6" s="1"/>
  <c r="S26" i="6"/>
  <c r="S29" i="6" s="1"/>
  <c r="R26" i="6"/>
  <c r="R29" i="6" s="1"/>
  <c r="Q26" i="6"/>
  <c r="Q29" i="6" s="1"/>
  <c r="P26" i="6"/>
  <c r="P29" i="6" s="1"/>
  <c r="O26" i="6"/>
  <c r="O29" i="6" s="1"/>
  <c r="N26" i="6"/>
  <c r="N29" i="6" s="1"/>
  <c r="M26" i="6"/>
  <c r="M29" i="6" s="1"/>
  <c r="L26" i="6"/>
  <c r="L29" i="6" s="1"/>
  <c r="K26" i="6"/>
  <c r="K29" i="6" s="1"/>
  <c r="J26" i="6"/>
  <c r="J29" i="6" s="1"/>
  <c r="I26" i="6"/>
  <c r="I29" i="6" s="1"/>
  <c r="H26" i="6"/>
  <c r="H29" i="6" s="1"/>
  <c r="G26" i="6"/>
  <c r="G29" i="6" s="1"/>
  <c r="F26" i="6"/>
  <c r="F29" i="6" s="1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Z20" i="6"/>
  <c r="Z23" i="6" s="1"/>
  <c r="Z30" i="6" s="1"/>
  <c r="Y20" i="6"/>
  <c r="Y23" i="6" s="1"/>
  <c r="Y30" i="6" s="1"/>
  <c r="X20" i="6"/>
  <c r="X23" i="6" s="1"/>
  <c r="X30" i="6" s="1"/>
  <c r="W20" i="6"/>
  <c r="W23" i="6" s="1"/>
  <c r="W30" i="6" s="1"/>
  <c r="V20" i="6"/>
  <c r="V23" i="6" s="1"/>
  <c r="V30" i="6" s="1"/>
  <c r="U20" i="6"/>
  <c r="U23" i="6" s="1"/>
  <c r="U30" i="6" s="1"/>
  <c r="T20" i="6"/>
  <c r="T23" i="6" s="1"/>
  <c r="T30" i="6" s="1"/>
  <c r="S20" i="6"/>
  <c r="S23" i="6" s="1"/>
  <c r="S30" i="6" s="1"/>
  <c r="R20" i="6"/>
  <c r="R23" i="6" s="1"/>
  <c r="R30" i="6" s="1"/>
  <c r="Q20" i="6"/>
  <c r="Q23" i="6" s="1"/>
  <c r="Q30" i="6" s="1"/>
  <c r="P20" i="6"/>
  <c r="P23" i="6" s="1"/>
  <c r="P30" i="6" s="1"/>
  <c r="O20" i="6"/>
  <c r="O23" i="6" s="1"/>
  <c r="O30" i="6" s="1"/>
  <c r="N20" i="6"/>
  <c r="N23" i="6" s="1"/>
  <c r="N30" i="6" s="1"/>
  <c r="M20" i="6"/>
  <c r="M23" i="6" s="1"/>
  <c r="M30" i="6" s="1"/>
  <c r="L20" i="6"/>
  <c r="L23" i="6" s="1"/>
  <c r="L30" i="6" s="1"/>
  <c r="K20" i="6"/>
  <c r="K23" i="6" s="1"/>
  <c r="K30" i="6" s="1"/>
  <c r="J20" i="6"/>
  <c r="J23" i="6" s="1"/>
  <c r="J30" i="6" s="1"/>
  <c r="I20" i="6"/>
  <c r="I23" i="6" s="1"/>
  <c r="I30" i="6" s="1"/>
  <c r="H20" i="6"/>
  <c r="H23" i="6" s="1"/>
  <c r="H30" i="6" s="1"/>
  <c r="G20" i="6"/>
  <c r="G23" i="6" s="1"/>
  <c r="G30" i="6" s="1"/>
  <c r="F20" i="6"/>
  <c r="F23" i="6" s="1"/>
  <c r="F30" i="6" s="1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F10" i="5"/>
  <c r="G78" i="5"/>
  <c r="G77" i="5"/>
  <c r="AC75" i="5"/>
  <c r="AB75" i="5"/>
  <c r="AA74" i="5"/>
  <c r="AA75" i="5" s="1"/>
  <c r="Y74" i="5"/>
  <c r="H74" i="5"/>
  <c r="Z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G73" i="5"/>
  <c r="F73" i="5"/>
  <c r="Z71" i="5"/>
  <c r="Z74" i="5" s="1"/>
  <c r="X71" i="5"/>
  <c r="X74" i="5" s="1"/>
  <c r="W71" i="5"/>
  <c r="W74" i="5" s="1"/>
  <c r="V71" i="5"/>
  <c r="V74" i="5" s="1"/>
  <c r="U71" i="5"/>
  <c r="U74" i="5" s="1"/>
  <c r="T71" i="5"/>
  <c r="T74" i="5" s="1"/>
  <c r="S71" i="5"/>
  <c r="S74" i="5" s="1"/>
  <c r="R71" i="5"/>
  <c r="R74" i="5" s="1"/>
  <c r="Q71" i="5"/>
  <c r="Q74" i="5" s="1"/>
  <c r="P71" i="5"/>
  <c r="P74" i="5" s="1"/>
  <c r="O71" i="5"/>
  <c r="O74" i="5" s="1"/>
  <c r="N71" i="5"/>
  <c r="N74" i="5" s="1"/>
  <c r="M71" i="5"/>
  <c r="M74" i="5" s="1"/>
  <c r="L71" i="5"/>
  <c r="L74" i="5" s="1"/>
  <c r="K71" i="5"/>
  <c r="K74" i="5" s="1"/>
  <c r="J71" i="5"/>
  <c r="J74" i="5" s="1"/>
  <c r="I71" i="5"/>
  <c r="I74" i="5" s="1"/>
  <c r="G71" i="5"/>
  <c r="G74" i="5" s="1"/>
  <c r="F71" i="5"/>
  <c r="F74" i="5" s="1"/>
  <c r="Y68" i="5"/>
  <c r="Y75" i="5" s="1"/>
  <c r="H68" i="5"/>
  <c r="H75" i="5" s="1"/>
  <c r="Z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G67" i="5"/>
  <c r="F67" i="5"/>
  <c r="Z65" i="5"/>
  <c r="Z68" i="5" s="1"/>
  <c r="Z75" i="5" s="1"/>
  <c r="X65" i="5"/>
  <c r="X68" i="5" s="1"/>
  <c r="X75" i="5" s="1"/>
  <c r="W65" i="5"/>
  <c r="W68" i="5" s="1"/>
  <c r="W75" i="5" s="1"/>
  <c r="V65" i="5"/>
  <c r="V68" i="5" s="1"/>
  <c r="V75" i="5" s="1"/>
  <c r="U65" i="5"/>
  <c r="U68" i="5" s="1"/>
  <c r="U75" i="5" s="1"/>
  <c r="T65" i="5"/>
  <c r="T68" i="5" s="1"/>
  <c r="T75" i="5" s="1"/>
  <c r="S65" i="5"/>
  <c r="S68" i="5" s="1"/>
  <c r="S75" i="5" s="1"/>
  <c r="R65" i="5"/>
  <c r="R68" i="5" s="1"/>
  <c r="R75" i="5" s="1"/>
  <c r="Q65" i="5"/>
  <c r="Q68" i="5" s="1"/>
  <c r="Q75" i="5" s="1"/>
  <c r="P65" i="5"/>
  <c r="P68" i="5" s="1"/>
  <c r="P75" i="5" s="1"/>
  <c r="O65" i="5"/>
  <c r="O68" i="5" s="1"/>
  <c r="O75" i="5" s="1"/>
  <c r="N65" i="5"/>
  <c r="N68" i="5" s="1"/>
  <c r="N75" i="5" s="1"/>
  <c r="M65" i="5"/>
  <c r="M68" i="5" s="1"/>
  <c r="M75" i="5" s="1"/>
  <c r="L65" i="5"/>
  <c r="L68" i="5" s="1"/>
  <c r="L75" i="5" s="1"/>
  <c r="K65" i="5"/>
  <c r="K68" i="5" s="1"/>
  <c r="K75" i="5" s="1"/>
  <c r="J65" i="5"/>
  <c r="J68" i="5" s="1"/>
  <c r="J75" i="5" s="1"/>
  <c r="I65" i="5"/>
  <c r="I68" i="5" s="1"/>
  <c r="I75" i="5" s="1"/>
  <c r="G65" i="5"/>
  <c r="G68" i="5" s="1"/>
  <c r="G75" i="5" s="1"/>
  <c r="F65" i="5"/>
  <c r="F68" i="5" s="1"/>
  <c r="F75" i="5" s="1"/>
  <c r="Z58" i="5"/>
  <c r="X58" i="5"/>
  <c r="W58" i="5"/>
  <c r="V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Z56" i="5"/>
  <c r="Z59" i="5" s="1"/>
  <c r="Y56" i="5"/>
  <c r="Y59" i="5" s="1"/>
  <c r="X56" i="5"/>
  <c r="X59" i="5" s="1"/>
  <c r="W56" i="5"/>
  <c r="W59" i="5" s="1"/>
  <c r="V56" i="5"/>
  <c r="V59" i="5" s="1"/>
  <c r="U56" i="5"/>
  <c r="U59" i="5" s="1"/>
  <c r="T56" i="5"/>
  <c r="T59" i="5" s="1"/>
  <c r="S56" i="5"/>
  <c r="S59" i="5" s="1"/>
  <c r="R56" i="5"/>
  <c r="R59" i="5" s="1"/>
  <c r="Q56" i="5"/>
  <c r="Q59" i="5" s="1"/>
  <c r="P56" i="5"/>
  <c r="P59" i="5" s="1"/>
  <c r="O56" i="5"/>
  <c r="O59" i="5" s="1"/>
  <c r="N56" i="5"/>
  <c r="N59" i="5" s="1"/>
  <c r="M56" i="5"/>
  <c r="M59" i="5" s="1"/>
  <c r="L56" i="5"/>
  <c r="L59" i="5" s="1"/>
  <c r="K56" i="5"/>
  <c r="K59" i="5" s="1"/>
  <c r="J56" i="5"/>
  <c r="J59" i="5" s="1"/>
  <c r="I56" i="5"/>
  <c r="I59" i="5" s="1"/>
  <c r="H56" i="5"/>
  <c r="H59" i="5" s="1"/>
  <c r="G56" i="5"/>
  <c r="G59" i="5" s="1"/>
  <c r="F56" i="5"/>
  <c r="F59" i="5" s="1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Z50" i="5"/>
  <c r="Z53" i="5" s="1"/>
  <c r="Y50" i="5"/>
  <c r="Y53" i="5" s="1"/>
  <c r="X50" i="5"/>
  <c r="X53" i="5" s="1"/>
  <c r="W50" i="5"/>
  <c r="W53" i="5" s="1"/>
  <c r="V50" i="5"/>
  <c r="V53" i="5" s="1"/>
  <c r="U50" i="5"/>
  <c r="U53" i="5" s="1"/>
  <c r="T50" i="5"/>
  <c r="T53" i="5" s="1"/>
  <c r="S50" i="5"/>
  <c r="S53" i="5" s="1"/>
  <c r="R50" i="5"/>
  <c r="R53" i="5" s="1"/>
  <c r="Q50" i="5"/>
  <c r="Q53" i="5" s="1"/>
  <c r="P50" i="5"/>
  <c r="P53" i="5" s="1"/>
  <c r="O50" i="5"/>
  <c r="O53" i="5" s="1"/>
  <c r="N50" i="5"/>
  <c r="N53" i="5" s="1"/>
  <c r="M50" i="5"/>
  <c r="M53" i="5" s="1"/>
  <c r="L50" i="5"/>
  <c r="L53" i="5" s="1"/>
  <c r="K50" i="5"/>
  <c r="K53" i="5" s="1"/>
  <c r="J50" i="5"/>
  <c r="J53" i="5" s="1"/>
  <c r="I50" i="5"/>
  <c r="I53" i="5" s="1"/>
  <c r="H50" i="5"/>
  <c r="H53" i="5" s="1"/>
  <c r="G50" i="5"/>
  <c r="G53" i="5" s="1"/>
  <c r="F50" i="5"/>
  <c r="F53" i="5" s="1"/>
  <c r="Z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Z41" i="5"/>
  <c r="Z44" i="5" s="1"/>
  <c r="Y41" i="5"/>
  <c r="Y44" i="5" s="1"/>
  <c r="X41" i="5"/>
  <c r="X44" i="5" s="1"/>
  <c r="W41" i="5"/>
  <c r="W44" i="5" s="1"/>
  <c r="V41" i="5"/>
  <c r="V44" i="5" s="1"/>
  <c r="U41" i="5"/>
  <c r="U44" i="5" s="1"/>
  <c r="T41" i="5"/>
  <c r="T44" i="5" s="1"/>
  <c r="S41" i="5"/>
  <c r="S44" i="5" s="1"/>
  <c r="R41" i="5"/>
  <c r="R44" i="5" s="1"/>
  <c r="Q41" i="5"/>
  <c r="Q44" i="5" s="1"/>
  <c r="P41" i="5"/>
  <c r="P44" i="5" s="1"/>
  <c r="O41" i="5"/>
  <c r="O44" i="5" s="1"/>
  <c r="N41" i="5"/>
  <c r="N44" i="5" s="1"/>
  <c r="M41" i="5"/>
  <c r="M44" i="5" s="1"/>
  <c r="L41" i="5"/>
  <c r="L44" i="5" s="1"/>
  <c r="K41" i="5"/>
  <c r="K44" i="5" s="1"/>
  <c r="J41" i="5"/>
  <c r="J44" i="5" s="1"/>
  <c r="I41" i="5"/>
  <c r="I44" i="5" s="1"/>
  <c r="H41" i="5"/>
  <c r="H44" i="5" s="1"/>
  <c r="G41" i="5"/>
  <c r="G44" i="5" s="1"/>
  <c r="F41" i="5"/>
  <c r="F44" i="5" s="1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Z35" i="5"/>
  <c r="Z38" i="5" s="1"/>
  <c r="Y35" i="5"/>
  <c r="Y38" i="5" s="1"/>
  <c r="X35" i="5"/>
  <c r="X38" i="5" s="1"/>
  <c r="W35" i="5"/>
  <c r="W38" i="5" s="1"/>
  <c r="V35" i="5"/>
  <c r="V38" i="5" s="1"/>
  <c r="U35" i="5"/>
  <c r="U38" i="5" s="1"/>
  <c r="T35" i="5"/>
  <c r="T38" i="5" s="1"/>
  <c r="S35" i="5"/>
  <c r="S38" i="5" s="1"/>
  <c r="R35" i="5"/>
  <c r="R38" i="5" s="1"/>
  <c r="Q35" i="5"/>
  <c r="Q38" i="5" s="1"/>
  <c r="P35" i="5"/>
  <c r="P38" i="5" s="1"/>
  <c r="O35" i="5"/>
  <c r="O38" i="5" s="1"/>
  <c r="N35" i="5"/>
  <c r="N38" i="5" s="1"/>
  <c r="M35" i="5"/>
  <c r="M38" i="5" s="1"/>
  <c r="L35" i="5"/>
  <c r="L38" i="5" s="1"/>
  <c r="K35" i="5"/>
  <c r="K38" i="5" s="1"/>
  <c r="J35" i="5"/>
  <c r="J38" i="5" s="1"/>
  <c r="I35" i="5"/>
  <c r="I38" i="5" s="1"/>
  <c r="H35" i="5"/>
  <c r="H38" i="5" s="1"/>
  <c r="G35" i="5"/>
  <c r="G38" i="5" s="1"/>
  <c r="F35" i="5"/>
  <c r="F38" i="5" s="1"/>
  <c r="Z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Z26" i="5"/>
  <c r="Z29" i="5" s="1"/>
  <c r="Y26" i="5"/>
  <c r="Y29" i="5" s="1"/>
  <c r="X26" i="5"/>
  <c r="X29" i="5" s="1"/>
  <c r="W26" i="5"/>
  <c r="W29" i="5" s="1"/>
  <c r="V26" i="5"/>
  <c r="V29" i="5" s="1"/>
  <c r="U26" i="5"/>
  <c r="U29" i="5" s="1"/>
  <c r="T26" i="5"/>
  <c r="T29" i="5" s="1"/>
  <c r="S26" i="5"/>
  <c r="S29" i="5" s="1"/>
  <c r="R26" i="5"/>
  <c r="R29" i="5" s="1"/>
  <c r="Q26" i="5"/>
  <c r="Q29" i="5" s="1"/>
  <c r="P26" i="5"/>
  <c r="P29" i="5" s="1"/>
  <c r="O26" i="5"/>
  <c r="O29" i="5" s="1"/>
  <c r="N26" i="5"/>
  <c r="N29" i="5" s="1"/>
  <c r="M26" i="5"/>
  <c r="M29" i="5" s="1"/>
  <c r="L26" i="5"/>
  <c r="L29" i="5" s="1"/>
  <c r="K26" i="5"/>
  <c r="K29" i="5" s="1"/>
  <c r="J26" i="5"/>
  <c r="J29" i="5" s="1"/>
  <c r="I26" i="5"/>
  <c r="I29" i="5" s="1"/>
  <c r="H26" i="5"/>
  <c r="H29" i="5" s="1"/>
  <c r="G26" i="5"/>
  <c r="G29" i="5" s="1"/>
  <c r="F26" i="5"/>
  <c r="F29" i="5" s="1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Z20" i="5"/>
  <c r="Z23" i="5" s="1"/>
  <c r="Z30" i="5" s="1"/>
  <c r="Y20" i="5"/>
  <c r="Y23" i="5" s="1"/>
  <c r="Y30" i="5" s="1"/>
  <c r="X20" i="5"/>
  <c r="X23" i="5" s="1"/>
  <c r="X30" i="5" s="1"/>
  <c r="W20" i="5"/>
  <c r="W23" i="5" s="1"/>
  <c r="W30" i="5" s="1"/>
  <c r="V20" i="5"/>
  <c r="V23" i="5" s="1"/>
  <c r="V30" i="5" s="1"/>
  <c r="U20" i="5"/>
  <c r="U23" i="5" s="1"/>
  <c r="U30" i="5" s="1"/>
  <c r="T20" i="5"/>
  <c r="T23" i="5" s="1"/>
  <c r="T30" i="5" s="1"/>
  <c r="S20" i="5"/>
  <c r="S23" i="5" s="1"/>
  <c r="S30" i="5" s="1"/>
  <c r="R20" i="5"/>
  <c r="R23" i="5" s="1"/>
  <c r="R30" i="5" s="1"/>
  <c r="Q20" i="5"/>
  <c r="Q23" i="5" s="1"/>
  <c r="Q30" i="5" s="1"/>
  <c r="P20" i="5"/>
  <c r="P23" i="5" s="1"/>
  <c r="P30" i="5" s="1"/>
  <c r="O20" i="5"/>
  <c r="O23" i="5" s="1"/>
  <c r="O30" i="5" s="1"/>
  <c r="N20" i="5"/>
  <c r="N23" i="5" s="1"/>
  <c r="N30" i="5" s="1"/>
  <c r="M20" i="5"/>
  <c r="M23" i="5" s="1"/>
  <c r="M30" i="5" s="1"/>
  <c r="L20" i="5"/>
  <c r="L23" i="5" s="1"/>
  <c r="L30" i="5" s="1"/>
  <c r="K20" i="5"/>
  <c r="K23" i="5" s="1"/>
  <c r="K30" i="5" s="1"/>
  <c r="J20" i="5"/>
  <c r="J23" i="5" s="1"/>
  <c r="J30" i="5" s="1"/>
  <c r="I20" i="5"/>
  <c r="I23" i="5" s="1"/>
  <c r="I30" i="5" s="1"/>
  <c r="H20" i="5"/>
  <c r="H23" i="5" s="1"/>
  <c r="H30" i="5" s="1"/>
  <c r="G20" i="5"/>
  <c r="G23" i="5" s="1"/>
  <c r="G30" i="5" s="1"/>
  <c r="F20" i="5"/>
  <c r="F23" i="5" s="1"/>
  <c r="F30" i="5" s="1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Z13" i="8" l="1"/>
  <c r="Z14" i="8" s="1"/>
  <c r="Z15" i="8" s="1"/>
  <c r="Y13" i="8"/>
  <c r="Y14" i="8" s="1"/>
  <c r="Y15" i="8" s="1"/>
  <c r="X13" i="8"/>
  <c r="X14" i="8" s="1"/>
  <c r="X15" i="8" s="1"/>
  <c r="W13" i="8"/>
  <c r="W14" i="8" s="1"/>
  <c r="W15" i="8" s="1"/>
  <c r="V13" i="8"/>
  <c r="V14" i="8" s="1"/>
  <c r="V15" i="8" s="1"/>
  <c r="U13" i="8"/>
  <c r="U14" i="8" s="1"/>
  <c r="U15" i="8" s="1"/>
  <c r="T13" i="8"/>
  <c r="T14" i="8" s="1"/>
  <c r="T15" i="8" s="1"/>
  <c r="S13" i="8"/>
  <c r="S14" i="8" s="1"/>
  <c r="S15" i="8" s="1"/>
  <c r="R13" i="8"/>
  <c r="R14" i="8" s="1"/>
  <c r="R15" i="8" s="1"/>
  <c r="Q13" i="8"/>
  <c r="Q14" i="8" s="1"/>
  <c r="Q15" i="8" s="1"/>
  <c r="P13" i="8"/>
  <c r="P14" i="8" s="1"/>
  <c r="P15" i="8" s="1"/>
  <c r="O13" i="8"/>
  <c r="O14" i="8" s="1"/>
  <c r="O15" i="8" s="1"/>
  <c r="N13" i="8"/>
  <c r="N14" i="8" s="1"/>
  <c r="N15" i="8" s="1"/>
  <c r="M13" i="8"/>
  <c r="M14" i="8" s="1"/>
  <c r="M15" i="8" s="1"/>
  <c r="L13" i="8"/>
  <c r="L14" i="8" s="1"/>
  <c r="L15" i="8" s="1"/>
  <c r="K13" i="8"/>
  <c r="K14" i="8" s="1"/>
  <c r="K15" i="8" s="1"/>
  <c r="J13" i="8"/>
  <c r="J14" i="8" s="1"/>
  <c r="J15" i="8" s="1"/>
  <c r="I13" i="8"/>
  <c r="I14" i="8" s="1"/>
  <c r="I15" i="8" s="1"/>
  <c r="H13" i="8"/>
  <c r="H14" i="8" s="1"/>
  <c r="H15" i="8" s="1"/>
  <c r="G13" i="8"/>
  <c r="G14" i="8" s="1"/>
  <c r="G15" i="8" s="1"/>
  <c r="F13" i="8"/>
  <c r="F14" i="8" s="1"/>
  <c r="F15" i="8" s="1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G78" i="4"/>
  <c r="G77" i="4"/>
  <c r="AC75" i="4"/>
  <c r="AB75" i="4"/>
  <c r="AA74" i="4"/>
  <c r="AA75" i="4" s="1"/>
  <c r="Y74" i="4"/>
  <c r="H74" i="4"/>
  <c r="Z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G73" i="4"/>
  <c r="F73" i="4"/>
  <c r="Z71" i="4"/>
  <c r="Z74" i="4" s="1"/>
  <c r="X71" i="4"/>
  <c r="X74" i="4" s="1"/>
  <c r="W71" i="4"/>
  <c r="W74" i="4" s="1"/>
  <c r="V71" i="4"/>
  <c r="V74" i="4" s="1"/>
  <c r="U71" i="4"/>
  <c r="U74" i="4" s="1"/>
  <c r="T71" i="4"/>
  <c r="T74" i="4" s="1"/>
  <c r="S71" i="4"/>
  <c r="S74" i="4" s="1"/>
  <c r="R71" i="4"/>
  <c r="R74" i="4" s="1"/>
  <c r="Q71" i="4"/>
  <c r="Q74" i="4" s="1"/>
  <c r="P71" i="4"/>
  <c r="P74" i="4" s="1"/>
  <c r="O71" i="4"/>
  <c r="O74" i="4" s="1"/>
  <c r="N71" i="4"/>
  <c r="N74" i="4" s="1"/>
  <c r="M71" i="4"/>
  <c r="M74" i="4" s="1"/>
  <c r="L71" i="4"/>
  <c r="L74" i="4" s="1"/>
  <c r="K71" i="4"/>
  <c r="K74" i="4" s="1"/>
  <c r="J71" i="4"/>
  <c r="J74" i="4" s="1"/>
  <c r="I71" i="4"/>
  <c r="I74" i="4" s="1"/>
  <c r="G71" i="4"/>
  <c r="G74" i="4" s="1"/>
  <c r="F71" i="4"/>
  <c r="F74" i="4" s="1"/>
  <c r="Y68" i="4"/>
  <c r="Y75" i="4" s="1"/>
  <c r="H68" i="4"/>
  <c r="H75" i="4" s="1"/>
  <c r="Z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G67" i="4"/>
  <c r="F67" i="4"/>
  <c r="Z65" i="4"/>
  <c r="Z68" i="4" s="1"/>
  <c r="Z75" i="4" s="1"/>
  <c r="X65" i="4"/>
  <c r="X68" i="4" s="1"/>
  <c r="X75" i="4" s="1"/>
  <c r="W65" i="4"/>
  <c r="W68" i="4" s="1"/>
  <c r="W75" i="4" s="1"/>
  <c r="V65" i="4"/>
  <c r="V68" i="4" s="1"/>
  <c r="V75" i="4" s="1"/>
  <c r="U65" i="4"/>
  <c r="U68" i="4" s="1"/>
  <c r="U75" i="4" s="1"/>
  <c r="T65" i="4"/>
  <c r="T68" i="4" s="1"/>
  <c r="T75" i="4" s="1"/>
  <c r="S65" i="4"/>
  <c r="S68" i="4" s="1"/>
  <c r="S75" i="4" s="1"/>
  <c r="R65" i="4"/>
  <c r="R68" i="4" s="1"/>
  <c r="R75" i="4" s="1"/>
  <c r="Q65" i="4"/>
  <c r="Q68" i="4" s="1"/>
  <c r="Q75" i="4" s="1"/>
  <c r="P65" i="4"/>
  <c r="P68" i="4" s="1"/>
  <c r="P75" i="4" s="1"/>
  <c r="O65" i="4"/>
  <c r="O68" i="4" s="1"/>
  <c r="O75" i="4" s="1"/>
  <c r="N65" i="4"/>
  <c r="N68" i="4" s="1"/>
  <c r="N75" i="4" s="1"/>
  <c r="M65" i="4"/>
  <c r="M68" i="4" s="1"/>
  <c r="M75" i="4" s="1"/>
  <c r="L65" i="4"/>
  <c r="L68" i="4" s="1"/>
  <c r="L75" i="4" s="1"/>
  <c r="K65" i="4"/>
  <c r="K68" i="4" s="1"/>
  <c r="K75" i="4" s="1"/>
  <c r="J65" i="4"/>
  <c r="J68" i="4" s="1"/>
  <c r="J75" i="4" s="1"/>
  <c r="I65" i="4"/>
  <c r="I68" i="4" s="1"/>
  <c r="I75" i="4" s="1"/>
  <c r="G65" i="4"/>
  <c r="G68" i="4" s="1"/>
  <c r="G75" i="4" s="1"/>
  <c r="F65" i="4"/>
  <c r="F68" i="4" s="1"/>
  <c r="F75" i="4" s="1"/>
  <c r="Z58" i="4"/>
  <c r="X58" i="4"/>
  <c r="W58" i="4"/>
  <c r="V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Z56" i="4"/>
  <c r="Z59" i="4" s="1"/>
  <c r="Y56" i="4"/>
  <c r="Y59" i="4" s="1"/>
  <c r="X56" i="4"/>
  <c r="X59" i="4" s="1"/>
  <c r="W56" i="4"/>
  <c r="W59" i="4" s="1"/>
  <c r="V56" i="4"/>
  <c r="V59" i="4" s="1"/>
  <c r="U56" i="4"/>
  <c r="U59" i="4" s="1"/>
  <c r="T56" i="4"/>
  <c r="T59" i="4" s="1"/>
  <c r="S56" i="4"/>
  <c r="S59" i="4" s="1"/>
  <c r="R56" i="4"/>
  <c r="R59" i="4" s="1"/>
  <c r="Q56" i="4"/>
  <c r="Q59" i="4" s="1"/>
  <c r="P56" i="4"/>
  <c r="P59" i="4" s="1"/>
  <c r="O56" i="4"/>
  <c r="O59" i="4" s="1"/>
  <c r="N56" i="4"/>
  <c r="N59" i="4" s="1"/>
  <c r="M56" i="4"/>
  <c r="M59" i="4" s="1"/>
  <c r="L56" i="4"/>
  <c r="L59" i="4" s="1"/>
  <c r="K56" i="4"/>
  <c r="K59" i="4" s="1"/>
  <c r="J56" i="4"/>
  <c r="J59" i="4" s="1"/>
  <c r="I56" i="4"/>
  <c r="I59" i="4" s="1"/>
  <c r="H56" i="4"/>
  <c r="H59" i="4" s="1"/>
  <c r="G56" i="4"/>
  <c r="G59" i="4" s="1"/>
  <c r="F56" i="4"/>
  <c r="F59" i="4" s="1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Z50" i="4"/>
  <c r="Z53" i="4" s="1"/>
  <c r="Y50" i="4"/>
  <c r="Y53" i="4" s="1"/>
  <c r="X50" i="4"/>
  <c r="X53" i="4" s="1"/>
  <c r="W50" i="4"/>
  <c r="W53" i="4" s="1"/>
  <c r="V50" i="4"/>
  <c r="V53" i="4" s="1"/>
  <c r="U50" i="4"/>
  <c r="U53" i="4" s="1"/>
  <c r="T50" i="4"/>
  <c r="T53" i="4" s="1"/>
  <c r="S50" i="4"/>
  <c r="S53" i="4" s="1"/>
  <c r="R50" i="4"/>
  <c r="R53" i="4" s="1"/>
  <c r="Q50" i="4"/>
  <c r="Q53" i="4" s="1"/>
  <c r="P50" i="4"/>
  <c r="P53" i="4" s="1"/>
  <c r="O50" i="4"/>
  <c r="O53" i="4" s="1"/>
  <c r="N50" i="4"/>
  <c r="N53" i="4" s="1"/>
  <c r="M50" i="4"/>
  <c r="M53" i="4" s="1"/>
  <c r="L50" i="4"/>
  <c r="L53" i="4" s="1"/>
  <c r="K50" i="4"/>
  <c r="K53" i="4" s="1"/>
  <c r="J50" i="4"/>
  <c r="J53" i="4" s="1"/>
  <c r="I50" i="4"/>
  <c r="I53" i="4" s="1"/>
  <c r="H50" i="4"/>
  <c r="H53" i="4" s="1"/>
  <c r="G50" i="4"/>
  <c r="G53" i="4" s="1"/>
  <c r="F50" i="4"/>
  <c r="F53" i="4" s="1"/>
  <c r="Z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Z41" i="4"/>
  <c r="Z44" i="4" s="1"/>
  <c r="Y41" i="4"/>
  <c r="Y44" i="4" s="1"/>
  <c r="X41" i="4"/>
  <c r="X44" i="4" s="1"/>
  <c r="W41" i="4"/>
  <c r="W44" i="4" s="1"/>
  <c r="V41" i="4"/>
  <c r="V44" i="4" s="1"/>
  <c r="U41" i="4"/>
  <c r="U44" i="4" s="1"/>
  <c r="T41" i="4"/>
  <c r="T44" i="4" s="1"/>
  <c r="S41" i="4"/>
  <c r="S44" i="4" s="1"/>
  <c r="R41" i="4"/>
  <c r="R44" i="4" s="1"/>
  <c r="Q41" i="4"/>
  <c r="Q44" i="4" s="1"/>
  <c r="P41" i="4"/>
  <c r="P44" i="4" s="1"/>
  <c r="O41" i="4"/>
  <c r="O44" i="4" s="1"/>
  <c r="N41" i="4"/>
  <c r="N44" i="4" s="1"/>
  <c r="M41" i="4"/>
  <c r="M44" i="4" s="1"/>
  <c r="L41" i="4"/>
  <c r="L44" i="4" s="1"/>
  <c r="K41" i="4"/>
  <c r="K44" i="4" s="1"/>
  <c r="J41" i="4"/>
  <c r="J44" i="4" s="1"/>
  <c r="I41" i="4"/>
  <c r="I44" i="4" s="1"/>
  <c r="H41" i="4"/>
  <c r="H44" i="4" s="1"/>
  <c r="G41" i="4"/>
  <c r="G44" i="4" s="1"/>
  <c r="F41" i="4"/>
  <c r="F44" i="4" s="1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Z35" i="4"/>
  <c r="Z38" i="4" s="1"/>
  <c r="Y35" i="4"/>
  <c r="Y38" i="4" s="1"/>
  <c r="X35" i="4"/>
  <c r="X38" i="4" s="1"/>
  <c r="W35" i="4"/>
  <c r="W38" i="4" s="1"/>
  <c r="V35" i="4"/>
  <c r="V38" i="4" s="1"/>
  <c r="U35" i="4"/>
  <c r="U38" i="4" s="1"/>
  <c r="T35" i="4"/>
  <c r="T38" i="4" s="1"/>
  <c r="S35" i="4"/>
  <c r="S38" i="4" s="1"/>
  <c r="R35" i="4"/>
  <c r="R38" i="4" s="1"/>
  <c r="Q35" i="4"/>
  <c r="Q38" i="4" s="1"/>
  <c r="P35" i="4"/>
  <c r="P38" i="4" s="1"/>
  <c r="O35" i="4"/>
  <c r="O38" i="4" s="1"/>
  <c r="N35" i="4"/>
  <c r="N38" i="4" s="1"/>
  <c r="M35" i="4"/>
  <c r="M38" i="4" s="1"/>
  <c r="L35" i="4"/>
  <c r="L38" i="4" s="1"/>
  <c r="K35" i="4"/>
  <c r="K38" i="4" s="1"/>
  <c r="J35" i="4"/>
  <c r="J38" i="4" s="1"/>
  <c r="I35" i="4"/>
  <c r="I38" i="4" s="1"/>
  <c r="H35" i="4"/>
  <c r="H38" i="4" s="1"/>
  <c r="G35" i="4"/>
  <c r="G38" i="4" s="1"/>
  <c r="F35" i="4"/>
  <c r="F38" i="4" s="1"/>
  <c r="Z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Z26" i="4"/>
  <c r="Z29" i="4" s="1"/>
  <c r="Y26" i="4"/>
  <c r="Y29" i="4" s="1"/>
  <c r="X26" i="4"/>
  <c r="X29" i="4" s="1"/>
  <c r="W26" i="4"/>
  <c r="W29" i="4" s="1"/>
  <c r="V26" i="4"/>
  <c r="V29" i="4" s="1"/>
  <c r="U26" i="4"/>
  <c r="U29" i="4" s="1"/>
  <c r="T26" i="4"/>
  <c r="T29" i="4" s="1"/>
  <c r="S26" i="4"/>
  <c r="S29" i="4" s="1"/>
  <c r="R26" i="4"/>
  <c r="R29" i="4" s="1"/>
  <c r="Q26" i="4"/>
  <c r="Q29" i="4" s="1"/>
  <c r="P26" i="4"/>
  <c r="P29" i="4" s="1"/>
  <c r="O26" i="4"/>
  <c r="O29" i="4" s="1"/>
  <c r="N26" i="4"/>
  <c r="N29" i="4" s="1"/>
  <c r="M26" i="4"/>
  <c r="M29" i="4" s="1"/>
  <c r="L26" i="4"/>
  <c r="L29" i="4" s="1"/>
  <c r="K26" i="4"/>
  <c r="K29" i="4" s="1"/>
  <c r="J26" i="4"/>
  <c r="J29" i="4" s="1"/>
  <c r="I26" i="4"/>
  <c r="I29" i="4" s="1"/>
  <c r="H26" i="4"/>
  <c r="H29" i="4" s="1"/>
  <c r="G26" i="4"/>
  <c r="G29" i="4" s="1"/>
  <c r="F26" i="4"/>
  <c r="F29" i="4" s="1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Z20" i="4"/>
  <c r="Z23" i="4" s="1"/>
  <c r="Z30" i="4" s="1"/>
  <c r="Y20" i="4"/>
  <c r="Y23" i="4" s="1"/>
  <c r="Y30" i="4" s="1"/>
  <c r="X20" i="4"/>
  <c r="X23" i="4" s="1"/>
  <c r="X30" i="4" s="1"/>
  <c r="W20" i="4"/>
  <c r="W23" i="4" s="1"/>
  <c r="W30" i="4" s="1"/>
  <c r="V20" i="4"/>
  <c r="V23" i="4" s="1"/>
  <c r="V30" i="4" s="1"/>
  <c r="U20" i="4"/>
  <c r="U23" i="4" s="1"/>
  <c r="U30" i="4" s="1"/>
  <c r="T20" i="4"/>
  <c r="T23" i="4" s="1"/>
  <c r="T30" i="4" s="1"/>
  <c r="S20" i="4"/>
  <c r="S23" i="4" s="1"/>
  <c r="S30" i="4" s="1"/>
  <c r="R20" i="4"/>
  <c r="R23" i="4" s="1"/>
  <c r="R30" i="4" s="1"/>
  <c r="Q20" i="4"/>
  <c r="Q23" i="4" s="1"/>
  <c r="Q30" i="4" s="1"/>
  <c r="P20" i="4"/>
  <c r="P23" i="4" s="1"/>
  <c r="P30" i="4" s="1"/>
  <c r="O20" i="4"/>
  <c r="O23" i="4" s="1"/>
  <c r="O30" i="4" s="1"/>
  <c r="N20" i="4"/>
  <c r="N23" i="4" s="1"/>
  <c r="N30" i="4" s="1"/>
  <c r="M20" i="4"/>
  <c r="M23" i="4" s="1"/>
  <c r="M30" i="4" s="1"/>
  <c r="L20" i="4"/>
  <c r="L23" i="4" s="1"/>
  <c r="L30" i="4" s="1"/>
  <c r="K20" i="4"/>
  <c r="K23" i="4" s="1"/>
  <c r="K30" i="4" s="1"/>
  <c r="J20" i="4"/>
  <c r="J23" i="4" s="1"/>
  <c r="J30" i="4" s="1"/>
  <c r="I20" i="4"/>
  <c r="I23" i="4" s="1"/>
  <c r="I30" i="4" s="1"/>
  <c r="H20" i="4"/>
  <c r="H23" i="4" s="1"/>
  <c r="H30" i="4" s="1"/>
  <c r="G20" i="4"/>
  <c r="G23" i="4" s="1"/>
  <c r="G30" i="4" s="1"/>
  <c r="F20" i="4"/>
  <c r="F23" i="4" s="1"/>
  <c r="F30" i="4" s="1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U10" i="3"/>
  <c r="V10" i="3"/>
  <c r="W10" i="3"/>
  <c r="X10" i="3"/>
  <c r="Y10" i="3"/>
  <c r="Z10" i="3"/>
  <c r="F10" i="3"/>
  <c r="G78" i="3"/>
  <c r="G77" i="3"/>
  <c r="AC75" i="3"/>
  <c r="AB75" i="3"/>
  <c r="AA74" i="3"/>
  <c r="AA75" i="3" s="1"/>
  <c r="Y74" i="3"/>
  <c r="H74" i="3"/>
  <c r="Z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G73" i="3"/>
  <c r="F73" i="3"/>
  <c r="Z71" i="3"/>
  <c r="Z74" i="3" s="1"/>
  <c r="X71" i="3"/>
  <c r="X74" i="3" s="1"/>
  <c r="W71" i="3"/>
  <c r="W74" i="3" s="1"/>
  <c r="V71" i="3"/>
  <c r="V74" i="3" s="1"/>
  <c r="U71" i="3"/>
  <c r="U74" i="3" s="1"/>
  <c r="T71" i="3"/>
  <c r="T74" i="3" s="1"/>
  <c r="S71" i="3"/>
  <c r="S74" i="3" s="1"/>
  <c r="R71" i="3"/>
  <c r="R74" i="3" s="1"/>
  <c r="Q71" i="3"/>
  <c r="Q74" i="3" s="1"/>
  <c r="P71" i="3"/>
  <c r="P74" i="3" s="1"/>
  <c r="O71" i="3"/>
  <c r="O74" i="3" s="1"/>
  <c r="N71" i="3"/>
  <c r="N74" i="3" s="1"/>
  <c r="M71" i="3"/>
  <c r="M74" i="3" s="1"/>
  <c r="L71" i="3"/>
  <c r="L74" i="3" s="1"/>
  <c r="K71" i="3"/>
  <c r="K74" i="3" s="1"/>
  <c r="J71" i="3"/>
  <c r="J74" i="3" s="1"/>
  <c r="I71" i="3"/>
  <c r="I74" i="3" s="1"/>
  <c r="G71" i="3"/>
  <c r="G74" i="3" s="1"/>
  <c r="F71" i="3"/>
  <c r="F74" i="3" s="1"/>
  <c r="Y68" i="3"/>
  <c r="Y75" i="3" s="1"/>
  <c r="H68" i="3"/>
  <c r="H75" i="3" s="1"/>
  <c r="Z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G67" i="3"/>
  <c r="F67" i="3"/>
  <c r="Z65" i="3"/>
  <c r="Z68" i="3" s="1"/>
  <c r="Z75" i="3" s="1"/>
  <c r="X65" i="3"/>
  <c r="X68" i="3" s="1"/>
  <c r="X75" i="3" s="1"/>
  <c r="W65" i="3"/>
  <c r="W68" i="3" s="1"/>
  <c r="W75" i="3" s="1"/>
  <c r="V65" i="3"/>
  <c r="V68" i="3" s="1"/>
  <c r="V75" i="3" s="1"/>
  <c r="U65" i="3"/>
  <c r="U68" i="3" s="1"/>
  <c r="U75" i="3" s="1"/>
  <c r="T65" i="3"/>
  <c r="T68" i="3" s="1"/>
  <c r="T75" i="3" s="1"/>
  <c r="S65" i="3"/>
  <c r="S68" i="3" s="1"/>
  <c r="S75" i="3" s="1"/>
  <c r="R65" i="3"/>
  <c r="R68" i="3" s="1"/>
  <c r="R75" i="3" s="1"/>
  <c r="Q65" i="3"/>
  <c r="Q68" i="3" s="1"/>
  <c r="Q75" i="3" s="1"/>
  <c r="P65" i="3"/>
  <c r="P68" i="3" s="1"/>
  <c r="P75" i="3" s="1"/>
  <c r="O65" i="3"/>
  <c r="O68" i="3" s="1"/>
  <c r="O75" i="3" s="1"/>
  <c r="N65" i="3"/>
  <c r="N68" i="3" s="1"/>
  <c r="N75" i="3" s="1"/>
  <c r="M65" i="3"/>
  <c r="M68" i="3" s="1"/>
  <c r="M75" i="3" s="1"/>
  <c r="L65" i="3"/>
  <c r="L68" i="3" s="1"/>
  <c r="L75" i="3" s="1"/>
  <c r="K65" i="3"/>
  <c r="K68" i="3" s="1"/>
  <c r="K75" i="3" s="1"/>
  <c r="J65" i="3"/>
  <c r="J68" i="3" s="1"/>
  <c r="J75" i="3" s="1"/>
  <c r="I65" i="3"/>
  <c r="I68" i="3" s="1"/>
  <c r="I75" i="3" s="1"/>
  <c r="G65" i="3"/>
  <c r="G68" i="3" s="1"/>
  <c r="G75" i="3" s="1"/>
  <c r="F65" i="3"/>
  <c r="F68" i="3" s="1"/>
  <c r="F75" i="3" s="1"/>
  <c r="Z58" i="3"/>
  <c r="X58" i="3"/>
  <c r="W58" i="3"/>
  <c r="V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Z56" i="3"/>
  <c r="Z59" i="3" s="1"/>
  <c r="Y56" i="3"/>
  <c r="Y59" i="3" s="1"/>
  <c r="X56" i="3"/>
  <c r="X59" i="3" s="1"/>
  <c r="W56" i="3"/>
  <c r="W59" i="3" s="1"/>
  <c r="V56" i="3"/>
  <c r="V59" i="3" s="1"/>
  <c r="U56" i="3"/>
  <c r="U59" i="3" s="1"/>
  <c r="T56" i="3"/>
  <c r="T59" i="3" s="1"/>
  <c r="S56" i="3"/>
  <c r="S59" i="3" s="1"/>
  <c r="R56" i="3"/>
  <c r="R59" i="3" s="1"/>
  <c r="Q56" i="3"/>
  <c r="Q59" i="3" s="1"/>
  <c r="P56" i="3"/>
  <c r="P59" i="3" s="1"/>
  <c r="O56" i="3"/>
  <c r="O59" i="3" s="1"/>
  <c r="N56" i="3"/>
  <c r="N59" i="3" s="1"/>
  <c r="M56" i="3"/>
  <c r="M59" i="3" s="1"/>
  <c r="L56" i="3"/>
  <c r="L59" i="3" s="1"/>
  <c r="K56" i="3"/>
  <c r="K59" i="3" s="1"/>
  <c r="J56" i="3"/>
  <c r="J59" i="3" s="1"/>
  <c r="I56" i="3"/>
  <c r="I59" i="3" s="1"/>
  <c r="H56" i="3"/>
  <c r="H59" i="3" s="1"/>
  <c r="G56" i="3"/>
  <c r="G59" i="3" s="1"/>
  <c r="F56" i="3"/>
  <c r="F59" i="3" s="1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Z50" i="3"/>
  <c r="Z53" i="3" s="1"/>
  <c r="Y50" i="3"/>
  <c r="Y53" i="3" s="1"/>
  <c r="X50" i="3"/>
  <c r="X53" i="3" s="1"/>
  <c r="W50" i="3"/>
  <c r="W53" i="3" s="1"/>
  <c r="V50" i="3"/>
  <c r="V53" i="3" s="1"/>
  <c r="U50" i="3"/>
  <c r="U53" i="3" s="1"/>
  <c r="T50" i="3"/>
  <c r="T53" i="3" s="1"/>
  <c r="S50" i="3"/>
  <c r="S53" i="3" s="1"/>
  <c r="R50" i="3"/>
  <c r="R53" i="3" s="1"/>
  <c r="Q50" i="3"/>
  <c r="Q53" i="3" s="1"/>
  <c r="P50" i="3"/>
  <c r="P53" i="3" s="1"/>
  <c r="O50" i="3"/>
  <c r="O53" i="3" s="1"/>
  <c r="N50" i="3"/>
  <c r="N53" i="3" s="1"/>
  <c r="M50" i="3"/>
  <c r="M53" i="3" s="1"/>
  <c r="L50" i="3"/>
  <c r="L53" i="3" s="1"/>
  <c r="K50" i="3"/>
  <c r="K53" i="3" s="1"/>
  <c r="J50" i="3"/>
  <c r="J53" i="3" s="1"/>
  <c r="I50" i="3"/>
  <c r="I53" i="3" s="1"/>
  <c r="H50" i="3"/>
  <c r="H53" i="3" s="1"/>
  <c r="G50" i="3"/>
  <c r="G53" i="3" s="1"/>
  <c r="F50" i="3"/>
  <c r="F53" i="3" s="1"/>
  <c r="Z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Z41" i="3"/>
  <c r="Z44" i="3" s="1"/>
  <c r="Y41" i="3"/>
  <c r="Y44" i="3" s="1"/>
  <c r="X41" i="3"/>
  <c r="X44" i="3" s="1"/>
  <c r="W41" i="3"/>
  <c r="W44" i="3" s="1"/>
  <c r="V41" i="3"/>
  <c r="V44" i="3" s="1"/>
  <c r="U41" i="3"/>
  <c r="U44" i="3" s="1"/>
  <c r="T41" i="3"/>
  <c r="T44" i="3" s="1"/>
  <c r="S41" i="3"/>
  <c r="S44" i="3" s="1"/>
  <c r="R41" i="3"/>
  <c r="R44" i="3" s="1"/>
  <c r="Q41" i="3"/>
  <c r="Q44" i="3" s="1"/>
  <c r="P41" i="3"/>
  <c r="P44" i="3" s="1"/>
  <c r="O41" i="3"/>
  <c r="O44" i="3" s="1"/>
  <c r="N41" i="3"/>
  <c r="N44" i="3" s="1"/>
  <c r="M41" i="3"/>
  <c r="M44" i="3" s="1"/>
  <c r="L41" i="3"/>
  <c r="L44" i="3" s="1"/>
  <c r="K41" i="3"/>
  <c r="K44" i="3" s="1"/>
  <c r="J41" i="3"/>
  <c r="J44" i="3" s="1"/>
  <c r="I41" i="3"/>
  <c r="I44" i="3" s="1"/>
  <c r="H41" i="3"/>
  <c r="H44" i="3" s="1"/>
  <c r="G41" i="3"/>
  <c r="G44" i="3" s="1"/>
  <c r="F41" i="3"/>
  <c r="F44" i="3" s="1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Z35" i="3"/>
  <c r="Z38" i="3" s="1"/>
  <c r="Y35" i="3"/>
  <c r="Y38" i="3" s="1"/>
  <c r="X35" i="3"/>
  <c r="X38" i="3" s="1"/>
  <c r="W35" i="3"/>
  <c r="W38" i="3" s="1"/>
  <c r="V35" i="3"/>
  <c r="V38" i="3" s="1"/>
  <c r="U35" i="3"/>
  <c r="U38" i="3" s="1"/>
  <c r="T35" i="3"/>
  <c r="T38" i="3" s="1"/>
  <c r="S35" i="3"/>
  <c r="S38" i="3" s="1"/>
  <c r="R35" i="3"/>
  <c r="R38" i="3" s="1"/>
  <c r="Q35" i="3"/>
  <c r="Q38" i="3" s="1"/>
  <c r="P35" i="3"/>
  <c r="P38" i="3" s="1"/>
  <c r="O35" i="3"/>
  <c r="O38" i="3" s="1"/>
  <c r="N35" i="3"/>
  <c r="N38" i="3" s="1"/>
  <c r="M35" i="3"/>
  <c r="M38" i="3" s="1"/>
  <c r="L35" i="3"/>
  <c r="L38" i="3" s="1"/>
  <c r="K35" i="3"/>
  <c r="K38" i="3" s="1"/>
  <c r="J35" i="3"/>
  <c r="J38" i="3" s="1"/>
  <c r="I35" i="3"/>
  <c r="I38" i="3" s="1"/>
  <c r="H35" i="3"/>
  <c r="H38" i="3" s="1"/>
  <c r="G35" i="3"/>
  <c r="G38" i="3" s="1"/>
  <c r="F35" i="3"/>
  <c r="F38" i="3" s="1"/>
  <c r="Z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Z26" i="3"/>
  <c r="Z29" i="3" s="1"/>
  <c r="Y26" i="3"/>
  <c r="Y29" i="3" s="1"/>
  <c r="X26" i="3"/>
  <c r="X29" i="3" s="1"/>
  <c r="W26" i="3"/>
  <c r="W29" i="3" s="1"/>
  <c r="V26" i="3"/>
  <c r="V29" i="3" s="1"/>
  <c r="U26" i="3"/>
  <c r="U29" i="3" s="1"/>
  <c r="T26" i="3"/>
  <c r="T29" i="3" s="1"/>
  <c r="S26" i="3"/>
  <c r="S29" i="3" s="1"/>
  <c r="R26" i="3"/>
  <c r="R29" i="3" s="1"/>
  <c r="Q26" i="3"/>
  <c r="Q29" i="3" s="1"/>
  <c r="P26" i="3"/>
  <c r="P29" i="3" s="1"/>
  <c r="O26" i="3"/>
  <c r="O29" i="3" s="1"/>
  <c r="N26" i="3"/>
  <c r="N29" i="3" s="1"/>
  <c r="M26" i="3"/>
  <c r="M29" i="3" s="1"/>
  <c r="L26" i="3"/>
  <c r="L29" i="3" s="1"/>
  <c r="K26" i="3"/>
  <c r="K29" i="3" s="1"/>
  <c r="J26" i="3"/>
  <c r="J29" i="3" s="1"/>
  <c r="I26" i="3"/>
  <c r="I29" i="3" s="1"/>
  <c r="H26" i="3"/>
  <c r="H29" i="3" s="1"/>
  <c r="G26" i="3"/>
  <c r="G29" i="3" s="1"/>
  <c r="F26" i="3"/>
  <c r="F29" i="3" s="1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Z20" i="3"/>
  <c r="Z23" i="3" s="1"/>
  <c r="Z30" i="3" s="1"/>
  <c r="Y20" i="3"/>
  <c r="Y23" i="3" s="1"/>
  <c r="Y30" i="3" s="1"/>
  <c r="X20" i="3"/>
  <c r="X23" i="3" s="1"/>
  <c r="X30" i="3" s="1"/>
  <c r="W20" i="3"/>
  <c r="W23" i="3" s="1"/>
  <c r="W30" i="3" s="1"/>
  <c r="V20" i="3"/>
  <c r="V23" i="3" s="1"/>
  <c r="V30" i="3" s="1"/>
  <c r="U20" i="3"/>
  <c r="U23" i="3" s="1"/>
  <c r="U30" i="3" s="1"/>
  <c r="T20" i="3"/>
  <c r="T23" i="3" s="1"/>
  <c r="T30" i="3" s="1"/>
  <c r="S20" i="3"/>
  <c r="S23" i="3" s="1"/>
  <c r="S30" i="3" s="1"/>
  <c r="R20" i="3"/>
  <c r="R23" i="3" s="1"/>
  <c r="R30" i="3" s="1"/>
  <c r="Q20" i="3"/>
  <c r="Q23" i="3" s="1"/>
  <c r="Q30" i="3" s="1"/>
  <c r="P20" i="3"/>
  <c r="P23" i="3" s="1"/>
  <c r="P30" i="3" s="1"/>
  <c r="O20" i="3"/>
  <c r="O23" i="3" s="1"/>
  <c r="O30" i="3" s="1"/>
  <c r="N20" i="3"/>
  <c r="N23" i="3" s="1"/>
  <c r="N30" i="3" s="1"/>
  <c r="M20" i="3"/>
  <c r="M23" i="3" s="1"/>
  <c r="M30" i="3" s="1"/>
  <c r="L20" i="3"/>
  <c r="L23" i="3" s="1"/>
  <c r="L30" i="3" s="1"/>
  <c r="K20" i="3"/>
  <c r="K23" i="3" s="1"/>
  <c r="K30" i="3" s="1"/>
  <c r="J20" i="3"/>
  <c r="J23" i="3" s="1"/>
  <c r="J30" i="3" s="1"/>
  <c r="I20" i="3"/>
  <c r="I23" i="3" s="1"/>
  <c r="I30" i="3" s="1"/>
  <c r="H20" i="3"/>
  <c r="H23" i="3" s="1"/>
  <c r="H30" i="3" s="1"/>
  <c r="G20" i="3"/>
  <c r="G23" i="3" s="1"/>
  <c r="G30" i="3" s="1"/>
  <c r="F20" i="3"/>
  <c r="F23" i="3" s="1"/>
  <c r="F30" i="3" s="1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F10" i="2"/>
  <c r="G78" i="2"/>
  <c r="G77" i="2"/>
  <c r="AC75" i="2"/>
  <c r="AB75" i="2"/>
  <c r="AA74" i="2"/>
  <c r="AA75" i="2" s="1"/>
  <c r="Y74" i="2"/>
  <c r="H74" i="2"/>
  <c r="Z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G73" i="2"/>
  <c r="F73" i="2"/>
  <c r="Z71" i="2"/>
  <c r="Z74" i="2" s="1"/>
  <c r="X71" i="2"/>
  <c r="X74" i="2" s="1"/>
  <c r="W71" i="2"/>
  <c r="W74" i="2" s="1"/>
  <c r="V71" i="2"/>
  <c r="V74" i="2" s="1"/>
  <c r="U71" i="2"/>
  <c r="U74" i="2" s="1"/>
  <c r="T71" i="2"/>
  <c r="T74" i="2" s="1"/>
  <c r="S71" i="2"/>
  <c r="S74" i="2" s="1"/>
  <c r="R71" i="2"/>
  <c r="R74" i="2" s="1"/>
  <c r="Q71" i="2"/>
  <c r="Q74" i="2" s="1"/>
  <c r="P71" i="2"/>
  <c r="P74" i="2" s="1"/>
  <c r="O71" i="2"/>
  <c r="O74" i="2" s="1"/>
  <c r="N71" i="2"/>
  <c r="N74" i="2" s="1"/>
  <c r="M71" i="2"/>
  <c r="M74" i="2" s="1"/>
  <c r="L71" i="2"/>
  <c r="L74" i="2" s="1"/>
  <c r="K71" i="2"/>
  <c r="K74" i="2" s="1"/>
  <c r="J71" i="2"/>
  <c r="J74" i="2" s="1"/>
  <c r="I71" i="2"/>
  <c r="I74" i="2" s="1"/>
  <c r="G71" i="2"/>
  <c r="G74" i="2" s="1"/>
  <c r="F71" i="2"/>
  <c r="F74" i="2" s="1"/>
  <c r="Y68" i="2"/>
  <c r="Y75" i="2" s="1"/>
  <c r="H68" i="2"/>
  <c r="H75" i="2" s="1"/>
  <c r="Z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G67" i="2"/>
  <c r="F67" i="2"/>
  <c r="Z65" i="2"/>
  <c r="Z68" i="2" s="1"/>
  <c r="Z75" i="2" s="1"/>
  <c r="X65" i="2"/>
  <c r="X68" i="2" s="1"/>
  <c r="X75" i="2" s="1"/>
  <c r="W65" i="2"/>
  <c r="W68" i="2" s="1"/>
  <c r="W75" i="2" s="1"/>
  <c r="V65" i="2"/>
  <c r="V68" i="2" s="1"/>
  <c r="V75" i="2" s="1"/>
  <c r="U65" i="2"/>
  <c r="U68" i="2" s="1"/>
  <c r="U75" i="2" s="1"/>
  <c r="T65" i="2"/>
  <c r="T68" i="2" s="1"/>
  <c r="T75" i="2" s="1"/>
  <c r="S65" i="2"/>
  <c r="S68" i="2" s="1"/>
  <c r="S75" i="2" s="1"/>
  <c r="R65" i="2"/>
  <c r="R68" i="2" s="1"/>
  <c r="R75" i="2" s="1"/>
  <c r="Q65" i="2"/>
  <c r="Q68" i="2" s="1"/>
  <c r="Q75" i="2" s="1"/>
  <c r="P65" i="2"/>
  <c r="P68" i="2" s="1"/>
  <c r="P75" i="2" s="1"/>
  <c r="O65" i="2"/>
  <c r="O68" i="2" s="1"/>
  <c r="O75" i="2" s="1"/>
  <c r="N65" i="2"/>
  <c r="N68" i="2" s="1"/>
  <c r="N75" i="2" s="1"/>
  <c r="M65" i="2"/>
  <c r="M68" i="2" s="1"/>
  <c r="M75" i="2" s="1"/>
  <c r="L65" i="2"/>
  <c r="L68" i="2" s="1"/>
  <c r="L75" i="2" s="1"/>
  <c r="K65" i="2"/>
  <c r="K68" i="2" s="1"/>
  <c r="K75" i="2" s="1"/>
  <c r="J65" i="2"/>
  <c r="J68" i="2" s="1"/>
  <c r="J75" i="2" s="1"/>
  <c r="I65" i="2"/>
  <c r="I68" i="2" s="1"/>
  <c r="I75" i="2" s="1"/>
  <c r="G65" i="2"/>
  <c r="G68" i="2" s="1"/>
  <c r="G75" i="2" s="1"/>
  <c r="F65" i="2"/>
  <c r="F68" i="2" s="1"/>
  <c r="F75" i="2" s="1"/>
  <c r="Z58" i="2"/>
  <c r="X58" i="2"/>
  <c r="W58" i="2"/>
  <c r="V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Z56" i="2"/>
  <c r="Z59" i="2" s="1"/>
  <c r="Y56" i="2"/>
  <c r="Y59" i="2" s="1"/>
  <c r="X56" i="2"/>
  <c r="X59" i="2" s="1"/>
  <c r="W56" i="2"/>
  <c r="W59" i="2" s="1"/>
  <c r="V56" i="2"/>
  <c r="V59" i="2" s="1"/>
  <c r="U56" i="2"/>
  <c r="U59" i="2" s="1"/>
  <c r="T56" i="2"/>
  <c r="T59" i="2" s="1"/>
  <c r="S56" i="2"/>
  <c r="S59" i="2" s="1"/>
  <c r="R56" i="2"/>
  <c r="R59" i="2" s="1"/>
  <c r="Q56" i="2"/>
  <c r="Q59" i="2" s="1"/>
  <c r="P56" i="2"/>
  <c r="P59" i="2" s="1"/>
  <c r="O56" i="2"/>
  <c r="O59" i="2" s="1"/>
  <c r="N56" i="2"/>
  <c r="N59" i="2" s="1"/>
  <c r="M56" i="2"/>
  <c r="M59" i="2" s="1"/>
  <c r="L56" i="2"/>
  <c r="L59" i="2" s="1"/>
  <c r="K56" i="2"/>
  <c r="K59" i="2" s="1"/>
  <c r="J56" i="2"/>
  <c r="J59" i="2" s="1"/>
  <c r="I56" i="2"/>
  <c r="I59" i="2" s="1"/>
  <c r="H56" i="2"/>
  <c r="H59" i="2" s="1"/>
  <c r="G56" i="2"/>
  <c r="G59" i="2" s="1"/>
  <c r="F56" i="2"/>
  <c r="F59" i="2" s="1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Z50" i="2"/>
  <c r="Z53" i="2" s="1"/>
  <c r="Y50" i="2"/>
  <c r="Y53" i="2" s="1"/>
  <c r="X50" i="2"/>
  <c r="X53" i="2" s="1"/>
  <c r="W50" i="2"/>
  <c r="W53" i="2" s="1"/>
  <c r="V50" i="2"/>
  <c r="V53" i="2" s="1"/>
  <c r="U50" i="2"/>
  <c r="U53" i="2" s="1"/>
  <c r="T50" i="2"/>
  <c r="T53" i="2" s="1"/>
  <c r="S50" i="2"/>
  <c r="S53" i="2" s="1"/>
  <c r="R50" i="2"/>
  <c r="R53" i="2" s="1"/>
  <c r="Q50" i="2"/>
  <c r="Q53" i="2" s="1"/>
  <c r="P50" i="2"/>
  <c r="P53" i="2" s="1"/>
  <c r="O50" i="2"/>
  <c r="O53" i="2" s="1"/>
  <c r="N50" i="2"/>
  <c r="N53" i="2" s="1"/>
  <c r="M50" i="2"/>
  <c r="M53" i="2" s="1"/>
  <c r="L50" i="2"/>
  <c r="L53" i="2" s="1"/>
  <c r="K50" i="2"/>
  <c r="K53" i="2" s="1"/>
  <c r="J50" i="2"/>
  <c r="J53" i="2" s="1"/>
  <c r="I50" i="2"/>
  <c r="I53" i="2" s="1"/>
  <c r="H50" i="2"/>
  <c r="H53" i="2" s="1"/>
  <c r="G50" i="2"/>
  <c r="G53" i="2" s="1"/>
  <c r="F50" i="2"/>
  <c r="F53" i="2" s="1"/>
  <c r="Z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Z41" i="2"/>
  <c r="Z44" i="2" s="1"/>
  <c r="Y41" i="2"/>
  <c r="Y44" i="2" s="1"/>
  <c r="X41" i="2"/>
  <c r="X44" i="2" s="1"/>
  <c r="W41" i="2"/>
  <c r="W44" i="2" s="1"/>
  <c r="V41" i="2"/>
  <c r="V44" i="2" s="1"/>
  <c r="U41" i="2"/>
  <c r="U44" i="2" s="1"/>
  <c r="T41" i="2"/>
  <c r="T44" i="2" s="1"/>
  <c r="S41" i="2"/>
  <c r="S44" i="2" s="1"/>
  <c r="R41" i="2"/>
  <c r="R44" i="2" s="1"/>
  <c r="Q41" i="2"/>
  <c r="Q44" i="2" s="1"/>
  <c r="P41" i="2"/>
  <c r="P44" i="2" s="1"/>
  <c r="O41" i="2"/>
  <c r="O44" i="2" s="1"/>
  <c r="N41" i="2"/>
  <c r="N44" i="2" s="1"/>
  <c r="M41" i="2"/>
  <c r="M44" i="2" s="1"/>
  <c r="L41" i="2"/>
  <c r="L44" i="2" s="1"/>
  <c r="K41" i="2"/>
  <c r="K44" i="2" s="1"/>
  <c r="J41" i="2"/>
  <c r="J44" i="2" s="1"/>
  <c r="I41" i="2"/>
  <c r="I44" i="2" s="1"/>
  <c r="H41" i="2"/>
  <c r="H44" i="2" s="1"/>
  <c r="G41" i="2"/>
  <c r="G44" i="2" s="1"/>
  <c r="F41" i="2"/>
  <c r="F44" i="2" s="1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Z35" i="2"/>
  <c r="Z38" i="2" s="1"/>
  <c r="Y35" i="2"/>
  <c r="Y38" i="2" s="1"/>
  <c r="X35" i="2"/>
  <c r="X38" i="2" s="1"/>
  <c r="W35" i="2"/>
  <c r="W38" i="2" s="1"/>
  <c r="V35" i="2"/>
  <c r="V38" i="2" s="1"/>
  <c r="U35" i="2"/>
  <c r="U38" i="2" s="1"/>
  <c r="T35" i="2"/>
  <c r="T38" i="2" s="1"/>
  <c r="S35" i="2"/>
  <c r="S38" i="2" s="1"/>
  <c r="R35" i="2"/>
  <c r="R38" i="2" s="1"/>
  <c r="Q35" i="2"/>
  <c r="Q38" i="2" s="1"/>
  <c r="P35" i="2"/>
  <c r="P38" i="2" s="1"/>
  <c r="O35" i="2"/>
  <c r="O38" i="2" s="1"/>
  <c r="N35" i="2"/>
  <c r="N38" i="2" s="1"/>
  <c r="M35" i="2"/>
  <c r="M38" i="2" s="1"/>
  <c r="L35" i="2"/>
  <c r="L38" i="2" s="1"/>
  <c r="K35" i="2"/>
  <c r="K38" i="2" s="1"/>
  <c r="J35" i="2"/>
  <c r="J38" i="2" s="1"/>
  <c r="I35" i="2"/>
  <c r="I38" i="2" s="1"/>
  <c r="H35" i="2"/>
  <c r="H38" i="2" s="1"/>
  <c r="G35" i="2"/>
  <c r="G38" i="2" s="1"/>
  <c r="F35" i="2"/>
  <c r="F38" i="2" s="1"/>
  <c r="Z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Z26" i="2"/>
  <c r="Z29" i="2" s="1"/>
  <c r="Y26" i="2"/>
  <c r="Y29" i="2" s="1"/>
  <c r="X26" i="2"/>
  <c r="X29" i="2" s="1"/>
  <c r="W26" i="2"/>
  <c r="W29" i="2" s="1"/>
  <c r="V26" i="2"/>
  <c r="V29" i="2" s="1"/>
  <c r="U26" i="2"/>
  <c r="U29" i="2" s="1"/>
  <c r="T26" i="2"/>
  <c r="T29" i="2" s="1"/>
  <c r="S26" i="2"/>
  <c r="S29" i="2" s="1"/>
  <c r="R26" i="2"/>
  <c r="R29" i="2" s="1"/>
  <c r="Q26" i="2"/>
  <c r="Q29" i="2" s="1"/>
  <c r="P26" i="2"/>
  <c r="P29" i="2" s="1"/>
  <c r="O26" i="2"/>
  <c r="O29" i="2" s="1"/>
  <c r="N26" i="2"/>
  <c r="N29" i="2" s="1"/>
  <c r="M26" i="2"/>
  <c r="M29" i="2" s="1"/>
  <c r="L26" i="2"/>
  <c r="L29" i="2" s="1"/>
  <c r="K26" i="2"/>
  <c r="K29" i="2" s="1"/>
  <c r="J26" i="2"/>
  <c r="J29" i="2" s="1"/>
  <c r="I26" i="2"/>
  <c r="I29" i="2" s="1"/>
  <c r="H26" i="2"/>
  <c r="H29" i="2" s="1"/>
  <c r="G26" i="2"/>
  <c r="G29" i="2" s="1"/>
  <c r="F26" i="2"/>
  <c r="F29" i="2" s="1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Z20" i="2"/>
  <c r="Z23" i="2" s="1"/>
  <c r="Z30" i="2" s="1"/>
  <c r="Y20" i="2"/>
  <c r="Y23" i="2" s="1"/>
  <c r="Y30" i="2" s="1"/>
  <c r="X20" i="2"/>
  <c r="X23" i="2" s="1"/>
  <c r="X30" i="2" s="1"/>
  <c r="W20" i="2"/>
  <c r="W23" i="2" s="1"/>
  <c r="W30" i="2" s="1"/>
  <c r="V20" i="2"/>
  <c r="V23" i="2" s="1"/>
  <c r="V30" i="2" s="1"/>
  <c r="U20" i="2"/>
  <c r="U23" i="2" s="1"/>
  <c r="U30" i="2" s="1"/>
  <c r="T20" i="2"/>
  <c r="T23" i="2" s="1"/>
  <c r="T30" i="2" s="1"/>
  <c r="S20" i="2"/>
  <c r="S23" i="2" s="1"/>
  <c r="S30" i="2" s="1"/>
  <c r="R20" i="2"/>
  <c r="R23" i="2" s="1"/>
  <c r="R30" i="2" s="1"/>
  <c r="Q20" i="2"/>
  <c r="Q23" i="2" s="1"/>
  <c r="Q30" i="2" s="1"/>
  <c r="P20" i="2"/>
  <c r="P23" i="2" s="1"/>
  <c r="P30" i="2" s="1"/>
  <c r="O20" i="2"/>
  <c r="O23" i="2" s="1"/>
  <c r="O30" i="2" s="1"/>
  <c r="N20" i="2"/>
  <c r="N23" i="2" s="1"/>
  <c r="N30" i="2" s="1"/>
  <c r="M20" i="2"/>
  <c r="M23" i="2" s="1"/>
  <c r="M30" i="2" s="1"/>
  <c r="L20" i="2"/>
  <c r="L23" i="2" s="1"/>
  <c r="L30" i="2" s="1"/>
  <c r="K20" i="2"/>
  <c r="K23" i="2" s="1"/>
  <c r="K30" i="2" s="1"/>
  <c r="J20" i="2"/>
  <c r="J23" i="2" s="1"/>
  <c r="J30" i="2" s="1"/>
  <c r="I20" i="2"/>
  <c r="I23" i="2" s="1"/>
  <c r="I30" i="2" s="1"/>
  <c r="H20" i="2"/>
  <c r="H23" i="2" s="1"/>
  <c r="H30" i="2" s="1"/>
  <c r="G20" i="2"/>
  <c r="G23" i="2" s="1"/>
  <c r="G30" i="2" s="1"/>
  <c r="F20" i="2"/>
  <c r="F23" i="2" s="1"/>
  <c r="F30" i="2" s="1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Z13" i="7" l="1"/>
  <c r="Z14" i="7" s="1"/>
  <c r="Z15" i="7" s="1"/>
  <c r="Y13" i="7"/>
  <c r="Y14" i="7" s="1"/>
  <c r="Y15" i="7" s="1"/>
  <c r="X13" i="7"/>
  <c r="X14" i="7" s="1"/>
  <c r="X15" i="7" s="1"/>
  <c r="W13" i="7"/>
  <c r="W14" i="7" s="1"/>
  <c r="W15" i="7" s="1"/>
  <c r="V13" i="7"/>
  <c r="V14" i="7" s="1"/>
  <c r="V15" i="7" s="1"/>
  <c r="U13" i="7"/>
  <c r="U14" i="7" s="1"/>
  <c r="U15" i="7" s="1"/>
  <c r="T13" i="7"/>
  <c r="T14" i="7" s="1"/>
  <c r="S13" i="7"/>
  <c r="S14" i="7" s="1"/>
  <c r="S15" i="7" s="1"/>
  <c r="R13" i="7"/>
  <c r="R14" i="7" s="1"/>
  <c r="R15" i="7" s="1"/>
  <c r="Q13" i="7"/>
  <c r="Q14" i="7" s="1"/>
  <c r="Q15" i="7" s="1"/>
  <c r="P13" i="7"/>
  <c r="P14" i="7" s="1"/>
  <c r="P15" i="7" s="1"/>
  <c r="O13" i="7"/>
  <c r="O14" i="7" s="1"/>
  <c r="O15" i="7" s="1"/>
  <c r="N13" i="7"/>
  <c r="N14" i="7" s="1"/>
  <c r="N15" i="7" s="1"/>
  <c r="M13" i="7"/>
  <c r="M14" i="7" s="1"/>
  <c r="M15" i="7" s="1"/>
  <c r="L13" i="7"/>
  <c r="L14" i="7" s="1"/>
  <c r="K13" i="7"/>
  <c r="K14" i="7" s="1"/>
  <c r="K15" i="7" s="1"/>
  <c r="J13" i="7"/>
  <c r="J14" i="7" s="1"/>
  <c r="J15" i="7" s="1"/>
  <c r="I13" i="7"/>
  <c r="I14" i="7" s="1"/>
  <c r="I15" i="7" s="1"/>
  <c r="H13" i="7"/>
  <c r="H14" i="7" s="1"/>
  <c r="H15" i="7" s="1"/>
  <c r="G13" i="7"/>
  <c r="G14" i="7" s="1"/>
  <c r="G15" i="7" s="1"/>
  <c r="F13" i="7"/>
  <c r="F14" i="7" s="1"/>
  <c r="F15" i="7" s="1"/>
  <c r="Z13" i="6"/>
  <c r="Z14" i="6" s="1"/>
  <c r="Z15" i="6" s="1"/>
  <c r="Y13" i="6"/>
  <c r="Y14" i="6" s="1"/>
  <c r="Y15" i="6" s="1"/>
  <c r="X13" i="6"/>
  <c r="X14" i="6" s="1"/>
  <c r="X15" i="6" s="1"/>
  <c r="W13" i="6"/>
  <c r="W14" i="6" s="1"/>
  <c r="W15" i="6" s="1"/>
  <c r="V13" i="6"/>
  <c r="V14" i="6" s="1"/>
  <c r="V15" i="6" s="1"/>
  <c r="U13" i="6"/>
  <c r="U14" i="6" s="1"/>
  <c r="U15" i="6" s="1"/>
  <c r="T13" i="6"/>
  <c r="T14" i="6" s="1"/>
  <c r="S13" i="6"/>
  <c r="S14" i="6" s="1"/>
  <c r="S15" i="6" s="1"/>
  <c r="R13" i="6"/>
  <c r="R14" i="6" s="1"/>
  <c r="R15" i="6" s="1"/>
  <c r="Q13" i="6"/>
  <c r="Q14" i="6" s="1"/>
  <c r="Q15" i="6" s="1"/>
  <c r="P13" i="6"/>
  <c r="P14" i="6" s="1"/>
  <c r="P15" i="6" s="1"/>
  <c r="O13" i="6"/>
  <c r="O14" i="6" s="1"/>
  <c r="O15" i="6" s="1"/>
  <c r="N13" i="6"/>
  <c r="N14" i="6" s="1"/>
  <c r="N15" i="6" s="1"/>
  <c r="M13" i="6"/>
  <c r="M14" i="6" s="1"/>
  <c r="M15" i="6" s="1"/>
  <c r="L13" i="6"/>
  <c r="L14" i="6" s="1"/>
  <c r="K13" i="6"/>
  <c r="K14" i="6" s="1"/>
  <c r="K15" i="6" s="1"/>
  <c r="J13" i="6"/>
  <c r="J14" i="6" s="1"/>
  <c r="J15" i="6" s="1"/>
  <c r="I13" i="6"/>
  <c r="I14" i="6" s="1"/>
  <c r="I15" i="6" s="1"/>
  <c r="H13" i="6"/>
  <c r="H14" i="6" s="1"/>
  <c r="H15" i="6" s="1"/>
  <c r="G13" i="6"/>
  <c r="G14" i="6" s="1"/>
  <c r="G15" i="6" s="1"/>
  <c r="F13" i="6"/>
  <c r="F14" i="6" s="1"/>
  <c r="F15" i="6" s="1"/>
  <c r="Z13" i="5"/>
  <c r="Z14" i="5" s="1"/>
  <c r="Z15" i="5" s="1"/>
  <c r="Y13" i="5"/>
  <c r="Y14" i="5" s="1"/>
  <c r="Y15" i="5" s="1"/>
  <c r="X13" i="5"/>
  <c r="X14" i="5" s="1"/>
  <c r="X15" i="5" s="1"/>
  <c r="W13" i="5"/>
  <c r="W14" i="5" s="1"/>
  <c r="W15" i="5" s="1"/>
  <c r="V13" i="5"/>
  <c r="V14" i="5" s="1"/>
  <c r="V15" i="5" s="1"/>
  <c r="U13" i="5"/>
  <c r="U14" i="5" s="1"/>
  <c r="U15" i="5" s="1"/>
  <c r="T13" i="5"/>
  <c r="T14" i="5" s="1"/>
  <c r="T15" i="5" s="1"/>
  <c r="T10" i="6" s="1"/>
  <c r="S13" i="5"/>
  <c r="S14" i="5" s="1"/>
  <c r="S15" i="5" s="1"/>
  <c r="R13" i="5"/>
  <c r="R14" i="5" s="1"/>
  <c r="R15" i="5" s="1"/>
  <c r="Q13" i="5"/>
  <c r="Q14" i="5" s="1"/>
  <c r="Q15" i="5" s="1"/>
  <c r="P13" i="5"/>
  <c r="P14" i="5" s="1"/>
  <c r="P15" i="5" s="1"/>
  <c r="O13" i="5"/>
  <c r="O14" i="5" s="1"/>
  <c r="O15" i="5" s="1"/>
  <c r="N13" i="5"/>
  <c r="N14" i="5" s="1"/>
  <c r="N15" i="5" s="1"/>
  <c r="M13" i="5"/>
  <c r="M14" i="5" s="1"/>
  <c r="M15" i="5" s="1"/>
  <c r="L13" i="5"/>
  <c r="L14" i="5" s="1"/>
  <c r="L15" i="5" s="1"/>
  <c r="L10" i="6" s="1"/>
  <c r="K13" i="5"/>
  <c r="K14" i="5" s="1"/>
  <c r="K15" i="5" s="1"/>
  <c r="J13" i="5"/>
  <c r="J14" i="5" s="1"/>
  <c r="J15" i="5" s="1"/>
  <c r="I13" i="5"/>
  <c r="I14" i="5" s="1"/>
  <c r="I15" i="5" s="1"/>
  <c r="H13" i="5"/>
  <c r="H14" i="5" s="1"/>
  <c r="H15" i="5" s="1"/>
  <c r="G13" i="5"/>
  <c r="G14" i="5" s="1"/>
  <c r="G15" i="5" s="1"/>
  <c r="F13" i="5"/>
  <c r="F14" i="5" s="1"/>
  <c r="F15" i="5" s="1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G78" i="1"/>
  <c r="G77" i="1"/>
  <c r="AC75" i="1"/>
  <c r="AB75" i="1"/>
  <c r="AB13" i="1" s="1"/>
  <c r="AB14" i="1" s="1"/>
  <c r="AB15" i="1" s="1"/>
  <c r="AA74" i="1"/>
  <c r="AA75" i="1" s="1"/>
  <c r="AA13" i="1" s="1"/>
  <c r="Y74" i="1"/>
  <c r="P74" i="1"/>
  <c r="L74" i="1"/>
  <c r="K74" i="1"/>
  <c r="H74" i="1"/>
  <c r="H75" i="1" s="1"/>
  <c r="G74" i="1"/>
  <c r="F74" i="1"/>
  <c r="Z73" i="1"/>
  <c r="X73" i="1"/>
  <c r="X74" i="1" s="1"/>
  <c r="W73" i="1"/>
  <c r="W74" i="1" s="1"/>
  <c r="V73" i="1"/>
  <c r="V74" i="1" s="1"/>
  <c r="U73" i="1"/>
  <c r="T73" i="1"/>
  <c r="T74" i="1" s="1"/>
  <c r="S73" i="1"/>
  <c r="R73" i="1"/>
  <c r="Q73" i="1"/>
  <c r="P73" i="1"/>
  <c r="O73" i="1"/>
  <c r="N73" i="1"/>
  <c r="M73" i="1"/>
  <c r="L73" i="1"/>
  <c r="K73" i="1"/>
  <c r="J73" i="1"/>
  <c r="I73" i="1"/>
  <c r="G73" i="1"/>
  <c r="F73" i="1"/>
  <c r="Z71" i="1"/>
  <c r="Z74" i="1" s="1"/>
  <c r="X71" i="1"/>
  <c r="W71" i="1"/>
  <c r="V71" i="1"/>
  <c r="U71" i="1"/>
  <c r="U74" i="1" s="1"/>
  <c r="T71" i="1"/>
  <c r="S71" i="1"/>
  <c r="S74" i="1" s="1"/>
  <c r="R71" i="1"/>
  <c r="Q71" i="1"/>
  <c r="Q74" i="1" s="1"/>
  <c r="P71" i="1"/>
  <c r="O71" i="1"/>
  <c r="O74" i="1" s="1"/>
  <c r="N71" i="1"/>
  <c r="M71" i="1"/>
  <c r="M74" i="1" s="1"/>
  <c r="L71" i="1"/>
  <c r="K71" i="1"/>
  <c r="J71" i="1"/>
  <c r="I71" i="1"/>
  <c r="I74" i="1" s="1"/>
  <c r="G71" i="1"/>
  <c r="F71" i="1"/>
  <c r="Y68" i="1"/>
  <c r="Y75" i="1" s="1"/>
  <c r="S68" i="1"/>
  <c r="S75" i="1" s="1"/>
  <c r="O68" i="1"/>
  <c r="N68" i="1"/>
  <c r="I68" i="1"/>
  <c r="H68" i="1"/>
  <c r="F68" i="1"/>
  <c r="Z67" i="1"/>
  <c r="X67" i="1"/>
  <c r="W67" i="1"/>
  <c r="W68" i="1" s="1"/>
  <c r="W75" i="1" s="1"/>
  <c r="V67" i="1"/>
  <c r="U67" i="1"/>
  <c r="T67" i="1"/>
  <c r="S67" i="1"/>
  <c r="R67" i="1"/>
  <c r="Q67" i="1"/>
  <c r="P67" i="1"/>
  <c r="O67" i="1"/>
  <c r="N67" i="1"/>
  <c r="M67" i="1"/>
  <c r="L67" i="1"/>
  <c r="K67" i="1"/>
  <c r="K68" i="1" s="1"/>
  <c r="K75" i="1" s="1"/>
  <c r="J67" i="1"/>
  <c r="J68" i="1" s="1"/>
  <c r="I67" i="1"/>
  <c r="G67" i="1"/>
  <c r="F67" i="1"/>
  <c r="Z65" i="1"/>
  <c r="X65" i="1"/>
  <c r="X68" i="1" s="1"/>
  <c r="X75" i="1" s="1"/>
  <c r="W65" i="1"/>
  <c r="V65" i="1"/>
  <c r="V68" i="1" s="1"/>
  <c r="U65" i="1"/>
  <c r="T65" i="1"/>
  <c r="T68" i="1" s="1"/>
  <c r="T75" i="1" s="1"/>
  <c r="S65" i="1"/>
  <c r="R65" i="1"/>
  <c r="R68" i="1" s="1"/>
  <c r="Q65" i="1"/>
  <c r="P65" i="1"/>
  <c r="P68" i="1" s="1"/>
  <c r="O65" i="1"/>
  <c r="N65" i="1"/>
  <c r="M65" i="1"/>
  <c r="L65" i="1"/>
  <c r="L68" i="1" s="1"/>
  <c r="L75" i="1" s="1"/>
  <c r="K65" i="1"/>
  <c r="J65" i="1"/>
  <c r="I65" i="1"/>
  <c r="G65" i="1"/>
  <c r="G68" i="1" s="1"/>
  <c r="G75" i="1" s="1"/>
  <c r="F65" i="1"/>
  <c r="X60" i="1"/>
  <c r="H60" i="1"/>
  <c r="Y59" i="1"/>
  <c r="Y60" i="1" s="1"/>
  <c r="M59" i="1"/>
  <c r="M60" i="1" s="1"/>
  <c r="I59" i="1"/>
  <c r="I60" i="1" s="1"/>
  <c r="Z58" i="1"/>
  <c r="Z59" i="1" s="1"/>
  <c r="Z60" i="1" s="1"/>
  <c r="X58" i="1"/>
  <c r="W58" i="1"/>
  <c r="V58" i="1"/>
  <c r="T58" i="1"/>
  <c r="S58" i="1"/>
  <c r="R58" i="1"/>
  <c r="R59" i="1" s="1"/>
  <c r="R60" i="1" s="1"/>
  <c r="Q58" i="1"/>
  <c r="P58" i="1"/>
  <c r="O58" i="1"/>
  <c r="N58" i="1"/>
  <c r="N59" i="1" s="1"/>
  <c r="N60" i="1" s="1"/>
  <c r="M58" i="1"/>
  <c r="L58" i="1"/>
  <c r="K58" i="1"/>
  <c r="J58" i="1"/>
  <c r="J59" i="1" s="1"/>
  <c r="J60" i="1" s="1"/>
  <c r="I58" i="1"/>
  <c r="H58" i="1"/>
  <c r="G58" i="1"/>
  <c r="F58" i="1"/>
  <c r="Z56" i="1"/>
  <c r="Y56" i="1"/>
  <c r="X56" i="1"/>
  <c r="X59" i="1" s="1"/>
  <c r="W56" i="1"/>
  <c r="W59" i="1" s="1"/>
  <c r="W60" i="1" s="1"/>
  <c r="V56" i="1"/>
  <c r="V59" i="1" s="1"/>
  <c r="U56" i="1"/>
  <c r="U59" i="1" s="1"/>
  <c r="T56" i="1"/>
  <c r="T59" i="1" s="1"/>
  <c r="T60" i="1" s="1"/>
  <c r="S56" i="1"/>
  <c r="S59" i="1" s="1"/>
  <c r="S60" i="1" s="1"/>
  <c r="R56" i="1"/>
  <c r="Q56" i="1"/>
  <c r="Q59" i="1" s="1"/>
  <c r="P56" i="1"/>
  <c r="P59" i="1" s="1"/>
  <c r="O56" i="1"/>
  <c r="O59" i="1" s="1"/>
  <c r="O60" i="1" s="1"/>
  <c r="N56" i="1"/>
  <c r="M56" i="1"/>
  <c r="L56" i="1"/>
  <c r="L59" i="1" s="1"/>
  <c r="K56" i="1"/>
  <c r="K59" i="1" s="1"/>
  <c r="K60" i="1" s="1"/>
  <c r="J56" i="1"/>
  <c r="I56" i="1"/>
  <c r="H56" i="1"/>
  <c r="H59" i="1" s="1"/>
  <c r="G56" i="1"/>
  <c r="G59" i="1" s="1"/>
  <c r="G60" i="1" s="1"/>
  <c r="F56" i="1"/>
  <c r="W53" i="1"/>
  <c r="S53" i="1"/>
  <c r="R53" i="1"/>
  <c r="O53" i="1"/>
  <c r="G53" i="1"/>
  <c r="Z52" i="1"/>
  <c r="Y52" i="1"/>
  <c r="X52" i="1"/>
  <c r="X53" i="1" s="1"/>
  <c r="W52" i="1"/>
  <c r="V52" i="1"/>
  <c r="U52" i="1"/>
  <c r="T52" i="1"/>
  <c r="T53" i="1" s="1"/>
  <c r="S52" i="1"/>
  <c r="R52" i="1"/>
  <c r="Q52" i="1"/>
  <c r="P52" i="1"/>
  <c r="O52" i="1"/>
  <c r="N52" i="1"/>
  <c r="M52" i="1"/>
  <c r="L52" i="1"/>
  <c r="L53" i="1" s="1"/>
  <c r="K52" i="1"/>
  <c r="K53" i="1" s="1"/>
  <c r="J52" i="1"/>
  <c r="I52" i="1"/>
  <c r="H52" i="1"/>
  <c r="H53" i="1" s="1"/>
  <c r="G52" i="1"/>
  <c r="F52" i="1"/>
  <c r="Z50" i="1"/>
  <c r="Z53" i="1" s="1"/>
  <c r="Y50" i="1"/>
  <c r="Y53" i="1" s="1"/>
  <c r="X50" i="1"/>
  <c r="W50" i="1"/>
  <c r="V50" i="1"/>
  <c r="V53" i="1" s="1"/>
  <c r="U50" i="1"/>
  <c r="U53" i="1" s="1"/>
  <c r="T50" i="1"/>
  <c r="S50" i="1"/>
  <c r="R50" i="1"/>
  <c r="Q50" i="1"/>
  <c r="Q53" i="1" s="1"/>
  <c r="P50" i="1"/>
  <c r="P53" i="1" s="1"/>
  <c r="O50" i="1"/>
  <c r="N50" i="1"/>
  <c r="N53" i="1" s="1"/>
  <c r="M50" i="1"/>
  <c r="M53" i="1" s="1"/>
  <c r="L50" i="1"/>
  <c r="K50" i="1"/>
  <c r="J50" i="1"/>
  <c r="J53" i="1" s="1"/>
  <c r="I50" i="1"/>
  <c r="I53" i="1" s="1"/>
  <c r="H50" i="1"/>
  <c r="G50" i="1"/>
  <c r="F50" i="1"/>
  <c r="F53" i="1" s="1"/>
  <c r="O45" i="1"/>
  <c r="Z44" i="1"/>
  <c r="Z45" i="1" s="1"/>
  <c r="T44" i="1"/>
  <c r="P44" i="1"/>
  <c r="O44" i="1"/>
  <c r="J44" i="1"/>
  <c r="J45" i="1" s="1"/>
  <c r="Z43" i="1"/>
  <c r="X43" i="1"/>
  <c r="W43" i="1"/>
  <c r="V43" i="1"/>
  <c r="V44" i="1" s="1"/>
  <c r="U43" i="1"/>
  <c r="T43" i="1"/>
  <c r="S43" i="1"/>
  <c r="R43" i="1"/>
  <c r="R44" i="1" s="1"/>
  <c r="R45" i="1" s="1"/>
  <c r="Q43" i="1"/>
  <c r="P43" i="1"/>
  <c r="O43" i="1"/>
  <c r="N43" i="1"/>
  <c r="N44" i="1" s="1"/>
  <c r="M43" i="1"/>
  <c r="L43" i="1"/>
  <c r="K43" i="1"/>
  <c r="J43" i="1"/>
  <c r="I43" i="1"/>
  <c r="H43" i="1"/>
  <c r="G43" i="1"/>
  <c r="F43" i="1"/>
  <c r="F44" i="1" s="1"/>
  <c r="Z41" i="1"/>
  <c r="Y41" i="1"/>
  <c r="Y44" i="1" s="1"/>
  <c r="X41" i="1"/>
  <c r="X44" i="1" s="1"/>
  <c r="W41" i="1"/>
  <c r="W44" i="1" s="1"/>
  <c r="W45" i="1" s="1"/>
  <c r="V41" i="1"/>
  <c r="U41" i="1"/>
  <c r="U44" i="1" s="1"/>
  <c r="T41" i="1"/>
  <c r="S41" i="1"/>
  <c r="S44" i="1" s="1"/>
  <c r="S45" i="1" s="1"/>
  <c r="R41" i="1"/>
  <c r="Q41" i="1"/>
  <c r="Q44" i="1" s="1"/>
  <c r="P41" i="1"/>
  <c r="O41" i="1"/>
  <c r="N41" i="1"/>
  <c r="M41" i="1"/>
  <c r="M44" i="1" s="1"/>
  <c r="L41" i="1"/>
  <c r="L44" i="1" s="1"/>
  <c r="K41" i="1"/>
  <c r="K44" i="1" s="1"/>
  <c r="K45" i="1" s="1"/>
  <c r="J41" i="1"/>
  <c r="I41" i="1"/>
  <c r="I44" i="1" s="1"/>
  <c r="H41" i="1"/>
  <c r="H44" i="1" s="1"/>
  <c r="G41" i="1"/>
  <c r="G44" i="1" s="1"/>
  <c r="G45" i="1" s="1"/>
  <c r="F41" i="1"/>
  <c r="V38" i="1"/>
  <c r="R38" i="1"/>
  <c r="F38" i="1"/>
  <c r="AE37" i="1"/>
  <c r="AD37" i="1"/>
  <c r="AC37" i="1"/>
  <c r="AB37" i="1"/>
  <c r="AA37" i="1"/>
  <c r="Z37" i="1"/>
  <c r="Z38" i="1" s="1"/>
  <c r="Y37" i="1"/>
  <c r="X37" i="1"/>
  <c r="X38" i="1" s="1"/>
  <c r="W37" i="1"/>
  <c r="V37" i="1"/>
  <c r="U37" i="1"/>
  <c r="T37" i="1"/>
  <c r="T38" i="1" s="1"/>
  <c r="S37" i="1"/>
  <c r="R37" i="1"/>
  <c r="Q37" i="1"/>
  <c r="P37" i="1"/>
  <c r="O37" i="1"/>
  <c r="N37" i="1"/>
  <c r="N38" i="1" s="1"/>
  <c r="M37" i="1"/>
  <c r="L37" i="1"/>
  <c r="L38" i="1" s="1"/>
  <c r="K37" i="1"/>
  <c r="J37" i="1"/>
  <c r="J38" i="1" s="1"/>
  <c r="I37" i="1"/>
  <c r="H37" i="1"/>
  <c r="H38" i="1" s="1"/>
  <c r="G37" i="1"/>
  <c r="F37" i="1"/>
  <c r="Z35" i="1"/>
  <c r="Y35" i="1"/>
  <c r="Y38" i="1" s="1"/>
  <c r="X35" i="1"/>
  <c r="W35" i="1"/>
  <c r="W38" i="1" s="1"/>
  <c r="V35" i="1"/>
  <c r="U35" i="1"/>
  <c r="U38" i="1" s="1"/>
  <c r="U45" i="1" s="1"/>
  <c r="T35" i="1"/>
  <c r="S35" i="1"/>
  <c r="S38" i="1" s="1"/>
  <c r="R35" i="1"/>
  <c r="Q35" i="1"/>
  <c r="Q38" i="1" s="1"/>
  <c r="Q45" i="1" s="1"/>
  <c r="P35" i="1"/>
  <c r="O35" i="1"/>
  <c r="O38" i="1" s="1"/>
  <c r="N35" i="1"/>
  <c r="M35" i="1"/>
  <c r="M38" i="1" s="1"/>
  <c r="M45" i="1" s="1"/>
  <c r="L35" i="1"/>
  <c r="K35" i="1"/>
  <c r="K38" i="1" s="1"/>
  <c r="J35" i="1"/>
  <c r="I35" i="1"/>
  <c r="I38" i="1" s="1"/>
  <c r="H35" i="1"/>
  <c r="G35" i="1"/>
  <c r="G38" i="1" s="1"/>
  <c r="F35" i="1"/>
  <c r="Z29" i="1"/>
  <c r="Y29" i="1"/>
  <c r="U29" i="1"/>
  <c r="O29" i="1"/>
  <c r="J29" i="1"/>
  <c r="Z28" i="1"/>
  <c r="X28" i="1"/>
  <c r="W28" i="1"/>
  <c r="V28" i="1"/>
  <c r="U28" i="1"/>
  <c r="T28" i="1"/>
  <c r="S28" i="1"/>
  <c r="R28" i="1"/>
  <c r="Q28" i="1"/>
  <c r="Q29" i="1" s="1"/>
  <c r="P28" i="1"/>
  <c r="O28" i="1"/>
  <c r="N28" i="1"/>
  <c r="M28" i="1"/>
  <c r="M29" i="1" s="1"/>
  <c r="L28" i="1"/>
  <c r="K28" i="1"/>
  <c r="J28" i="1"/>
  <c r="I28" i="1"/>
  <c r="I29" i="1" s="1"/>
  <c r="H28" i="1"/>
  <c r="G28" i="1"/>
  <c r="F28" i="1"/>
  <c r="Z26" i="1"/>
  <c r="Y26" i="1"/>
  <c r="X26" i="1"/>
  <c r="X29" i="1" s="1"/>
  <c r="W26" i="1"/>
  <c r="W29" i="1" s="1"/>
  <c r="V26" i="1"/>
  <c r="V29" i="1" s="1"/>
  <c r="U26" i="1"/>
  <c r="T26" i="1"/>
  <c r="T29" i="1" s="1"/>
  <c r="S26" i="1"/>
  <c r="S29" i="1" s="1"/>
  <c r="R26" i="1"/>
  <c r="R29" i="1" s="1"/>
  <c r="Q26" i="1"/>
  <c r="P26" i="1"/>
  <c r="P29" i="1" s="1"/>
  <c r="O26" i="1"/>
  <c r="N26" i="1"/>
  <c r="N29" i="1" s="1"/>
  <c r="M26" i="1"/>
  <c r="L26" i="1"/>
  <c r="L29" i="1" s="1"/>
  <c r="K26" i="1"/>
  <c r="K29" i="1" s="1"/>
  <c r="J26" i="1"/>
  <c r="I26" i="1"/>
  <c r="H26" i="1"/>
  <c r="H29" i="1" s="1"/>
  <c r="G26" i="1"/>
  <c r="G29" i="1" s="1"/>
  <c r="F26" i="1"/>
  <c r="F29" i="1" s="1"/>
  <c r="U23" i="1"/>
  <c r="U30" i="1" s="1"/>
  <c r="Q23" i="1"/>
  <c r="Q30" i="1" s="1"/>
  <c r="P23" i="1"/>
  <c r="P30" i="1" s="1"/>
  <c r="L23" i="1"/>
  <c r="L30" i="1" s="1"/>
  <c r="Z22" i="1"/>
  <c r="Y22" i="1"/>
  <c r="X22" i="1"/>
  <c r="X23" i="1" s="1"/>
  <c r="X30" i="1" s="1"/>
  <c r="W22" i="1"/>
  <c r="V22" i="1"/>
  <c r="U22" i="1"/>
  <c r="T22" i="1"/>
  <c r="T23" i="1" s="1"/>
  <c r="T30" i="1" s="1"/>
  <c r="S22" i="1"/>
  <c r="R22" i="1"/>
  <c r="Q22" i="1"/>
  <c r="P22" i="1"/>
  <c r="O22" i="1"/>
  <c r="N22" i="1"/>
  <c r="M22" i="1"/>
  <c r="L22" i="1"/>
  <c r="K22" i="1"/>
  <c r="J22" i="1"/>
  <c r="I22" i="1"/>
  <c r="H22" i="1"/>
  <c r="H23" i="1" s="1"/>
  <c r="H30" i="1" s="1"/>
  <c r="G22" i="1"/>
  <c r="F22" i="1"/>
  <c r="Z20" i="1"/>
  <c r="Y20" i="1"/>
  <c r="Y23" i="1" s="1"/>
  <c r="Y30" i="1" s="1"/>
  <c r="X20" i="1"/>
  <c r="W20" i="1"/>
  <c r="W23" i="1" s="1"/>
  <c r="V20" i="1"/>
  <c r="U20" i="1"/>
  <c r="T20" i="1"/>
  <c r="S20" i="1"/>
  <c r="S23" i="1" s="1"/>
  <c r="R20" i="1"/>
  <c r="Q20" i="1"/>
  <c r="P20" i="1"/>
  <c r="O20" i="1"/>
  <c r="O23" i="1" s="1"/>
  <c r="O30" i="1" s="1"/>
  <c r="N20" i="1"/>
  <c r="M20" i="1"/>
  <c r="M23" i="1" s="1"/>
  <c r="M30" i="1" s="1"/>
  <c r="L20" i="1"/>
  <c r="K20" i="1"/>
  <c r="K23" i="1" s="1"/>
  <c r="K30" i="1" s="1"/>
  <c r="J20" i="1"/>
  <c r="I20" i="1"/>
  <c r="I23" i="1" s="1"/>
  <c r="I30" i="1" s="1"/>
  <c r="H20" i="1"/>
  <c r="G20" i="1"/>
  <c r="G23" i="1" s="1"/>
  <c r="F20" i="1"/>
  <c r="AD14" i="1"/>
  <c r="AA14" i="1"/>
  <c r="AE13" i="1"/>
  <c r="AE14" i="1" s="1"/>
  <c r="AD13" i="1"/>
  <c r="AC13" i="1"/>
  <c r="AC14" i="1" s="1"/>
  <c r="AC15" i="1" s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D15" i="1"/>
  <c r="T15" i="6" l="1"/>
  <c r="T10" i="7" s="1"/>
  <c r="T15" i="7"/>
  <c r="L15" i="6"/>
  <c r="L10" i="7" s="1"/>
  <c r="L15" i="7"/>
  <c r="Z13" i="4"/>
  <c r="Z14" i="4" s="1"/>
  <c r="Y13" i="4"/>
  <c r="Y14" i="4" s="1"/>
  <c r="X13" i="4"/>
  <c r="X14" i="4" s="1"/>
  <c r="W13" i="4"/>
  <c r="W14" i="4" s="1"/>
  <c r="V13" i="4"/>
  <c r="V14" i="4" s="1"/>
  <c r="U13" i="4"/>
  <c r="U14" i="4" s="1"/>
  <c r="T13" i="4"/>
  <c r="T14" i="4" s="1"/>
  <c r="S13" i="4"/>
  <c r="S14" i="4" s="1"/>
  <c r="R13" i="4"/>
  <c r="R14" i="4" s="1"/>
  <c r="Q13" i="4"/>
  <c r="Q14" i="4" s="1"/>
  <c r="P13" i="4"/>
  <c r="P14" i="4" s="1"/>
  <c r="O13" i="4"/>
  <c r="O14" i="4" s="1"/>
  <c r="N13" i="4"/>
  <c r="N14" i="4" s="1"/>
  <c r="M13" i="4"/>
  <c r="M14" i="4" s="1"/>
  <c r="L13" i="4"/>
  <c r="L14" i="4" s="1"/>
  <c r="K13" i="4"/>
  <c r="K14" i="4" s="1"/>
  <c r="J13" i="4"/>
  <c r="J14" i="4" s="1"/>
  <c r="I13" i="4"/>
  <c r="I14" i="4" s="1"/>
  <c r="H13" i="4"/>
  <c r="H14" i="4" s="1"/>
  <c r="G13" i="4"/>
  <c r="G14" i="4" s="1"/>
  <c r="F13" i="4"/>
  <c r="F14" i="4" s="1"/>
  <c r="Z13" i="3"/>
  <c r="Z14" i="3" s="1"/>
  <c r="Z15" i="3" s="1"/>
  <c r="Z10" i="4" s="1"/>
  <c r="Y13" i="3"/>
  <c r="Y14" i="3" s="1"/>
  <c r="Y15" i="3" s="1"/>
  <c r="Y10" i="4" s="1"/>
  <c r="X13" i="3"/>
  <c r="X14" i="3" s="1"/>
  <c r="X15" i="3" s="1"/>
  <c r="X10" i="4" s="1"/>
  <c r="W13" i="3"/>
  <c r="W14" i="3" s="1"/>
  <c r="W15" i="3" s="1"/>
  <c r="W10" i="4" s="1"/>
  <c r="V13" i="3"/>
  <c r="V14" i="3" s="1"/>
  <c r="V15" i="3" s="1"/>
  <c r="V10" i="4" s="1"/>
  <c r="U13" i="3"/>
  <c r="U14" i="3" s="1"/>
  <c r="U15" i="3" s="1"/>
  <c r="U10" i="4" s="1"/>
  <c r="T13" i="3"/>
  <c r="T14" i="3" s="1"/>
  <c r="S13" i="3"/>
  <c r="S14" i="3" s="1"/>
  <c r="S15" i="3" s="1"/>
  <c r="S10" i="4" s="1"/>
  <c r="R13" i="3"/>
  <c r="R14" i="3" s="1"/>
  <c r="R15" i="3" s="1"/>
  <c r="R10" i="4" s="1"/>
  <c r="Q13" i="3"/>
  <c r="Q14" i="3" s="1"/>
  <c r="Q15" i="3" s="1"/>
  <c r="Q10" i="4" s="1"/>
  <c r="P13" i="3"/>
  <c r="P14" i="3" s="1"/>
  <c r="P15" i="3" s="1"/>
  <c r="P10" i="4" s="1"/>
  <c r="O13" i="3"/>
  <c r="O14" i="3" s="1"/>
  <c r="O15" i="3" s="1"/>
  <c r="O10" i="4" s="1"/>
  <c r="N13" i="3"/>
  <c r="N14" i="3" s="1"/>
  <c r="N15" i="3" s="1"/>
  <c r="N10" i="4" s="1"/>
  <c r="M13" i="3"/>
  <c r="M14" i="3" s="1"/>
  <c r="M15" i="3" s="1"/>
  <c r="M10" i="4" s="1"/>
  <c r="L13" i="3"/>
  <c r="L14" i="3" s="1"/>
  <c r="L15" i="3" s="1"/>
  <c r="L10" i="4" s="1"/>
  <c r="K13" i="3"/>
  <c r="K14" i="3" s="1"/>
  <c r="K15" i="3" s="1"/>
  <c r="K10" i="4" s="1"/>
  <c r="J13" i="3"/>
  <c r="J14" i="3" s="1"/>
  <c r="J15" i="3" s="1"/>
  <c r="J10" i="4" s="1"/>
  <c r="I13" i="3"/>
  <c r="I14" i="3" s="1"/>
  <c r="I15" i="3" s="1"/>
  <c r="I10" i="4" s="1"/>
  <c r="H13" i="3"/>
  <c r="H14" i="3" s="1"/>
  <c r="H15" i="3" s="1"/>
  <c r="H10" i="4" s="1"/>
  <c r="G13" i="3"/>
  <c r="G14" i="3" s="1"/>
  <c r="G15" i="3" s="1"/>
  <c r="G10" i="4" s="1"/>
  <c r="F13" i="3"/>
  <c r="F14" i="3" s="1"/>
  <c r="F15" i="3" s="1"/>
  <c r="F10" i="4" s="1"/>
  <c r="Z13" i="2"/>
  <c r="Z14" i="2" s="1"/>
  <c r="Z15" i="2" s="1"/>
  <c r="Y13" i="2"/>
  <c r="Y14" i="2" s="1"/>
  <c r="Y15" i="2" s="1"/>
  <c r="X13" i="2"/>
  <c r="X14" i="2" s="1"/>
  <c r="X15" i="2" s="1"/>
  <c r="W13" i="2"/>
  <c r="W14" i="2" s="1"/>
  <c r="W15" i="2" s="1"/>
  <c r="V13" i="2"/>
  <c r="V14" i="2" s="1"/>
  <c r="V15" i="2" s="1"/>
  <c r="U13" i="2"/>
  <c r="U14" i="2" s="1"/>
  <c r="U15" i="2" s="1"/>
  <c r="T13" i="2"/>
  <c r="T14" i="2" s="1"/>
  <c r="T15" i="2" s="1"/>
  <c r="T10" i="3" s="1"/>
  <c r="S13" i="2"/>
  <c r="S14" i="2" s="1"/>
  <c r="S15" i="2" s="1"/>
  <c r="R13" i="2"/>
  <c r="R14" i="2" s="1"/>
  <c r="R15" i="2" s="1"/>
  <c r="Q13" i="2"/>
  <c r="Q14" i="2" s="1"/>
  <c r="Q15" i="2" s="1"/>
  <c r="P13" i="2"/>
  <c r="P14" i="2" s="1"/>
  <c r="P15" i="2" s="1"/>
  <c r="O13" i="2"/>
  <c r="O14" i="2" s="1"/>
  <c r="O15" i="2" s="1"/>
  <c r="N13" i="2"/>
  <c r="N14" i="2" s="1"/>
  <c r="N15" i="2" s="1"/>
  <c r="M13" i="2"/>
  <c r="M14" i="2" s="1"/>
  <c r="M15" i="2" s="1"/>
  <c r="L13" i="2"/>
  <c r="L14" i="2" s="1"/>
  <c r="L15" i="2" s="1"/>
  <c r="K13" i="2"/>
  <c r="K14" i="2" s="1"/>
  <c r="K15" i="2" s="1"/>
  <c r="J13" i="2"/>
  <c r="J14" i="2" s="1"/>
  <c r="J15" i="2" s="1"/>
  <c r="I13" i="2"/>
  <c r="I14" i="2" s="1"/>
  <c r="I15" i="2" s="1"/>
  <c r="H13" i="2"/>
  <c r="H14" i="2" s="1"/>
  <c r="H15" i="2" s="1"/>
  <c r="G13" i="2"/>
  <c r="G14" i="2" s="1"/>
  <c r="G15" i="2" s="1"/>
  <c r="F13" i="2"/>
  <c r="F14" i="2" s="1"/>
  <c r="F15" i="2" s="1"/>
  <c r="Q13" i="1"/>
  <c r="Q14" i="1" s="1"/>
  <c r="Q15" i="1" s="1"/>
  <c r="Z13" i="1"/>
  <c r="Z14" i="1" s="1"/>
  <c r="Z15" i="1" s="1"/>
  <c r="I45" i="1"/>
  <c r="I13" i="1" s="1"/>
  <c r="I14" i="1" s="1"/>
  <c r="I15" i="1" s="1"/>
  <c r="Y45" i="1"/>
  <c r="Y13" i="1" s="1"/>
  <c r="R75" i="1"/>
  <c r="V75" i="1"/>
  <c r="G30" i="1"/>
  <c r="G13" i="1" s="1"/>
  <c r="G14" i="1" s="1"/>
  <c r="G15" i="1" s="1"/>
  <c r="S30" i="1"/>
  <c r="S13" i="1" s="1"/>
  <c r="S14" i="1" s="1"/>
  <c r="S15" i="1" s="1"/>
  <c r="W30" i="1"/>
  <c r="W13" i="1" s="1"/>
  <c r="W14" i="1" s="1"/>
  <c r="W15" i="1" s="1"/>
  <c r="T45" i="1"/>
  <c r="T13" i="1" s="1"/>
  <c r="L60" i="1"/>
  <c r="P60" i="1"/>
  <c r="I75" i="1"/>
  <c r="J74" i="1"/>
  <c r="N74" i="1"/>
  <c r="R74" i="1"/>
  <c r="T14" i="1"/>
  <c r="T15" i="1" s="1"/>
  <c r="K13" i="1"/>
  <c r="K14" i="1" s="1"/>
  <c r="F45" i="1"/>
  <c r="N45" i="1"/>
  <c r="N13" i="1" s="1"/>
  <c r="N14" i="1" s="1"/>
  <c r="N15" i="1" s="1"/>
  <c r="V45" i="1"/>
  <c r="Q60" i="1"/>
  <c r="U60" i="1"/>
  <c r="U13" i="1" s="1"/>
  <c r="U14" i="1" s="1"/>
  <c r="U15" i="1" s="1"/>
  <c r="P75" i="1"/>
  <c r="N75" i="1"/>
  <c r="K15" i="1"/>
  <c r="AA15" i="1"/>
  <c r="AE15" i="1"/>
  <c r="Y14" i="1"/>
  <c r="Y15" i="1" s="1"/>
  <c r="P38" i="1"/>
  <c r="P45" i="1" s="1"/>
  <c r="P13" i="1" s="1"/>
  <c r="P14" i="1" s="1"/>
  <c r="P15" i="1" s="1"/>
  <c r="H45" i="1"/>
  <c r="H13" i="1" s="1"/>
  <c r="H14" i="1" s="1"/>
  <c r="H15" i="1" s="1"/>
  <c r="L45" i="1"/>
  <c r="L13" i="1" s="1"/>
  <c r="L14" i="1" s="1"/>
  <c r="L15" i="1" s="1"/>
  <c r="X45" i="1"/>
  <c r="X13" i="1" s="1"/>
  <c r="X14" i="1" s="1"/>
  <c r="X15" i="1" s="1"/>
  <c r="F59" i="1"/>
  <c r="F60" i="1" s="1"/>
  <c r="V60" i="1"/>
  <c r="M68" i="1"/>
  <c r="M75" i="1" s="1"/>
  <c r="M13" i="1" s="1"/>
  <c r="M14" i="1" s="1"/>
  <c r="M15" i="1" s="1"/>
  <c r="Q68" i="1"/>
  <c r="Q75" i="1" s="1"/>
  <c r="U68" i="1"/>
  <c r="U75" i="1" s="1"/>
  <c r="Z68" i="1"/>
  <c r="Z75" i="1" s="1"/>
  <c r="J75" i="1"/>
  <c r="J13" i="1" s="1"/>
  <c r="J14" i="1" s="1"/>
  <c r="J15" i="1" s="1"/>
  <c r="F75" i="1"/>
  <c r="O75" i="1"/>
  <c r="O13" i="1" s="1"/>
  <c r="O14" i="1" s="1"/>
  <c r="O15" i="1" s="1"/>
  <c r="F23" i="1"/>
  <c r="F30" i="1" s="1"/>
  <c r="J23" i="1"/>
  <c r="J30" i="1" s="1"/>
  <c r="N23" i="1"/>
  <c r="N30" i="1" s="1"/>
  <c r="R23" i="1"/>
  <c r="R30" i="1" s="1"/>
  <c r="R13" i="1" s="1"/>
  <c r="R14" i="1" s="1"/>
  <c r="R15" i="1" s="1"/>
  <c r="V23" i="1"/>
  <c r="V30" i="1" s="1"/>
  <c r="Z23" i="1"/>
  <c r="Z30" i="1" s="1"/>
  <c r="T15" i="3" l="1"/>
  <c r="T10" i="4" s="1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F13" i="1"/>
  <c r="F14" i="1" s="1"/>
  <c r="F15" i="1" s="1"/>
  <c r="V13" i="1"/>
  <c r="V14" i="1" s="1"/>
  <c r="V15" i="1" s="1"/>
</calcChain>
</file>

<file path=xl/sharedStrings.xml><?xml version="1.0" encoding="utf-8"?>
<sst xmlns="http://schemas.openxmlformats.org/spreadsheetml/2006/main" count="1675" uniqueCount="98">
  <si>
    <t>ООО "Стеклозавод "Ведатранзит"</t>
  </si>
  <si>
    <t>УТВЕРЖДАЮ:</t>
  </si>
  <si>
    <t>ОТЧЕТ по УПАКОВОЧНЫМ МАТЕРИАЛАМ</t>
  </si>
  <si>
    <t>Зам. Дир. по ПиТ</t>
  </si>
  <si>
    <t>Дата</t>
  </si>
  <si>
    <t>И.М.Александрович</t>
  </si>
  <si>
    <t>30</t>
  </si>
  <si>
    <t>09</t>
  </si>
  <si>
    <t>0000003338/ 0000006346</t>
  </si>
  <si>
    <t>0000004087</t>
  </si>
  <si>
    <t>0000005724</t>
  </si>
  <si>
    <t>0000003614</t>
  </si>
  <si>
    <t>0000006517/   0000007106</t>
  </si>
  <si>
    <t>0000006762</t>
  </si>
  <si>
    <t>0000005109</t>
  </si>
  <si>
    <t>0000005110</t>
  </si>
  <si>
    <t>0000003570</t>
  </si>
  <si>
    <t>0000005880</t>
  </si>
  <si>
    <t>0000005797/  0000006400</t>
  </si>
  <si>
    <t>0000004376</t>
  </si>
  <si>
    <t>0000005108</t>
  </si>
  <si>
    <t>0000002946</t>
  </si>
  <si>
    <t>0000003935</t>
  </si>
  <si>
    <t>0000003934</t>
  </si>
  <si>
    <t>0000006476 /0000006602</t>
  </si>
  <si>
    <t>0000006399</t>
  </si>
  <si>
    <t>0000005572</t>
  </si>
  <si>
    <t>0000005661</t>
  </si>
  <si>
    <t>0000005657</t>
  </si>
  <si>
    <t>0000005658</t>
  </si>
  <si>
    <t>0000007878</t>
  </si>
  <si>
    <t>поддон    1200 х 1000      шт.</t>
  </si>
  <si>
    <t>поддон с фитосанитарной обработкой 1200х1000 шт.</t>
  </si>
  <si>
    <t>Крышки деревянные 1000*1200</t>
  </si>
  <si>
    <t>пленка вторичная полотно 1400х50      кг.</t>
  </si>
  <si>
    <t>пленка П\Э  термоусадочная 0.1х1400    кг.</t>
  </si>
  <si>
    <t>пленка  п\э 0,160 мкм (1240Х2)+(520Х4) марки (П)              кг.</t>
  </si>
  <si>
    <t>Пленка п/термоусадочная 0,180*(1280*2+540*4)</t>
  </si>
  <si>
    <t>пленка термоусадочная 0,118*(1260*2+530*4)</t>
  </si>
  <si>
    <t>пленка  п\э 0,180 мкм (1280Х2)+(540Х4) марки (Пм)              кг.</t>
  </si>
  <si>
    <t>Пленка п/э т/у, Т, полотно, 0,070*620/700м.</t>
  </si>
  <si>
    <t>Пленка п/э т/у, Т, полотно, 0,070*650/700м.</t>
  </si>
  <si>
    <t>пленка  полотно  0.07х600    кг.</t>
  </si>
  <si>
    <t>пленка п/термоусадочная 0,180*(1280*2+540*4)</t>
  </si>
  <si>
    <t>ящик из картона гофрированного Т-23 штамп №193,( 1200х1000х100) шт.</t>
  </si>
  <si>
    <t>ящик лотковый из гофрированного картона       (1185 х 975 х 100)       шт.</t>
  </si>
  <si>
    <t>ящик лотковый из гофрированного картона       (1195 х 955 х 100)       шт.</t>
  </si>
  <si>
    <t>ящик из картона гофрированного Т-23 штамп №199,( 1200 х 1000 ) шт.</t>
  </si>
  <si>
    <t>лоток из трехслойного гофрированного картона Т-23 1000*1200*100</t>
  </si>
  <si>
    <t>трехслойный гофрированный картон размер 450 х 1200 мм.      шт.</t>
  </si>
  <si>
    <t xml:space="preserve"> пленка стрейч 1507-3\2-170            кг.</t>
  </si>
  <si>
    <t>скочь  шт.</t>
  </si>
  <si>
    <t>пряжка проволочная 16 мм.               шт.</t>
  </si>
  <si>
    <t>скрепа рр13(05) сталь       шт.</t>
  </si>
  <si>
    <t>полипропиленовая  упаковочная лента 12Х 0,5мм. Метр.</t>
  </si>
  <si>
    <t>остаток на начало суток</t>
  </si>
  <si>
    <t>приход</t>
  </si>
  <si>
    <t>доп. расход материала за сутки</t>
  </si>
  <si>
    <t>расход материала за сутки</t>
  </si>
  <si>
    <t>расход материала за сутки с доп. Расходом</t>
  </si>
  <si>
    <t xml:space="preserve">остаток на конец суток </t>
  </si>
  <si>
    <t>политайзер   №1</t>
  </si>
  <si>
    <t>расход на один паллет</t>
  </si>
  <si>
    <t>наименование</t>
  </si>
  <si>
    <t>день</t>
  </si>
  <si>
    <t xml:space="preserve"> </t>
  </si>
  <si>
    <t xml:space="preserve">  ( 2268 шт)    XXI-В-28-2-500-28</t>
  </si>
  <si>
    <t>итого за день</t>
  </si>
  <si>
    <t>ночь</t>
  </si>
  <si>
    <t>итого за ночь</t>
  </si>
  <si>
    <t>итого за сутки</t>
  </si>
  <si>
    <t>политайзер   №2</t>
  </si>
  <si>
    <t>( 3645шт.) XIII-В-28-2-200-3</t>
  </si>
  <si>
    <t>политайзер   №3</t>
  </si>
  <si>
    <t xml:space="preserve">( 2597 шт. )  XXI-В-28-2-350-1 </t>
  </si>
  <si>
    <t>мини - упаковка</t>
  </si>
  <si>
    <t xml:space="preserve"> (64 пачки 786 шт.)  III-2-82-1500-1</t>
  </si>
  <si>
    <t xml:space="preserve"> (90 пачки 968 шт.)  III-2-82-1000-3</t>
  </si>
  <si>
    <t>итого за сутки ( в т.ч. перемещено по тару под ГП)</t>
  </si>
  <si>
    <t>дополнительный расход (настройка оборудования)</t>
  </si>
  <si>
    <t xml:space="preserve">образованияотходов картона </t>
  </si>
  <si>
    <t>кг.</t>
  </si>
  <si>
    <t xml:space="preserve">образованияо тходов полиэтилена </t>
  </si>
  <si>
    <t>Начальник участка упаковки    ___________________  Я.В.Ходанович</t>
  </si>
  <si>
    <t>01</t>
  </si>
  <si>
    <t>10</t>
  </si>
  <si>
    <t>02</t>
  </si>
  <si>
    <t>03</t>
  </si>
  <si>
    <t>04</t>
  </si>
  <si>
    <t>05</t>
  </si>
  <si>
    <t xml:space="preserve">  ( 1788 шт)    XXI-В-28-2.1-500-14</t>
  </si>
  <si>
    <t>( 1788 шт)    XXI-В-28-2.1-500-14</t>
  </si>
  <si>
    <t>06</t>
  </si>
  <si>
    <t>Пленка п/термоусадочная 0,180*(1280*2+540*4)                  ООО  "МФЛ-БЕЛОПЛАСТ"</t>
  </si>
  <si>
    <t>07</t>
  </si>
  <si>
    <t>пленка вторичная полотно 1400х0.05      кг.</t>
  </si>
  <si>
    <t>08</t>
  </si>
  <si>
    <t xml:space="preserve">( 2384 шт. )  XXI-В-28-2-350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</si>
</sst>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164" formatCode="#,##0.00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sz val="13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b/>
      <i/>
      <sz val="16"/>
      <color rgb="FFFF0000"/>
      <name val="Calibri"/>
      <family val="2"/>
      <charset val="204"/>
      <scheme val="minor"/>
    </font>
    <font>
      <b/>
      <i/>
      <sz val="13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27">
    <xf numFmtId="0" fontId="0" fillId="0" borderId="0" xfId="0"/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49" fontId="11" fillId="0" borderId="5" xfId="0" applyNumberFormat="1" applyFont="1" applyBorder="1" applyAlignment="1">
      <alignment horizontal="right" vertical="center" wrapText="1"/>
    </xf>
    <xf numFmtId="49" fontId="11" fillId="0" borderId="6" xfId="0" applyNumberFormat="1" applyFont="1" applyBorder="1" applyAlignment="1">
      <alignment horizontal="right" vertical="center" wrapText="1"/>
    </xf>
    <xf numFmtId="0" fontId="11" fillId="0" borderId="7" xfId="0" applyFont="1" applyBorder="1" applyAlignment="1">
      <alignment horizontal="right" vertical="center" wrapText="1"/>
    </xf>
    <xf numFmtId="49" fontId="6" fillId="2" borderId="1" xfId="1" applyNumberFormat="1" applyFont="1" applyFill="1" applyBorder="1" applyAlignment="1">
      <alignment horizontal="center" vertical="center" wrapText="1"/>
    </xf>
    <xf numFmtId="0" fontId="6" fillId="2" borderId="8" xfId="0" quotePrefix="1" applyFont="1" applyFill="1" applyBorder="1" applyAlignment="1">
      <alignment horizontal="center" vertical="center" wrapText="1"/>
    </xf>
    <xf numFmtId="49" fontId="6" fillId="2" borderId="8" xfId="0" quotePrefix="1" applyNumberFormat="1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49" fontId="6" fillId="3" borderId="9" xfId="0" quotePrefix="1" applyNumberFormat="1" applyFont="1" applyFill="1" applyBorder="1" applyAlignment="1">
      <alignment horizontal="center" vertical="center" wrapText="1"/>
    </xf>
    <xf numFmtId="49" fontId="6" fillId="3" borderId="8" xfId="0" quotePrefix="1" applyNumberFormat="1" applyFont="1" applyFill="1" applyBorder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6" fillId="2" borderId="10" xfId="0" quotePrefix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3" fontId="10" fillId="8" borderId="11" xfId="0" applyNumberFormat="1" applyFont="1" applyFill="1" applyBorder="1" applyAlignment="1">
      <alignment vertical="center" wrapText="1"/>
    </xf>
    <xf numFmtId="164" fontId="10" fillId="8" borderId="11" xfId="0" applyNumberFormat="1" applyFont="1" applyFill="1" applyBorder="1" applyAlignment="1">
      <alignment vertical="center" wrapText="1"/>
    </xf>
    <xf numFmtId="3" fontId="10" fillId="9" borderId="21" xfId="0" applyNumberFormat="1" applyFont="1" applyFill="1" applyBorder="1" applyAlignment="1">
      <alignment vertical="center" wrapText="1"/>
    </xf>
    <xf numFmtId="3" fontId="13" fillId="9" borderId="15" xfId="0" applyNumberFormat="1" applyFont="1" applyFill="1" applyBorder="1" applyAlignment="1">
      <alignment vertical="center" wrapText="1"/>
    </xf>
    <xf numFmtId="164" fontId="13" fillId="9" borderId="15" xfId="0" applyNumberFormat="1" applyFont="1" applyFill="1" applyBorder="1" applyAlignment="1">
      <alignment vertical="center" wrapText="1"/>
    </xf>
    <xf numFmtId="164" fontId="13" fillId="9" borderId="21" xfId="0" applyNumberFormat="1" applyFont="1" applyFill="1" applyBorder="1" applyAlignment="1">
      <alignment vertical="center" wrapText="1"/>
    </xf>
    <xf numFmtId="164" fontId="10" fillId="9" borderId="15" xfId="0" applyNumberFormat="1" applyFont="1" applyFill="1" applyBorder="1" applyAlignment="1">
      <alignment vertical="center" wrapText="1"/>
    </xf>
    <xf numFmtId="4" fontId="13" fillId="9" borderId="15" xfId="0" applyNumberFormat="1" applyFont="1" applyFill="1" applyBorder="1" applyAlignment="1">
      <alignment vertical="center" wrapText="1"/>
    </xf>
    <xf numFmtId="3" fontId="13" fillId="0" borderId="15" xfId="0" applyNumberFormat="1" applyFont="1" applyBorder="1" applyAlignment="1">
      <alignment vertical="center" wrapText="1"/>
    </xf>
    <xf numFmtId="3" fontId="10" fillId="0" borderId="15" xfId="0" applyNumberFormat="1" applyFont="1" applyBorder="1" applyAlignment="1">
      <alignment vertical="center" wrapText="1"/>
    </xf>
    <xf numFmtId="164" fontId="13" fillId="0" borderId="15" xfId="0" applyNumberFormat="1" applyFont="1" applyBorder="1" applyAlignment="1">
      <alignment vertical="center" wrapText="1"/>
    </xf>
    <xf numFmtId="164" fontId="14" fillId="0" borderId="15" xfId="0" applyNumberFormat="1" applyFont="1" applyBorder="1" applyAlignment="1">
      <alignment vertical="center" wrapText="1"/>
    </xf>
    <xf numFmtId="164" fontId="13" fillId="0" borderId="15" xfId="0" applyNumberFormat="1" applyFont="1" applyBorder="1" applyAlignment="1">
      <alignment horizontal="center" vertical="center" wrapText="1"/>
    </xf>
    <xf numFmtId="0" fontId="10" fillId="9" borderId="21" xfId="0" applyFont="1" applyFill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0" fillId="0" borderId="21" xfId="0" applyFont="1" applyBorder="1" applyAlignment="1">
      <alignment horizontal="center" vertical="center" wrapText="1"/>
    </xf>
    <xf numFmtId="3" fontId="16" fillId="9" borderId="21" xfId="0" applyNumberFormat="1" applyFont="1" applyFill="1" applyBorder="1" applyAlignment="1">
      <alignment vertical="center" wrapText="1"/>
    </xf>
    <xf numFmtId="1" fontId="16" fillId="9" borderId="21" xfId="0" applyNumberFormat="1" applyFont="1" applyFill="1" applyBorder="1" applyAlignment="1">
      <alignment vertical="center" wrapText="1"/>
    </xf>
    <xf numFmtId="165" fontId="16" fillId="9" borderId="21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10" fillId="9" borderId="21" xfId="0" applyNumberFormat="1" applyFont="1" applyFill="1" applyBorder="1" applyAlignment="1">
      <alignment vertical="center" wrapText="1"/>
    </xf>
    <xf numFmtId="3" fontId="10" fillId="10" borderId="42" xfId="0" applyNumberFormat="1" applyFont="1" applyFill="1" applyBorder="1" applyAlignment="1">
      <alignment vertical="center" wrapText="1"/>
    </xf>
    <xf numFmtId="164" fontId="10" fillId="11" borderId="42" xfId="0" applyNumberFormat="1" applyFont="1" applyFill="1" applyBorder="1" applyAlignment="1">
      <alignment vertical="center" wrapText="1"/>
    </xf>
    <xf numFmtId="3" fontId="10" fillId="11" borderId="42" xfId="0" applyNumberFormat="1" applyFont="1" applyFill="1" applyBorder="1" applyAlignment="1">
      <alignment vertical="center" wrapText="1"/>
    </xf>
    <xf numFmtId="3" fontId="19" fillId="12" borderId="43" xfId="0" applyNumberFormat="1" applyFont="1" applyFill="1" applyBorder="1" applyAlignment="1">
      <alignment horizontal="center" vertical="center" wrapText="1"/>
    </xf>
    <xf numFmtId="3" fontId="19" fillId="12" borderId="44" xfId="0" applyNumberFormat="1" applyFont="1" applyFill="1" applyBorder="1" applyAlignment="1">
      <alignment horizontal="center" vertical="center" wrapText="1"/>
    </xf>
    <xf numFmtId="0" fontId="19" fillId="12" borderId="44" xfId="0" applyFont="1" applyFill="1" applyBorder="1" applyAlignment="1">
      <alignment horizontal="center" vertical="center" wrapText="1"/>
    </xf>
    <xf numFmtId="1" fontId="19" fillId="12" borderId="44" xfId="0" applyNumberFormat="1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1" fillId="2" borderId="44" xfId="0" applyFont="1" applyFill="1" applyBorder="1" applyAlignment="1">
      <alignment horizontal="center" vertical="center" wrapText="1"/>
    </xf>
    <xf numFmtId="0" fontId="21" fillId="2" borderId="46" xfId="0" applyFont="1" applyFill="1" applyBorder="1" applyAlignment="1">
      <alignment horizontal="center" vertical="center" wrapText="1"/>
    </xf>
    <xf numFmtId="3" fontId="20" fillId="9" borderId="47" xfId="0" applyNumberFormat="1" applyFont="1" applyFill="1" applyBorder="1" applyAlignment="1">
      <alignment horizontal="center" vertical="center" wrapText="1"/>
    </xf>
    <xf numFmtId="3" fontId="20" fillId="9" borderId="15" xfId="0" applyNumberFormat="1" applyFont="1" applyFill="1" applyBorder="1" applyAlignment="1">
      <alignment horizontal="center" vertical="center" wrapText="1"/>
    </xf>
    <xf numFmtId="0" fontId="20" fillId="9" borderId="15" xfId="0" applyFont="1" applyFill="1" applyBorder="1" applyAlignment="1">
      <alignment horizontal="center" vertical="center" wrapText="1"/>
    </xf>
    <xf numFmtId="1" fontId="20" fillId="9" borderId="15" xfId="0" applyNumberFormat="1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3" fontId="19" fillId="9" borderId="15" xfId="0" applyNumberFormat="1" applyFont="1" applyFill="1" applyBorder="1" applyAlignment="1">
      <alignment horizontal="center" vertical="center" wrapText="1"/>
    </xf>
    <xf numFmtId="165" fontId="19" fillId="9" borderId="15" xfId="0" applyNumberFormat="1" applyFont="1" applyFill="1" applyBorder="1" applyAlignment="1">
      <alignment horizontal="center" vertical="center" wrapText="1"/>
    </xf>
    <xf numFmtId="1" fontId="19" fillId="9" borderId="15" xfId="0" applyNumberFormat="1" applyFont="1" applyFill="1" applyBorder="1" applyAlignment="1">
      <alignment horizontal="center" vertical="center" wrapText="1"/>
    </xf>
    <xf numFmtId="3" fontId="20" fillId="12" borderId="43" xfId="0" applyNumberFormat="1" applyFont="1" applyFill="1" applyBorder="1" applyAlignment="1">
      <alignment horizontal="center" vertical="center" wrapText="1"/>
    </xf>
    <xf numFmtId="3" fontId="20" fillId="12" borderId="44" xfId="0" applyNumberFormat="1" applyFont="1" applyFill="1" applyBorder="1" applyAlignment="1">
      <alignment horizontal="center" vertical="center" wrapText="1"/>
    </xf>
    <xf numFmtId="0" fontId="20" fillId="12" borderId="44" xfId="0" applyFont="1" applyFill="1" applyBorder="1" applyAlignment="1">
      <alignment horizontal="center" vertical="center" wrapText="1"/>
    </xf>
    <xf numFmtId="1" fontId="20" fillId="12" borderId="44" xfId="0" applyNumberFormat="1" applyFont="1" applyFill="1" applyBorder="1" applyAlignment="1">
      <alignment horizontal="center" vertical="center" wrapText="1"/>
    </xf>
    <xf numFmtId="165" fontId="20" fillId="9" borderId="15" xfId="0" applyNumberFormat="1" applyFont="1" applyFill="1" applyBorder="1" applyAlignment="1">
      <alignment horizontal="center" vertical="center" wrapText="1"/>
    </xf>
    <xf numFmtId="3" fontId="22" fillId="9" borderId="47" xfId="0" applyNumberFormat="1" applyFont="1" applyFill="1" applyBorder="1" applyAlignment="1">
      <alignment horizontal="center" vertical="center" wrapText="1"/>
    </xf>
    <xf numFmtId="4" fontId="22" fillId="9" borderId="47" xfId="0" applyNumberFormat="1" applyFont="1" applyFill="1" applyBorder="1" applyAlignment="1">
      <alignment horizontal="center" vertical="center" wrapText="1"/>
    </xf>
    <xf numFmtId="3" fontId="20" fillId="12" borderId="47" xfId="0" applyNumberFormat="1" applyFont="1" applyFill="1" applyBorder="1" applyAlignment="1">
      <alignment horizontal="center" vertical="center" wrapText="1"/>
    </xf>
    <xf numFmtId="3" fontId="20" fillId="12" borderId="15" xfId="0" applyNumberFormat="1" applyFont="1" applyFill="1" applyBorder="1" applyAlignment="1">
      <alignment horizontal="center" vertical="center" wrapText="1"/>
    </xf>
    <xf numFmtId="0" fontId="20" fillId="12" borderId="15" xfId="0" applyFont="1" applyFill="1" applyBorder="1" applyAlignment="1">
      <alignment horizontal="center" vertical="center" wrapText="1"/>
    </xf>
    <xf numFmtId="1" fontId="20" fillId="12" borderId="15" xfId="0" applyNumberFormat="1" applyFont="1" applyFill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20" fillId="2" borderId="21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1" fillId="2" borderId="48" xfId="0" applyFont="1" applyFill="1" applyBorder="1" applyAlignment="1">
      <alignment horizontal="center" vertical="center" wrapText="1"/>
    </xf>
    <xf numFmtId="3" fontId="20" fillId="9" borderId="49" xfId="0" applyNumberFormat="1" applyFont="1" applyFill="1" applyBorder="1" applyAlignment="1">
      <alignment horizontal="center" vertical="center" wrapText="1"/>
    </xf>
    <xf numFmtId="3" fontId="20" fillId="9" borderId="29" xfId="0" applyNumberFormat="1" applyFont="1" applyFill="1" applyBorder="1" applyAlignment="1">
      <alignment horizontal="center" vertical="center" wrapText="1"/>
    </xf>
    <xf numFmtId="0" fontId="20" fillId="9" borderId="29" xfId="0" applyFont="1" applyFill="1" applyBorder="1" applyAlignment="1">
      <alignment horizontal="center" vertical="center" wrapText="1"/>
    </xf>
    <xf numFmtId="1" fontId="20" fillId="9" borderId="29" xfId="0" applyNumberFormat="1" applyFont="1" applyFill="1" applyBorder="1" applyAlignment="1">
      <alignment horizontal="center" vertical="center" wrapText="1"/>
    </xf>
    <xf numFmtId="0" fontId="20" fillId="9" borderId="26" xfId="0" applyFont="1" applyFill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3" fontId="20" fillId="9" borderId="13" xfId="0" applyNumberFormat="1" applyFont="1" applyFill="1" applyBorder="1" applyAlignment="1">
      <alignment horizontal="center" vertical="center" wrapText="1"/>
    </xf>
    <xf numFmtId="165" fontId="20" fillId="9" borderId="13" xfId="0" applyNumberFormat="1" applyFont="1" applyFill="1" applyBorder="1" applyAlignment="1">
      <alignment horizontal="center" vertical="center" wrapText="1"/>
    </xf>
    <xf numFmtId="1" fontId="20" fillId="9" borderId="13" xfId="0" applyNumberFormat="1" applyFont="1" applyFill="1" applyBorder="1" applyAlignment="1">
      <alignment horizontal="center" vertical="center" wrapText="1"/>
    </xf>
    <xf numFmtId="0" fontId="20" fillId="9" borderId="13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3" fontId="23" fillId="9" borderId="15" xfId="0" applyNumberFormat="1" applyFont="1" applyFill="1" applyBorder="1" applyAlignment="1">
      <alignment horizontal="center" vertical="center" wrapText="1"/>
    </xf>
    <xf numFmtId="4" fontId="23" fillId="9" borderId="15" xfId="0" applyNumberFormat="1" applyFont="1" applyFill="1" applyBorder="1" applyAlignment="1">
      <alignment horizontal="center" vertical="center" wrapText="1"/>
    </xf>
    <xf numFmtId="3" fontId="23" fillId="13" borderId="29" xfId="0" applyNumberFormat="1" applyFont="1" applyFill="1" applyBorder="1" applyAlignment="1">
      <alignment horizontal="center" vertical="center" wrapText="1"/>
    </xf>
    <xf numFmtId="164" fontId="23" fillId="13" borderId="29" xfId="0" applyNumberFormat="1" applyFont="1" applyFill="1" applyBorder="1" applyAlignment="1">
      <alignment horizontal="center" vertical="center" wrapText="1"/>
    </xf>
    <xf numFmtId="3" fontId="20" fillId="12" borderId="21" xfId="0" applyNumberFormat="1" applyFont="1" applyFill="1" applyBorder="1" applyAlignment="1">
      <alignment horizontal="center" vertical="center" wrapText="1"/>
    </xf>
    <xf numFmtId="164" fontId="20" fillId="12" borderId="15" xfId="0" applyNumberFormat="1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3" fontId="20" fillId="9" borderId="21" xfId="0" applyNumberFormat="1" applyFont="1" applyFill="1" applyBorder="1" applyAlignment="1">
      <alignment horizontal="center" vertical="center" wrapText="1"/>
    </xf>
    <xf numFmtId="3" fontId="23" fillId="9" borderId="21" xfId="0" applyNumberFormat="1" applyFont="1" applyFill="1" applyBorder="1" applyAlignment="1">
      <alignment horizontal="center" vertical="center" wrapText="1"/>
    </xf>
    <xf numFmtId="4" fontId="23" fillId="9" borderId="21" xfId="0" applyNumberFormat="1" applyFont="1" applyFill="1" applyBorder="1" applyAlignment="1">
      <alignment horizontal="center" vertical="center" wrapText="1"/>
    </xf>
    <xf numFmtId="165" fontId="20" fillId="9" borderId="47" xfId="0" applyNumberFormat="1" applyFont="1" applyFill="1" applyBorder="1" applyAlignment="1">
      <alignment horizontal="center" vertical="center" wrapText="1"/>
    </xf>
    <xf numFmtId="3" fontId="23" fillId="9" borderId="47" xfId="0" applyNumberFormat="1" applyFont="1" applyFill="1" applyBorder="1" applyAlignment="1">
      <alignment horizontal="center" vertical="center" wrapText="1"/>
    </xf>
    <xf numFmtId="4" fontId="23" fillId="9" borderId="47" xfId="0" applyNumberFormat="1" applyFont="1" applyFill="1" applyBorder="1" applyAlignment="1">
      <alignment horizontal="center" vertical="center" wrapText="1"/>
    </xf>
    <xf numFmtId="3" fontId="20" fillId="9" borderId="43" xfId="0" applyNumberFormat="1" applyFont="1" applyFill="1" applyBorder="1" applyAlignment="1">
      <alignment horizontal="center" vertical="center" wrapText="1"/>
    </xf>
    <xf numFmtId="165" fontId="20" fillId="9" borderId="43" xfId="0" applyNumberFormat="1" applyFont="1" applyFill="1" applyBorder="1" applyAlignment="1">
      <alignment horizontal="center" vertical="center" wrapText="1"/>
    </xf>
    <xf numFmtId="3" fontId="20" fillId="12" borderId="13" xfId="0" applyNumberFormat="1" applyFont="1" applyFill="1" applyBorder="1" applyAlignment="1">
      <alignment horizontal="center" vertical="center" wrapText="1"/>
    </xf>
    <xf numFmtId="165" fontId="23" fillId="9" borderId="47" xfId="0" applyNumberFormat="1" applyFont="1" applyFill="1" applyBorder="1" applyAlignment="1">
      <alignment horizontal="center" vertical="center" wrapText="1"/>
    </xf>
    <xf numFmtId="3" fontId="23" fillId="13" borderId="49" xfId="0" applyNumberFormat="1" applyFont="1" applyFill="1" applyBorder="1" applyAlignment="1">
      <alignment horizontal="center" vertical="center" wrapText="1"/>
    </xf>
    <xf numFmtId="164" fontId="23" fillId="13" borderId="49" xfId="0" applyNumberFormat="1" applyFont="1" applyFill="1" applyBorder="1" applyAlignment="1">
      <alignment horizontal="center" vertical="center" wrapText="1"/>
    </xf>
    <xf numFmtId="1" fontId="20" fillId="12" borderId="52" xfId="0" applyNumberFormat="1" applyFont="1" applyFill="1" applyBorder="1" applyAlignment="1">
      <alignment horizontal="center" vertical="center" wrapText="1"/>
    </xf>
    <xf numFmtId="1" fontId="20" fillId="12" borderId="9" xfId="0" applyNumberFormat="1" applyFont="1" applyFill="1" applyBorder="1" applyAlignment="1">
      <alignment horizontal="center" vertical="center" wrapText="1"/>
    </xf>
    <xf numFmtId="0" fontId="20" fillId="12" borderId="9" xfId="0" applyFont="1" applyFill="1" applyBorder="1" applyAlignment="1">
      <alignment horizontal="center" vertical="center" wrapText="1"/>
    </xf>
    <xf numFmtId="0" fontId="20" fillId="9" borderId="9" xfId="0" applyFont="1" applyFill="1" applyBorder="1" applyAlignment="1">
      <alignment horizontal="center" vertical="center" wrapText="1"/>
    </xf>
    <xf numFmtId="0" fontId="20" fillId="9" borderId="53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center" vertical="center" wrapText="1"/>
    </xf>
    <xf numFmtId="1" fontId="20" fillId="2" borderId="1" xfId="0" applyNumberFormat="1" applyFont="1" applyFill="1" applyBorder="1" applyAlignment="1">
      <alignment horizontal="center" vertical="center" wrapText="1"/>
    </xf>
    <xf numFmtId="1" fontId="20" fillId="2" borderId="2" xfId="0" applyNumberFormat="1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1" fontId="20" fillId="9" borderId="55" xfId="0" applyNumberFormat="1" applyFont="1" applyFill="1" applyBorder="1" applyAlignment="1">
      <alignment horizontal="center" vertical="center" wrapText="1"/>
    </xf>
    <xf numFmtId="165" fontId="20" fillId="9" borderId="55" xfId="0" applyNumberFormat="1" applyFont="1" applyFill="1" applyBorder="1" applyAlignment="1">
      <alignment horizontal="center" vertical="center" wrapText="1"/>
    </xf>
    <xf numFmtId="2" fontId="20" fillId="9" borderId="55" xfId="0" applyNumberFormat="1" applyFont="1" applyFill="1" applyBorder="1" applyAlignment="1">
      <alignment horizontal="center" vertical="center" wrapText="1"/>
    </xf>
    <xf numFmtId="1" fontId="23" fillId="9" borderId="49" xfId="0" applyNumberFormat="1" applyFont="1" applyFill="1" applyBorder="1" applyAlignment="1">
      <alignment horizontal="center" vertical="center" wrapText="1"/>
    </xf>
    <xf numFmtId="2" fontId="23" fillId="9" borderId="49" xfId="0" applyNumberFormat="1" applyFont="1" applyFill="1" applyBorder="1" applyAlignment="1">
      <alignment horizontal="center" vertical="center" wrapText="1"/>
    </xf>
    <xf numFmtId="1" fontId="20" fillId="12" borderId="56" xfId="0" applyNumberFormat="1" applyFont="1" applyFill="1" applyBorder="1" applyAlignment="1">
      <alignment horizontal="center" vertical="center" wrapText="1"/>
    </xf>
    <xf numFmtId="0" fontId="20" fillId="12" borderId="17" xfId="0" applyFont="1" applyFill="1" applyBorder="1" applyAlignment="1">
      <alignment horizontal="center" vertical="center" wrapText="1"/>
    </xf>
    <xf numFmtId="1" fontId="20" fillId="12" borderId="17" xfId="0" applyNumberFormat="1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1" fontId="20" fillId="2" borderId="2" xfId="0" applyNumberFormat="1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1" fontId="23" fillId="9" borderId="47" xfId="0" applyNumberFormat="1" applyFont="1" applyFill="1" applyBorder="1" applyAlignment="1">
      <alignment horizontal="center" vertical="center" wrapText="1"/>
    </xf>
    <xf numFmtId="2" fontId="23" fillId="9" borderId="47" xfId="0" applyNumberFormat="1" applyFont="1" applyFill="1" applyBorder="1" applyAlignment="1">
      <alignment horizontal="center" vertical="center" wrapText="1"/>
    </xf>
    <xf numFmtId="1" fontId="23" fillId="13" borderId="49" xfId="0" applyNumberFormat="1" applyFont="1" applyFill="1" applyBorder="1" applyAlignment="1">
      <alignment horizontal="center" vertical="center" wrapText="1"/>
    </xf>
    <xf numFmtId="165" fontId="23" fillId="13" borderId="49" xfId="0" applyNumberFormat="1" applyFont="1" applyFill="1" applyBorder="1" applyAlignment="1">
      <alignment horizontal="center" vertical="center" wrapText="1"/>
    </xf>
    <xf numFmtId="0" fontId="13" fillId="14" borderId="57" xfId="0" applyFont="1" applyFill="1" applyBorder="1" applyAlignment="1">
      <alignment horizontal="center" vertical="center" wrapText="1"/>
    </xf>
    <xf numFmtId="0" fontId="13" fillId="14" borderId="8" xfId="0" applyFont="1" applyFill="1" applyBorder="1" applyAlignment="1">
      <alignment horizontal="center" vertical="center" wrapText="1"/>
    </xf>
    <xf numFmtId="0" fontId="13" fillId="14" borderId="10" xfId="0" applyFont="1" applyFill="1" applyBorder="1" applyAlignment="1">
      <alignment horizontal="center" vertical="center" wrapText="1"/>
    </xf>
    <xf numFmtId="0" fontId="0" fillId="14" borderId="0" xfId="0" applyFill="1" applyBorder="1" applyAlignment="1">
      <alignment vertical="center" wrapText="1"/>
    </xf>
    <xf numFmtId="0" fontId="0" fillId="14" borderId="0" xfId="0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2" fontId="13" fillId="0" borderId="29" xfId="0" applyNumberFormat="1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9" fillId="0" borderId="19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20" xfId="0" applyFont="1" applyBorder="1" applyAlignment="1">
      <alignment horizontal="right" vertical="center" wrapText="1"/>
    </xf>
    <xf numFmtId="0" fontId="9" fillId="0" borderId="23" xfId="0" applyFont="1" applyBorder="1" applyAlignment="1">
      <alignment horizontal="right" vertical="center" wrapText="1"/>
    </xf>
    <xf numFmtId="0" fontId="9" fillId="0" borderId="24" xfId="0" applyFont="1" applyBorder="1" applyAlignment="1">
      <alignment horizontal="right" vertical="center" wrapText="1"/>
    </xf>
    <xf numFmtId="0" fontId="9" fillId="0" borderId="25" xfId="0" applyFont="1" applyBorder="1" applyAlignment="1">
      <alignment horizontal="right" vertical="center" wrapText="1"/>
    </xf>
    <xf numFmtId="44" fontId="3" fillId="4" borderId="11" xfId="1" applyFont="1" applyFill="1" applyBorder="1" applyAlignment="1">
      <alignment horizontal="center" vertical="center" wrapText="1"/>
    </xf>
    <xf numFmtId="44" fontId="3" fillId="4" borderId="21" xfId="1" applyFont="1" applyFill="1" applyBorder="1" applyAlignment="1">
      <alignment horizontal="center" vertical="center" wrapText="1"/>
    </xf>
    <xf numFmtId="44" fontId="3" fillId="4" borderId="26" xfId="1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right" vertical="center" wrapText="1"/>
    </xf>
    <xf numFmtId="0" fontId="10" fillId="0" borderId="34" xfId="0" applyFont="1" applyBorder="1" applyAlignment="1">
      <alignment horizontal="right" vertical="center" wrapText="1"/>
    </xf>
    <xf numFmtId="0" fontId="10" fillId="0" borderId="34" xfId="0" applyFont="1" applyFill="1" applyBorder="1" applyAlignment="1">
      <alignment horizontal="right" vertical="center" wrapText="1"/>
    </xf>
    <xf numFmtId="0" fontId="10" fillId="0" borderId="35" xfId="0" applyFont="1" applyFill="1" applyBorder="1" applyAlignment="1">
      <alignment horizontal="right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9" fillId="0" borderId="2" xfId="0" applyFont="1" applyFill="1" applyBorder="1" applyAlignment="1">
      <alignment horizontal="right" vertical="center" wrapText="1"/>
    </xf>
    <xf numFmtId="0" fontId="9" fillId="0" borderId="3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right" vertical="center" wrapText="1"/>
    </xf>
    <xf numFmtId="0" fontId="11" fillId="11" borderId="5" xfId="0" applyFont="1" applyFill="1" applyBorder="1" applyAlignment="1">
      <alignment horizontal="right" vertical="center" wrapText="1"/>
    </xf>
    <xf numFmtId="0" fontId="11" fillId="11" borderId="6" xfId="0" applyFont="1" applyFill="1" applyBorder="1" applyAlignment="1">
      <alignment horizontal="right" vertical="center" wrapText="1"/>
    </xf>
    <xf numFmtId="0" fontId="11" fillId="11" borderId="7" xfId="0" applyFont="1" applyFill="1" applyBorder="1" applyAlignment="1">
      <alignment horizontal="right" vertical="center" wrapText="1"/>
    </xf>
    <xf numFmtId="0" fontId="9" fillId="12" borderId="1" xfId="0" applyFont="1" applyFill="1" applyBorder="1" applyAlignment="1">
      <alignment horizontal="right" vertical="center" wrapText="1"/>
    </xf>
    <xf numFmtId="0" fontId="9" fillId="12" borderId="2" xfId="0" applyFont="1" applyFill="1" applyBorder="1" applyAlignment="1">
      <alignment horizontal="right" vertical="center" wrapText="1"/>
    </xf>
    <xf numFmtId="0" fontId="9" fillId="12" borderId="3" xfId="0" applyFont="1" applyFill="1" applyBorder="1" applyAlignment="1">
      <alignment horizontal="right" vertical="center" wrapText="1"/>
    </xf>
    <xf numFmtId="0" fontId="10" fillId="0" borderId="36" xfId="0" applyFont="1" applyBorder="1" applyAlignment="1">
      <alignment horizontal="right" vertical="center" wrapText="1"/>
    </xf>
    <xf numFmtId="0" fontId="10" fillId="0" borderId="37" xfId="0" applyFont="1" applyBorder="1" applyAlignment="1">
      <alignment horizontal="right" vertical="center" wrapText="1"/>
    </xf>
    <xf numFmtId="0" fontId="10" fillId="0" borderId="38" xfId="0" applyFont="1" applyBorder="1" applyAlignment="1">
      <alignment horizontal="right" vertical="center" wrapText="1"/>
    </xf>
    <xf numFmtId="0" fontId="16" fillId="0" borderId="36" xfId="0" applyFont="1" applyBorder="1" applyAlignment="1">
      <alignment horizontal="right" vertical="center" wrapText="1"/>
    </xf>
    <xf numFmtId="0" fontId="16" fillId="0" borderId="37" xfId="0" applyFont="1" applyBorder="1" applyAlignment="1">
      <alignment horizontal="right" vertical="center" wrapText="1"/>
    </xf>
    <xf numFmtId="0" fontId="16" fillId="0" borderId="38" xfId="0" applyFont="1" applyBorder="1" applyAlignment="1">
      <alignment horizontal="right" vertical="center" wrapText="1"/>
    </xf>
    <xf numFmtId="0" fontId="10" fillId="0" borderId="39" xfId="0" applyFont="1" applyBorder="1" applyAlignment="1">
      <alignment horizontal="right" vertical="center" wrapText="1"/>
    </xf>
    <xf numFmtId="0" fontId="10" fillId="0" borderId="40" xfId="0" applyFont="1" applyBorder="1" applyAlignment="1">
      <alignment horizontal="right" vertical="center" wrapText="1"/>
    </xf>
    <xf numFmtId="0" fontId="10" fillId="0" borderId="41" xfId="0" applyFont="1" applyBorder="1" applyAlignment="1">
      <alignment horizontal="right" vertical="center" wrapText="1"/>
    </xf>
    <xf numFmtId="0" fontId="17" fillId="2" borderId="5" xfId="0" applyFont="1" applyFill="1" applyBorder="1" applyAlignment="1">
      <alignment horizontal="left" vertical="center" wrapText="1"/>
    </xf>
    <xf numFmtId="0" fontId="18" fillId="2" borderId="6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23" xfId="0" applyFont="1" applyFill="1" applyBorder="1" applyAlignment="1">
      <alignment horizontal="left" vertical="center" wrapText="1"/>
    </xf>
    <xf numFmtId="0" fontId="18" fillId="2" borderId="24" xfId="0" applyFont="1" applyFill="1" applyBorder="1" applyAlignment="1">
      <alignment horizontal="left" vertical="center" wrapText="1"/>
    </xf>
    <xf numFmtId="0" fontId="18" fillId="2" borderId="25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right" vertical="center" wrapText="1"/>
    </xf>
    <xf numFmtId="0" fontId="9" fillId="0" borderId="6" xfId="0" applyFont="1" applyFill="1" applyBorder="1" applyAlignment="1">
      <alignment horizontal="right" vertical="center" wrapText="1"/>
    </xf>
    <xf numFmtId="0" fontId="9" fillId="0" borderId="7" xfId="0" applyFont="1" applyFill="1" applyBorder="1" applyAlignment="1">
      <alignment horizontal="right" vertical="center" wrapText="1"/>
    </xf>
    <xf numFmtId="0" fontId="9" fillId="9" borderId="6" xfId="0" applyFont="1" applyFill="1" applyBorder="1" applyAlignment="1">
      <alignment horizontal="right" vertical="center" wrapText="1"/>
    </xf>
    <xf numFmtId="0" fontId="9" fillId="9" borderId="7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horizontal="right" vertical="center" wrapText="1"/>
    </xf>
    <xf numFmtId="0" fontId="9" fillId="13" borderId="1" xfId="0" applyFont="1" applyFill="1" applyBorder="1" applyAlignment="1">
      <alignment horizontal="right" vertical="center" wrapText="1"/>
    </xf>
    <xf numFmtId="0" fontId="9" fillId="13" borderId="2" xfId="0" applyFont="1" applyFill="1" applyBorder="1" applyAlignment="1">
      <alignment horizontal="right" vertical="center" wrapText="1"/>
    </xf>
    <xf numFmtId="0" fontId="17" fillId="2" borderId="6" xfId="0" applyFont="1" applyFill="1" applyBorder="1" applyAlignment="1">
      <alignment horizontal="left" vertical="center" wrapText="1"/>
    </xf>
    <xf numFmtId="0" fontId="17" fillId="2" borderId="7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right" vertical="center" wrapText="1"/>
    </xf>
    <xf numFmtId="0" fontId="17" fillId="2" borderId="23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12" borderId="3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 vertical="center" wrapText="1"/>
    </xf>
    <xf numFmtId="0" fontId="11" fillId="11" borderId="6" xfId="0" applyFont="1" applyFill="1" applyBorder="1" applyAlignment="1">
      <alignment horizontal="left" vertical="center" wrapText="1"/>
    </xf>
    <xf numFmtId="0" fontId="11" fillId="11" borderId="7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10" fillId="2" borderId="23" xfId="0" applyFont="1" applyFill="1" applyBorder="1" applyAlignment="1">
      <alignment horizontal="left" vertical="center" wrapText="1"/>
    </xf>
    <xf numFmtId="0" fontId="10" fillId="2" borderId="24" xfId="0" applyFont="1" applyFill="1" applyBorder="1" applyAlignment="1">
      <alignment horizontal="left" vertical="center" wrapText="1"/>
    </xf>
    <xf numFmtId="0" fontId="10" fillId="2" borderId="25" xfId="0" applyFont="1" applyFill="1" applyBorder="1" applyAlignment="1">
      <alignment horizontal="left" vertical="center" wrapText="1"/>
    </xf>
    <xf numFmtId="0" fontId="9" fillId="14" borderId="5" xfId="0" applyFont="1" applyFill="1" applyBorder="1" applyAlignment="1">
      <alignment horizontal="right" vertical="center" wrapText="1"/>
    </xf>
    <xf numFmtId="0" fontId="9" fillId="14" borderId="6" xfId="0" applyFont="1" applyFill="1" applyBorder="1" applyAlignment="1">
      <alignment horizontal="right" vertical="center" wrapText="1"/>
    </xf>
    <xf numFmtId="0" fontId="9" fillId="0" borderId="33" xfId="0" applyFont="1" applyBorder="1" applyAlignment="1">
      <alignment horizontal="right" vertical="center" wrapText="1"/>
    </xf>
    <xf numFmtId="0" fontId="9" fillId="0" borderId="34" xfId="0" applyFont="1" applyBorder="1" applyAlignment="1">
      <alignment horizontal="right" vertical="center" wrapText="1"/>
    </xf>
    <xf numFmtId="0" fontId="9" fillId="0" borderId="58" xfId="0" applyFont="1" applyBorder="1" applyAlignment="1">
      <alignment horizontal="right" vertical="center" wrapText="1"/>
    </xf>
    <xf numFmtId="0" fontId="9" fillId="0" borderId="59" xfId="0" applyFont="1" applyBorder="1" applyAlignment="1">
      <alignment horizontal="right" vertical="center" wrapText="1"/>
    </xf>
    <xf numFmtId="0" fontId="13" fillId="0" borderId="0" xfId="0" applyFont="1" applyAlignment="1">
      <alignment horizontal="left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3" fontId="10" fillId="8" borderId="4" xfId="0" applyNumberFormat="1" applyFont="1" applyFill="1" applyBorder="1" applyAlignment="1">
      <alignment vertical="center" wrapText="1"/>
    </xf>
    <xf numFmtId="3" fontId="10" fillId="0" borderId="60" xfId="0" applyNumberFormat="1" applyFont="1" applyFill="1" applyBorder="1" applyAlignment="1">
      <alignment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J78"/>
  <sheetViews>
    <sheetView zoomScale="55" zoomScaleNormal="55" workbookViewId="0">
      <selection activeCell="E2" sqref="E2:T2"/>
    </sheetView>
  </sheetViews>
  <sheetFormatPr defaultColWidth="9.109375" defaultRowHeight="15.6" x14ac:dyDescent="0.3"/>
  <cols>
    <col min="1" max="1" width="7.109375" style="2" customWidth="1"/>
    <col min="2" max="2" width="6" style="2" customWidth="1"/>
    <col min="3" max="3" width="15.6640625" style="2" customWidth="1"/>
    <col min="4" max="4" width="4.109375" style="2" customWidth="1"/>
    <col min="5" max="5" width="6.44140625" style="2" customWidth="1"/>
    <col min="6" max="6" width="12.88671875" style="1" customWidth="1"/>
    <col min="7" max="7" width="11.5546875" style="1" customWidth="1"/>
    <col min="8" max="8" width="12.6640625" style="1" customWidth="1"/>
    <col min="9" max="9" width="14.44140625" style="1" customWidth="1"/>
    <col min="10" max="10" width="15.5546875" style="1" customWidth="1"/>
    <col min="11" max="11" width="16" style="1" customWidth="1"/>
    <col min="12" max="12" width="18" style="1" customWidth="1"/>
    <col min="13" max="13" width="14.33203125" style="1" customWidth="1"/>
    <col min="14" max="14" width="13.88671875" style="1" customWidth="1"/>
    <col min="15" max="15" width="16.109375" style="1" customWidth="1"/>
    <col min="16" max="16" width="15.88671875" style="1" customWidth="1"/>
    <col min="17" max="17" width="10.44140625" style="1" customWidth="1"/>
    <col min="18" max="18" width="12.6640625" style="1" customWidth="1"/>
    <col min="19" max="19" width="13.44140625" style="1" customWidth="1"/>
    <col min="20" max="20" width="14.5546875" style="1" customWidth="1"/>
    <col min="21" max="21" width="10.44140625" style="1" customWidth="1"/>
    <col min="22" max="22" width="13.33203125" style="1" customWidth="1"/>
    <col min="23" max="23" width="13" style="1" customWidth="1"/>
    <col min="24" max="24" width="14.5546875" style="1" customWidth="1"/>
    <col min="25" max="25" width="13" style="1" customWidth="1"/>
    <col min="26" max="26" width="12.5546875" style="1" customWidth="1"/>
    <col min="27" max="28" width="11.5546875" style="1" customWidth="1"/>
    <col min="29" max="29" width="13.109375" style="1" customWidth="1"/>
    <col min="30" max="30" width="12.109375" style="1" customWidth="1"/>
    <col min="31" max="31" width="12.33203125" style="1" customWidth="1"/>
    <col min="32" max="16384" width="9.109375" style="1"/>
  </cols>
  <sheetData>
    <row r="1" spans="1:32" ht="14.4" x14ac:dyDescent="0.3">
      <c r="A1" s="205" t="s">
        <v>0</v>
      </c>
      <c r="B1" s="205"/>
      <c r="C1" s="205"/>
      <c r="D1" s="205"/>
      <c r="E1" s="205"/>
      <c r="F1" s="205"/>
      <c r="W1" s="206" t="s">
        <v>1</v>
      </c>
      <c r="X1" s="206"/>
      <c r="Y1" s="206"/>
      <c r="Z1" s="206"/>
    </row>
    <row r="2" spans="1:32" ht="30.75" customHeight="1" thickBot="1" x14ac:dyDescent="0.35">
      <c r="E2" s="207" t="s">
        <v>2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3"/>
      <c r="W2" s="206" t="s">
        <v>3</v>
      </c>
      <c r="X2" s="206"/>
      <c r="Y2" s="4"/>
      <c r="Z2" s="5"/>
    </row>
    <row r="3" spans="1:32" ht="23.25" customHeight="1" thickBot="1" x14ac:dyDescent="0.35">
      <c r="A3" s="208" t="s">
        <v>4</v>
      </c>
      <c r="B3" s="209"/>
      <c r="C3" s="210"/>
      <c r="D3" s="6"/>
      <c r="E3" s="6"/>
      <c r="F3" s="7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9"/>
      <c r="X3" s="211" t="s">
        <v>5</v>
      </c>
      <c r="Y3" s="211"/>
      <c r="Z3" s="211"/>
      <c r="AA3" s="7"/>
      <c r="AB3" s="8"/>
      <c r="AC3" s="8"/>
      <c r="AD3" s="8"/>
      <c r="AE3" s="8"/>
    </row>
    <row r="4" spans="1:32" ht="25.5" customHeight="1" thickBot="1" x14ac:dyDescent="0.35">
      <c r="A4" s="10" t="s">
        <v>6</v>
      </c>
      <c r="B4" s="11" t="s">
        <v>7</v>
      </c>
      <c r="C4" s="12">
        <v>2019</v>
      </c>
      <c r="D4" s="6"/>
      <c r="E4" s="6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"/>
      <c r="AD4" s="8"/>
      <c r="AE4" s="8"/>
    </row>
    <row r="5" spans="1:32" s="21" customFormat="1" ht="39.75" customHeight="1" thickBot="1" x14ac:dyDescent="0.35">
      <c r="A5" s="182"/>
      <c r="B5" s="183"/>
      <c r="C5" s="183"/>
      <c r="D5" s="183"/>
      <c r="E5" s="184"/>
      <c r="F5" s="13" t="s">
        <v>8</v>
      </c>
      <c r="G5" s="14" t="s">
        <v>9</v>
      </c>
      <c r="H5" s="15" t="s">
        <v>10</v>
      </c>
      <c r="I5" s="14" t="s">
        <v>11</v>
      </c>
      <c r="J5" s="14" t="s">
        <v>12</v>
      </c>
      <c r="K5" s="14" t="s">
        <v>13</v>
      </c>
      <c r="L5" s="16" t="s">
        <v>14</v>
      </c>
      <c r="M5" s="17" t="s">
        <v>15</v>
      </c>
      <c r="N5" s="14" t="s">
        <v>16</v>
      </c>
      <c r="O5" s="14" t="s">
        <v>17</v>
      </c>
      <c r="P5" s="14" t="s">
        <v>18</v>
      </c>
      <c r="Q5" s="15"/>
      <c r="R5" s="15" t="s">
        <v>19</v>
      </c>
      <c r="S5" s="18" t="s">
        <v>20</v>
      </c>
      <c r="T5" s="14" t="s">
        <v>21</v>
      </c>
      <c r="U5" s="15"/>
      <c r="V5" s="14" t="s">
        <v>22</v>
      </c>
      <c r="W5" s="14" t="s">
        <v>23</v>
      </c>
      <c r="X5" s="14" t="s">
        <v>24</v>
      </c>
      <c r="Y5" s="14" t="s">
        <v>25</v>
      </c>
      <c r="Z5" s="14" t="s">
        <v>26</v>
      </c>
      <c r="AA5" s="14" t="s">
        <v>27</v>
      </c>
      <c r="AB5" s="19"/>
      <c r="AC5" s="14" t="s">
        <v>28</v>
      </c>
      <c r="AD5" s="14" t="s">
        <v>29</v>
      </c>
      <c r="AE5" s="20" t="s">
        <v>30</v>
      </c>
    </row>
    <row r="6" spans="1:32" s="22" customFormat="1" ht="21" customHeight="1" x14ac:dyDescent="0.3">
      <c r="A6" s="185"/>
      <c r="B6" s="186"/>
      <c r="C6" s="186"/>
      <c r="D6" s="186"/>
      <c r="E6" s="187"/>
      <c r="F6" s="194" t="s">
        <v>31</v>
      </c>
      <c r="G6" s="197" t="s">
        <v>32</v>
      </c>
      <c r="H6" s="199" t="s">
        <v>33</v>
      </c>
      <c r="I6" s="202" t="s">
        <v>34</v>
      </c>
      <c r="J6" s="233" t="s">
        <v>35</v>
      </c>
      <c r="K6" s="236" t="s">
        <v>36</v>
      </c>
      <c r="L6" s="239" t="s">
        <v>37</v>
      </c>
      <c r="M6" s="239" t="s">
        <v>38</v>
      </c>
      <c r="N6" s="240" t="s">
        <v>39</v>
      </c>
      <c r="O6" s="228" t="s">
        <v>40</v>
      </c>
      <c r="P6" s="228" t="s">
        <v>41</v>
      </c>
      <c r="Q6" s="230"/>
      <c r="R6" s="230" t="s">
        <v>42</v>
      </c>
      <c r="S6" s="203" t="s">
        <v>43</v>
      </c>
      <c r="T6" s="225" t="s">
        <v>44</v>
      </c>
      <c r="U6" s="227"/>
      <c r="V6" s="225" t="s">
        <v>45</v>
      </c>
      <c r="W6" s="225" t="s">
        <v>46</v>
      </c>
      <c r="X6" s="225" t="s">
        <v>47</v>
      </c>
      <c r="Y6" s="227" t="s">
        <v>48</v>
      </c>
      <c r="Z6" s="225" t="s">
        <v>49</v>
      </c>
      <c r="AA6" s="215" t="s">
        <v>50</v>
      </c>
      <c r="AB6" s="212" t="s">
        <v>51</v>
      </c>
      <c r="AC6" s="215" t="s">
        <v>52</v>
      </c>
      <c r="AD6" s="215" t="s">
        <v>53</v>
      </c>
      <c r="AE6" s="218" t="s">
        <v>54</v>
      </c>
    </row>
    <row r="7" spans="1:32" s="22" customFormat="1" ht="21" customHeight="1" x14ac:dyDescent="0.3">
      <c r="A7" s="188"/>
      <c r="B7" s="189"/>
      <c r="C7" s="189"/>
      <c r="D7" s="189"/>
      <c r="E7" s="190"/>
      <c r="F7" s="195"/>
      <c r="G7" s="197"/>
      <c r="H7" s="200"/>
      <c r="I7" s="203"/>
      <c r="J7" s="234"/>
      <c r="K7" s="237"/>
      <c r="L7" s="239"/>
      <c r="M7" s="239"/>
      <c r="N7" s="241"/>
      <c r="O7" s="228"/>
      <c r="P7" s="228"/>
      <c r="Q7" s="231"/>
      <c r="R7" s="231"/>
      <c r="S7" s="203"/>
      <c r="T7" s="225"/>
      <c r="U7" s="225"/>
      <c r="V7" s="225"/>
      <c r="W7" s="225"/>
      <c r="X7" s="225"/>
      <c r="Y7" s="225"/>
      <c r="Z7" s="225"/>
      <c r="AA7" s="216"/>
      <c r="AB7" s="213"/>
      <c r="AC7" s="216"/>
      <c r="AD7" s="216"/>
      <c r="AE7" s="219"/>
    </row>
    <row r="8" spans="1:32" s="22" customFormat="1" ht="15" customHeight="1" x14ac:dyDescent="0.3">
      <c r="A8" s="188"/>
      <c r="B8" s="189"/>
      <c r="C8" s="189"/>
      <c r="D8" s="189"/>
      <c r="E8" s="190"/>
      <c r="F8" s="195"/>
      <c r="G8" s="197"/>
      <c r="H8" s="200"/>
      <c r="I8" s="203"/>
      <c r="J8" s="234"/>
      <c r="K8" s="237"/>
      <c r="L8" s="239"/>
      <c r="M8" s="239"/>
      <c r="N8" s="241"/>
      <c r="O8" s="228"/>
      <c r="P8" s="228"/>
      <c r="Q8" s="231"/>
      <c r="R8" s="231"/>
      <c r="S8" s="203"/>
      <c r="T8" s="225"/>
      <c r="U8" s="225"/>
      <c r="V8" s="225"/>
      <c r="W8" s="225"/>
      <c r="X8" s="225"/>
      <c r="Y8" s="225"/>
      <c r="Z8" s="225"/>
      <c r="AA8" s="216"/>
      <c r="AB8" s="213"/>
      <c r="AC8" s="216"/>
      <c r="AD8" s="216"/>
      <c r="AE8" s="219"/>
    </row>
    <row r="9" spans="1:32" s="22" customFormat="1" ht="72" customHeight="1" thickBot="1" x14ac:dyDescent="0.35">
      <c r="A9" s="191"/>
      <c r="B9" s="192"/>
      <c r="C9" s="192"/>
      <c r="D9" s="192"/>
      <c r="E9" s="193"/>
      <c r="F9" s="196"/>
      <c r="G9" s="198"/>
      <c r="H9" s="201"/>
      <c r="I9" s="204"/>
      <c r="J9" s="235"/>
      <c r="K9" s="238"/>
      <c r="L9" s="239"/>
      <c r="M9" s="239"/>
      <c r="N9" s="242"/>
      <c r="O9" s="229"/>
      <c r="P9" s="229"/>
      <c r="Q9" s="232"/>
      <c r="R9" s="232"/>
      <c r="S9" s="203"/>
      <c r="T9" s="226"/>
      <c r="U9" s="226"/>
      <c r="V9" s="226"/>
      <c r="W9" s="226"/>
      <c r="X9" s="226"/>
      <c r="Y9" s="226"/>
      <c r="Z9" s="226"/>
      <c r="AA9" s="217"/>
      <c r="AB9" s="214"/>
      <c r="AC9" s="217"/>
      <c r="AD9" s="217"/>
      <c r="AE9" s="220"/>
    </row>
    <row r="10" spans="1:32" ht="36.75" customHeight="1" thickBot="1" x14ac:dyDescent="0.35">
      <c r="A10" s="191" t="s">
        <v>55</v>
      </c>
      <c r="B10" s="192"/>
      <c r="C10" s="192"/>
      <c r="D10" s="192"/>
      <c r="E10" s="193"/>
      <c r="F10" s="23">
        <v>2360</v>
      </c>
      <c r="G10" s="23">
        <v>765</v>
      </c>
      <c r="H10" s="23">
        <v>716</v>
      </c>
      <c r="I10" s="24">
        <v>990.47399999999993</v>
      </c>
      <c r="J10" s="24">
        <v>0</v>
      </c>
      <c r="K10" s="24">
        <v>-1.1368683772161603E-13</v>
      </c>
      <c r="L10" s="24">
        <v>3004.4999999999991</v>
      </c>
      <c r="M10" s="24">
        <v>0</v>
      </c>
      <c r="N10" s="24">
        <v>0</v>
      </c>
      <c r="O10" s="24">
        <v>1.4210854715202004E-14</v>
      </c>
      <c r="P10" s="24">
        <v>14109.856</v>
      </c>
      <c r="Q10" s="24">
        <v>0</v>
      </c>
      <c r="R10" s="24">
        <v>0</v>
      </c>
      <c r="S10" s="24">
        <v>0</v>
      </c>
      <c r="T10" s="23">
        <v>7918</v>
      </c>
      <c r="U10" s="23">
        <v>0</v>
      </c>
      <c r="V10" s="23">
        <v>3175</v>
      </c>
      <c r="W10" s="23">
        <v>6717</v>
      </c>
      <c r="X10" s="23">
        <v>28773</v>
      </c>
      <c r="Y10" s="23">
        <v>0</v>
      </c>
      <c r="Z10" s="23">
        <v>31575</v>
      </c>
      <c r="AA10" s="23" t="e">
        <v>#REF!</v>
      </c>
      <c r="AB10" s="23" t="e">
        <v>#REF!</v>
      </c>
      <c r="AC10" s="23" t="e">
        <v>#REF!</v>
      </c>
      <c r="AD10" s="23" t="e">
        <v>#REF!</v>
      </c>
      <c r="AE10" s="23" t="e">
        <v>#REF!</v>
      </c>
      <c r="AF10" s="23"/>
    </row>
    <row r="11" spans="1:32" ht="45.75" customHeight="1" x14ac:dyDescent="0.3">
      <c r="A11" s="221" t="s">
        <v>56</v>
      </c>
      <c r="B11" s="222"/>
      <c r="C11" s="223"/>
      <c r="D11" s="223"/>
      <c r="E11" s="224"/>
      <c r="F11" s="25"/>
      <c r="G11" s="26"/>
      <c r="H11" s="26"/>
      <c r="I11" s="27"/>
      <c r="J11" s="28"/>
      <c r="K11" s="27"/>
      <c r="L11" s="27"/>
      <c r="M11" s="29"/>
      <c r="N11" s="27"/>
      <c r="O11" s="30"/>
      <c r="P11" s="30"/>
      <c r="Q11" s="27"/>
      <c r="R11" s="27"/>
      <c r="S11" s="27"/>
      <c r="T11" s="26"/>
      <c r="U11" s="26"/>
      <c r="V11" s="26"/>
      <c r="W11" s="31"/>
      <c r="X11" s="31"/>
      <c r="Y11" s="31"/>
      <c r="Z11" s="32"/>
      <c r="AA11" s="33"/>
      <c r="AB11" s="34"/>
      <c r="AC11" s="35"/>
      <c r="AD11" s="35"/>
      <c r="AE11" s="35"/>
    </row>
    <row r="12" spans="1:32" ht="45.75" customHeight="1" x14ac:dyDescent="0.3">
      <c r="A12" s="254" t="s">
        <v>57</v>
      </c>
      <c r="B12" s="255"/>
      <c r="C12" s="255"/>
      <c r="D12" s="255"/>
      <c r="E12" s="256"/>
      <c r="F12" s="36">
        <f>F76</f>
        <v>0</v>
      </c>
      <c r="G12" s="36">
        <f>G76</f>
        <v>0</v>
      </c>
      <c r="H12" s="36">
        <f t="shared" ref="H12:Z12" si="0">H76</f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>L76</f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0"/>
        <v>0</v>
      </c>
      <c r="U12" s="36">
        <f t="shared" si="0"/>
        <v>0</v>
      </c>
      <c r="V12" s="36">
        <f t="shared" si="0"/>
        <v>0</v>
      </c>
      <c r="W12" s="36">
        <f t="shared" si="0"/>
        <v>0</v>
      </c>
      <c r="X12" s="36">
        <f>X76</f>
        <v>0</v>
      </c>
      <c r="Y12" s="36">
        <f t="shared" si="0"/>
        <v>0</v>
      </c>
      <c r="Z12" s="36">
        <f t="shared" si="0"/>
        <v>0</v>
      </c>
      <c r="AA12" s="37"/>
      <c r="AB12" s="38"/>
      <c r="AC12" s="39"/>
      <c r="AD12" s="39"/>
      <c r="AE12" s="39"/>
    </row>
    <row r="13" spans="1:32" s="43" customFormat="1" ht="45.75" customHeight="1" x14ac:dyDescent="0.3">
      <c r="A13" s="257" t="s">
        <v>58</v>
      </c>
      <c r="B13" s="258"/>
      <c r="C13" s="258"/>
      <c r="D13" s="258"/>
      <c r="E13" s="259"/>
      <c r="F13" s="40">
        <f>F45+F60+F30+F12</f>
        <v>199</v>
      </c>
      <c r="G13" s="40">
        <f>G45+G60+G30+G12</f>
        <v>0</v>
      </c>
      <c r="H13" s="41">
        <f>H45+H60+H30+H12</f>
        <v>0</v>
      </c>
      <c r="I13" s="42">
        <f>I45+I60+I30+I75</f>
        <v>39.799999999999997</v>
      </c>
      <c r="J13" s="42">
        <f t="shared" ref="J13:AE13" si="1">J45+J60+J30+J75</f>
        <v>0</v>
      </c>
      <c r="K13" s="42">
        <f>K45+K60+K30+K75</f>
        <v>0</v>
      </c>
      <c r="L13" s="42">
        <f t="shared" si="1"/>
        <v>457.2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>Q45+Q60+Q30+Q75</f>
        <v>0</v>
      </c>
      <c r="R13" s="42">
        <f t="shared" si="1"/>
        <v>0</v>
      </c>
      <c r="S13" s="42">
        <f t="shared" si="1"/>
        <v>0</v>
      </c>
      <c r="T13" s="41">
        <f t="shared" si="1"/>
        <v>1694</v>
      </c>
      <c r="U13" s="41">
        <f t="shared" si="1"/>
        <v>0</v>
      </c>
      <c r="V13" s="41">
        <f t="shared" si="1"/>
        <v>0</v>
      </c>
      <c r="W13" s="41">
        <f t="shared" si="1"/>
        <v>0</v>
      </c>
      <c r="X13" s="41">
        <f t="shared" si="1"/>
        <v>0</v>
      </c>
      <c r="Y13" s="41">
        <f t="shared" si="1"/>
        <v>0</v>
      </c>
      <c r="Z13" s="41">
        <f t="shared" si="1"/>
        <v>0</v>
      </c>
      <c r="AA13" s="42">
        <f t="shared" si="1"/>
        <v>12.5</v>
      </c>
      <c r="AB13" s="42">
        <f t="shared" si="1"/>
        <v>16</v>
      </c>
      <c r="AC13" s="42">
        <f>AC45+AC60+AC30+AC75</f>
        <v>134</v>
      </c>
      <c r="AD13" s="42">
        <f t="shared" si="1"/>
        <v>0</v>
      </c>
      <c r="AE13" s="42">
        <f t="shared" si="1"/>
        <v>0</v>
      </c>
    </row>
    <row r="14" spans="1:32" ht="45.75" customHeight="1" x14ac:dyDescent="0.3">
      <c r="A14" s="254" t="s">
        <v>59</v>
      </c>
      <c r="B14" s="255"/>
      <c r="C14" s="255"/>
      <c r="D14" s="255"/>
      <c r="E14" s="256"/>
      <c r="F14" s="25">
        <f>F12+F13</f>
        <v>199</v>
      </c>
      <c r="G14" s="25">
        <f t="shared" ref="G14:AE14" si="2">G12+G13</f>
        <v>0</v>
      </c>
      <c r="H14" s="25">
        <f t="shared" si="2"/>
        <v>0</v>
      </c>
      <c r="I14" s="44">
        <f t="shared" si="2"/>
        <v>39.799999999999997</v>
      </c>
      <c r="J14" s="44">
        <f t="shared" si="2"/>
        <v>0</v>
      </c>
      <c r="K14" s="44">
        <f t="shared" si="2"/>
        <v>0</v>
      </c>
      <c r="L14" s="44">
        <f t="shared" si="2"/>
        <v>457.2</v>
      </c>
      <c r="M14" s="44">
        <f t="shared" si="2"/>
        <v>0</v>
      </c>
      <c r="N14" s="44">
        <f t="shared" si="2"/>
        <v>0</v>
      </c>
      <c r="O14" s="44">
        <f t="shared" si="2"/>
        <v>0</v>
      </c>
      <c r="P14" s="44">
        <f t="shared" si="2"/>
        <v>0</v>
      </c>
      <c r="Q14" s="44">
        <f t="shared" si="2"/>
        <v>0</v>
      </c>
      <c r="R14" s="44">
        <f t="shared" si="2"/>
        <v>0</v>
      </c>
      <c r="S14" s="44">
        <f t="shared" si="2"/>
        <v>0</v>
      </c>
      <c r="T14" s="25">
        <f t="shared" si="2"/>
        <v>1694</v>
      </c>
      <c r="U14" s="25">
        <f t="shared" si="2"/>
        <v>0</v>
      </c>
      <c r="V14" s="25">
        <f t="shared" si="2"/>
        <v>0</v>
      </c>
      <c r="W14" s="25">
        <f t="shared" si="2"/>
        <v>0</v>
      </c>
      <c r="X14" s="25">
        <f t="shared" si="2"/>
        <v>0</v>
      </c>
      <c r="Y14" s="25">
        <f t="shared" si="2"/>
        <v>0</v>
      </c>
      <c r="Z14" s="25">
        <f t="shared" si="2"/>
        <v>0</v>
      </c>
      <c r="AA14" s="25">
        <f t="shared" si="2"/>
        <v>12.5</v>
      </c>
      <c r="AB14" s="25">
        <f t="shared" si="2"/>
        <v>16</v>
      </c>
      <c r="AC14" s="25">
        <f t="shared" si="2"/>
        <v>134</v>
      </c>
      <c r="AD14" s="25">
        <f t="shared" si="2"/>
        <v>0</v>
      </c>
      <c r="AE14" s="25">
        <f t="shared" si="2"/>
        <v>0</v>
      </c>
    </row>
    <row r="15" spans="1:32" ht="45.75" customHeight="1" thickBot="1" x14ac:dyDescent="0.35">
      <c r="A15" s="260" t="s">
        <v>60</v>
      </c>
      <c r="B15" s="261"/>
      <c r="C15" s="261"/>
      <c r="D15" s="261"/>
      <c r="E15" s="262"/>
      <c r="F15" s="45">
        <f>F10-F14+F11-F75</f>
        <v>2161</v>
      </c>
      <c r="G15" s="45">
        <f t="shared" ref="G15:H15" si="3">G10-G14+G11-G75</f>
        <v>765</v>
      </c>
      <c r="H15" s="45">
        <f t="shared" si="3"/>
        <v>716</v>
      </c>
      <c r="I15" s="46">
        <f t="shared" ref="I15:AE15" si="4">I10-I14+I11</f>
        <v>950.67399999999998</v>
      </c>
      <c r="J15" s="46">
        <f t="shared" si="4"/>
        <v>0</v>
      </c>
      <c r="K15" s="46">
        <f t="shared" si="4"/>
        <v>-1.1368683772161603E-13</v>
      </c>
      <c r="L15" s="46">
        <f t="shared" si="4"/>
        <v>2547.2999999999993</v>
      </c>
      <c r="M15" s="46">
        <f t="shared" si="4"/>
        <v>0</v>
      </c>
      <c r="N15" s="46">
        <f t="shared" si="4"/>
        <v>0</v>
      </c>
      <c r="O15" s="46">
        <f t="shared" si="4"/>
        <v>1.4210854715202004E-14</v>
      </c>
      <c r="P15" s="46">
        <f t="shared" si="4"/>
        <v>14109.856</v>
      </c>
      <c r="Q15" s="46">
        <f t="shared" si="4"/>
        <v>0</v>
      </c>
      <c r="R15" s="46">
        <f t="shared" si="4"/>
        <v>0</v>
      </c>
      <c r="S15" s="46">
        <f t="shared" si="4"/>
        <v>0</v>
      </c>
      <c r="T15" s="47">
        <f t="shared" si="4"/>
        <v>6224</v>
      </c>
      <c r="U15" s="47">
        <f t="shared" si="4"/>
        <v>0</v>
      </c>
      <c r="V15" s="47">
        <f t="shared" si="4"/>
        <v>3175</v>
      </c>
      <c r="W15" s="47">
        <f t="shared" si="4"/>
        <v>6717</v>
      </c>
      <c r="X15" s="47">
        <f t="shared" si="4"/>
        <v>28773</v>
      </c>
      <c r="Y15" s="47">
        <f t="shared" si="4"/>
        <v>0</v>
      </c>
      <c r="Z15" s="47">
        <f t="shared" si="4"/>
        <v>31575</v>
      </c>
      <c r="AA15" s="47" t="e">
        <f t="shared" si="4"/>
        <v>#REF!</v>
      </c>
      <c r="AB15" s="47" t="e">
        <f t="shared" si="4"/>
        <v>#REF!</v>
      </c>
      <c r="AC15" s="47" t="e">
        <f t="shared" si="4"/>
        <v>#REF!</v>
      </c>
      <c r="AD15" s="47" t="e">
        <f t="shared" si="4"/>
        <v>#REF!</v>
      </c>
      <c r="AE15" s="47" t="e">
        <f t="shared" si="4"/>
        <v>#REF!</v>
      </c>
    </row>
    <row r="16" spans="1:32" ht="15.75" customHeight="1" x14ac:dyDescent="0.3">
      <c r="A16" s="263" t="s">
        <v>61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5"/>
      <c r="AF16" s="8"/>
    </row>
    <row r="17" spans="1:36" ht="15.75" customHeight="1" thickBot="1" x14ac:dyDescent="0.3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8"/>
    </row>
    <row r="18" spans="1:36" ht="34.5" customHeight="1" thickBot="1" x14ac:dyDescent="0.35">
      <c r="A18" s="251" t="s">
        <v>62</v>
      </c>
      <c r="B18" s="252"/>
      <c r="C18" s="252"/>
      <c r="D18" s="252"/>
      <c r="E18" s="253"/>
      <c r="F18" s="48">
        <v>1</v>
      </c>
      <c r="G18" s="49"/>
      <c r="H18" s="49"/>
      <c r="I18" s="50">
        <v>0.2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  <c r="U18" s="51"/>
      <c r="V18" s="49"/>
      <c r="W18" s="49"/>
      <c r="X18" s="49"/>
      <c r="Y18" s="49"/>
      <c r="Z18" s="49"/>
      <c r="AA18" s="52"/>
      <c r="AB18" s="53"/>
      <c r="AC18" s="54"/>
      <c r="AD18" s="54"/>
      <c r="AE18" s="55"/>
    </row>
    <row r="19" spans="1:36" ht="20.100000000000001" customHeight="1" thickBot="1" x14ac:dyDescent="0.35">
      <c r="A19" s="243" t="s">
        <v>63</v>
      </c>
      <c r="B19" s="244"/>
      <c r="C19" s="245"/>
      <c r="D19" s="246" t="s">
        <v>64</v>
      </c>
      <c r="E19" s="247"/>
      <c r="F19" s="56"/>
      <c r="G19" s="57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9"/>
      <c r="V19" s="57"/>
      <c r="W19" s="57"/>
      <c r="X19" s="57"/>
      <c r="Y19" s="57"/>
      <c r="Z19" s="57"/>
      <c r="AA19" s="58"/>
      <c r="AB19" s="60"/>
      <c r="AC19" s="61"/>
      <c r="AD19" s="61"/>
      <c r="AE19" s="62"/>
    </row>
    <row r="20" spans="1:36" ht="34.5" customHeight="1" thickBot="1" x14ac:dyDescent="0.35">
      <c r="A20" s="248"/>
      <c r="B20" s="249"/>
      <c r="C20" s="250"/>
      <c r="D20" s="248"/>
      <c r="E20" s="250"/>
      <c r="F20" s="63">
        <f>ROUND(F18*$D$20,3)</f>
        <v>0</v>
      </c>
      <c r="G20" s="63">
        <f>ROUND(G18*$D$20,3)</f>
        <v>0</v>
      </c>
      <c r="H20" s="63">
        <f t="shared" ref="H20:Z20" si="5">ROUND(H18*$D$20,3)</f>
        <v>0</v>
      </c>
      <c r="I20" s="64">
        <f t="shared" si="5"/>
        <v>0</v>
      </c>
      <c r="J20" s="64">
        <f t="shared" si="5"/>
        <v>0</v>
      </c>
      <c r="K20" s="64">
        <f t="shared" si="5"/>
        <v>0</v>
      </c>
      <c r="L20" s="64">
        <f t="shared" si="5"/>
        <v>0</v>
      </c>
      <c r="M20" s="64">
        <f t="shared" si="5"/>
        <v>0</v>
      </c>
      <c r="N20" s="64">
        <f t="shared" si="5"/>
        <v>0</v>
      </c>
      <c r="O20" s="64">
        <f t="shared" si="5"/>
        <v>0</v>
      </c>
      <c r="P20" s="64">
        <f t="shared" si="5"/>
        <v>0</v>
      </c>
      <c r="Q20" s="64">
        <f t="shared" si="5"/>
        <v>0</v>
      </c>
      <c r="R20" s="64">
        <f t="shared" si="5"/>
        <v>0</v>
      </c>
      <c r="S20" s="64">
        <f t="shared" si="5"/>
        <v>0</v>
      </c>
      <c r="T20" s="65">
        <f t="shared" si="5"/>
        <v>0</v>
      </c>
      <c r="U20" s="65">
        <f t="shared" si="5"/>
        <v>0</v>
      </c>
      <c r="V20" s="63">
        <f t="shared" si="5"/>
        <v>0</v>
      </c>
      <c r="W20" s="63">
        <f t="shared" si="5"/>
        <v>0</v>
      </c>
      <c r="X20" s="63">
        <f t="shared" si="5"/>
        <v>0</v>
      </c>
      <c r="Y20" s="63">
        <f t="shared" si="5"/>
        <v>0</v>
      </c>
      <c r="Z20" s="63">
        <f t="shared" si="5"/>
        <v>0</v>
      </c>
      <c r="AA20" s="58"/>
      <c r="AB20" s="60"/>
      <c r="AC20" s="61"/>
      <c r="AD20" s="61"/>
      <c r="AE20" s="62" t="s">
        <v>65</v>
      </c>
    </row>
    <row r="21" spans="1:36" ht="20.100000000000001" customHeight="1" thickBot="1" x14ac:dyDescent="0.35">
      <c r="A21" s="251" t="s">
        <v>62</v>
      </c>
      <c r="B21" s="252"/>
      <c r="C21" s="252"/>
      <c r="D21" s="252"/>
      <c r="E21" s="253"/>
      <c r="F21" s="66">
        <v>1</v>
      </c>
      <c r="G21" s="67"/>
      <c r="H21" s="67"/>
      <c r="I21" s="68">
        <v>0.2</v>
      </c>
      <c r="J21" s="68"/>
      <c r="K21" s="68"/>
      <c r="L21" s="68">
        <v>2.6</v>
      </c>
      <c r="M21" s="68"/>
      <c r="N21" s="68"/>
      <c r="O21" s="68"/>
      <c r="P21" s="68"/>
      <c r="Q21" s="68"/>
      <c r="R21" s="68"/>
      <c r="S21" s="68"/>
      <c r="T21" s="69">
        <v>8</v>
      </c>
      <c r="U21" s="69"/>
      <c r="V21" s="67"/>
      <c r="W21" s="67"/>
      <c r="X21" s="67"/>
      <c r="Y21" s="67"/>
      <c r="Z21" s="67"/>
      <c r="AA21" s="52"/>
      <c r="AB21" s="53"/>
      <c r="AC21" s="54"/>
      <c r="AD21" s="54"/>
      <c r="AE21" s="55"/>
    </row>
    <row r="22" spans="1:36" ht="33.75" customHeight="1" thickBot="1" x14ac:dyDescent="0.35">
      <c r="A22" s="248" t="s">
        <v>66</v>
      </c>
      <c r="B22" s="249"/>
      <c r="C22" s="250"/>
      <c r="D22" s="249">
        <v>36</v>
      </c>
      <c r="E22" s="250"/>
      <c r="F22" s="57">
        <f>ROUND(F21*$D$22,3)</f>
        <v>36</v>
      </c>
      <c r="G22" s="57">
        <f t="shared" ref="G22:Z22" si="6">ROUND(G21*$D$22,3)</f>
        <v>0</v>
      </c>
      <c r="H22" s="57">
        <f t="shared" si="6"/>
        <v>0</v>
      </c>
      <c r="I22" s="70">
        <f t="shared" si="6"/>
        <v>7.2</v>
      </c>
      <c r="J22" s="70">
        <f t="shared" si="6"/>
        <v>0</v>
      </c>
      <c r="K22" s="70">
        <f t="shared" si="6"/>
        <v>0</v>
      </c>
      <c r="L22" s="70">
        <f t="shared" si="6"/>
        <v>93.6</v>
      </c>
      <c r="M22" s="70">
        <f t="shared" si="6"/>
        <v>0</v>
      </c>
      <c r="N22" s="70">
        <f t="shared" si="6"/>
        <v>0</v>
      </c>
      <c r="O22" s="70">
        <f>ROUND(O21*$D$22,3)</f>
        <v>0</v>
      </c>
      <c r="P22" s="70">
        <f t="shared" si="6"/>
        <v>0</v>
      </c>
      <c r="Q22" s="70">
        <f t="shared" si="6"/>
        <v>0</v>
      </c>
      <c r="R22" s="70">
        <f t="shared" si="6"/>
        <v>0</v>
      </c>
      <c r="S22" s="70">
        <f t="shared" si="6"/>
        <v>0</v>
      </c>
      <c r="T22" s="59">
        <f t="shared" si="6"/>
        <v>288</v>
      </c>
      <c r="U22" s="59">
        <f t="shared" si="6"/>
        <v>0</v>
      </c>
      <c r="V22" s="57">
        <f t="shared" si="6"/>
        <v>0</v>
      </c>
      <c r="W22" s="57">
        <f t="shared" si="6"/>
        <v>0</v>
      </c>
      <c r="X22" s="57">
        <f t="shared" si="6"/>
        <v>0</v>
      </c>
      <c r="Y22" s="57">
        <f t="shared" si="6"/>
        <v>0</v>
      </c>
      <c r="Z22" s="57">
        <f t="shared" si="6"/>
        <v>0</v>
      </c>
      <c r="AA22" s="58"/>
      <c r="AB22" s="60"/>
      <c r="AC22" s="61"/>
      <c r="AD22" s="61"/>
      <c r="AE22" s="62"/>
    </row>
    <row r="23" spans="1:36" ht="36" customHeight="1" thickBot="1" x14ac:dyDescent="0.35">
      <c r="A23" s="274" t="s">
        <v>67</v>
      </c>
      <c r="B23" s="275"/>
      <c r="C23" s="275"/>
      <c r="D23" s="275"/>
      <c r="E23" s="283"/>
      <c r="F23" s="71">
        <f>F20+F22</f>
        <v>36</v>
      </c>
      <c r="G23" s="71">
        <f t="shared" ref="G23:Z23" si="7">G20+G22</f>
        <v>0</v>
      </c>
      <c r="H23" s="71">
        <f t="shared" si="7"/>
        <v>0</v>
      </c>
      <c r="I23" s="72">
        <f t="shared" si="7"/>
        <v>7.2</v>
      </c>
      <c r="J23" s="72">
        <f t="shared" si="7"/>
        <v>0</v>
      </c>
      <c r="K23" s="72">
        <f t="shared" si="7"/>
        <v>0</v>
      </c>
      <c r="L23" s="72">
        <f t="shared" si="7"/>
        <v>93.6</v>
      </c>
      <c r="M23" s="72">
        <f t="shared" si="7"/>
        <v>0</v>
      </c>
      <c r="N23" s="72">
        <f t="shared" si="7"/>
        <v>0</v>
      </c>
      <c r="O23" s="72">
        <f t="shared" si="7"/>
        <v>0</v>
      </c>
      <c r="P23" s="72">
        <f t="shared" si="7"/>
        <v>0</v>
      </c>
      <c r="Q23" s="72">
        <f t="shared" si="7"/>
        <v>0</v>
      </c>
      <c r="R23" s="72">
        <f t="shared" si="7"/>
        <v>0</v>
      </c>
      <c r="S23" s="72">
        <f t="shared" si="7"/>
        <v>0</v>
      </c>
      <c r="T23" s="71">
        <f t="shared" si="7"/>
        <v>288</v>
      </c>
      <c r="U23" s="71">
        <f t="shared" si="7"/>
        <v>0</v>
      </c>
      <c r="V23" s="71">
        <f t="shared" si="7"/>
        <v>0</v>
      </c>
      <c r="W23" s="71">
        <f t="shared" si="7"/>
        <v>0</v>
      </c>
      <c r="X23" s="71">
        <f t="shared" si="7"/>
        <v>0</v>
      </c>
      <c r="Y23" s="71">
        <f t="shared" si="7"/>
        <v>0</v>
      </c>
      <c r="Z23" s="71">
        <f t="shared" si="7"/>
        <v>0</v>
      </c>
      <c r="AA23" s="58"/>
      <c r="AB23" s="60"/>
      <c r="AC23" s="61"/>
      <c r="AD23" s="61"/>
      <c r="AE23" s="62"/>
    </row>
    <row r="24" spans="1:36" ht="27" customHeight="1" thickBot="1" x14ac:dyDescent="0.35">
      <c r="A24" s="251" t="s">
        <v>62</v>
      </c>
      <c r="B24" s="252"/>
      <c r="C24" s="252"/>
      <c r="D24" s="252"/>
      <c r="E24" s="253"/>
      <c r="F24" s="73">
        <v>1</v>
      </c>
      <c r="G24" s="74"/>
      <c r="H24" s="74"/>
      <c r="I24" s="75">
        <v>0.2</v>
      </c>
      <c r="J24" s="75"/>
      <c r="K24" s="75"/>
      <c r="L24" s="75">
        <v>2.6</v>
      </c>
      <c r="M24" s="75"/>
      <c r="N24" s="75"/>
      <c r="O24" s="75"/>
      <c r="P24" s="75"/>
      <c r="Q24" s="75"/>
      <c r="R24" s="75"/>
      <c r="S24" s="75"/>
      <c r="T24" s="76">
        <v>8</v>
      </c>
      <c r="U24" s="76"/>
      <c r="V24" s="74"/>
      <c r="W24" s="74"/>
      <c r="X24" s="74"/>
      <c r="Y24" s="74"/>
      <c r="Z24" s="74"/>
      <c r="AA24" s="77"/>
      <c r="AB24" s="78"/>
      <c r="AC24" s="79"/>
      <c r="AD24" s="79"/>
      <c r="AE24" s="80"/>
    </row>
    <row r="25" spans="1:36" ht="25.5" customHeight="1" thickBot="1" x14ac:dyDescent="0.35">
      <c r="A25" s="243" t="s">
        <v>63</v>
      </c>
      <c r="B25" s="244"/>
      <c r="C25" s="245"/>
      <c r="D25" s="246" t="s">
        <v>68</v>
      </c>
      <c r="E25" s="247"/>
      <c r="F25" s="81"/>
      <c r="G25" s="82"/>
      <c r="H25" s="82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4"/>
      <c r="U25" s="84"/>
      <c r="V25" s="82"/>
      <c r="W25" s="82"/>
      <c r="X25" s="82"/>
      <c r="Y25" s="82"/>
      <c r="Z25" s="82"/>
      <c r="AA25" s="83"/>
      <c r="AB25" s="85"/>
      <c r="AC25" s="86"/>
      <c r="AD25" s="86"/>
      <c r="AE25" s="87"/>
    </row>
    <row r="26" spans="1:36" ht="30.75" customHeight="1" thickBot="1" x14ac:dyDescent="0.35">
      <c r="A26" s="248" t="s">
        <v>66</v>
      </c>
      <c r="B26" s="249"/>
      <c r="C26" s="250"/>
      <c r="D26" s="248">
        <v>38</v>
      </c>
      <c r="E26" s="250"/>
      <c r="F26" s="88">
        <f t="shared" ref="F26:Z26" si="8">ROUND(F24*$D$26,3)</f>
        <v>38</v>
      </c>
      <c r="G26" s="88">
        <f t="shared" si="8"/>
        <v>0</v>
      </c>
      <c r="H26" s="88">
        <f t="shared" si="8"/>
        <v>0</v>
      </c>
      <c r="I26" s="89">
        <f t="shared" si="8"/>
        <v>7.6</v>
      </c>
      <c r="J26" s="89">
        <f t="shared" si="8"/>
        <v>0</v>
      </c>
      <c r="K26" s="89">
        <f t="shared" si="8"/>
        <v>0</v>
      </c>
      <c r="L26" s="89">
        <f t="shared" si="8"/>
        <v>98.8</v>
      </c>
      <c r="M26" s="89">
        <f t="shared" si="8"/>
        <v>0</v>
      </c>
      <c r="N26" s="89">
        <f t="shared" si="8"/>
        <v>0</v>
      </c>
      <c r="O26" s="89">
        <f t="shared" si="8"/>
        <v>0</v>
      </c>
      <c r="P26" s="89">
        <f t="shared" si="8"/>
        <v>0</v>
      </c>
      <c r="Q26" s="89">
        <f t="shared" si="8"/>
        <v>0</v>
      </c>
      <c r="R26" s="89">
        <f t="shared" si="8"/>
        <v>0</v>
      </c>
      <c r="S26" s="89">
        <f t="shared" si="8"/>
        <v>0</v>
      </c>
      <c r="T26" s="90">
        <f t="shared" si="8"/>
        <v>304</v>
      </c>
      <c r="U26" s="90">
        <f t="shared" si="8"/>
        <v>0</v>
      </c>
      <c r="V26" s="88">
        <f t="shared" si="8"/>
        <v>0</v>
      </c>
      <c r="W26" s="88">
        <f t="shared" si="8"/>
        <v>0</v>
      </c>
      <c r="X26" s="88">
        <f t="shared" si="8"/>
        <v>0</v>
      </c>
      <c r="Y26" s="88">
        <f t="shared" si="8"/>
        <v>0</v>
      </c>
      <c r="Z26" s="88">
        <f t="shared" si="8"/>
        <v>0</v>
      </c>
      <c r="AA26" s="91"/>
      <c r="AB26" s="92"/>
      <c r="AC26" s="93"/>
      <c r="AD26" s="93"/>
      <c r="AE26" s="94"/>
    </row>
    <row r="27" spans="1:36" ht="24" customHeight="1" thickBot="1" x14ac:dyDescent="0.35">
      <c r="A27" s="251" t="s">
        <v>62</v>
      </c>
      <c r="B27" s="252"/>
      <c r="C27" s="252"/>
      <c r="D27" s="252"/>
      <c r="E27" s="253"/>
      <c r="F27" s="66"/>
      <c r="G27" s="67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9"/>
      <c r="U27" s="69"/>
      <c r="V27" s="67"/>
      <c r="W27" s="67"/>
      <c r="X27" s="67"/>
      <c r="Y27" s="67"/>
      <c r="Z27" s="67"/>
      <c r="AA27" s="52"/>
      <c r="AB27" s="53"/>
      <c r="AC27" s="54"/>
      <c r="AD27" s="54"/>
      <c r="AE27" s="55"/>
    </row>
    <row r="28" spans="1:36" ht="25.5" customHeight="1" thickBot="1" x14ac:dyDescent="0.35">
      <c r="A28" s="269"/>
      <c r="B28" s="270"/>
      <c r="C28" s="271"/>
      <c r="D28" s="272"/>
      <c r="E28" s="273"/>
      <c r="F28" s="88">
        <f>ROUND(F27*$D$28,3)</f>
        <v>0</v>
      </c>
      <c r="G28" s="88">
        <f t="shared" ref="G28:Z28" si="9">ROUND(G27*$D$28,3)</f>
        <v>0</v>
      </c>
      <c r="H28" s="88">
        <f t="shared" si="9"/>
        <v>0</v>
      </c>
      <c r="I28" s="89">
        <f>ROUND(I27*$D$28,3)</f>
        <v>0</v>
      </c>
      <c r="J28" s="89">
        <f t="shared" si="9"/>
        <v>0</v>
      </c>
      <c r="K28" s="89">
        <f t="shared" si="9"/>
        <v>0</v>
      </c>
      <c r="L28" s="89">
        <f t="shared" si="9"/>
        <v>0</v>
      </c>
      <c r="M28" s="89">
        <f t="shared" si="9"/>
        <v>0</v>
      </c>
      <c r="N28" s="89">
        <f t="shared" si="9"/>
        <v>0</v>
      </c>
      <c r="O28" s="89">
        <f t="shared" si="9"/>
        <v>0</v>
      </c>
      <c r="P28" s="89">
        <f t="shared" si="9"/>
        <v>0</v>
      </c>
      <c r="Q28" s="89">
        <f t="shared" si="9"/>
        <v>0</v>
      </c>
      <c r="R28" s="89">
        <f t="shared" si="9"/>
        <v>0</v>
      </c>
      <c r="S28" s="89">
        <f t="shared" si="9"/>
        <v>0</v>
      </c>
      <c r="T28" s="90">
        <f t="shared" si="9"/>
        <v>0</v>
      </c>
      <c r="U28" s="90">
        <f t="shared" si="9"/>
        <v>0</v>
      </c>
      <c r="V28" s="88">
        <f t="shared" si="9"/>
        <v>0</v>
      </c>
      <c r="W28" s="88">
        <f t="shared" si="9"/>
        <v>0</v>
      </c>
      <c r="X28" s="88">
        <f t="shared" si="9"/>
        <v>0</v>
      </c>
      <c r="Y28" s="88"/>
      <c r="Z28" s="88">
        <f t="shared" si="9"/>
        <v>0</v>
      </c>
      <c r="AA28" s="58"/>
      <c r="AB28" s="60"/>
      <c r="AC28" s="61"/>
      <c r="AD28" s="61"/>
      <c r="AE28" s="62"/>
    </row>
    <row r="29" spans="1:36" ht="30" customHeight="1" thickBot="1" x14ac:dyDescent="0.35">
      <c r="A29" s="274" t="s">
        <v>69</v>
      </c>
      <c r="B29" s="275"/>
      <c r="C29" s="275"/>
      <c r="D29" s="275"/>
      <c r="E29" s="275"/>
      <c r="F29" s="95">
        <f>F26+F28</f>
        <v>38</v>
      </c>
      <c r="G29" s="95">
        <f t="shared" ref="G29:Y29" si="10">G26+G28</f>
        <v>0</v>
      </c>
      <c r="H29" s="95">
        <f t="shared" si="10"/>
        <v>0</v>
      </c>
      <c r="I29" s="96">
        <f t="shared" si="10"/>
        <v>7.6</v>
      </c>
      <c r="J29" s="96">
        <f t="shared" si="10"/>
        <v>0</v>
      </c>
      <c r="K29" s="96">
        <f t="shared" si="10"/>
        <v>0</v>
      </c>
      <c r="L29" s="96">
        <f t="shared" si="10"/>
        <v>98.8</v>
      </c>
      <c r="M29" s="96">
        <f t="shared" si="10"/>
        <v>0</v>
      </c>
      <c r="N29" s="96">
        <f t="shared" si="10"/>
        <v>0</v>
      </c>
      <c r="O29" s="96">
        <f t="shared" si="10"/>
        <v>0</v>
      </c>
      <c r="P29" s="96">
        <f t="shared" si="10"/>
        <v>0</v>
      </c>
      <c r="Q29" s="96">
        <f t="shared" si="10"/>
        <v>0</v>
      </c>
      <c r="R29" s="96">
        <f t="shared" si="10"/>
        <v>0</v>
      </c>
      <c r="S29" s="96">
        <f t="shared" si="10"/>
        <v>0</v>
      </c>
      <c r="T29" s="95">
        <f t="shared" si="10"/>
        <v>304</v>
      </c>
      <c r="U29" s="95">
        <f t="shared" si="10"/>
        <v>0</v>
      </c>
      <c r="V29" s="95">
        <f t="shared" si="10"/>
        <v>0</v>
      </c>
      <c r="W29" s="95">
        <f t="shared" si="10"/>
        <v>0</v>
      </c>
      <c r="X29" s="95">
        <f t="shared" si="10"/>
        <v>0</v>
      </c>
      <c r="Y29" s="95">
        <f t="shared" si="10"/>
        <v>0</v>
      </c>
      <c r="Z29" s="95">
        <f>Z26+Z28</f>
        <v>0</v>
      </c>
      <c r="AA29" s="58"/>
      <c r="AB29" s="58"/>
      <c r="AC29" s="61"/>
      <c r="AD29" s="61"/>
      <c r="AE29" s="62"/>
    </row>
    <row r="30" spans="1:36" ht="27.75" customHeight="1" thickBot="1" x14ac:dyDescent="0.35">
      <c r="A30" s="276" t="s">
        <v>70</v>
      </c>
      <c r="B30" s="277"/>
      <c r="C30" s="277"/>
      <c r="D30" s="277"/>
      <c r="E30" s="277"/>
      <c r="F30" s="97">
        <f>F23+F29</f>
        <v>74</v>
      </c>
      <c r="G30" s="97">
        <f t="shared" ref="G30:Z30" si="11">G23+G29</f>
        <v>0</v>
      </c>
      <c r="H30" s="97">
        <f t="shared" si="11"/>
        <v>0</v>
      </c>
      <c r="I30" s="98">
        <f t="shared" si="11"/>
        <v>14.8</v>
      </c>
      <c r="J30" s="98">
        <f t="shared" si="11"/>
        <v>0</v>
      </c>
      <c r="K30" s="98">
        <f t="shared" si="11"/>
        <v>0</v>
      </c>
      <c r="L30" s="98">
        <f t="shared" si="11"/>
        <v>192.39999999999998</v>
      </c>
      <c r="M30" s="98">
        <f t="shared" si="11"/>
        <v>0</v>
      </c>
      <c r="N30" s="98">
        <f t="shared" si="11"/>
        <v>0</v>
      </c>
      <c r="O30" s="98">
        <f t="shared" si="11"/>
        <v>0</v>
      </c>
      <c r="P30" s="98">
        <f t="shared" si="11"/>
        <v>0</v>
      </c>
      <c r="Q30" s="98">
        <f t="shared" si="11"/>
        <v>0</v>
      </c>
      <c r="R30" s="98">
        <f t="shared" si="11"/>
        <v>0</v>
      </c>
      <c r="S30" s="98">
        <f t="shared" si="11"/>
        <v>0</v>
      </c>
      <c r="T30" s="97">
        <f t="shared" si="11"/>
        <v>592</v>
      </c>
      <c r="U30" s="97">
        <f t="shared" si="11"/>
        <v>0</v>
      </c>
      <c r="V30" s="97">
        <f t="shared" si="11"/>
        <v>0</v>
      </c>
      <c r="W30" s="97">
        <f t="shared" si="11"/>
        <v>0</v>
      </c>
      <c r="X30" s="97">
        <f t="shared" si="11"/>
        <v>0</v>
      </c>
      <c r="Y30" s="97">
        <f t="shared" si="11"/>
        <v>0</v>
      </c>
      <c r="Z30" s="97">
        <f t="shared" si="11"/>
        <v>0</v>
      </c>
      <c r="AA30" s="86"/>
      <c r="AB30" s="86"/>
      <c r="AC30" s="86"/>
      <c r="AD30" s="86"/>
      <c r="AE30" s="87"/>
    </row>
    <row r="31" spans="1:36" ht="10.5" customHeight="1" x14ac:dyDescent="0.3">
      <c r="A31" s="263" t="s">
        <v>71</v>
      </c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9"/>
    </row>
    <row r="32" spans="1:36" ht="21.75" customHeight="1" thickBot="1" x14ac:dyDescent="0.35">
      <c r="A32" s="280"/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2"/>
      <c r="AF32" s="8"/>
      <c r="AG32" s="8"/>
      <c r="AH32" s="8"/>
      <c r="AI32" s="8"/>
      <c r="AJ32" s="8"/>
    </row>
    <row r="33" spans="1:36" ht="32.25" customHeight="1" thickBot="1" x14ac:dyDescent="0.35">
      <c r="A33" s="251" t="s">
        <v>62</v>
      </c>
      <c r="B33" s="252"/>
      <c r="C33" s="252"/>
      <c r="D33" s="252"/>
      <c r="E33" s="253"/>
      <c r="F33" s="99">
        <v>1</v>
      </c>
      <c r="G33" s="74"/>
      <c r="H33" s="100"/>
      <c r="I33" s="75">
        <v>0.2</v>
      </c>
      <c r="J33" s="75"/>
      <c r="K33" s="75"/>
      <c r="L33" s="75">
        <v>2</v>
      </c>
      <c r="M33" s="75"/>
      <c r="N33" s="75"/>
      <c r="O33" s="75"/>
      <c r="P33" s="75"/>
      <c r="Q33" s="75"/>
      <c r="R33" s="75"/>
      <c r="S33" s="75"/>
      <c r="T33" s="74">
        <v>10</v>
      </c>
      <c r="U33" s="74"/>
      <c r="V33" s="74"/>
      <c r="W33" s="74"/>
      <c r="X33" s="74"/>
      <c r="Y33" s="74"/>
      <c r="Z33" s="74"/>
      <c r="AA33" s="77"/>
      <c r="AB33" s="78"/>
      <c r="AC33" s="79"/>
      <c r="AD33" s="79"/>
      <c r="AE33" s="80"/>
      <c r="AF33" s="101"/>
      <c r="AG33" s="8"/>
      <c r="AH33" s="8"/>
      <c r="AI33" s="8"/>
      <c r="AJ33" s="8"/>
    </row>
    <row r="34" spans="1:36" ht="21" customHeight="1" thickBot="1" x14ac:dyDescent="0.35">
      <c r="A34" s="243" t="s">
        <v>63</v>
      </c>
      <c r="B34" s="244"/>
      <c r="C34" s="245"/>
      <c r="D34" s="246" t="s">
        <v>64</v>
      </c>
      <c r="E34" s="247"/>
      <c r="F34" s="102"/>
      <c r="G34" s="57"/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7"/>
      <c r="U34" s="57"/>
      <c r="V34" s="57"/>
      <c r="W34" s="57"/>
      <c r="X34" s="57"/>
      <c r="Y34" s="57"/>
      <c r="Z34" s="57"/>
      <c r="AA34" s="58"/>
      <c r="AB34" s="60"/>
      <c r="AC34" s="61"/>
      <c r="AD34" s="61"/>
      <c r="AE34" s="62"/>
      <c r="AF34" s="101"/>
      <c r="AG34" s="8"/>
      <c r="AH34" s="8"/>
      <c r="AI34" s="8"/>
      <c r="AJ34" s="8"/>
    </row>
    <row r="35" spans="1:36" ht="27" customHeight="1" thickBot="1" x14ac:dyDescent="0.35">
      <c r="A35" s="248" t="s">
        <v>72</v>
      </c>
      <c r="B35" s="249"/>
      <c r="C35" s="250"/>
      <c r="D35" s="249">
        <v>24</v>
      </c>
      <c r="E35" s="250"/>
      <c r="F35" s="57">
        <f>ROUND(F33*$D$35,3)</f>
        <v>24</v>
      </c>
      <c r="G35" s="57">
        <f t="shared" ref="G35:Z35" si="12">ROUND(G33*$D$35,3)</f>
        <v>0</v>
      </c>
      <c r="H35" s="57">
        <f t="shared" si="12"/>
        <v>0</v>
      </c>
      <c r="I35" s="70">
        <f t="shared" si="12"/>
        <v>4.8</v>
      </c>
      <c r="J35" s="70">
        <f t="shared" si="12"/>
        <v>0</v>
      </c>
      <c r="K35" s="70">
        <f t="shared" si="12"/>
        <v>0</v>
      </c>
      <c r="L35" s="70">
        <f t="shared" si="12"/>
        <v>48</v>
      </c>
      <c r="M35" s="70">
        <f t="shared" si="12"/>
        <v>0</v>
      </c>
      <c r="N35" s="70">
        <f t="shared" si="12"/>
        <v>0</v>
      </c>
      <c r="O35" s="70">
        <f t="shared" si="12"/>
        <v>0</v>
      </c>
      <c r="P35" s="70">
        <f t="shared" si="12"/>
        <v>0</v>
      </c>
      <c r="Q35" s="70">
        <f t="shared" si="12"/>
        <v>0</v>
      </c>
      <c r="R35" s="70">
        <f t="shared" si="12"/>
        <v>0</v>
      </c>
      <c r="S35" s="70">
        <f t="shared" si="12"/>
        <v>0</v>
      </c>
      <c r="T35" s="57">
        <f t="shared" si="12"/>
        <v>240</v>
      </c>
      <c r="U35" s="57">
        <f t="shared" si="12"/>
        <v>0</v>
      </c>
      <c r="V35" s="57">
        <f t="shared" si="12"/>
        <v>0</v>
      </c>
      <c r="W35" s="57">
        <f t="shared" si="12"/>
        <v>0</v>
      </c>
      <c r="X35" s="57">
        <f t="shared" si="12"/>
        <v>0</v>
      </c>
      <c r="Y35" s="57">
        <f t="shared" si="12"/>
        <v>0</v>
      </c>
      <c r="Z35" s="57">
        <f t="shared" si="12"/>
        <v>0</v>
      </c>
      <c r="AA35" s="58"/>
      <c r="AB35" s="60"/>
      <c r="AC35" s="61"/>
      <c r="AD35" s="61"/>
      <c r="AE35" s="62" t="s">
        <v>65</v>
      </c>
      <c r="AF35" s="101"/>
      <c r="AG35" s="8"/>
      <c r="AH35" s="8"/>
      <c r="AI35" s="8"/>
      <c r="AJ35" s="8"/>
    </row>
    <row r="36" spans="1:36" ht="27.75" customHeight="1" thickBot="1" x14ac:dyDescent="0.35">
      <c r="A36" s="251" t="s">
        <v>62</v>
      </c>
      <c r="B36" s="252"/>
      <c r="C36" s="252"/>
      <c r="D36" s="252"/>
      <c r="E36" s="253"/>
      <c r="F36" s="99">
        <v>1</v>
      </c>
      <c r="G36" s="74"/>
      <c r="H36" s="74"/>
      <c r="I36" s="75">
        <v>0.2</v>
      </c>
      <c r="J36" s="75"/>
      <c r="K36" s="75"/>
      <c r="L36" s="75">
        <v>2</v>
      </c>
      <c r="M36" s="75"/>
      <c r="N36" s="75"/>
      <c r="O36" s="75"/>
      <c r="P36" s="75"/>
      <c r="Q36" s="75"/>
      <c r="R36" s="75"/>
      <c r="S36" s="75"/>
      <c r="T36" s="74"/>
      <c r="U36" s="74"/>
      <c r="V36" s="74"/>
      <c r="W36" s="74"/>
      <c r="X36" s="74"/>
      <c r="Y36" s="74">
        <v>10</v>
      </c>
      <c r="Z36" s="74"/>
      <c r="AA36" s="77"/>
      <c r="AB36" s="78"/>
      <c r="AC36" s="79"/>
      <c r="AD36" s="79"/>
      <c r="AE36" s="80"/>
      <c r="AF36" s="101"/>
      <c r="AG36" s="8"/>
      <c r="AH36" s="8"/>
      <c r="AI36" s="8"/>
      <c r="AJ36" s="8"/>
    </row>
    <row r="37" spans="1:36" ht="25.5" customHeight="1" thickBot="1" x14ac:dyDescent="0.35">
      <c r="A37" s="248" t="s">
        <v>72</v>
      </c>
      <c r="B37" s="249"/>
      <c r="C37" s="250"/>
      <c r="D37" s="249"/>
      <c r="E37" s="250"/>
      <c r="F37" s="57">
        <f>ROUND(F36*$D$37,3)</f>
        <v>0</v>
      </c>
      <c r="G37" s="57">
        <f t="shared" ref="G37:AE37" si="13">ROUND(G36*$D$37,3)</f>
        <v>0</v>
      </c>
      <c r="H37" s="57">
        <f t="shared" si="13"/>
        <v>0</v>
      </c>
      <c r="I37" s="70">
        <f t="shared" si="13"/>
        <v>0</v>
      </c>
      <c r="J37" s="70">
        <f t="shared" si="13"/>
        <v>0</v>
      </c>
      <c r="K37" s="70">
        <f t="shared" si="13"/>
        <v>0</v>
      </c>
      <c r="L37" s="70">
        <f t="shared" si="13"/>
        <v>0</v>
      </c>
      <c r="M37" s="70">
        <f t="shared" si="13"/>
        <v>0</v>
      </c>
      <c r="N37" s="70">
        <f t="shared" si="13"/>
        <v>0</v>
      </c>
      <c r="O37" s="70">
        <f t="shared" si="13"/>
        <v>0</v>
      </c>
      <c r="P37" s="70">
        <f t="shared" si="13"/>
        <v>0</v>
      </c>
      <c r="Q37" s="70">
        <f t="shared" si="13"/>
        <v>0</v>
      </c>
      <c r="R37" s="70">
        <f t="shared" si="13"/>
        <v>0</v>
      </c>
      <c r="S37" s="70">
        <f t="shared" si="13"/>
        <v>0</v>
      </c>
      <c r="T37" s="57">
        <f t="shared" si="13"/>
        <v>0</v>
      </c>
      <c r="U37" s="57">
        <f t="shared" si="13"/>
        <v>0</v>
      </c>
      <c r="V37" s="57">
        <f t="shared" si="13"/>
        <v>0</v>
      </c>
      <c r="W37" s="57">
        <f t="shared" si="13"/>
        <v>0</v>
      </c>
      <c r="X37" s="57">
        <f t="shared" si="13"/>
        <v>0</v>
      </c>
      <c r="Y37" s="57">
        <f t="shared" si="13"/>
        <v>0</v>
      </c>
      <c r="Z37" s="57">
        <f t="shared" si="13"/>
        <v>0</v>
      </c>
      <c r="AA37" s="70">
        <f t="shared" si="13"/>
        <v>0</v>
      </c>
      <c r="AB37" s="70">
        <f t="shared" si="13"/>
        <v>0</v>
      </c>
      <c r="AC37" s="70">
        <f t="shared" si="13"/>
        <v>0</v>
      </c>
      <c r="AD37" s="70">
        <f t="shared" si="13"/>
        <v>0</v>
      </c>
      <c r="AE37" s="70">
        <f t="shared" si="13"/>
        <v>0</v>
      </c>
      <c r="AF37" s="101"/>
      <c r="AG37" s="8"/>
      <c r="AH37" s="8"/>
      <c r="AI37" s="8"/>
      <c r="AJ37" s="8"/>
    </row>
    <row r="38" spans="1:36" ht="27" customHeight="1" thickBot="1" x14ac:dyDescent="0.35">
      <c r="A38" s="274" t="s">
        <v>67</v>
      </c>
      <c r="B38" s="275"/>
      <c r="C38" s="275"/>
      <c r="D38" s="275"/>
      <c r="E38" s="283"/>
      <c r="F38" s="103">
        <f>F35+F37</f>
        <v>24</v>
      </c>
      <c r="G38" s="103">
        <f t="shared" ref="G38:Z38" si="14">G35+G37</f>
        <v>0</v>
      </c>
      <c r="H38" s="103">
        <f t="shared" si="14"/>
        <v>0</v>
      </c>
      <c r="I38" s="104">
        <f t="shared" si="14"/>
        <v>4.8</v>
      </c>
      <c r="J38" s="104">
        <f t="shared" si="14"/>
        <v>0</v>
      </c>
      <c r="K38" s="104">
        <f t="shared" si="14"/>
        <v>0</v>
      </c>
      <c r="L38" s="104">
        <f t="shared" si="14"/>
        <v>48</v>
      </c>
      <c r="M38" s="104">
        <f t="shared" si="14"/>
        <v>0</v>
      </c>
      <c r="N38" s="104">
        <f t="shared" si="14"/>
        <v>0</v>
      </c>
      <c r="O38" s="104">
        <f t="shared" si="14"/>
        <v>0</v>
      </c>
      <c r="P38" s="104">
        <f t="shared" si="14"/>
        <v>0</v>
      </c>
      <c r="Q38" s="104">
        <f t="shared" si="14"/>
        <v>0</v>
      </c>
      <c r="R38" s="104">
        <f t="shared" si="14"/>
        <v>0</v>
      </c>
      <c r="S38" s="104">
        <f t="shared" si="14"/>
        <v>0</v>
      </c>
      <c r="T38" s="103">
        <f t="shared" si="14"/>
        <v>240</v>
      </c>
      <c r="U38" s="103">
        <f t="shared" si="14"/>
        <v>0</v>
      </c>
      <c r="V38" s="103">
        <f t="shared" si="14"/>
        <v>0</v>
      </c>
      <c r="W38" s="103">
        <f t="shared" si="14"/>
        <v>0</v>
      </c>
      <c r="X38" s="103">
        <f t="shared" si="14"/>
        <v>0</v>
      </c>
      <c r="Y38" s="103">
        <f t="shared" si="14"/>
        <v>0</v>
      </c>
      <c r="Z38" s="103">
        <f t="shared" si="14"/>
        <v>0</v>
      </c>
      <c r="AA38" s="58"/>
      <c r="AB38" s="60"/>
      <c r="AC38" s="61"/>
      <c r="AD38" s="61"/>
      <c r="AE38" s="62"/>
      <c r="AF38" s="101"/>
      <c r="AG38" s="8"/>
      <c r="AH38" s="8"/>
      <c r="AI38" s="8"/>
      <c r="AJ38" s="8"/>
    </row>
    <row r="39" spans="1:36" ht="25.5" customHeight="1" thickBot="1" x14ac:dyDescent="0.35">
      <c r="A39" s="251" t="s">
        <v>62</v>
      </c>
      <c r="B39" s="252"/>
      <c r="C39" s="252"/>
      <c r="D39" s="252"/>
      <c r="E39" s="253"/>
      <c r="F39" s="99">
        <v>1</v>
      </c>
      <c r="G39" s="74"/>
      <c r="H39" s="74"/>
      <c r="I39" s="75">
        <v>0.2</v>
      </c>
      <c r="J39" s="75"/>
      <c r="K39" s="75"/>
      <c r="L39" s="75">
        <v>2</v>
      </c>
      <c r="M39" s="75"/>
      <c r="N39" s="75"/>
      <c r="O39" s="75"/>
      <c r="P39" s="75"/>
      <c r="Q39" s="75"/>
      <c r="R39" s="75"/>
      <c r="S39" s="75"/>
      <c r="T39" s="74">
        <v>10</v>
      </c>
      <c r="U39" s="74"/>
      <c r="V39" s="74"/>
      <c r="W39" s="74"/>
      <c r="X39" s="74"/>
      <c r="Y39" s="74"/>
      <c r="Z39" s="74"/>
      <c r="AA39" s="58"/>
      <c r="AB39" s="60"/>
      <c r="AC39" s="61"/>
      <c r="AD39" s="61"/>
      <c r="AE39" s="62"/>
      <c r="AF39" s="101"/>
      <c r="AG39" s="8"/>
      <c r="AH39" s="8"/>
      <c r="AI39" s="8"/>
      <c r="AJ39" s="8"/>
    </row>
    <row r="40" spans="1:36" ht="20.100000000000001" customHeight="1" thickBot="1" x14ac:dyDescent="0.35">
      <c r="A40" s="243" t="s">
        <v>63</v>
      </c>
      <c r="B40" s="244"/>
      <c r="C40" s="245"/>
      <c r="D40" s="246" t="s">
        <v>68</v>
      </c>
      <c r="E40" s="247"/>
      <c r="F40" s="82"/>
      <c r="G40" s="82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2"/>
      <c r="U40" s="82"/>
      <c r="V40" s="82"/>
      <c r="W40" s="82"/>
      <c r="X40" s="82"/>
      <c r="Y40" s="82"/>
      <c r="Z40" s="82"/>
      <c r="AA40" s="83"/>
      <c r="AB40" s="85"/>
      <c r="AC40" s="86"/>
      <c r="AD40" s="61"/>
      <c r="AE40" s="62"/>
      <c r="AF40" s="101"/>
      <c r="AG40" s="8"/>
      <c r="AH40" s="8"/>
      <c r="AI40" s="8"/>
      <c r="AJ40" s="8"/>
    </row>
    <row r="41" spans="1:36" ht="25.5" customHeight="1" thickBot="1" x14ac:dyDescent="0.35">
      <c r="A41" s="248" t="s">
        <v>72</v>
      </c>
      <c r="B41" s="249"/>
      <c r="C41" s="250"/>
      <c r="D41" s="248">
        <v>27</v>
      </c>
      <c r="E41" s="250"/>
      <c r="F41" s="88">
        <f>ROUND(F39*$D$41,3)</f>
        <v>27</v>
      </c>
      <c r="G41" s="88">
        <f t="shared" ref="G41:Z41" si="15">ROUND(G39*$D$41,3)</f>
        <v>0</v>
      </c>
      <c r="H41" s="88">
        <f t="shared" si="15"/>
        <v>0</v>
      </c>
      <c r="I41" s="89">
        <f t="shared" si="15"/>
        <v>5.4</v>
      </c>
      <c r="J41" s="89">
        <f t="shared" si="15"/>
        <v>0</v>
      </c>
      <c r="K41" s="89">
        <f t="shared" si="15"/>
        <v>0</v>
      </c>
      <c r="L41" s="89">
        <f t="shared" si="15"/>
        <v>54</v>
      </c>
      <c r="M41" s="89">
        <f t="shared" si="15"/>
        <v>0</v>
      </c>
      <c r="N41" s="89">
        <f t="shared" si="15"/>
        <v>0</v>
      </c>
      <c r="O41" s="89">
        <f t="shared" si="15"/>
        <v>0</v>
      </c>
      <c r="P41" s="89">
        <f t="shared" si="15"/>
        <v>0</v>
      </c>
      <c r="Q41" s="89">
        <f t="shared" si="15"/>
        <v>0</v>
      </c>
      <c r="R41" s="89">
        <f t="shared" si="15"/>
        <v>0</v>
      </c>
      <c r="S41" s="89">
        <f t="shared" si="15"/>
        <v>0</v>
      </c>
      <c r="T41" s="88">
        <f t="shared" si="15"/>
        <v>270</v>
      </c>
      <c r="U41" s="88">
        <f t="shared" si="15"/>
        <v>0</v>
      </c>
      <c r="V41" s="88">
        <f t="shared" si="15"/>
        <v>0</v>
      </c>
      <c r="W41" s="88">
        <f t="shared" si="15"/>
        <v>0</v>
      </c>
      <c r="X41" s="88">
        <f t="shared" si="15"/>
        <v>0</v>
      </c>
      <c r="Y41" s="88">
        <f t="shared" si="15"/>
        <v>0</v>
      </c>
      <c r="Z41" s="88">
        <f t="shared" si="15"/>
        <v>0</v>
      </c>
      <c r="AA41" s="91"/>
      <c r="AB41" s="92"/>
      <c r="AC41" s="93"/>
      <c r="AD41" s="61"/>
      <c r="AE41" s="62"/>
      <c r="AF41" s="101"/>
      <c r="AG41" s="8"/>
      <c r="AH41" s="8"/>
      <c r="AI41" s="8"/>
      <c r="AJ41" s="8"/>
    </row>
    <row r="42" spans="1:36" ht="18" customHeight="1" thickBot="1" x14ac:dyDescent="0.35">
      <c r="A42" s="251" t="s">
        <v>62</v>
      </c>
      <c r="B42" s="252"/>
      <c r="C42" s="252"/>
      <c r="D42" s="252"/>
      <c r="E42" s="253"/>
      <c r="F42" s="99"/>
      <c r="G42" s="74"/>
      <c r="H42" s="74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4"/>
      <c r="U42" s="74"/>
      <c r="V42" s="74"/>
      <c r="W42" s="74"/>
      <c r="X42" s="74"/>
      <c r="Y42" s="74"/>
      <c r="Z42" s="74"/>
      <c r="AA42" s="58"/>
      <c r="AB42" s="60"/>
      <c r="AC42" s="61"/>
      <c r="AD42" s="61"/>
      <c r="AE42" s="62"/>
      <c r="AF42" s="101"/>
      <c r="AG42" s="8"/>
      <c r="AH42" s="8"/>
      <c r="AI42" s="8"/>
      <c r="AJ42" s="8"/>
    </row>
    <row r="43" spans="1:36" ht="21" customHeight="1" thickBot="1" x14ac:dyDescent="0.35">
      <c r="A43" s="269"/>
      <c r="B43" s="270"/>
      <c r="C43" s="271"/>
      <c r="D43" s="272"/>
      <c r="E43" s="273"/>
      <c r="F43" s="88">
        <f>ROUND(F42*$D$43,3)</f>
        <v>0</v>
      </c>
      <c r="G43" s="88">
        <f t="shared" ref="G43:Z43" si="16">ROUND(G42*$D$43,3)</f>
        <v>0</v>
      </c>
      <c r="H43" s="88">
        <f t="shared" si="16"/>
        <v>0</v>
      </c>
      <c r="I43" s="89">
        <f t="shared" si="16"/>
        <v>0</v>
      </c>
      <c r="J43" s="89">
        <f t="shared" si="16"/>
        <v>0</v>
      </c>
      <c r="K43" s="89">
        <f t="shared" si="16"/>
        <v>0</v>
      </c>
      <c r="L43" s="89">
        <f t="shared" si="16"/>
        <v>0</v>
      </c>
      <c r="M43" s="89">
        <f t="shared" si="16"/>
        <v>0</v>
      </c>
      <c r="N43" s="89">
        <f t="shared" si="16"/>
        <v>0</v>
      </c>
      <c r="O43" s="89">
        <f t="shared" si="16"/>
        <v>0</v>
      </c>
      <c r="P43" s="89">
        <f t="shared" si="16"/>
        <v>0</v>
      </c>
      <c r="Q43" s="89">
        <f t="shared" si="16"/>
        <v>0</v>
      </c>
      <c r="R43" s="89">
        <f t="shared" si="16"/>
        <v>0</v>
      </c>
      <c r="S43" s="89">
        <f t="shared" si="16"/>
        <v>0</v>
      </c>
      <c r="T43" s="88">
        <f t="shared" si="16"/>
        <v>0</v>
      </c>
      <c r="U43" s="88">
        <f t="shared" si="16"/>
        <v>0</v>
      </c>
      <c r="V43" s="88">
        <f t="shared" si="16"/>
        <v>0</v>
      </c>
      <c r="W43" s="88">
        <f t="shared" si="16"/>
        <v>0</v>
      </c>
      <c r="X43" s="88">
        <f t="shared" si="16"/>
        <v>0</v>
      </c>
      <c r="Y43" s="88"/>
      <c r="Z43" s="88">
        <f t="shared" si="16"/>
        <v>0</v>
      </c>
      <c r="AA43" s="58"/>
      <c r="AB43" s="60"/>
      <c r="AC43" s="61"/>
      <c r="AD43" s="61"/>
      <c r="AE43" s="62"/>
      <c r="AF43" s="101"/>
      <c r="AG43" s="8"/>
      <c r="AH43" s="8"/>
      <c r="AI43" s="8"/>
      <c r="AJ43" s="8"/>
    </row>
    <row r="44" spans="1:36" ht="22.5" customHeight="1" thickBot="1" x14ac:dyDescent="0.35">
      <c r="A44" s="274" t="s">
        <v>69</v>
      </c>
      <c r="B44" s="275"/>
      <c r="C44" s="275"/>
      <c r="D44" s="275"/>
      <c r="E44" s="275"/>
      <c r="F44" s="95">
        <f>F41+F43</f>
        <v>27</v>
      </c>
      <c r="G44" s="95">
        <f t="shared" ref="G44:Z44" si="17">G41+G43</f>
        <v>0</v>
      </c>
      <c r="H44" s="95">
        <f t="shared" si="17"/>
        <v>0</v>
      </c>
      <c r="I44" s="96">
        <f t="shared" si="17"/>
        <v>5.4</v>
      </c>
      <c r="J44" s="96">
        <f t="shared" si="17"/>
        <v>0</v>
      </c>
      <c r="K44" s="96">
        <f t="shared" si="17"/>
        <v>0</v>
      </c>
      <c r="L44" s="96">
        <f t="shared" si="17"/>
        <v>54</v>
      </c>
      <c r="M44" s="96">
        <f t="shared" si="17"/>
        <v>0</v>
      </c>
      <c r="N44" s="96">
        <f t="shared" si="17"/>
        <v>0</v>
      </c>
      <c r="O44" s="96">
        <f t="shared" si="17"/>
        <v>0</v>
      </c>
      <c r="P44" s="96">
        <f t="shared" si="17"/>
        <v>0</v>
      </c>
      <c r="Q44" s="96">
        <f t="shared" si="17"/>
        <v>0</v>
      </c>
      <c r="R44" s="96">
        <f t="shared" si="17"/>
        <v>0</v>
      </c>
      <c r="S44" s="96">
        <f t="shared" si="17"/>
        <v>0</v>
      </c>
      <c r="T44" s="95">
        <f t="shared" si="17"/>
        <v>270</v>
      </c>
      <c r="U44" s="95">
        <f t="shared" si="17"/>
        <v>0</v>
      </c>
      <c r="V44" s="95">
        <f t="shared" si="17"/>
        <v>0</v>
      </c>
      <c r="W44" s="95">
        <f t="shared" si="17"/>
        <v>0</v>
      </c>
      <c r="X44" s="95">
        <f t="shared" si="17"/>
        <v>0</v>
      </c>
      <c r="Y44" s="95">
        <f t="shared" si="17"/>
        <v>0</v>
      </c>
      <c r="Z44" s="95">
        <f t="shared" si="17"/>
        <v>0</v>
      </c>
      <c r="AA44" s="58"/>
      <c r="AB44" s="58"/>
      <c r="AC44" s="61"/>
      <c r="AD44" s="61"/>
      <c r="AE44" s="62"/>
      <c r="AF44" s="101"/>
      <c r="AG44" s="8"/>
      <c r="AH44" s="8"/>
      <c r="AI44" s="8"/>
      <c r="AJ44" s="8"/>
    </row>
    <row r="45" spans="1:36" ht="26.25" customHeight="1" thickBot="1" x14ac:dyDescent="0.35">
      <c r="A45" s="276" t="s">
        <v>70</v>
      </c>
      <c r="B45" s="277"/>
      <c r="C45" s="277"/>
      <c r="D45" s="277"/>
      <c r="E45" s="277"/>
      <c r="F45" s="97">
        <f>F44+F38</f>
        <v>51</v>
      </c>
      <c r="G45" s="97">
        <f t="shared" ref="G45:Z45" si="18">G44+G38</f>
        <v>0</v>
      </c>
      <c r="H45" s="97">
        <f t="shared" si="18"/>
        <v>0</v>
      </c>
      <c r="I45" s="98">
        <f t="shared" si="18"/>
        <v>10.199999999999999</v>
      </c>
      <c r="J45" s="98">
        <f t="shared" si="18"/>
        <v>0</v>
      </c>
      <c r="K45" s="98">
        <f t="shared" si="18"/>
        <v>0</v>
      </c>
      <c r="L45" s="98">
        <f t="shared" si="18"/>
        <v>102</v>
      </c>
      <c r="M45" s="98">
        <f t="shared" si="18"/>
        <v>0</v>
      </c>
      <c r="N45" s="98">
        <f t="shared" si="18"/>
        <v>0</v>
      </c>
      <c r="O45" s="98">
        <f t="shared" si="18"/>
        <v>0</v>
      </c>
      <c r="P45" s="98">
        <f t="shared" si="18"/>
        <v>0</v>
      </c>
      <c r="Q45" s="98">
        <f t="shared" si="18"/>
        <v>0</v>
      </c>
      <c r="R45" s="98">
        <f t="shared" si="18"/>
        <v>0</v>
      </c>
      <c r="S45" s="98">
        <f t="shared" si="18"/>
        <v>0</v>
      </c>
      <c r="T45" s="97">
        <f t="shared" si="18"/>
        <v>510</v>
      </c>
      <c r="U45" s="97">
        <f t="shared" si="18"/>
        <v>0</v>
      </c>
      <c r="V45" s="97">
        <f t="shared" si="18"/>
        <v>0</v>
      </c>
      <c r="W45" s="97">
        <f t="shared" si="18"/>
        <v>0</v>
      </c>
      <c r="X45" s="97">
        <f t="shared" si="18"/>
        <v>0</v>
      </c>
      <c r="Y45" s="97">
        <f t="shared" si="18"/>
        <v>0</v>
      </c>
      <c r="Z45" s="97">
        <f t="shared" si="18"/>
        <v>0</v>
      </c>
      <c r="AA45" s="86"/>
      <c r="AB45" s="86"/>
      <c r="AC45" s="86"/>
      <c r="AD45" s="86"/>
      <c r="AE45" s="87"/>
      <c r="AF45" s="101"/>
      <c r="AG45" s="8"/>
      <c r="AH45" s="8"/>
      <c r="AI45" s="8"/>
      <c r="AJ45" s="8"/>
    </row>
    <row r="46" spans="1:36" ht="15" customHeight="1" x14ac:dyDescent="0.3">
      <c r="A46" s="263" t="s">
        <v>73</v>
      </c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9"/>
      <c r="AF46" s="8"/>
      <c r="AG46" s="8"/>
      <c r="AH46" s="8"/>
      <c r="AI46" s="8"/>
      <c r="AJ46" s="8"/>
    </row>
    <row r="47" spans="1:36" ht="18.75" customHeight="1" thickBot="1" x14ac:dyDescent="0.3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6"/>
      <c r="AF47" s="8"/>
      <c r="AG47" s="8"/>
      <c r="AH47" s="8"/>
      <c r="AI47" s="8"/>
      <c r="AJ47" s="8"/>
    </row>
    <row r="48" spans="1:36" ht="23.25" customHeight="1" thickBot="1" x14ac:dyDescent="0.35">
      <c r="A48" s="287" t="s">
        <v>62</v>
      </c>
      <c r="B48" s="288"/>
      <c r="C48" s="288"/>
      <c r="D48" s="288"/>
      <c r="E48" s="288"/>
      <c r="F48" s="66">
        <v>1</v>
      </c>
      <c r="G48" s="67"/>
      <c r="H48" s="67"/>
      <c r="I48" s="68">
        <v>0.2</v>
      </c>
      <c r="J48" s="68"/>
      <c r="K48" s="68"/>
      <c r="L48" s="68">
        <v>2.2000000000000002</v>
      </c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>
        <v>8</v>
      </c>
      <c r="Z48" s="67"/>
      <c r="AA48" s="52"/>
      <c r="AB48" s="53"/>
      <c r="AC48" s="54"/>
      <c r="AD48" s="54"/>
      <c r="AE48" s="55"/>
      <c r="AF48" s="8"/>
      <c r="AG48" s="8"/>
      <c r="AH48" s="8"/>
      <c r="AI48" s="8"/>
      <c r="AJ48" s="8"/>
    </row>
    <row r="49" spans="1:36" ht="21.75" customHeight="1" thickBot="1" x14ac:dyDescent="0.35">
      <c r="A49" s="289" t="s">
        <v>63</v>
      </c>
      <c r="B49" s="290"/>
      <c r="C49" s="291"/>
      <c r="D49" s="292" t="s">
        <v>64</v>
      </c>
      <c r="E49" s="293"/>
      <c r="F49" s="56"/>
      <c r="G49" s="57"/>
      <c r="H49" s="57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7"/>
      <c r="U49" s="57"/>
      <c r="V49" s="57"/>
      <c r="W49" s="57"/>
      <c r="X49" s="57"/>
      <c r="Y49" s="57"/>
      <c r="Z49" s="57"/>
      <c r="AA49" s="58"/>
      <c r="AB49" s="60"/>
      <c r="AC49" s="61"/>
      <c r="AD49" s="61"/>
      <c r="AE49" s="62"/>
      <c r="AF49" s="8"/>
      <c r="AG49" s="8"/>
      <c r="AH49" s="8"/>
      <c r="AI49" s="8"/>
      <c r="AJ49" s="8"/>
    </row>
    <row r="50" spans="1:36" ht="33.75" customHeight="1" thickBot="1" x14ac:dyDescent="0.35">
      <c r="A50" s="294"/>
      <c r="B50" s="295"/>
      <c r="C50" s="296"/>
      <c r="D50" s="295"/>
      <c r="E50" s="295"/>
      <c r="F50" s="56">
        <f>ROUND(F48*$D$50,3)</f>
        <v>0</v>
      </c>
      <c r="G50" s="56">
        <f t="shared" ref="G50:Z50" si="19">ROUND(G48*$D$50,3)</f>
        <v>0</v>
      </c>
      <c r="H50" s="56">
        <f t="shared" si="19"/>
        <v>0</v>
      </c>
      <c r="I50" s="105">
        <f t="shared" si="19"/>
        <v>0</v>
      </c>
      <c r="J50" s="105">
        <f t="shared" si="19"/>
        <v>0</v>
      </c>
      <c r="K50" s="105">
        <f t="shared" si="19"/>
        <v>0</v>
      </c>
      <c r="L50" s="105">
        <f t="shared" si="19"/>
        <v>0</v>
      </c>
      <c r="M50" s="105">
        <f t="shared" si="19"/>
        <v>0</v>
      </c>
      <c r="N50" s="105">
        <f t="shared" si="19"/>
        <v>0</v>
      </c>
      <c r="O50" s="105">
        <f t="shared" si="19"/>
        <v>0</v>
      </c>
      <c r="P50" s="105">
        <f t="shared" si="19"/>
        <v>0</v>
      </c>
      <c r="Q50" s="105">
        <f t="shared" si="19"/>
        <v>0</v>
      </c>
      <c r="R50" s="105">
        <f t="shared" si="19"/>
        <v>0</v>
      </c>
      <c r="S50" s="105">
        <f t="shared" si="19"/>
        <v>0</v>
      </c>
      <c r="T50" s="56">
        <f t="shared" si="19"/>
        <v>0</v>
      </c>
      <c r="U50" s="56">
        <f t="shared" si="19"/>
        <v>0</v>
      </c>
      <c r="V50" s="56">
        <f t="shared" si="19"/>
        <v>0</v>
      </c>
      <c r="W50" s="56">
        <f t="shared" si="19"/>
        <v>0</v>
      </c>
      <c r="X50" s="56">
        <f t="shared" si="19"/>
        <v>0</v>
      </c>
      <c r="Y50" s="56">
        <f t="shared" si="19"/>
        <v>0</v>
      </c>
      <c r="Z50" s="56">
        <f t="shared" si="19"/>
        <v>0</v>
      </c>
      <c r="AA50" s="58"/>
      <c r="AB50" s="60"/>
      <c r="AC50" s="61"/>
      <c r="AD50" s="61"/>
      <c r="AE50" s="62" t="s">
        <v>65</v>
      </c>
      <c r="AF50" s="8"/>
      <c r="AG50" s="8"/>
      <c r="AH50" s="8"/>
      <c r="AI50" s="8"/>
      <c r="AJ50" s="8"/>
    </row>
    <row r="51" spans="1:36" ht="22.5" customHeight="1" thickBot="1" x14ac:dyDescent="0.35">
      <c r="A51" s="287" t="s">
        <v>62</v>
      </c>
      <c r="B51" s="288"/>
      <c r="C51" s="288"/>
      <c r="D51" s="288"/>
      <c r="E51" s="288"/>
      <c r="F51" s="66">
        <v>1</v>
      </c>
      <c r="G51" s="67"/>
      <c r="H51" s="67"/>
      <c r="I51" s="68">
        <v>0.2</v>
      </c>
      <c r="J51" s="68"/>
      <c r="K51" s="68"/>
      <c r="L51" s="68">
        <v>2.2000000000000002</v>
      </c>
      <c r="M51" s="68"/>
      <c r="N51" s="68"/>
      <c r="O51" s="68"/>
      <c r="P51" s="68"/>
      <c r="Q51" s="68"/>
      <c r="R51" s="68"/>
      <c r="S51" s="68"/>
      <c r="T51" s="67">
        <v>8</v>
      </c>
      <c r="U51" s="67"/>
      <c r="V51" s="67"/>
      <c r="W51" s="67"/>
      <c r="X51" s="67"/>
      <c r="Y51" s="67"/>
      <c r="Z51" s="67"/>
      <c r="AA51" s="52"/>
      <c r="AB51" s="53"/>
      <c r="AC51" s="54"/>
      <c r="AD51" s="54"/>
      <c r="AE51" s="55"/>
      <c r="AF51" s="8"/>
      <c r="AG51" s="8"/>
      <c r="AH51" s="8"/>
      <c r="AI51" s="8"/>
      <c r="AJ51" s="8"/>
    </row>
    <row r="52" spans="1:36" ht="34.5" customHeight="1" thickBot="1" x14ac:dyDescent="0.35">
      <c r="A52" s="294" t="s">
        <v>74</v>
      </c>
      <c r="B52" s="295"/>
      <c r="C52" s="296"/>
      <c r="D52" s="295">
        <v>36</v>
      </c>
      <c r="E52" s="295"/>
      <c r="F52" s="56">
        <f>ROUND(F51*$D$52,3)</f>
        <v>36</v>
      </c>
      <c r="G52" s="56">
        <f t="shared" ref="G52:Z52" si="20">ROUND(G51*$D$52,3)</f>
        <v>0</v>
      </c>
      <c r="H52" s="56">
        <f t="shared" si="20"/>
        <v>0</v>
      </c>
      <c r="I52" s="105">
        <f t="shared" si="20"/>
        <v>7.2</v>
      </c>
      <c r="J52" s="105">
        <f t="shared" si="20"/>
        <v>0</v>
      </c>
      <c r="K52" s="105">
        <f t="shared" si="20"/>
        <v>0</v>
      </c>
      <c r="L52" s="105">
        <f t="shared" si="20"/>
        <v>79.2</v>
      </c>
      <c r="M52" s="105">
        <f t="shared" si="20"/>
        <v>0</v>
      </c>
      <c r="N52" s="105">
        <f t="shared" si="20"/>
        <v>0</v>
      </c>
      <c r="O52" s="105">
        <f t="shared" si="20"/>
        <v>0</v>
      </c>
      <c r="P52" s="105">
        <f t="shared" si="20"/>
        <v>0</v>
      </c>
      <c r="Q52" s="105">
        <f t="shared" si="20"/>
        <v>0</v>
      </c>
      <c r="R52" s="105">
        <f t="shared" si="20"/>
        <v>0</v>
      </c>
      <c r="S52" s="105">
        <f t="shared" si="20"/>
        <v>0</v>
      </c>
      <c r="T52" s="56">
        <f t="shared" si="20"/>
        <v>288</v>
      </c>
      <c r="U52" s="56">
        <f t="shared" si="20"/>
        <v>0</v>
      </c>
      <c r="V52" s="56">
        <f t="shared" si="20"/>
        <v>0</v>
      </c>
      <c r="W52" s="56">
        <f t="shared" si="20"/>
        <v>0</v>
      </c>
      <c r="X52" s="56">
        <f t="shared" si="20"/>
        <v>0</v>
      </c>
      <c r="Y52" s="56">
        <f t="shared" si="20"/>
        <v>0</v>
      </c>
      <c r="Z52" s="56">
        <f t="shared" si="20"/>
        <v>0</v>
      </c>
      <c r="AA52" s="58"/>
      <c r="AB52" s="60"/>
      <c r="AC52" s="61"/>
      <c r="AD52" s="61"/>
      <c r="AE52" s="62"/>
      <c r="AF52" s="8"/>
      <c r="AG52" s="8"/>
      <c r="AH52" s="8"/>
      <c r="AI52" s="8"/>
      <c r="AJ52" s="8"/>
    </row>
    <row r="53" spans="1:36" ht="24.75" customHeight="1" thickBot="1" x14ac:dyDescent="0.35">
      <c r="A53" s="301" t="s">
        <v>67</v>
      </c>
      <c r="B53" s="302"/>
      <c r="C53" s="302"/>
      <c r="D53" s="302"/>
      <c r="E53" s="302"/>
      <c r="F53" s="106">
        <f>F50+F52</f>
        <v>36</v>
      </c>
      <c r="G53" s="106">
        <f t="shared" ref="G53:Z53" si="21">G50+G52</f>
        <v>0</v>
      </c>
      <c r="H53" s="106">
        <f t="shared" si="21"/>
        <v>0</v>
      </c>
      <c r="I53" s="107">
        <f t="shared" si="21"/>
        <v>7.2</v>
      </c>
      <c r="J53" s="107">
        <f t="shared" si="21"/>
        <v>0</v>
      </c>
      <c r="K53" s="107">
        <f t="shared" si="21"/>
        <v>0</v>
      </c>
      <c r="L53" s="107">
        <f t="shared" si="21"/>
        <v>79.2</v>
      </c>
      <c r="M53" s="107">
        <f t="shared" si="21"/>
        <v>0</v>
      </c>
      <c r="N53" s="107">
        <f t="shared" si="21"/>
        <v>0</v>
      </c>
      <c r="O53" s="107">
        <f t="shared" si="21"/>
        <v>0</v>
      </c>
      <c r="P53" s="107">
        <f t="shared" si="21"/>
        <v>0</v>
      </c>
      <c r="Q53" s="107">
        <f t="shared" si="21"/>
        <v>0</v>
      </c>
      <c r="R53" s="107">
        <f t="shared" si="21"/>
        <v>0</v>
      </c>
      <c r="S53" s="107">
        <f t="shared" si="21"/>
        <v>0</v>
      </c>
      <c r="T53" s="106">
        <f t="shared" si="21"/>
        <v>288</v>
      </c>
      <c r="U53" s="106">
        <f t="shared" si="21"/>
        <v>0</v>
      </c>
      <c r="V53" s="106">
        <f t="shared" si="21"/>
        <v>0</v>
      </c>
      <c r="W53" s="106">
        <f t="shared" si="21"/>
        <v>0</v>
      </c>
      <c r="X53" s="106">
        <f t="shared" si="21"/>
        <v>0</v>
      </c>
      <c r="Y53" s="106">
        <f t="shared" si="21"/>
        <v>0</v>
      </c>
      <c r="Z53" s="106">
        <f t="shared" si="21"/>
        <v>0</v>
      </c>
      <c r="AA53" s="58"/>
      <c r="AB53" s="60"/>
      <c r="AC53" s="61"/>
      <c r="AD53" s="61"/>
      <c r="AE53" s="62"/>
      <c r="AF53" s="8"/>
      <c r="AG53" s="8"/>
      <c r="AH53" s="8"/>
      <c r="AI53" s="8"/>
      <c r="AJ53" s="8"/>
    </row>
    <row r="54" spans="1:36" ht="20.25" customHeight="1" thickBot="1" x14ac:dyDescent="0.35">
      <c r="A54" s="287" t="s">
        <v>62</v>
      </c>
      <c r="B54" s="288"/>
      <c r="C54" s="288"/>
      <c r="D54" s="288"/>
      <c r="E54" s="303"/>
      <c r="F54" s="66">
        <v>1</v>
      </c>
      <c r="G54" s="67"/>
      <c r="H54" s="67"/>
      <c r="I54" s="68">
        <v>0.2</v>
      </c>
      <c r="J54" s="68"/>
      <c r="K54" s="68"/>
      <c r="L54" s="68">
        <v>2.2000000000000002</v>
      </c>
      <c r="M54" s="68"/>
      <c r="N54" s="68"/>
      <c r="O54" s="68"/>
      <c r="P54" s="68"/>
      <c r="Q54" s="68"/>
      <c r="R54" s="68"/>
      <c r="S54" s="68"/>
      <c r="T54" s="67">
        <v>8</v>
      </c>
      <c r="U54" s="67"/>
      <c r="V54" s="67"/>
      <c r="W54" s="67"/>
      <c r="X54" s="67"/>
      <c r="Y54" s="67"/>
      <c r="Z54" s="67"/>
      <c r="AA54" s="58"/>
      <c r="AB54" s="60"/>
      <c r="AC54" s="61"/>
      <c r="AD54" s="61"/>
      <c r="AE54" s="62"/>
      <c r="AF54" s="8"/>
      <c r="AG54" s="8"/>
      <c r="AH54" s="8"/>
      <c r="AI54" s="8"/>
      <c r="AJ54" s="8"/>
    </row>
    <row r="55" spans="1:36" ht="15.75" customHeight="1" thickBot="1" x14ac:dyDescent="0.35">
      <c r="A55" s="289" t="s">
        <v>63</v>
      </c>
      <c r="B55" s="290"/>
      <c r="C55" s="291"/>
      <c r="D55" s="292" t="s">
        <v>68</v>
      </c>
      <c r="E55" s="293"/>
      <c r="F55" s="81"/>
      <c r="G55" s="82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2"/>
      <c r="U55" s="82"/>
      <c r="V55" s="82"/>
      <c r="W55" s="82"/>
      <c r="X55" s="82"/>
      <c r="Y55" s="82"/>
      <c r="Z55" s="82"/>
      <c r="AA55" s="83"/>
      <c r="AB55" s="85"/>
      <c r="AC55" s="86"/>
      <c r="AD55" s="61"/>
      <c r="AE55" s="62"/>
      <c r="AF55" s="8"/>
      <c r="AG55" s="8"/>
      <c r="AH55" s="8"/>
      <c r="AI55" s="8"/>
      <c r="AJ55" s="8"/>
    </row>
    <row r="56" spans="1:36" ht="32.25" customHeight="1" thickBot="1" x14ac:dyDescent="0.35">
      <c r="A56" s="294" t="s">
        <v>74</v>
      </c>
      <c r="B56" s="295"/>
      <c r="C56" s="296"/>
      <c r="D56" s="294">
        <v>38</v>
      </c>
      <c r="E56" s="295"/>
      <c r="F56" s="108">
        <f>ROUND(F54*$D$56,3)</f>
        <v>38</v>
      </c>
      <c r="G56" s="108">
        <f t="shared" ref="G56:Z56" si="22">ROUND(G54*$D$56,3)</f>
        <v>0</v>
      </c>
      <c r="H56" s="108">
        <f t="shared" si="22"/>
        <v>0</v>
      </c>
      <c r="I56" s="109">
        <f t="shared" si="22"/>
        <v>7.6</v>
      </c>
      <c r="J56" s="109">
        <f t="shared" si="22"/>
        <v>0</v>
      </c>
      <c r="K56" s="109">
        <f t="shared" si="22"/>
        <v>0</v>
      </c>
      <c r="L56" s="109">
        <f t="shared" si="22"/>
        <v>83.6</v>
      </c>
      <c r="M56" s="109">
        <f>ROUND(M54*$D$56,3)</f>
        <v>0</v>
      </c>
      <c r="N56" s="109">
        <f t="shared" si="22"/>
        <v>0</v>
      </c>
      <c r="O56" s="109">
        <f t="shared" si="22"/>
        <v>0</v>
      </c>
      <c r="P56" s="109">
        <f t="shared" si="22"/>
        <v>0</v>
      </c>
      <c r="Q56" s="109">
        <f t="shared" si="22"/>
        <v>0</v>
      </c>
      <c r="R56" s="109">
        <f t="shared" si="22"/>
        <v>0</v>
      </c>
      <c r="S56" s="109">
        <f t="shared" si="22"/>
        <v>0</v>
      </c>
      <c r="T56" s="108">
        <f t="shared" si="22"/>
        <v>304</v>
      </c>
      <c r="U56" s="108">
        <f t="shared" si="22"/>
        <v>0</v>
      </c>
      <c r="V56" s="108">
        <f t="shared" si="22"/>
        <v>0</v>
      </c>
      <c r="W56" s="108">
        <f t="shared" si="22"/>
        <v>0</v>
      </c>
      <c r="X56" s="108">
        <f t="shared" si="22"/>
        <v>0</v>
      </c>
      <c r="Y56" s="108">
        <f t="shared" si="22"/>
        <v>0</v>
      </c>
      <c r="Z56" s="108">
        <f t="shared" si="22"/>
        <v>0</v>
      </c>
      <c r="AA56" s="91"/>
      <c r="AB56" s="92"/>
      <c r="AC56" s="93"/>
      <c r="AD56" s="61"/>
      <c r="AE56" s="62"/>
      <c r="AF56" s="8"/>
      <c r="AG56" s="8"/>
      <c r="AH56" s="8"/>
      <c r="AI56" s="8"/>
      <c r="AJ56" s="8"/>
    </row>
    <row r="57" spans="1:36" ht="20.25" customHeight="1" thickBot="1" x14ac:dyDescent="0.35">
      <c r="A57" s="287" t="s">
        <v>62</v>
      </c>
      <c r="B57" s="288"/>
      <c r="C57" s="288"/>
      <c r="D57" s="288"/>
      <c r="E57" s="288"/>
      <c r="F57" s="66"/>
      <c r="G57" s="67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7"/>
      <c r="U57" s="110"/>
      <c r="V57" s="74"/>
      <c r="W57" s="74"/>
      <c r="X57" s="74"/>
      <c r="Y57" s="74"/>
      <c r="Z57" s="74"/>
      <c r="AA57" s="58"/>
      <c r="AB57" s="60"/>
      <c r="AC57" s="61"/>
      <c r="AD57" s="61"/>
      <c r="AE57" s="62"/>
      <c r="AF57" s="8"/>
      <c r="AG57" s="8"/>
      <c r="AH57" s="8"/>
      <c r="AI57" s="8"/>
      <c r="AJ57" s="8"/>
    </row>
    <row r="58" spans="1:36" ht="22.5" customHeight="1" thickBot="1" x14ac:dyDescent="0.35">
      <c r="A58" s="297"/>
      <c r="B58" s="298"/>
      <c r="C58" s="299"/>
      <c r="D58" s="300"/>
      <c r="E58" s="300"/>
      <c r="F58" s="108">
        <f>ROUND(F57*$D$58,3)</f>
        <v>0</v>
      </c>
      <c r="G58" s="108">
        <f t="shared" ref="G58:Z58" si="23">ROUND(G57*$D$58,3)</f>
        <v>0</v>
      </c>
      <c r="H58" s="108">
        <f t="shared" si="23"/>
        <v>0</v>
      </c>
      <c r="I58" s="109">
        <f t="shared" si="23"/>
        <v>0</v>
      </c>
      <c r="J58" s="109">
        <f t="shared" si="23"/>
        <v>0</v>
      </c>
      <c r="K58" s="109">
        <f t="shared" si="23"/>
        <v>0</v>
      </c>
      <c r="L58" s="109">
        <f t="shared" si="23"/>
        <v>0</v>
      </c>
      <c r="M58" s="109">
        <f t="shared" si="23"/>
        <v>0</v>
      </c>
      <c r="N58" s="109">
        <f t="shared" si="23"/>
        <v>0</v>
      </c>
      <c r="O58" s="109">
        <f t="shared" si="23"/>
        <v>0</v>
      </c>
      <c r="P58" s="109">
        <f t="shared" si="23"/>
        <v>0</v>
      </c>
      <c r="Q58" s="109">
        <f t="shared" si="23"/>
        <v>0</v>
      </c>
      <c r="R58" s="109">
        <f t="shared" si="23"/>
        <v>0</v>
      </c>
      <c r="S58" s="109">
        <f t="shared" si="23"/>
        <v>0</v>
      </c>
      <c r="T58" s="108">
        <f t="shared" si="23"/>
        <v>0</v>
      </c>
      <c r="U58" s="108"/>
      <c r="V58" s="108">
        <f t="shared" si="23"/>
        <v>0</v>
      </c>
      <c r="W58" s="108">
        <f t="shared" si="23"/>
        <v>0</v>
      </c>
      <c r="X58" s="108">
        <f t="shared" si="23"/>
        <v>0</v>
      </c>
      <c r="Y58" s="108"/>
      <c r="Z58" s="108">
        <f t="shared" si="23"/>
        <v>0</v>
      </c>
      <c r="AA58" s="58"/>
      <c r="AB58" s="60"/>
      <c r="AC58" s="61"/>
      <c r="AD58" s="61"/>
      <c r="AE58" s="62"/>
      <c r="AF58" s="8"/>
      <c r="AG58" s="8"/>
      <c r="AH58" s="8"/>
      <c r="AI58" s="8"/>
      <c r="AJ58" s="8"/>
    </row>
    <row r="59" spans="1:36" ht="25.5" customHeight="1" thickBot="1" x14ac:dyDescent="0.35">
      <c r="A59" s="301" t="s">
        <v>69</v>
      </c>
      <c r="B59" s="302"/>
      <c r="C59" s="302"/>
      <c r="D59" s="302"/>
      <c r="E59" s="302"/>
      <c r="F59" s="106">
        <f>F56+F58</f>
        <v>38</v>
      </c>
      <c r="G59" s="106">
        <f t="shared" ref="G59:Z59" si="24">G56+G58</f>
        <v>0</v>
      </c>
      <c r="H59" s="106">
        <f t="shared" si="24"/>
        <v>0</v>
      </c>
      <c r="I59" s="111">
        <f t="shared" si="24"/>
        <v>7.6</v>
      </c>
      <c r="J59" s="111">
        <f t="shared" si="24"/>
        <v>0</v>
      </c>
      <c r="K59" s="111">
        <f t="shared" si="24"/>
        <v>0</v>
      </c>
      <c r="L59" s="111">
        <f t="shared" si="24"/>
        <v>83.6</v>
      </c>
      <c r="M59" s="111">
        <f t="shared" si="24"/>
        <v>0</v>
      </c>
      <c r="N59" s="111">
        <f t="shared" si="24"/>
        <v>0</v>
      </c>
      <c r="O59" s="111">
        <f t="shared" si="24"/>
        <v>0</v>
      </c>
      <c r="P59" s="111">
        <f t="shared" si="24"/>
        <v>0</v>
      </c>
      <c r="Q59" s="111">
        <f t="shared" si="24"/>
        <v>0</v>
      </c>
      <c r="R59" s="111">
        <f t="shared" si="24"/>
        <v>0</v>
      </c>
      <c r="S59" s="111">
        <f t="shared" si="24"/>
        <v>0</v>
      </c>
      <c r="T59" s="106">
        <f t="shared" si="24"/>
        <v>304</v>
      </c>
      <c r="U59" s="106">
        <f t="shared" si="24"/>
        <v>0</v>
      </c>
      <c r="V59" s="106">
        <f t="shared" si="24"/>
        <v>0</v>
      </c>
      <c r="W59" s="106">
        <f t="shared" si="24"/>
        <v>0</v>
      </c>
      <c r="X59" s="106">
        <f t="shared" si="24"/>
        <v>0</v>
      </c>
      <c r="Y59" s="106">
        <f t="shared" si="24"/>
        <v>0</v>
      </c>
      <c r="Z59" s="106">
        <f t="shared" si="24"/>
        <v>0</v>
      </c>
      <c r="AA59" s="58"/>
      <c r="AB59" s="58"/>
      <c r="AC59" s="61"/>
      <c r="AD59" s="61"/>
      <c r="AE59" s="62"/>
      <c r="AF59" s="8"/>
      <c r="AG59" s="8"/>
      <c r="AH59" s="8"/>
      <c r="AI59" s="8"/>
      <c r="AJ59" s="8"/>
    </row>
    <row r="60" spans="1:36" ht="28.5" customHeight="1" thickBot="1" x14ac:dyDescent="0.35">
      <c r="A60" s="308" t="s">
        <v>70</v>
      </c>
      <c r="B60" s="309"/>
      <c r="C60" s="309"/>
      <c r="D60" s="309"/>
      <c r="E60" s="309"/>
      <c r="F60" s="112">
        <f>F59+F53</f>
        <v>74</v>
      </c>
      <c r="G60" s="112">
        <f t="shared" ref="G60:Z60" si="25">G59+G53</f>
        <v>0</v>
      </c>
      <c r="H60" s="112">
        <f t="shared" si="25"/>
        <v>0</v>
      </c>
      <c r="I60" s="113">
        <f t="shared" si="25"/>
        <v>14.8</v>
      </c>
      <c r="J60" s="113">
        <f t="shared" si="25"/>
        <v>0</v>
      </c>
      <c r="K60" s="113">
        <f t="shared" si="25"/>
        <v>0</v>
      </c>
      <c r="L60" s="113">
        <f t="shared" si="25"/>
        <v>162.80000000000001</v>
      </c>
      <c r="M60" s="113">
        <f t="shared" si="25"/>
        <v>0</v>
      </c>
      <c r="N60" s="113">
        <f t="shared" si="25"/>
        <v>0</v>
      </c>
      <c r="O60" s="113">
        <f t="shared" si="25"/>
        <v>0</v>
      </c>
      <c r="P60" s="113">
        <f t="shared" si="25"/>
        <v>0</v>
      </c>
      <c r="Q60" s="113">
        <f t="shared" si="25"/>
        <v>0</v>
      </c>
      <c r="R60" s="113">
        <f t="shared" si="25"/>
        <v>0</v>
      </c>
      <c r="S60" s="113">
        <f t="shared" si="25"/>
        <v>0</v>
      </c>
      <c r="T60" s="112">
        <f t="shared" si="25"/>
        <v>592</v>
      </c>
      <c r="U60" s="112">
        <f t="shared" si="25"/>
        <v>0</v>
      </c>
      <c r="V60" s="112">
        <f t="shared" si="25"/>
        <v>0</v>
      </c>
      <c r="W60" s="112">
        <f t="shared" si="25"/>
        <v>0</v>
      </c>
      <c r="X60" s="112">
        <f t="shared" si="25"/>
        <v>0</v>
      </c>
      <c r="Y60" s="112">
        <f t="shared" si="25"/>
        <v>0</v>
      </c>
      <c r="Z60" s="112">
        <f t="shared" si="25"/>
        <v>0</v>
      </c>
      <c r="AA60" s="86"/>
      <c r="AB60" s="86"/>
      <c r="AC60" s="86"/>
      <c r="AD60" s="86"/>
      <c r="AE60" s="87"/>
      <c r="AF60" s="8"/>
      <c r="AG60" s="8"/>
      <c r="AH60" s="8"/>
      <c r="AI60" s="8"/>
      <c r="AJ60" s="8"/>
    </row>
    <row r="61" spans="1:36" ht="15" customHeight="1" x14ac:dyDescent="0.3">
      <c r="A61" s="310" t="s">
        <v>75</v>
      </c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8"/>
      <c r="AG61" s="8"/>
      <c r="AH61" s="8"/>
      <c r="AI61" s="8"/>
      <c r="AJ61" s="8"/>
    </row>
    <row r="62" spans="1:36" ht="15" customHeight="1" thickBot="1" x14ac:dyDescent="0.35">
      <c r="A62" s="313"/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5"/>
    </row>
    <row r="63" spans="1:36" ht="30" customHeight="1" thickBot="1" x14ac:dyDescent="0.35">
      <c r="A63" s="251" t="s">
        <v>62</v>
      </c>
      <c r="B63" s="252"/>
      <c r="C63" s="252"/>
      <c r="D63" s="252"/>
      <c r="E63" s="252"/>
      <c r="F63" s="114">
        <v>1</v>
      </c>
      <c r="G63" s="115"/>
      <c r="H63" s="115"/>
      <c r="I63" s="116">
        <v>8.1000000000000003E-2</v>
      </c>
      <c r="J63" s="116"/>
      <c r="K63" s="116"/>
      <c r="L63" s="116"/>
      <c r="M63" s="116"/>
      <c r="N63" s="116"/>
      <c r="O63" s="116"/>
      <c r="P63" s="116">
        <v>5.1999999999999998E-2</v>
      </c>
      <c r="Q63" s="116"/>
      <c r="R63" s="116"/>
      <c r="S63" s="116"/>
      <c r="T63" s="116"/>
      <c r="U63" s="116"/>
      <c r="V63" s="116"/>
      <c r="W63" s="116"/>
      <c r="X63" s="116"/>
      <c r="Y63" s="116"/>
      <c r="Z63" s="116">
        <v>20</v>
      </c>
      <c r="AA63" s="117"/>
      <c r="AB63" s="118"/>
      <c r="AC63" s="119"/>
      <c r="AD63" s="119"/>
      <c r="AE63" s="120"/>
    </row>
    <row r="64" spans="1:36" ht="15" customHeight="1" thickBot="1" x14ac:dyDescent="0.35">
      <c r="A64" s="243" t="s">
        <v>63</v>
      </c>
      <c r="B64" s="244"/>
      <c r="C64" s="245"/>
      <c r="D64" s="246" t="s">
        <v>64</v>
      </c>
      <c r="E64" s="307"/>
      <c r="F64" s="121"/>
      <c r="G64" s="122"/>
      <c r="H64" s="122"/>
      <c r="I64" s="123"/>
      <c r="J64" s="123"/>
      <c r="K64" s="123"/>
      <c r="L64" s="123"/>
      <c r="M64" s="123"/>
      <c r="N64" s="123"/>
      <c r="O64" s="123"/>
      <c r="P64" s="123"/>
      <c r="Q64" s="123"/>
      <c r="R64" s="124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5"/>
      <c r="AD64" s="125"/>
      <c r="AE64" s="126"/>
    </row>
    <row r="65" spans="1:31" ht="32.25" customHeight="1" thickBot="1" x14ac:dyDescent="0.35">
      <c r="A65" s="294" t="s">
        <v>76</v>
      </c>
      <c r="B65" s="295"/>
      <c r="C65" s="296"/>
      <c r="D65" s="248"/>
      <c r="E65" s="249"/>
      <c r="F65" s="127">
        <f>ROUND(F63*$D$65,3)</f>
        <v>0</v>
      </c>
      <c r="G65" s="127">
        <f t="shared" ref="G65:Z65" si="26">ROUND(G63*$D$65,3)</f>
        <v>0</v>
      </c>
      <c r="H65" s="127"/>
      <c r="I65" s="128">
        <f t="shared" si="26"/>
        <v>0</v>
      </c>
      <c r="J65" s="128">
        <f t="shared" si="26"/>
        <v>0</v>
      </c>
      <c r="K65" s="128">
        <f t="shared" si="26"/>
        <v>0</v>
      </c>
      <c r="L65" s="128">
        <f t="shared" si="26"/>
        <v>0</v>
      </c>
      <c r="M65" s="128">
        <f t="shared" si="26"/>
        <v>0</v>
      </c>
      <c r="N65" s="128">
        <f>ROUND(N63*110*$D$65,3)</f>
        <v>0</v>
      </c>
      <c r="O65" s="128">
        <f>ROUND(O63*90*$D$65,3)</f>
        <v>0</v>
      </c>
      <c r="P65" s="128">
        <f>ROUND(P63*64*$D$65,3)</f>
        <v>0</v>
      </c>
      <c r="Q65" s="128">
        <f>ROUND(Q63*64*$D$65,3)</f>
        <v>0</v>
      </c>
      <c r="R65" s="128">
        <f>ROUND(R63*49*$D$65,3)</f>
        <v>0</v>
      </c>
      <c r="S65" s="128">
        <f>ROUND(S63*64*$D$65,3)</f>
        <v>0</v>
      </c>
      <c r="T65" s="127">
        <f t="shared" si="26"/>
        <v>0</v>
      </c>
      <c r="U65" s="127">
        <f t="shared" si="26"/>
        <v>0</v>
      </c>
      <c r="V65" s="127">
        <f t="shared" si="26"/>
        <v>0</v>
      </c>
      <c r="W65" s="127">
        <f t="shared" si="26"/>
        <v>0</v>
      </c>
      <c r="X65" s="127">
        <f t="shared" si="26"/>
        <v>0</v>
      </c>
      <c r="Y65" s="127"/>
      <c r="Z65" s="127">
        <f t="shared" si="26"/>
        <v>0</v>
      </c>
      <c r="AA65" s="91"/>
      <c r="AB65" s="92"/>
      <c r="AC65" s="93"/>
      <c r="AD65" s="93"/>
      <c r="AE65" s="94" t="s">
        <v>65</v>
      </c>
    </row>
    <row r="66" spans="1:31" ht="25.5" customHeight="1" thickBot="1" x14ac:dyDescent="0.35">
      <c r="A66" s="251" t="s">
        <v>62</v>
      </c>
      <c r="B66" s="252"/>
      <c r="C66" s="252"/>
      <c r="D66" s="252"/>
      <c r="E66" s="252"/>
      <c r="F66" s="114">
        <v>1</v>
      </c>
      <c r="G66" s="115"/>
      <c r="H66" s="115"/>
      <c r="I66" s="116">
        <v>8.1000000000000003E-2</v>
      </c>
      <c r="J66" s="116"/>
      <c r="K66" s="116"/>
      <c r="L66" s="116"/>
      <c r="M66" s="116"/>
      <c r="N66" s="116"/>
      <c r="O66" s="116"/>
      <c r="P66" s="116">
        <v>5.1999999999999998E-2</v>
      </c>
      <c r="Q66" s="116"/>
      <c r="R66" s="116">
        <v>0</v>
      </c>
      <c r="S66" s="116"/>
      <c r="T66" s="115"/>
      <c r="U66" s="115"/>
      <c r="V66" s="115"/>
      <c r="W66" s="115"/>
      <c r="X66" s="115"/>
      <c r="Y66" s="115"/>
      <c r="Z66" s="115"/>
      <c r="AA66" s="117"/>
      <c r="AB66" s="118"/>
      <c r="AC66" s="119"/>
      <c r="AD66" s="119"/>
      <c r="AE66" s="120"/>
    </row>
    <row r="67" spans="1:31" ht="22.5" customHeight="1" thickBot="1" x14ac:dyDescent="0.35">
      <c r="A67" s="304"/>
      <c r="B67" s="305"/>
      <c r="C67" s="306"/>
      <c r="D67" s="249"/>
      <c r="E67" s="249"/>
      <c r="F67" s="127">
        <f>ROUND(F66*$D$67,3)</f>
        <v>0</v>
      </c>
      <c r="G67" s="127">
        <f t="shared" ref="G67:Z67" si="27">ROUND(G66*$D$67,3)</f>
        <v>0</v>
      </c>
      <c r="H67" s="127"/>
      <c r="I67" s="128">
        <f t="shared" si="27"/>
        <v>0</v>
      </c>
      <c r="J67" s="128">
        <f>ROUND(J66*$D$67,3)</f>
        <v>0</v>
      </c>
      <c r="K67" s="127">
        <f t="shared" si="27"/>
        <v>0</v>
      </c>
      <c r="L67" s="127">
        <f t="shared" si="27"/>
        <v>0</v>
      </c>
      <c r="M67" s="128">
        <f>ROUND(M66*90*$D$67,3)</f>
        <v>0</v>
      </c>
      <c r="N67" s="127">
        <f t="shared" si="27"/>
        <v>0</v>
      </c>
      <c r="O67" s="128">
        <f>ROUND(O66*64*$D$67,3)</f>
        <v>0</v>
      </c>
      <c r="P67" s="128">
        <f>ROUND(P66*90*$D$67,3)</f>
        <v>0</v>
      </c>
      <c r="Q67" s="128">
        <f>ROUND(Q66*64*$D$67,3)</f>
        <v>0</v>
      </c>
      <c r="R67" s="129">
        <f>ROUND(R66*90*$D$67,3)</f>
        <v>0</v>
      </c>
      <c r="S67" s="127">
        <f t="shared" si="27"/>
        <v>0</v>
      </c>
      <c r="T67" s="127">
        <f t="shared" si="27"/>
        <v>0</v>
      </c>
      <c r="U67" s="127">
        <f t="shared" si="27"/>
        <v>0</v>
      </c>
      <c r="V67" s="127">
        <f t="shared" si="27"/>
        <v>0</v>
      </c>
      <c r="W67" s="127">
        <f t="shared" si="27"/>
        <v>0</v>
      </c>
      <c r="X67" s="127">
        <f t="shared" si="27"/>
        <v>0</v>
      </c>
      <c r="Y67" s="127"/>
      <c r="Z67" s="127">
        <f t="shared" si="27"/>
        <v>0</v>
      </c>
      <c r="AA67" s="58"/>
      <c r="AB67" s="60"/>
      <c r="AC67" s="61"/>
      <c r="AD67" s="61"/>
      <c r="AE67" s="62"/>
    </row>
    <row r="68" spans="1:31" ht="24.75" customHeight="1" thickBot="1" x14ac:dyDescent="0.35">
      <c r="A68" s="274" t="s">
        <v>67</v>
      </c>
      <c r="B68" s="275"/>
      <c r="C68" s="275"/>
      <c r="D68" s="275"/>
      <c r="E68" s="275"/>
      <c r="F68" s="130">
        <f>F65+F67</f>
        <v>0</v>
      </c>
      <c r="G68" s="131">
        <f t="shared" ref="G68:Z68" si="28">G65+G67</f>
        <v>0</v>
      </c>
      <c r="H68" s="131">
        <f t="shared" si="28"/>
        <v>0</v>
      </c>
      <c r="I68" s="131">
        <f t="shared" si="28"/>
        <v>0</v>
      </c>
      <c r="J68" s="131">
        <f t="shared" si="28"/>
        <v>0</v>
      </c>
      <c r="K68" s="131">
        <f t="shared" si="28"/>
        <v>0</v>
      </c>
      <c r="L68" s="131">
        <f t="shared" si="28"/>
        <v>0</v>
      </c>
      <c r="M68" s="131">
        <f t="shared" si="28"/>
        <v>0</v>
      </c>
      <c r="N68" s="131">
        <f t="shared" si="28"/>
        <v>0</v>
      </c>
      <c r="O68" s="131">
        <f t="shared" si="28"/>
        <v>0</v>
      </c>
      <c r="P68" s="131">
        <f t="shared" si="28"/>
        <v>0</v>
      </c>
      <c r="Q68" s="131">
        <f t="shared" si="28"/>
        <v>0</v>
      </c>
      <c r="R68" s="131">
        <f t="shared" si="28"/>
        <v>0</v>
      </c>
      <c r="S68" s="131">
        <f t="shared" si="28"/>
        <v>0</v>
      </c>
      <c r="T68" s="130">
        <f t="shared" si="28"/>
        <v>0</v>
      </c>
      <c r="U68" s="130">
        <f t="shared" si="28"/>
        <v>0</v>
      </c>
      <c r="V68" s="130">
        <f t="shared" si="28"/>
        <v>0</v>
      </c>
      <c r="W68" s="130">
        <f t="shared" si="28"/>
        <v>0</v>
      </c>
      <c r="X68" s="130">
        <f t="shared" si="28"/>
        <v>0</v>
      </c>
      <c r="Y68" s="130">
        <f t="shared" si="28"/>
        <v>0</v>
      </c>
      <c r="Z68" s="130">
        <f t="shared" si="28"/>
        <v>0</v>
      </c>
      <c r="AA68" s="83">
        <v>12.5</v>
      </c>
      <c r="AB68" s="85">
        <v>7</v>
      </c>
      <c r="AC68" s="86">
        <v>64</v>
      </c>
      <c r="AD68" s="86"/>
      <c r="AE68" s="87"/>
    </row>
    <row r="69" spans="1:31" ht="29.25" customHeight="1" thickBot="1" x14ac:dyDescent="0.35">
      <c r="A69" s="243" t="s">
        <v>62</v>
      </c>
      <c r="B69" s="244"/>
      <c r="C69" s="244"/>
      <c r="D69" s="244"/>
      <c r="E69" s="244"/>
      <c r="F69" s="132">
        <v>1</v>
      </c>
      <c r="G69" s="132"/>
      <c r="H69" s="132"/>
      <c r="I69" s="116">
        <v>8.1000000000000003E-2</v>
      </c>
      <c r="J69" s="133"/>
      <c r="K69" s="133"/>
      <c r="L69" s="133"/>
      <c r="M69" s="133"/>
      <c r="N69" s="133"/>
      <c r="O69" s="133"/>
      <c r="P69" s="133">
        <v>5.1999999999999998E-2</v>
      </c>
      <c r="Q69" s="133"/>
      <c r="R69" s="133"/>
      <c r="S69" s="133"/>
      <c r="T69" s="134"/>
      <c r="U69" s="134"/>
      <c r="V69" s="134"/>
      <c r="W69" s="134"/>
      <c r="X69" s="134"/>
      <c r="Y69" s="134"/>
      <c r="Z69" s="134">
        <v>22</v>
      </c>
      <c r="AA69" s="135"/>
      <c r="AB69" s="136"/>
      <c r="AC69" s="137"/>
      <c r="AD69" s="137"/>
      <c r="AE69" s="138"/>
    </row>
    <row r="70" spans="1:31" ht="34.5" customHeight="1" thickBot="1" x14ac:dyDescent="0.35">
      <c r="A70" s="243" t="s">
        <v>63</v>
      </c>
      <c r="B70" s="244"/>
      <c r="C70" s="245"/>
      <c r="D70" s="246" t="s">
        <v>68</v>
      </c>
      <c r="E70" s="307"/>
      <c r="F70" s="121"/>
      <c r="G70" s="139"/>
      <c r="H70" s="139"/>
      <c r="I70" s="140"/>
      <c r="J70" s="140"/>
      <c r="K70" s="140"/>
      <c r="L70" s="140"/>
      <c r="M70" s="140"/>
      <c r="N70" s="140"/>
      <c r="O70" s="140"/>
      <c r="P70" s="140"/>
      <c r="Q70" s="140"/>
      <c r="R70" s="124"/>
      <c r="S70" s="140"/>
      <c r="T70" s="139"/>
      <c r="U70" s="139"/>
      <c r="V70" s="139"/>
      <c r="W70" s="122"/>
      <c r="X70" s="122"/>
      <c r="Y70" s="122"/>
      <c r="Z70" s="122"/>
      <c r="AA70" s="123"/>
      <c r="AB70" s="123"/>
      <c r="AC70" s="125"/>
      <c r="AD70" s="125"/>
      <c r="AE70" s="126"/>
    </row>
    <row r="71" spans="1:31" ht="34.5" customHeight="1" thickBot="1" x14ac:dyDescent="0.35">
      <c r="A71" s="304" t="s">
        <v>77</v>
      </c>
      <c r="B71" s="305"/>
      <c r="C71" s="306"/>
      <c r="D71" s="248"/>
      <c r="E71" s="249"/>
      <c r="F71" s="127">
        <f>ROUND(F69*$D$71,3)</f>
        <v>0</v>
      </c>
      <c r="G71" s="127">
        <f t="shared" ref="G71:Z71" si="29">ROUND(G69*$D$71,3)</f>
        <v>0</v>
      </c>
      <c r="H71" s="127"/>
      <c r="I71" s="128">
        <f t="shared" si="29"/>
        <v>0</v>
      </c>
      <c r="J71" s="128">
        <f t="shared" si="29"/>
        <v>0</v>
      </c>
      <c r="K71" s="128">
        <f t="shared" si="29"/>
        <v>0</v>
      </c>
      <c r="L71" s="128">
        <f t="shared" si="29"/>
        <v>0</v>
      </c>
      <c r="M71" s="128">
        <f t="shared" si="29"/>
        <v>0</v>
      </c>
      <c r="N71" s="128">
        <f>ROUND(N69*90*$D$71,3)</f>
        <v>0</v>
      </c>
      <c r="O71" s="128">
        <f>ROUND(O69*90*$D$71,3)</f>
        <v>0</v>
      </c>
      <c r="P71" s="128">
        <f>ROUND(P69*90*$D$71,3)</f>
        <v>0</v>
      </c>
      <c r="Q71" s="128">
        <f>ROUND(Q69*64*$D$71,3)</f>
        <v>0</v>
      </c>
      <c r="R71" s="128">
        <f>ROUND(R69*96*$D$71,3)</f>
        <v>0</v>
      </c>
      <c r="S71" s="128">
        <f>ROUND(S69*96*$D$71,3)</f>
        <v>0</v>
      </c>
      <c r="T71" s="127">
        <f t="shared" si="29"/>
        <v>0</v>
      </c>
      <c r="U71" s="127">
        <f t="shared" si="29"/>
        <v>0</v>
      </c>
      <c r="V71" s="127">
        <f t="shared" si="29"/>
        <v>0</v>
      </c>
      <c r="W71" s="127">
        <f t="shared" si="29"/>
        <v>0</v>
      </c>
      <c r="X71" s="127">
        <f t="shared" si="29"/>
        <v>0</v>
      </c>
      <c r="Y71" s="127"/>
      <c r="Z71" s="127">
        <f t="shared" si="29"/>
        <v>0</v>
      </c>
      <c r="AA71" s="91"/>
      <c r="AB71" s="92"/>
      <c r="AC71" s="93"/>
      <c r="AD71" s="93"/>
      <c r="AE71" s="94"/>
    </row>
    <row r="72" spans="1:31" ht="29.25" customHeight="1" thickBot="1" x14ac:dyDescent="0.35">
      <c r="A72" s="243" t="s">
        <v>62</v>
      </c>
      <c r="B72" s="244"/>
      <c r="C72" s="244"/>
      <c r="D72" s="244"/>
      <c r="E72" s="244"/>
      <c r="F72" s="132">
        <v>1</v>
      </c>
      <c r="G72" s="132"/>
      <c r="H72" s="132"/>
      <c r="I72" s="116">
        <v>8.1000000000000003E-2</v>
      </c>
      <c r="J72" s="133"/>
      <c r="K72" s="133"/>
      <c r="L72" s="133"/>
      <c r="M72" s="133"/>
      <c r="N72" s="133"/>
      <c r="O72" s="133"/>
      <c r="P72" s="133">
        <v>5.1999999999999998E-2</v>
      </c>
      <c r="Q72" s="133"/>
      <c r="R72" s="133"/>
      <c r="S72" s="133"/>
      <c r="T72" s="134"/>
      <c r="U72" s="134"/>
      <c r="V72" s="134"/>
      <c r="W72" s="134"/>
      <c r="X72" s="134"/>
      <c r="Y72" s="134"/>
      <c r="Z72" s="134"/>
      <c r="AA72" s="135"/>
      <c r="AB72" s="136"/>
      <c r="AC72" s="137"/>
      <c r="AD72" s="137"/>
      <c r="AE72" s="138"/>
    </row>
    <row r="73" spans="1:31" ht="30" customHeight="1" thickBot="1" x14ac:dyDescent="0.35">
      <c r="A73" s="294"/>
      <c r="B73" s="295"/>
      <c r="C73" s="296"/>
      <c r="D73" s="248"/>
      <c r="E73" s="249"/>
      <c r="F73" s="127">
        <f>ROUND(F72*$D$73,3)</f>
        <v>0</v>
      </c>
      <c r="G73" s="127">
        <f t="shared" ref="G73:Z73" si="30">ROUND(G72*$D$73,3)</f>
        <v>0</v>
      </c>
      <c r="H73" s="127"/>
      <c r="I73" s="128">
        <f t="shared" si="30"/>
        <v>0</v>
      </c>
      <c r="J73" s="128">
        <f t="shared" si="30"/>
        <v>0</v>
      </c>
      <c r="K73" s="128">
        <f t="shared" si="30"/>
        <v>0</v>
      </c>
      <c r="L73" s="128">
        <f t="shared" si="30"/>
        <v>0</v>
      </c>
      <c r="M73" s="128">
        <f>ROUND(M72*$D$73,3)*90</f>
        <v>0</v>
      </c>
      <c r="N73" s="128">
        <f t="shared" si="30"/>
        <v>0</v>
      </c>
      <c r="O73" s="128">
        <f>ROUND(O72*90*$D$73,3)</f>
        <v>0</v>
      </c>
      <c r="P73" s="128">
        <f>ROUND(P72*$D$73,3)*96</f>
        <v>0</v>
      </c>
      <c r="Q73" s="128">
        <f>ROUND(Q72*$D$73,3)*80</f>
        <v>0</v>
      </c>
      <c r="R73" s="128">
        <f>ROUND(R72*$D$73,3)*96</f>
        <v>0</v>
      </c>
      <c r="S73" s="128">
        <f>ROUND(S72*$D$73,3)*64</f>
        <v>0</v>
      </c>
      <c r="T73" s="127">
        <f t="shared" si="30"/>
        <v>0</v>
      </c>
      <c r="U73" s="127">
        <f t="shared" si="30"/>
        <v>0</v>
      </c>
      <c r="V73" s="127">
        <f t="shared" si="30"/>
        <v>0</v>
      </c>
      <c r="W73" s="127">
        <f t="shared" si="30"/>
        <v>0</v>
      </c>
      <c r="X73" s="127">
        <f t="shared" si="30"/>
        <v>0</v>
      </c>
      <c r="Y73" s="127"/>
      <c r="Z73" s="127">
        <f t="shared" si="30"/>
        <v>0</v>
      </c>
      <c r="AA73" s="58"/>
      <c r="AB73" s="60"/>
      <c r="AC73" s="61"/>
      <c r="AD73" s="61"/>
      <c r="AE73" s="62"/>
    </row>
    <row r="74" spans="1:31" ht="29.25" customHeight="1" thickBot="1" x14ac:dyDescent="0.35">
      <c r="A74" s="274" t="s">
        <v>67</v>
      </c>
      <c r="B74" s="275"/>
      <c r="C74" s="275"/>
      <c r="D74" s="275"/>
      <c r="E74" s="275"/>
      <c r="F74" s="141">
        <f>F71+F73</f>
        <v>0</v>
      </c>
      <c r="G74" s="141">
        <f t="shared" ref="G74:AA74" si="31">G71+G73</f>
        <v>0</v>
      </c>
      <c r="H74" s="141">
        <f t="shared" si="31"/>
        <v>0</v>
      </c>
      <c r="I74" s="142">
        <f t="shared" si="31"/>
        <v>0</v>
      </c>
      <c r="J74" s="142">
        <f t="shared" si="31"/>
        <v>0</v>
      </c>
      <c r="K74" s="142">
        <f t="shared" si="31"/>
        <v>0</v>
      </c>
      <c r="L74" s="142">
        <f t="shared" si="31"/>
        <v>0</v>
      </c>
      <c r="M74" s="142">
        <f t="shared" si="31"/>
        <v>0</v>
      </c>
      <c r="N74" s="142">
        <f t="shared" si="31"/>
        <v>0</v>
      </c>
      <c r="O74" s="142">
        <f t="shared" si="31"/>
        <v>0</v>
      </c>
      <c r="P74" s="142">
        <f t="shared" si="31"/>
        <v>0</v>
      </c>
      <c r="Q74" s="142">
        <f t="shared" si="31"/>
        <v>0</v>
      </c>
      <c r="R74" s="142">
        <f t="shared" si="31"/>
        <v>0</v>
      </c>
      <c r="S74" s="142">
        <f t="shared" si="31"/>
        <v>0</v>
      </c>
      <c r="T74" s="141">
        <f t="shared" si="31"/>
        <v>0</v>
      </c>
      <c r="U74" s="141">
        <f t="shared" si="31"/>
        <v>0</v>
      </c>
      <c r="V74" s="141">
        <f t="shared" si="31"/>
        <v>0</v>
      </c>
      <c r="W74" s="141">
        <f t="shared" si="31"/>
        <v>0</v>
      </c>
      <c r="X74" s="141">
        <f t="shared" si="31"/>
        <v>0</v>
      </c>
      <c r="Y74" s="141">
        <f t="shared" si="31"/>
        <v>0</v>
      </c>
      <c r="Z74" s="141">
        <f t="shared" si="31"/>
        <v>0</v>
      </c>
      <c r="AA74" s="105">
        <f t="shared" si="31"/>
        <v>0</v>
      </c>
      <c r="AB74" s="58">
        <v>9</v>
      </c>
      <c r="AC74" s="61">
        <v>70</v>
      </c>
      <c r="AD74" s="61"/>
      <c r="AE74" s="62"/>
    </row>
    <row r="75" spans="1:31" ht="35.25" customHeight="1" thickBot="1" x14ac:dyDescent="0.35">
      <c r="A75" s="276" t="s">
        <v>78</v>
      </c>
      <c r="B75" s="277"/>
      <c r="C75" s="277"/>
      <c r="D75" s="277"/>
      <c r="E75" s="277"/>
      <c r="F75" s="143">
        <f>F68+F74</f>
        <v>0</v>
      </c>
      <c r="G75" s="143">
        <f t="shared" ref="G75:Z75" si="32">G68+G74</f>
        <v>0</v>
      </c>
      <c r="H75" s="143">
        <f t="shared" si="32"/>
        <v>0</v>
      </c>
      <c r="I75" s="144">
        <f t="shared" si="32"/>
        <v>0</v>
      </c>
      <c r="J75" s="144">
        <f t="shared" si="32"/>
        <v>0</v>
      </c>
      <c r="K75" s="144">
        <f>K68+K74</f>
        <v>0</v>
      </c>
      <c r="L75" s="144">
        <f>L68+L74</f>
        <v>0</v>
      </c>
      <c r="M75" s="144">
        <f t="shared" si="32"/>
        <v>0</v>
      </c>
      <c r="N75" s="144">
        <f t="shared" si="32"/>
        <v>0</v>
      </c>
      <c r="O75" s="144">
        <f t="shared" si="32"/>
        <v>0</v>
      </c>
      <c r="P75" s="144">
        <f t="shared" si="32"/>
        <v>0</v>
      </c>
      <c r="Q75" s="144">
        <f t="shared" si="32"/>
        <v>0</v>
      </c>
      <c r="R75" s="144">
        <f t="shared" si="32"/>
        <v>0</v>
      </c>
      <c r="S75" s="144">
        <f t="shared" si="32"/>
        <v>0</v>
      </c>
      <c r="T75" s="143">
        <f>T68+T74</f>
        <v>0</v>
      </c>
      <c r="U75" s="143">
        <f>U68+U74</f>
        <v>0</v>
      </c>
      <c r="V75" s="143">
        <f t="shared" si="32"/>
        <v>0</v>
      </c>
      <c r="W75" s="143">
        <f t="shared" si="32"/>
        <v>0</v>
      </c>
      <c r="X75" s="143">
        <f t="shared" si="32"/>
        <v>0</v>
      </c>
      <c r="Y75" s="143">
        <f t="shared" si="32"/>
        <v>0</v>
      </c>
      <c r="Z75" s="143">
        <f t="shared" si="32"/>
        <v>0</v>
      </c>
      <c r="AA75" s="86">
        <f>AA74+AA68</f>
        <v>12.5</v>
      </c>
      <c r="AB75" s="86">
        <f>AB74+AB68</f>
        <v>16</v>
      </c>
      <c r="AC75" s="86">
        <f>AC74+AC68</f>
        <v>134</v>
      </c>
      <c r="AD75" s="86"/>
      <c r="AE75" s="87"/>
    </row>
    <row r="76" spans="1:31" s="150" customFormat="1" ht="35.25" customHeight="1" thickBot="1" x14ac:dyDescent="0.35">
      <c r="A76" s="316" t="s">
        <v>79</v>
      </c>
      <c r="B76" s="317"/>
      <c r="C76" s="317"/>
      <c r="D76" s="317"/>
      <c r="E76" s="317"/>
      <c r="F76" s="145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7"/>
      <c r="AB76" s="148"/>
      <c r="AC76" s="148"/>
      <c r="AD76" s="149"/>
      <c r="AE76" s="149"/>
    </row>
    <row r="77" spans="1:31" ht="21" x14ac:dyDescent="0.3">
      <c r="A77" s="318" t="s">
        <v>80</v>
      </c>
      <c r="B77" s="319"/>
      <c r="C77" s="319"/>
      <c r="D77" s="319"/>
      <c r="E77" s="319"/>
      <c r="F77" s="151" t="s">
        <v>81</v>
      </c>
      <c r="G77" s="152">
        <f>ROUND(T76*0.61,2)+X76*0.54+Y76*0.61</f>
        <v>0</v>
      </c>
      <c r="H77" s="153"/>
      <c r="I77" s="154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1:31" ht="21.75" customHeight="1" thickBot="1" x14ac:dyDescent="0.35">
      <c r="A78" s="320" t="s">
        <v>82</v>
      </c>
      <c r="B78" s="321"/>
      <c r="C78" s="321"/>
      <c r="D78" s="321"/>
      <c r="E78" s="321"/>
      <c r="F78" s="156" t="s">
        <v>81</v>
      </c>
      <c r="G78" s="157">
        <f>K76+N76+O76+P76+Q76+R76+S76+M76+L76+J76+I76</f>
        <v>0</v>
      </c>
      <c r="H78" s="158"/>
      <c r="I78" s="159"/>
      <c r="J78" s="160"/>
      <c r="K78" s="160"/>
      <c r="L78" s="160"/>
      <c r="M78" s="160"/>
      <c r="N78" s="160"/>
      <c r="O78" s="160"/>
      <c r="P78" s="160"/>
      <c r="Q78" s="322" t="s">
        <v>83</v>
      </c>
      <c r="R78" s="322"/>
      <c r="S78" s="322"/>
      <c r="T78" s="322"/>
      <c r="U78" s="322"/>
      <c r="V78" s="322"/>
      <c r="W78" s="322"/>
      <c r="X78" s="322"/>
      <c r="Y78" s="322"/>
      <c r="Z78" s="322"/>
      <c r="AA78" s="160"/>
    </row>
  </sheetData>
  <mergeCells count="124">
    <mergeCell ref="A75:E75"/>
    <mergeCell ref="A76:E76"/>
    <mergeCell ref="A77:E77"/>
    <mergeCell ref="A78:E78"/>
    <mergeCell ref="Q78:Z78"/>
    <mergeCell ref="A71:C71"/>
    <mergeCell ref="D71:E71"/>
    <mergeCell ref="A72:E72"/>
    <mergeCell ref="A73:C73"/>
    <mergeCell ref="D73:E73"/>
    <mergeCell ref="A74:E74"/>
    <mergeCell ref="A66:E66"/>
    <mergeCell ref="A67:C67"/>
    <mergeCell ref="D67:E67"/>
    <mergeCell ref="A68:E68"/>
    <mergeCell ref="A69:E69"/>
    <mergeCell ref="A70:C70"/>
    <mergeCell ref="D70:E70"/>
    <mergeCell ref="A60:E60"/>
    <mergeCell ref="A61:AE62"/>
    <mergeCell ref="A63:E63"/>
    <mergeCell ref="A64:C64"/>
    <mergeCell ref="D64:E64"/>
    <mergeCell ref="A65:C65"/>
    <mergeCell ref="D65:E65"/>
    <mergeCell ref="A56:C56"/>
    <mergeCell ref="D56:E56"/>
    <mergeCell ref="A57:E57"/>
    <mergeCell ref="A58:C58"/>
    <mergeCell ref="D58:E58"/>
    <mergeCell ref="A59:E59"/>
    <mergeCell ref="A51:E51"/>
    <mergeCell ref="A52:C52"/>
    <mergeCell ref="D52:E52"/>
    <mergeCell ref="A53:E53"/>
    <mergeCell ref="A54:E54"/>
    <mergeCell ref="A55:C55"/>
    <mergeCell ref="D55:E55"/>
    <mergeCell ref="A45:E45"/>
    <mergeCell ref="A46:AE47"/>
    <mergeCell ref="A48:E48"/>
    <mergeCell ref="A49:C49"/>
    <mergeCell ref="D49:E49"/>
    <mergeCell ref="A50:C50"/>
    <mergeCell ref="D50:E50"/>
    <mergeCell ref="A41:C41"/>
    <mergeCell ref="D41:E41"/>
    <mergeCell ref="A42:E42"/>
    <mergeCell ref="A43:C43"/>
    <mergeCell ref="D43:E43"/>
    <mergeCell ref="A44:E44"/>
    <mergeCell ref="A37:C37"/>
    <mergeCell ref="D37:E37"/>
    <mergeCell ref="A38:E38"/>
    <mergeCell ref="A39:E39"/>
    <mergeCell ref="A40:C40"/>
    <mergeCell ref="D40:E40"/>
    <mergeCell ref="A33:E33"/>
    <mergeCell ref="A34:C34"/>
    <mergeCell ref="D34:E34"/>
    <mergeCell ref="A35:C35"/>
    <mergeCell ref="D35:E35"/>
    <mergeCell ref="A36:E36"/>
    <mergeCell ref="A27:E27"/>
    <mergeCell ref="A28:C28"/>
    <mergeCell ref="D28:E28"/>
    <mergeCell ref="A29:E29"/>
    <mergeCell ref="A30:E30"/>
    <mergeCell ref="A31:AE32"/>
    <mergeCell ref="A23:E23"/>
    <mergeCell ref="A24:E24"/>
    <mergeCell ref="A25:C25"/>
    <mergeCell ref="D25:E25"/>
    <mergeCell ref="A26:C26"/>
    <mergeCell ref="D26:E26"/>
    <mergeCell ref="A19:C19"/>
    <mergeCell ref="D19:E19"/>
    <mergeCell ref="A20:C20"/>
    <mergeCell ref="D20:E20"/>
    <mergeCell ref="A21:E21"/>
    <mergeCell ref="A22:C22"/>
    <mergeCell ref="D22:E22"/>
    <mergeCell ref="A12:E12"/>
    <mergeCell ref="A13:E13"/>
    <mergeCell ref="A14:E14"/>
    <mergeCell ref="A15:E15"/>
    <mergeCell ref="A16:AE17"/>
    <mergeCell ref="A18:E18"/>
    <mergeCell ref="AB6:AB9"/>
    <mergeCell ref="AC6:AC9"/>
    <mergeCell ref="AD6:AD9"/>
    <mergeCell ref="AE6:AE9"/>
    <mergeCell ref="A10:E10"/>
    <mergeCell ref="A11:E11"/>
    <mergeCell ref="V6:V9"/>
    <mergeCell ref="W6:W9"/>
    <mergeCell ref="X6:X9"/>
    <mergeCell ref="Y6:Y9"/>
    <mergeCell ref="Z6:Z9"/>
    <mergeCell ref="AA6:AA9"/>
    <mergeCell ref="P6:P9"/>
    <mergeCell ref="Q6:Q9"/>
    <mergeCell ref="R6:R9"/>
    <mergeCell ref="S6:S9"/>
    <mergeCell ref="T6:T9"/>
    <mergeCell ref="U6:U9"/>
    <mergeCell ref="J6:J9"/>
    <mergeCell ref="K6:K9"/>
    <mergeCell ref="L6:L9"/>
    <mergeCell ref="M6:M9"/>
    <mergeCell ref="N6:N9"/>
    <mergeCell ref="O6:O9"/>
    <mergeCell ref="A5:E5"/>
    <mergeCell ref="A6:E9"/>
    <mergeCell ref="F6:F9"/>
    <mergeCell ref="G6:G9"/>
    <mergeCell ref="H6:H9"/>
    <mergeCell ref="I6:I9"/>
    <mergeCell ref="A1:F1"/>
    <mergeCell ref="W1:Z1"/>
    <mergeCell ref="E2:T2"/>
    <mergeCell ref="W2:X2"/>
    <mergeCell ref="A3:C3"/>
    <mergeCell ref="X3:Z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AJ78"/>
  <sheetViews>
    <sheetView topLeftCell="A4" zoomScale="55" zoomScaleNormal="55" workbookViewId="0">
      <selection activeCell="P14" sqref="P14"/>
    </sheetView>
  </sheetViews>
  <sheetFormatPr defaultColWidth="9.109375" defaultRowHeight="15.6" x14ac:dyDescent="0.3"/>
  <cols>
    <col min="1" max="1" width="7.109375" style="2" customWidth="1"/>
    <col min="2" max="2" width="6" style="2" customWidth="1"/>
    <col min="3" max="3" width="15.6640625" style="2" customWidth="1"/>
    <col min="4" max="4" width="4.109375" style="2" customWidth="1"/>
    <col min="5" max="5" width="6.44140625" style="2" customWidth="1"/>
    <col min="6" max="6" width="12.88671875" style="1" customWidth="1"/>
    <col min="7" max="7" width="11.5546875" style="1" customWidth="1"/>
    <col min="8" max="8" width="12.6640625" style="1" customWidth="1"/>
    <col min="9" max="9" width="14.44140625" style="1" customWidth="1"/>
    <col min="10" max="10" width="15.5546875" style="1" customWidth="1"/>
    <col min="11" max="11" width="16" style="1" customWidth="1"/>
    <col min="12" max="12" width="17" style="1" customWidth="1"/>
    <col min="13" max="13" width="14.33203125" style="1" customWidth="1"/>
    <col min="14" max="14" width="13.88671875" style="1" customWidth="1"/>
    <col min="15" max="15" width="16.109375" style="1" customWidth="1"/>
    <col min="16" max="16" width="15.88671875" style="1" customWidth="1"/>
    <col min="17" max="17" width="10.44140625" style="1" customWidth="1"/>
    <col min="18" max="18" width="12.6640625" style="1" customWidth="1"/>
    <col min="19" max="19" width="13.44140625" style="1" customWidth="1"/>
    <col min="20" max="20" width="14.5546875" style="1" customWidth="1"/>
    <col min="21" max="21" width="10.44140625" style="1" customWidth="1"/>
    <col min="22" max="22" width="13.33203125" style="1" customWidth="1"/>
    <col min="23" max="23" width="13" style="1" customWidth="1"/>
    <col min="24" max="24" width="14.5546875" style="1" customWidth="1"/>
    <col min="25" max="25" width="13" style="1" customWidth="1"/>
    <col min="26" max="26" width="12.5546875" style="1" customWidth="1"/>
    <col min="27" max="28" width="11.5546875" style="1" customWidth="1"/>
    <col min="29" max="29" width="13.109375" style="1" customWidth="1"/>
    <col min="30" max="30" width="12.109375" style="1" customWidth="1"/>
    <col min="31" max="31" width="12.33203125" style="1" customWidth="1"/>
    <col min="32" max="16384" width="9.109375" style="1"/>
  </cols>
  <sheetData>
    <row r="1" spans="1:32" ht="14.4" x14ac:dyDescent="0.3">
      <c r="A1" s="205" t="s">
        <v>0</v>
      </c>
      <c r="B1" s="205"/>
      <c r="C1" s="205"/>
      <c r="D1" s="205"/>
      <c r="E1" s="205"/>
      <c r="F1" s="205"/>
      <c r="W1" s="206" t="s">
        <v>1</v>
      </c>
      <c r="X1" s="206"/>
      <c r="Y1" s="206"/>
      <c r="Z1" s="206"/>
    </row>
    <row r="2" spans="1:32" ht="30.75" customHeight="1" thickBot="1" x14ac:dyDescent="0.35">
      <c r="E2" s="207" t="s">
        <v>2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175"/>
      <c r="W2" s="206" t="s">
        <v>3</v>
      </c>
      <c r="X2" s="206"/>
      <c r="Y2" s="174"/>
      <c r="Z2" s="5"/>
    </row>
    <row r="3" spans="1:32" ht="23.25" customHeight="1" thickBot="1" x14ac:dyDescent="0.35">
      <c r="A3" s="208" t="s">
        <v>4</v>
      </c>
      <c r="B3" s="209"/>
      <c r="C3" s="210"/>
      <c r="D3" s="173"/>
      <c r="E3" s="173"/>
      <c r="F3" s="7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9"/>
      <c r="X3" s="211" t="s">
        <v>5</v>
      </c>
      <c r="Y3" s="211"/>
      <c r="Z3" s="211"/>
      <c r="AA3" s="7"/>
      <c r="AB3" s="8"/>
      <c r="AC3" s="8"/>
      <c r="AD3" s="8"/>
      <c r="AE3" s="8"/>
    </row>
    <row r="4" spans="1:32" ht="25.5" customHeight="1" thickBot="1" x14ac:dyDescent="0.35">
      <c r="A4" s="10" t="s">
        <v>7</v>
      </c>
      <c r="B4" s="11" t="s">
        <v>85</v>
      </c>
      <c r="C4" s="12">
        <v>2019</v>
      </c>
      <c r="D4" s="173"/>
      <c r="E4" s="173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"/>
      <c r="AD4" s="8"/>
      <c r="AE4" s="8"/>
    </row>
    <row r="5" spans="1:32" s="21" customFormat="1" ht="39.75" customHeight="1" thickBot="1" x14ac:dyDescent="0.35">
      <c r="A5" s="182"/>
      <c r="B5" s="183"/>
      <c r="C5" s="183"/>
      <c r="D5" s="183"/>
      <c r="E5" s="184"/>
      <c r="F5" s="13" t="s">
        <v>8</v>
      </c>
      <c r="G5" s="14" t="s">
        <v>9</v>
      </c>
      <c r="H5" s="15" t="s">
        <v>10</v>
      </c>
      <c r="I5" s="14" t="s">
        <v>11</v>
      </c>
      <c r="J5" s="14" t="s">
        <v>12</v>
      </c>
      <c r="K5" s="14" t="s">
        <v>13</v>
      </c>
      <c r="L5" s="16" t="s">
        <v>14</v>
      </c>
      <c r="M5" s="17" t="s">
        <v>15</v>
      </c>
      <c r="N5" s="14" t="s">
        <v>16</v>
      </c>
      <c r="O5" s="14" t="s">
        <v>17</v>
      </c>
      <c r="P5" s="14" t="s">
        <v>18</v>
      </c>
      <c r="Q5" s="15"/>
      <c r="R5" s="15" t="s">
        <v>19</v>
      </c>
      <c r="S5" s="18" t="s">
        <v>20</v>
      </c>
      <c r="T5" s="14" t="s">
        <v>21</v>
      </c>
      <c r="U5" s="15"/>
      <c r="V5" s="14" t="s">
        <v>22</v>
      </c>
      <c r="W5" s="14" t="s">
        <v>23</v>
      </c>
      <c r="X5" s="14" t="s">
        <v>24</v>
      </c>
      <c r="Y5" s="14" t="s">
        <v>25</v>
      </c>
      <c r="Z5" s="14" t="s">
        <v>26</v>
      </c>
      <c r="AA5" s="14"/>
      <c r="AB5" s="19"/>
      <c r="AC5" s="14"/>
      <c r="AD5" s="14"/>
      <c r="AE5" s="20"/>
    </row>
    <row r="6" spans="1:32" s="22" customFormat="1" ht="21" customHeight="1" x14ac:dyDescent="0.3">
      <c r="A6" s="185"/>
      <c r="B6" s="186"/>
      <c r="C6" s="186"/>
      <c r="D6" s="186"/>
      <c r="E6" s="187"/>
      <c r="F6" s="194" t="s">
        <v>31</v>
      </c>
      <c r="G6" s="197" t="s">
        <v>32</v>
      </c>
      <c r="H6" s="199" t="s">
        <v>33</v>
      </c>
      <c r="I6" s="324" t="s">
        <v>95</v>
      </c>
      <c r="J6" s="233" t="s">
        <v>35</v>
      </c>
      <c r="K6" s="236" t="s">
        <v>36</v>
      </c>
      <c r="L6" s="323" t="s">
        <v>93</v>
      </c>
      <c r="M6" s="239" t="s">
        <v>38</v>
      </c>
      <c r="N6" s="240" t="s">
        <v>39</v>
      </c>
      <c r="O6" s="228" t="s">
        <v>40</v>
      </c>
      <c r="P6" s="228" t="s">
        <v>41</v>
      </c>
      <c r="Q6" s="230"/>
      <c r="R6" s="230" t="s">
        <v>42</v>
      </c>
      <c r="S6" s="203" t="s">
        <v>43</v>
      </c>
      <c r="T6" s="225" t="s">
        <v>44</v>
      </c>
      <c r="U6" s="227"/>
      <c r="V6" s="225" t="s">
        <v>45</v>
      </c>
      <c r="W6" s="225" t="s">
        <v>46</v>
      </c>
      <c r="X6" s="225" t="s">
        <v>47</v>
      </c>
      <c r="Y6" s="227" t="s">
        <v>48</v>
      </c>
      <c r="Z6" s="225" t="s">
        <v>49</v>
      </c>
      <c r="AA6" s="215"/>
      <c r="AB6" s="212"/>
      <c r="AC6" s="215"/>
      <c r="AD6" s="215"/>
      <c r="AE6" s="218"/>
    </row>
    <row r="7" spans="1:32" s="22" customFormat="1" ht="21" customHeight="1" x14ac:dyDescent="0.3">
      <c r="A7" s="188"/>
      <c r="B7" s="189"/>
      <c r="C7" s="189"/>
      <c r="D7" s="189"/>
      <c r="E7" s="190"/>
      <c r="F7" s="195"/>
      <c r="G7" s="197"/>
      <c r="H7" s="200"/>
      <c r="I7" s="203"/>
      <c r="J7" s="234"/>
      <c r="K7" s="237"/>
      <c r="L7" s="239"/>
      <c r="M7" s="239"/>
      <c r="N7" s="241"/>
      <c r="O7" s="228"/>
      <c r="P7" s="228"/>
      <c r="Q7" s="231"/>
      <c r="R7" s="231"/>
      <c r="S7" s="203"/>
      <c r="T7" s="225"/>
      <c r="U7" s="225"/>
      <c r="V7" s="225"/>
      <c r="W7" s="225"/>
      <c r="X7" s="225"/>
      <c r="Y7" s="225"/>
      <c r="Z7" s="225"/>
      <c r="AA7" s="216"/>
      <c r="AB7" s="213"/>
      <c r="AC7" s="216"/>
      <c r="AD7" s="216"/>
      <c r="AE7" s="219"/>
    </row>
    <row r="8" spans="1:32" s="22" customFormat="1" ht="15" customHeight="1" x14ac:dyDescent="0.3">
      <c r="A8" s="188"/>
      <c r="B8" s="189"/>
      <c r="C8" s="189"/>
      <c r="D8" s="189"/>
      <c r="E8" s="190"/>
      <c r="F8" s="195"/>
      <c r="G8" s="197"/>
      <c r="H8" s="200"/>
      <c r="I8" s="203"/>
      <c r="J8" s="234"/>
      <c r="K8" s="237"/>
      <c r="L8" s="239"/>
      <c r="M8" s="239"/>
      <c r="N8" s="241"/>
      <c r="O8" s="228"/>
      <c r="P8" s="228"/>
      <c r="Q8" s="231"/>
      <c r="R8" s="231"/>
      <c r="S8" s="203"/>
      <c r="T8" s="225"/>
      <c r="U8" s="225"/>
      <c r="V8" s="225"/>
      <c r="W8" s="225"/>
      <c r="X8" s="225"/>
      <c r="Y8" s="225"/>
      <c r="Z8" s="225"/>
      <c r="AA8" s="216"/>
      <c r="AB8" s="213"/>
      <c r="AC8" s="216"/>
      <c r="AD8" s="216"/>
      <c r="AE8" s="219"/>
    </row>
    <row r="9" spans="1:32" s="22" customFormat="1" ht="77.25" customHeight="1" thickBot="1" x14ac:dyDescent="0.35">
      <c r="A9" s="191"/>
      <c r="B9" s="192"/>
      <c r="C9" s="192"/>
      <c r="D9" s="192"/>
      <c r="E9" s="193"/>
      <c r="F9" s="196"/>
      <c r="G9" s="198"/>
      <c r="H9" s="201"/>
      <c r="I9" s="204"/>
      <c r="J9" s="235"/>
      <c r="K9" s="238"/>
      <c r="L9" s="239"/>
      <c r="M9" s="239"/>
      <c r="N9" s="242"/>
      <c r="O9" s="229"/>
      <c r="P9" s="229"/>
      <c r="Q9" s="232"/>
      <c r="R9" s="232"/>
      <c r="S9" s="203"/>
      <c r="T9" s="226"/>
      <c r="U9" s="226"/>
      <c r="V9" s="226"/>
      <c r="W9" s="226"/>
      <c r="X9" s="226"/>
      <c r="Y9" s="226"/>
      <c r="Z9" s="226"/>
      <c r="AA9" s="217"/>
      <c r="AB9" s="214"/>
      <c r="AC9" s="217"/>
      <c r="AD9" s="217"/>
      <c r="AE9" s="220"/>
    </row>
    <row r="10" spans="1:32" ht="36.75" customHeight="1" thickBot="1" x14ac:dyDescent="0.35">
      <c r="A10" s="191" t="s">
        <v>55</v>
      </c>
      <c r="B10" s="192"/>
      <c r="C10" s="192"/>
      <c r="D10" s="192"/>
      <c r="E10" s="193"/>
      <c r="F10" s="23">
        <f>'08.10.2019+ (9)'!F15</f>
        <v>2175</v>
      </c>
      <c r="G10" s="23">
        <f>'08.10.2019+ (9)'!G15</f>
        <v>765</v>
      </c>
      <c r="H10" s="23">
        <f>'08.10.2019+ (9)'!H15</f>
        <v>726</v>
      </c>
      <c r="I10" s="24">
        <f>'08.10.2019+ (9)'!I15</f>
        <v>654.67399999999998</v>
      </c>
      <c r="J10" s="24">
        <f>'08.10.2019+ (9)'!J15</f>
        <v>0</v>
      </c>
      <c r="K10" s="24">
        <f>'08.10.2019+ (9)'!K15</f>
        <v>-1.1368683772161603E-13</v>
      </c>
      <c r="L10" s="24">
        <f>'08.10.2019+ (9)'!L15</f>
        <v>2467.4999999999991</v>
      </c>
      <c r="M10" s="24">
        <f>'08.10.2019+ (9)'!M15</f>
        <v>0</v>
      </c>
      <c r="N10" s="24">
        <f>'08.10.2019+ (9)'!N15</f>
        <v>0</v>
      </c>
      <c r="O10" s="24">
        <f>'08.10.2019+ (9)'!O15</f>
        <v>1.4210854715202004E-14</v>
      </c>
      <c r="P10" s="24">
        <f>'08.10.2019+ (9)'!P15</f>
        <v>14109.856</v>
      </c>
      <c r="Q10" s="24">
        <f>'08.10.2019+ (9)'!Q15</f>
        <v>0</v>
      </c>
      <c r="R10" s="24">
        <f>'08.10.2019+ (9)'!R15</f>
        <v>0</v>
      </c>
      <c r="S10" s="24">
        <f>'08.10.2019+ (9)'!S15</f>
        <v>0</v>
      </c>
      <c r="T10" s="23">
        <f>'08.10.2019+ (9)'!T15</f>
        <v>15299</v>
      </c>
      <c r="U10" s="23">
        <f>'08.10.2019+ (9)'!U15</f>
        <v>0</v>
      </c>
      <c r="V10" s="23">
        <f>'08.10.2019+ (9)'!V15</f>
        <v>3175</v>
      </c>
      <c r="W10" s="23">
        <f>'08.10.2019+ (9)'!W15</f>
        <v>6717</v>
      </c>
      <c r="X10" s="23">
        <f>'08.10.2019+ (9)'!X15</f>
        <v>28773</v>
      </c>
      <c r="Y10" s="23">
        <f>'08.10.2019+ (9)'!Y15</f>
        <v>0</v>
      </c>
      <c r="Z10" s="23">
        <f>'08.10.2019+ (9)'!Z15</f>
        <v>31575</v>
      </c>
      <c r="AA10" s="23"/>
      <c r="AB10" s="23"/>
      <c r="AC10" s="23"/>
      <c r="AD10" s="23"/>
      <c r="AE10" s="23"/>
      <c r="AF10" s="23"/>
    </row>
    <row r="11" spans="1:32" ht="45.75" customHeight="1" x14ac:dyDescent="0.3">
      <c r="A11" s="221" t="s">
        <v>56</v>
      </c>
      <c r="B11" s="222"/>
      <c r="C11" s="223"/>
      <c r="D11" s="223"/>
      <c r="E11" s="224"/>
      <c r="F11" s="25"/>
      <c r="G11" s="26"/>
      <c r="H11" s="26"/>
      <c r="I11" s="27"/>
      <c r="J11" s="28"/>
      <c r="K11" s="27"/>
      <c r="L11" s="27">
        <v>3938.6</v>
      </c>
      <c r="M11" s="29"/>
      <c r="N11" s="27"/>
      <c r="O11" s="30"/>
      <c r="P11" s="30"/>
      <c r="Q11" s="27"/>
      <c r="R11" s="27"/>
      <c r="S11" s="27"/>
      <c r="T11" s="26"/>
      <c r="U11" s="26"/>
      <c r="V11" s="26"/>
      <c r="W11" s="31"/>
      <c r="X11" s="31"/>
      <c r="Y11" s="31"/>
      <c r="Z11" s="32"/>
      <c r="AA11" s="33"/>
      <c r="AB11" s="34"/>
      <c r="AC11" s="35"/>
      <c r="AD11" s="35"/>
      <c r="AE11" s="35"/>
    </row>
    <row r="12" spans="1:32" ht="45.75" customHeight="1" x14ac:dyDescent="0.3">
      <c r="A12" s="254" t="s">
        <v>57</v>
      </c>
      <c r="B12" s="255"/>
      <c r="C12" s="255"/>
      <c r="D12" s="255"/>
      <c r="E12" s="256"/>
      <c r="F12" s="36">
        <f>F76</f>
        <v>0</v>
      </c>
      <c r="G12" s="36">
        <f>G76</f>
        <v>0</v>
      </c>
      <c r="H12" s="36">
        <f t="shared" ref="H12:Z12" si="0">H76</f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>L76</f>
        <v>2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0"/>
        <v>3</v>
      </c>
      <c r="U12" s="36">
        <f t="shared" si="0"/>
        <v>0</v>
      </c>
      <c r="V12" s="36">
        <f t="shared" si="0"/>
        <v>0</v>
      </c>
      <c r="W12" s="36">
        <f t="shared" si="0"/>
        <v>0</v>
      </c>
      <c r="X12" s="36">
        <f>X76</f>
        <v>0</v>
      </c>
      <c r="Y12" s="36">
        <f t="shared" si="0"/>
        <v>0</v>
      </c>
      <c r="Z12" s="36">
        <f t="shared" si="0"/>
        <v>0</v>
      </c>
      <c r="AA12" s="37"/>
      <c r="AB12" s="38"/>
      <c r="AC12" s="39"/>
      <c r="AD12" s="39"/>
      <c r="AE12" s="39"/>
    </row>
    <row r="13" spans="1:32" s="43" customFormat="1" ht="45.75" customHeight="1" x14ac:dyDescent="0.3">
      <c r="A13" s="257" t="s">
        <v>58</v>
      </c>
      <c r="B13" s="258"/>
      <c r="C13" s="258"/>
      <c r="D13" s="258"/>
      <c r="E13" s="259"/>
      <c r="F13" s="40">
        <f>F45+F60+F30+F12</f>
        <v>226</v>
      </c>
      <c r="G13" s="40">
        <f>G45+G60+G30+G12</f>
        <v>0</v>
      </c>
      <c r="H13" s="41">
        <f>H45+H60+H30+H12</f>
        <v>0</v>
      </c>
      <c r="I13" s="42">
        <f>I45+I60+I30+I75</f>
        <v>45.2</v>
      </c>
      <c r="J13" s="42">
        <f t="shared" ref="J13:Z13" si="1">J45+J60+J30+J75</f>
        <v>0</v>
      </c>
      <c r="K13" s="42">
        <f>K45+K60+K30+K75</f>
        <v>0</v>
      </c>
      <c r="L13" s="42">
        <f t="shared" si="1"/>
        <v>486.59999999999997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>Q45+Q60+Q30+Q75</f>
        <v>0</v>
      </c>
      <c r="R13" s="42">
        <f t="shared" si="1"/>
        <v>0</v>
      </c>
      <c r="S13" s="42">
        <f t="shared" si="1"/>
        <v>0</v>
      </c>
      <c r="T13" s="41">
        <f t="shared" si="1"/>
        <v>1818</v>
      </c>
      <c r="U13" s="41">
        <f t="shared" si="1"/>
        <v>0</v>
      </c>
      <c r="V13" s="41">
        <f t="shared" si="1"/>
        <v>0</v>
      </c>
      <c r="W13" s="41">
        <f t="shared" si="1"/>
        <v>0</v>
      </c>
      <c r="X13" s="41">
        <f t="shared" si="1"/>
        <v>0</v>
      </c>
      <c r="Y13" s="41">
        <f t="shared" si="1"/>
        <v>0</v>
      </c>
      <c r="Z13" s="41">
        <f t="shared" si="1"/>
        <v>0</v>
      </c>
      <c r="AA13" s="42"/>
      <c r="AB13" s="42"/>
      <c r="AC13" s="42"/>
      <c r="AD13" s="42"/>
      <c r="AE13" s="42"/>
    </row>
    <row r="14" spans="1:32" ht="45.75" customHeight="1" x14ac:dyDescent="0.3">
      <c r="A14" s="254" t="s">
        <v>59</v>
      </c>
      <c r="B14" s="255"/>
      <c r="C14" s="255"/>
      <c r="D14" s="255"/>
      <c r="E14" s="256"/>
      <c r="F14" s="25">
        <f>F12+F13</f>
        <v>226</v>
      </c>
      <c r="G14" s="25">
        <f t="shared" ref="G14:Z14" si="2">G12+G13</f>
        <v>0</v>
      </c>
      <c r="H14" s="25">
        <f t="shared" si="2"/>
        <v>0</v>
      </c>
      <c r="I14" s="44">
        <f t="shared" si="2"/>
        <v>45.2</v>
      </c>
      <c r="J14" s="44">
        <f t="shared" si="2"/>
        <v>0</v>
      </c>
      <c r="K14" s="44">
        <f t="shared" si="2"/>
        <v>0</v>
      </c>
      <c r="L14" s="44">
        <f t="shared" si="2"/>
        <v>488.59999999999997</v>
      </c>
      <c r="M14" s="44">
        <f t="shared" si="2"/>
        <v>0</v>
      </c>
      <c r="N14" s="44">
        <f t="shared" si="2"/>
        <v>0</v>
      </c>
      <c r="O14" s="44">
        <f t="shared" si="2"/>
        <v>0</v>
      </c>
      <c r="P14" s="44">
        <f t="shared" si="2"/>
        <v>0</v>
      </c>
      <c r="Q14" s="44">
        <f t="shared" si="2"/>
        <v>0</v>
      </c>
      <c r="R14" s="44">
        <f t="shared" si="2"/>
        <v>0</v>
      </c>
      <c r="S14" s="44">
        <f t="shared" si="2"/>
        <v>0</v>
      </c>
      <c r="T14" s="25">
        <f t="shared" si="2"/>
        <v>1821</v>
      </c>
      <c r="U14" s="25">
        <f t="shared" si="2"/>
        <v>0</v>
      </c>
      <c r="V14" s="25">
        <f t="shared" si="2"/>
        <v>0</v>
      </c>
      <c r="W14" s="25">
        <f t="shared" si="2"/>
        <v>0</v>
      </c>
      <c r="X14" s="25">
        <f t="shared" si="2"/>
        <v>0</v>
      </c>
      <c r="Y14" s="25">
        <f t="shared" si="2"/>
        <v>0</v>
      </c>
      <c r="Z14" s="25">
        <f t="shared" si="2"/>
        <v>0</v>
      </c>
      <c r="AA14" s="25"/>
      <c r="AB14" s="25"/>
      <c r="AC14" s="25"/>
      <c r="AD14" s="25"/>
      <c r="AE14" s="25"/>
    </row>
    <row r="15" spans="1:32" ht="45.75" customHeight="1" thickBot="1" x14ac:dyDescent="0.35">
      <c r="A15" s="260" t="s">
        <v>60</v>
      </c>
      <c r="B15" s="261"/>
      <c r="C15" s="261"/>
      <c r="D15" s="261"/>
      <c r="E15" s="262"/>
      <c r="F15" s="45">
        <f>F10-F14+F11-F75</f>
        <v>1949</v>
      </c>
      <c r="G15" s="45">
        <f t="shared" ref="G15:H15" si="3">G10-G14+G11-G75</f>
        <v>765</v>
      </c>
      <c r="H15" s="45">
        <f t="shared" si="3"/>
        <v>726</v>
      </c>
      <c r="I15" s="46">
        <f t="shared" ref="I15:Z15" si="4">I10-I14+I11</f>
        <v>609.47399999999993</v>
      </c>
      <c r="J15" s="46">
        <f t="shared" si="4"/>
        <v>0</v>
      </c>
      <c r="K15" s="46">
        <f t="shared" si="4"/>
        <v>-1.1368683772161603E-13</v>
      </c>
      <c r="L15" s="46">
        <f t="shared" si="4"/>
        <v>5917.4999999999991</v>
      </c>
      <c r="M15" s="46">
        <f t="shared" si="4"/>
        <v>0</v>
      </c>
      <c r="N15" s="46">
        <f t="shared" si="4"/>
        <v>0</v>
      </c>
      <c r="O15" s="46">
        <f t="shared" si="4"/>
        <v>1.4210854715202004E-14</v>
      </c>
      <c r="P15" s="46">
        <f t="shared" si="4"/>
        <v>14109.856</v>
      </c>
      <c r="Q15" s="46">
        <f t="shared" si="4"/>
        <v>0</v>
      </c>
      <c r="R15" s="46">
        <f t="shared" si="4"/>
        <v>0</v>
      </c>
      <c r="S15" s="46">
        <f t="shared" si="4"/>
        <v>0</v>
      </c>
      <c r="T15" s="47">
        <f t="shared" si="4"/>
        <v>13478</v>
      </c>
      <c r="U15" s="47">
        <f t="shared" si="4"/>
        <v>0</v>
      </c>
      <c r="V15" s="47">
        <f t="shared" si="4"/>
        <v>3175</v>
      </c>
      <c r="W15" s="47">
        <f t="shared" si="4"/>
        <v>6717</v>
      </c>
      <c r="X15" s="47">
        <f t="shared" si="4"/>
        <v>28773</v>
      </c>
      <c r="Y15" s="47">
        <f t="shared" si="4"/>
        <v>0</v>
      </c>
      <c r="Z15" s="47">
        <f t="shared" si="4"/>
        <v>31575</v>
      </c>
      <c r="AA15" s="47"/>
      <c r="AB15" s="47"/>
      <c r="AC15" s="47"/>
      <c r="AD15" s="47"/>
      <c r="AE15" s="47"/>
    </row>
    <row r="16" spans="1:32" ht="15.75" customHeight="1" x14ac:dyDescent="0.3">
      <c r="A16" s="263" t="s">
        <v>61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5"/>
      <c r="AF16" s="8"/>
    </row>
    <row r="17" spans="1:36" ht="15.75" customHeight="1" thickBot="1" x14ac:dyDescent="0.3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8"/>
    </row>
    <row r="18" spans="1:36" ht="34.5" customHeight="1" thickBot="1" x14ac:dyDescent="0.35">
      <c r="A18" s="251" t="s">
        <v>62</v>
      </c>
      <c r="B18" s="252"/>
      <c r="C18" s="252"/>
      <c r="D18" s="252"/>
      <c r="E18" s="253"/>
      <c r="F18" s="48">
        <v>1</v>
      </c>
      <c r="G18" s="49"/>
      <c r="H18" s="49"/>
      <c r="I18" s="50">
        <v>0.2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  <c r="U18" s="51"/>
      <c r="V18" s="49"/>
      <c r="W18" s="49"/>
      <c r="X18" s="49"/>
      <c r="Y18" s="49"/>
      <c r="Z18" s="49"/>
      <c r="AA18" s="52"/>
      <c r="AB18" s="53"/>
      <c r="AC18" s="54"/>
      <c r="AD18" s="54"/>
      <c r="AE18" s="55"/>
    </row>
    <row r="19" spans="1:36" ht="20.100000000000001" customHeight="1" thickBot="1" x14ac:dyDescent="0.35">
      <c r="A19" s="243" t="s">
        <v>63</v>
      </c>
      <c r="B19" s="244"/>
      <c r="C19" s="245"/>
      <c r="D19" s="246" t="s">
        <v>64</v>
      </c>
      <c r="E19" s="247"/>
      <c r="F19" s="56"/>
      <c r="G19" s="57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9"/>
      <c r="V19" s="57"/>
      <c r="W19" s="57"/>
      <c r="X19" s="57"/>
      <c r="Y19" s="57"/>
      <c r="Z19" s="57"/>
      <c r="AA19" s="58"/>
      <c r="AB19" s="60"/>
      <c r="AC19" s="61"/>
      <c r="AD19" s="61"/>
      <c r="AE19" s="62"/>
    </row>
    <row r="20" spans="1:36" ht="34.5" customHeight="1" thickBot="1" x14ac:dyDescent="0.35">
      <c r="A20" s="248"/>
      <c r="B20" s="249"/>
      <c r="C20" s="250"/>
      <c r="D20" s="248"/>
      <c r="E20" s="250"/>
      <c r="F20" s="63">
        <f>ROUND(F18*$D$20,3)</f>
        <v>0</v>
      </c>
      <c r="G20" s="63">
        <f>ROUND(G18*$D$20,3)</f>
        <v>0</v>
      </c>
      <c r="H20" s="63">
        <f t="shared" ref="H20:Z20" si="5">ROUND(H18*$D$20,3)</f>
        <v>0</v>
      </c>
      <c r="I20" s="64">
        <f t="shared" si="5"/>
        <v>0</v>
      </c>
      <c r="J20" s="64">
        <f t="shared" si="5"/>
        <v>0</v>
      </c>
      <c r="K20" s="64">
        <f t="shared" si="5"/>
        <v>0</v>
      </c>
      <c r="L20" s="64">
        <f t="shared" si="5"/>
        <v>0</v>
      </c>
      <c r="M20" s="64">
        <f t="shared" si="5"/>
        <v>0</v>
      </c>
      <c r="N20" s="64">
        <f t="shared" si="5"/>
        <v>0</v>
      </c>
      <c r="O20" s="64">
        <f t="shared" si="5"/>
        <v>0</v>
      </c>
      <c r="P20" s="64">
        <f t="shared" si="5"/>
        <v>0</v>
      </c>
      <c r="Q20" s="64">
        <f t="shared" si="5"/>
        <v>0</v>
      </c>
      <c r="R20" s="64">
        <f t="shared" si="5"/>
        <v>0</v>
      </c>
      <c r="S20" s="64">
        <f t="shared" si="5"/>
        <v>0</v>
      </c>
      <c r="T20" s="65">
        <f t="shared" si="5"/>
        <v>0</v>
      </c>
      <c r="U20" s="65">
        <f t="shared" si="5"/>
        <v>0</v>
      </c>
      <c r="V20" s="63">
        <f t="shared" si="5"/>
        <v>0</v>
      </c>
      <c r="W20" s="63">
        <f t="shared" si="5"/>
        <v>0</v>
      </c>
      <c r="X20" s="63">
        <f t="shared" si="5"/>
        <v>0</v>
      </c>
      <c r="Y20" s="63">
        <f t="shared" si="5"/>
        <v>0</v>
      </c>
      <c r="Z20" s="63">
        <f t="shared" si="5"/>
        <v>0</v>
      </c>
      <c r="AA20" s="58"/>
      <c r="AB20" s="60"/>
      <c r="AC20" s="61"/>
      <c r="AD20" s="61"/>
      <c r="AE20" s="62" t="s">
        <v>65</v>
      </c>
    </row>
    <row r="21" spans="1:36" ht="20.100000000000001" customHeight="1" thickBot="1" x14ac:dyDescent="0.35">
      <c r="A21" s="251" t="s">
        <v>62</v>
      </c>
      <c r="B21" s="252"/>
      <c r="C21" s="252"/>
      <c r="D21" s="252"/>
      <c r="E21" s="253"/>
      <c r="F21" s="66">
        <v>1</v>
      </c>
      <c r="G21" s="67"/>
      <c r="H21" s="67"/>
      <c r="I21" s="68">
        <v>0.2</v>
      </c>
      <c r="J21" s="68"/>
      <c r="K21" s="68"/>
      <c r="L21" s="68">
        <v>2.2000000000000002</v>
      </c>
      <c r="M21" s="68"/>
      <c r="N21" s="68"/>
      <c r="O21" s="68"/>
      <c r="P21" s="68"/>
      <c r="Q21" s="68"/>
      <c r="R21" s="68"/>
      <c r="S21" s="68"/>
      <c r="T21" s="69">
        <v>7</v>
      </c>
      <c r="U21" s="69"/>
      <c r="V21" s="67"/>
      <c r="W21" s="67"/>
      <c r="X21" s="67"/>
      <c r="Y21" s="67"/>
      <c r="Z21" s="67"/>
      <c r="AA21" s="52"/>
      <c r="AB21" s="53"/>
      <c r="AC21" s="54"/>
      <c r="AD21" s="54"/>
      <c r="AE21" s="55"/>
    </row>
    <row r="22" spans="1:36" ht="33.75" customHeight="1" thickBot="1" x14ac:dyDescent="0.35">
      <c r="A22" s="248" t="s">
        <v>90</v>
      </c>
      <c r="B22" s="249"/>
      <c r="C22" s="250"/>
      <c r="D22" s="249">
        <v>47</v>
      </c>
      <c r="E22" s="250"/>
      <c r="F22" s="57">
        <f>ROUND(F21*$D$22,3)</f>
        <v>47</v>
      </c>
      <c r="G22" s="57">
        <f t="shared" ref="G22:Z22" si="6">ROUND(G21*$D$22,3)</f>
        <v>0</v>
      </c>
      <c r="H22" s="57">
        <f t="shared" si="6"/>
        <v>0</v>
      </c>
      <c r="I22" s="70">
        <f t="shared" si="6"/>
        <v>9.4</v>
      </c>
      <c r="J22" s="70">
        <f t="shared" si="6"/>
        <v>0</v>
      </c>
      <c r="K22" s="70">
        <f t="shared" si="6"/>
        <v>0</v>
      </c>
      <c r="L22" s="70">
        <f t="shared" si="6"/>
        <v>103.4</v>
      </c>
      <c r="M22" s="70">
        <f t="shared" si="6"/>
        <v>0</v>
      </c>
      <c r="N22" s="70">
        <f t="shared" si="6"/>
        <v>0</v>
      </c>
      <c r="O22" s="70">
        <f>ROUND(O21*$D$22,3)</f>
        <v>0</v>
      </c>
      <c r="P22" s="70">
        <f t="shared" si="6"/>
        <v>0</v>
      </c>
      <c r="Q22" s="70">
        <f t="shared" si="6"/>
        <v>0</v>
      </c>
      <c r="R22" s="70">
        <f t="shared" si="6"/>
        <v>0</v>
      </c>
      <c r="S22" s="70">
        <f t="shared" si="6"/>
        <v>0</v>
      </c>
      <c r="T22" s="59">
        <f t="shared" si="6"/>
        <v>329</v>
      </c>
      <c r="U22" s="59">
        <f t="shared" si="6"/>
        <v>0</v>
      </c>
      <c r="V22" s="57">
        <f t="shared" si="6"/>
        <v>0</v>
      </c>
      <c r="W22" s="57">
        <f t="shared" si="6"/>
        <v>0</v>
      </c>
      <c r="X22" s="57">
        <f t="shared" si="6"/>
        <v>0</v>
      </c>
      <c r="Y22" s="57">
        <f t="shared" si="6"/>
        <v>0</v>
      </c>
      <c r="Z22" s="57">
        <f t="shared" si="6"/>
        <v>0</v>
      </c>
      <c r="AA22" s="58"/>
      <c r="AB22" s="60"/>
      <c r="AC22" s="61"/>
      <c r="AD22" s="61"/>
      <c r="AE22" s="62"/>
    </row>
    <row r="23" spans="1:36" ht="36" customHeight="1" thickBot="1" x14ac:dyDescent="0.35">
      <c r="A23" s="274" t="s">
        <v>67</v>
      </c>
      <c r="B23" s="275"/>
      <c r="C23" s="275"/>
      <c r="D23" s="275"/>
      <c r="E23" s="283"/>
      <c r="F23" s="71">
        <f>F20+F22</f>
        <v>47</v>
      </c>
      <c r="G23" s="71">
        <f t="shared" ref="G23:Z23" si="7">G20+G22</f>
        <v>0</v>
      </c>
      <c r="H23" s="71">
        <f t="shared" si="7"/>
        <v>0</v>
      </c>
      <c r="I23" s="72">
        <f t="shared" si="7"/>
        <v>9.4</v>
      </c>
      <c r="J23" s="72">
        <f t="shared" si="7"/>
        <v>0</v>
      </c>
      <c r="K23" s="72">
        <f t="shared" si="7"/>
        <v>0</v>
      </c>
      <c r="L23" s="72">
        <f t="shared" si="7"/>
        <v>103.4</v>
      </c>
      <c r="M23" s="72">
        <f t="shared" si="7"/>
        <v>0</v>
      </c>
      <c r="N23" s="72">
        <f t="shared" si="7"/>
        <v>0</v>
      </c>
      <c r="O23" s="72">
        <f t="shared" si="7"/>
        <v>0</v>
      </c>
      <c r="P23" s="72">
        <f t="shared" si="7"/>
        <v>0</v>
      </c>
      <c r="Q23" s="72">
        <f t="shared" si="7"/>
        <v>0</v>
      </c>
      <c r="R23" s="72">
        <f t="shared" si="7"/>
        <v>0</v>
      </c>
      <c r="S23" s="72">
        <f t="shared" si="7"/>
        <v>0</v>
      </c>
      <c r="T23" s="71">
        <f t="shared" si="7"/>
        <v>329</v>
      </c>
      <c r="U23" s="71">
        <f t="shared" si="7"/>
        <v>0</v>
      </c>
      <c r="V23" s="71">
        <f t="shared" si="7"/>
        <v>0</v>
      </c>
      <c r="W23" s="71">
        <f t="shared" si="7"/>
        <v>0</v>
      </c>
      <c r="X23" s="71">
        <f t="shared" si="7"/>
        <v>0</v>
      </c>
      <c r="Y23" s="71">
        <f t="shared" si="7"/>
        <v>0</v>
      </c>
      <c r="Z23" s="71">
        <f t="shared" si="7"/>
        <v>0</v>
      </c>
      <c r="AA23" s="58"/>
      <c r="AB23" s="60"/>
      <c r="AC23" s="61"/>
      <c r="AD23" s="61"/>
      <c r="AE23" s="62"/>
    </row>
    <row r="24" spans="1:36" ht="27" customHeight="1" thickBot="1" x14ac:dyDescent="0.35">
      <c r="A24" s="251" t="s">
        <v>62</v>
      </c>
      <c r="B24" s="252"/>
      <c r="C24" s="252"/>
      <c r="D24" s="252"/>
      <c r="E24" s="253"/>
      <c r="F24" s="73">
        <v>1</v>
      </c>
      <c r="G24" s="74"/>
      <c r="H24" s="74"/>
      <c r="I24" s="75">
        <v>0.2</v>
      </c>
      <c r="J24" s="75"/>
      <c r="K24" s="75"/>
      <c r="L24" s="75">
        <v>2.2000000000000002</v>
      </c>
      <c r="M24" s="75"/>
      <c r="N24" s="75"/>
      <c r="O24" s="75"/>
      <c r="P24" s="75"/>
      <c r="Q24" s="75"/>
      <c r="R24" s="75"/>
      <c r="S24" s="75"/>
      <c r="T24" s="76">
        <v>7</v>
      </c>
      <c r="U24" s="76"/>
      <c r="V24" s="74"/>
      <c r="W24" s="74"/>
      <c r="X24" s="74"/>
      <c r="Y24" s="74"/>
      <c r="Z24" s="74"/>
      <c r="AA24" s="77"/>
      <c r="AB24" s="78"/>
      <c r="AC24" s="79"/>
      <c r="AD24" s="79"/>
      <c r="AE24" s="80"/>
    </row>
    <row r="25" spans="1:36" ht="25.5" customHeight="1" thickBot="1" x14ac:dyDescent="0.35">
      <c r="A25" s="243" t="s">
        <v>63</v>
      </c>
      <c r="B25" s="244"/>
      <c r="C25" s="245"/>
      <c r="D25" s="246" t="s">
        <v>68</v>
      </c>
      <c r="E25" s="247"/>
      <c r="F25" s="81"/>
      <c r="G25" s="82"/>
      <c r="H25" s="82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4"/>
      <c r="U25" s="84"/>
      <c r="V25" s="82"/>
      <c r="W25" s="82"/>
      <c r="X25" s="82"/>
      <c r="Y25" s="82"/>
      <c r="Z25" s="82"/>
      <c r="AA25" s="83"/>
      <c r="AB25" s="85"/>
      <c r="AC25" s="86"/>
      <c r="AD25" s="86"/>
      <c r="AE25" s="87"/>
    </row>
    <row r="26" spans="1:36" ht="30.75" customHeight="1" thickBot="1" x14ac:dyDescent="0.35">
      <c r="A26" s="248" t="s">
        <v>91</v>
      </c>
      <c r="B26" s="249"/>
      <c r="C26" s="250"/>
      <c r="D26" s="248">
        <v>49</v>
      </c>
      <c r="E26" s="250"/>
      <c r="F26" s="88">
        <f t="shared" ref="F26:Z26" si="8">ROUND(F24*$D$26,3)</f>
        <v>49</v>
      </c>
      <c r="G26" s="88">
        <f t="shared" si="8"/>
        <v>0</v>
      </c>
      <c r="H26" s="88">
        <f t="shared" si="8"/>
        <v>0</v>
      </c>
      <c r="I26" s="89">
        <f t="shared" si="8"/>
        <v>9.8000000000000007</v>
      </c>
      <c r="J26" s="89">
        <f t="shared" si="8"/>
        <v>0</v>
      </c>
      <c r="K26" s="89">
        <f t="shared" si="8"/>
        <v>0</v>
      </c>
      <c r="L26" s="89">
        <f t="shared" si="8"/>
        <v>107.8</v>
      </c>
      <c r="M26" s="89">
        <f t="shared" si="8"/>
        <v>0</v>
      </c>
      <c r="N26" s="89">
        <f t="shared" si="8"/>
        <v>0</v>
      </c>
      <c r="O26" s="89">
        <f t="shared" si="8"/>
        <v>0</v>
      </c>
      <c r="P26" s="89">
        <f t="shared" si="8"/>
        <v>0</v>
      </c>
      <c r="Q26" s="89">
        <f t="shared" si="8"/>
        <v>0</v>
      </c>
      <c r="R26" s="89">
        <f t="shared" si="8"/>
        <v>0</v>
      </c>
      <c r="S26" s="89">
        <f t="shared" si="8"/>
        <v>0</v>
      </c>
      <c r="T26" s="90">
        <f t="shared" si="8"/>
        <v>343</v>
      </c>
      <c r="U26" s="90">
        <f t="shared" si="8"/>
        <v>0</v>
      </c>
      <c r="V26" s="88">
        <f t="shared" si="8"/>
        <v>0</v>
      </c>
      <c r="W26" s="88">
        <f t="shared" si="8"/>
        <v>0</v>
      </c>
      <c r="X26" s="88">
        <f t="shared" si="8"/>
        <v>0</v>
      </c>
      <c r="Y26" s="88">
        <f t="shared" si="8"/>
        <v>0</v>
      </c>
      <c r="Z26" s="88">
        <f t="shared" si="8"/>
        <v>0</v>
      </c>
      <c r="AA26" s="91"/>
      <c r="AB26" s="92"/>
      <c r="AC26" s="93"/>
      <c r="AD26" s="93"/>
      <c r="AE26" s="94"/>
    </row>
    <row r="27" spans="1:36" ht="24" customHeight="1" thickBot="1" x14ac:dyDescent="0.35">
      <c r="A27" s="251" t="s">
        <v>62</v>
      </c>
      <c r="B27" s="252"/>
      <c r="C27" s="252"/>
      <c r="D27" s="252"/>
      <c r="E27" s="253"/>
      <c r="F27" s="66"/>
      <c r="G27" s="67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9"/>
      <c r="U27" s="69"/>
      <c r="V27" s="67"/>
      <c r="W27" s="67"/>
      <c r="X27" s="67"/>
      <c r="Y27" s="67"/>
      <c r="Z27" s="67"/>
      <c r="AA27" s="52"/>
      <c r="AB27" s="53"/>
      <c r="AC27" s="54"/>
      <c r="AD27" s="54"/>
      <c r="AE27" s="55"/>
    </row>
    <row r="28" spans="1:36" ht="25.5" customHeight="1" thickBot="1" x14ac:dyDescent="0.35">
      <c r="A28" s="269"/>
      <c r="B28" s="270"/>
      <c r="C28" s="271"/>
      <c r="D28" s="272"/>
      <c r="E28" s="273"/>
      <c r="F28" s="88">
        <f>ROUND(F27*$D$28,3)</f>
        <v>0</v>
      </c>
      <c r="G28" s="88">
        <f t="shared" ref="G28:Z28" si="9">ROUND(G27*$D$28,3)</f>
        <v>0</v>
      </c>
      <c r="H28" s="88">
        <f t="shared" si="9"/>
        <v>0</v>
      </c>
      <c r="I28" s="89">
        <f>ROUND(I27*$D$28,3)</f>
        <v>0</v>
      </c>
      <c r="J28" s="89">
        <f t="shared" si="9"/>
        <v>0</v>
      </c>
      <c r="K28" s="89">
        <f t="shared" si="9"/>
        <v>0</v>
      </c>
      <c r="L28" s="89">
        <f t="shared" si="9"/>
        <v>0</v>
      </c>
      <c r="M28" s="89">
        <f t="shared" si="9"/>
        <v>0</v>
      </c>
      <c r="N28" s="89">
        <f t="shared" si="9"/>
        <v>0</v>
      </c>
      <c r="O28" s="89">
        <f t="shared" si="9"/>
        <v>0</v>
      </c>
      <c r="P28" s="89">
        <f t="shared" si="9"/>
        <v>0</v>
      </c>
      <c r="Q28" s="89">
        <f t="shared" si="9"/>
        <v>0</v>
      </c>
      <c r="R28" s="89">
        <f t="shared" si="9"/>
        <v>0</v>
      </c>
      <c r="S28" s="89">
        <f t="shared" si="9"/>
        <v>0</v>
      </c>
      <c r="T28" s="90">
        <f t="shared" si="9"/>
        <v>0</v>
      </c>
      <c r="U28" s="90">
        <f t="shared" si="9"/>
        <v>0</v>
      </c>
      <c r="V28" s="88">
        <f t="shared" si="9"/>
        <v>0</v>
      </c>
      <c r="W28" s="88">
        <f t="shared" si="9"/>
        <v>0</v>
      </c>
      <c r="X28" s="88">
        <f t="shared" si="9"/>
        <v>0</v>
      </c>
      <c r="Y28" s="88"/>
      <c r="Z28" s="88">
        <f t="shared" si="9"/>
        <v>0</v>
      </c>
      <c r="AA28" s="58"/>
      <c r="AB28" s="60"/>
      <c r="AC28" s="61"/>
      <c r="AD28" s="61"/>
      <c r="AE28" s="62"/>
    </row>
    <row r="29" spans="1:36" ht="30" customHeight="1" thickBot="1" x14ac:dyDescent="0.35">
      <c r="A29" s="274" t="s">
        <v>69</v>
      </c>
      <c r="B29" s="275"/>
      <c r="C29" s="275"/>
      <c r="D29" s="275"/>
      <c r="E29" s="275"/>
      <c r="F29" s="95">
        <f>F26+F28</f>
        <v>49</v>
      </c>
      <c r="G29" s="95">
        <f t="shared" ref="G29:Y29" si="10">G26+G28</f>
        <v>0</v>
      </c>
      <c r="H29" s="95">
        <f t="shared" si="10"/>
        <v>0</v>
      </c>
      <c r="I29" s="96">
        <f t="shared" si="10"/>
        <v>9.8000000000000007</v>
      </c>
      <c r="J29" s="96">
        <f t="shared" si="10"/>
        <v>0</v>
      </c>
      <c r="K29" s="96">
        <f t="shared" si="10"/>
        <v>0</v>
      </c>
      <c r="L29" s="96">
        <f t="shared" si="10"/>
        <v>107.8</v>
      </c>
      <c r="M29" s="96">
        <f t="shared" si="10"/>
        <v>0</v>
      </c>
      <c r="N29" s="96">
        <f t="shared" si="10"/>
        <v>0</v>
      </c>
      <c r="O29" s="96">
        <f t="shared" si="10"/>
        <v>0</v>
      </c>
      <c r="P29" s="96">
        <f t="shared" si="10"/>
        <v>0</v>
      </c>
      <c r="Q29" s="96">
        <f t="shared" si="10"/>
        <v>0</v>
      </c>
      <c r="R29" s="96">
        <f t="shared" si="10"/>
        <v>0</v>
      </c>
      <c r="S29" s="96">
        <f t="shared" si="10"/>
        <v>0</v>
      </c>
      <c r="T29" s="95">
        <f t="shared" si="10"/>
        <v>343</v>
      </c>
      <c r="U29" s="95">
        <f t="shared" si="10"/>
        <v>0</v>
      </c>
      <c r="V29" s="95">
        <f t="shared" si="10"/>
        <v>0</v>
      </c>
      <c r="W29" s="95">
        <f t="shared" si="10"/>
        <v>0</v>
      </c>
      <c r="X29" s="95">
        <f t="shared" si="10"/>
        <v>0</v>
      </c>
      <c r="Y29" s="95">
        <f t="shared" si="10"/>
        <v>0</v>
      </c>
      <c r="Z29" s="95">
        <f>Z26+Z28</f>
        <v>0</v>
      </c>
      <c r="AA29" s="58"/>
      <c r="AB29" s="58"/>
      <c r="AC29" s="61"/>
      <c r="AD29" s="61"/>
      <c r="AE29" s="62"/>
    </row>
    <row r="30" spans="1:36" ht="27.75" customHeight="1" thickBot="1" x14ac:dyDescent="0.35">
      <c r="A30" s="276" t="s">
        <v>70</v>
      </c>
      <c r="B30" s="277"/>
      <c r="C30" s="277"/>
      <c r="D30" s="277"/>
      <c r="E30" s="277"/>
      <c r="F30" s="97">
        <f>F23+F29</f>
        <v>96</v>
      </c>
      <c r="G30" s="97">
        <f t="shared" ref="G30:Z30" si="11">G23+G29</f>
        <v>0</v>
      </c>
      <c r="H30" s="97">
        <f t="shared" si="11"/>
        <v>0</v>
      </c>
      <c r="I30" s="98">
        <f t="shared" si="11"/>
        <v>19.200000000000003</v>
      </c>
      <c r="J30" s="98">
        <f t="shared" si="11"/>
        <v>0</v>
      </c>
      <c r="K30" s="98">
        <f t="shared" si="11"/>
        <v>0</v>
      </c>
      <c r="L30" s="98">
        <f t="shared" si="11"/>
        <v>211.2</v>
      </c>
      <c r="M30" s="98">
        <f t="shared" si="11"/>
        <v>0</v>
      </c>
      <c r="N30" s="98">
        <f t="shared" si="11"/>
        <v>0</v>
      </c>
      <c r="O30" s="98">
        <f t="shared" si="11"/>
        <v>0</v>
      </c>
      <c r="P30" s="98">
        <f t="shared" si="11"/>
        <v>0</v>
      </c>
      <c r="Q30" s="98">
        <f t="shared" si="11"/>
        <v>0</v>
      </c>
      <c r="R30" s="98">
        <f t="shared" si="11"/>
        <v>0</v>
      </c>
      <c r="S30" s="98">
        <f t="shared" si="11"/>
        <v>0</v>
      </c>
      <c r="T30" s="97">
        <f t="shared" si="11"/>
        <v>672</v>
      </c>
      <c r="U30" s="97">
        <f t="shared" si="11"/>
        <v>0</v>
      </c>
      <c r="V30" s="97">
        <f t="shared" si="11"/>
        <v>0</v>
      </c>
      <c r="W30" s="97">
        <f t="shared" si="11"/>
        <v>0</v>
      </c>
      <c r="X30" s="97">
        <f t="shared" si="11"/>
        <v>0</v>
      </c>
      <c r="Y30" s="97">
        <f t="shared" si="11"/>
        <v>0</v>
      </c>
      <c r="Z30" s="97">
        <f t="shared" si="11"/>
        <v>0</v>
      </c>
      <c r="AA30" s="86"/>
      <c r="AB30" s="86"/>
      <c r="AC30" s="86"/>
      <c r="AD30" s="86"/>
      <c r="AE30" s="87"/>
    </row>
    <row r="31" spans="1:36" ht="10.5" customHeight="1" x14ac:dyDescent="0.3">
      <c r="A31" s="263" t="s">
        <v>71</v>
      </c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9"/>
    </row>
    <row r="32" spans="1:36" ht="21.75" customHeight="1" thickBot="1" x14ac:dyDescent="0.35">
      <c r="A32" s="280"/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2"/>
      <c r="AF32" s="8"/>
      <c r="AG32" s="8"/>
      <c r="AH32" s="8"/>
      <c r="AI32" s="8"/>
      <c r="AJ32" s="8"/>
    </row>
    <row r="33" spans="1:36" ht="32.25" customHeight="1" thickBot="1" x14ac:dyDescent="0.35">
      <c r="A33" s="251" t="s">
        <v>62</v>
      </c>
      <c r="B33" s="252"/>
      <c r="C33" s="252"/>
      <c r="D33" s="252"/>
      <c r="E33" s="253"/>
      <c r="F33" s="99">
        <v>1</v>
      </c>
      <c r="G33" s="74"/>
      <c r="H33" s="100"/>
      <c r="I33" s="75">
        <v>0.2</v>
      </c>
      <c r="J33" s="75"/>
      <c r="K33" s="75"/>
      <c r="L33" s="75">
        <v>2</v>
      </c>
      <c r="M33" s="75"/>
      <c r="N33" s="75"/>
      <c r="O33" s="75"/>
      <c r="P33" s="75"/>
      <c r="Q33" s="75"/>
      <c r="R33" s="75"/>
      <c r="S33" s="75"/>
      <c r="T33" s="74">
        <v>10</v>
      </c>
      <c r="U33" s="74"/>
      <c r="V33" s="74"/>
      <c r="W33" s="74"/>
      <c r="X33" s="74"/>
      <c r="Y33" s="74"/>
      <c r="Z33" s="74"/>
      <c r="AA33" s="77"/>
      <c r="AB33" s="78"/>
      <c r="AC33" s="79"/>
      <c r="AD33" s="79"/>
      <c r="AE33" s="80"/>
      <c r="AF33" s="101"/>
      <c r="AG33" s="8"/>
      <c r="AH33" s="8"/>
      <c r="AI33" s="8"/>
      <c r="AJ33" s="8"/>
    </row>
    <row r="34" spans="1:36" ht="21" customHeight="1" thickBot="1" x14ac:dyDescent="0.35">
      <c r="A34" s="243" t="s">
        <v>63</v>
      </c>
      <c r="B34" s="244"/>
      <c r="C34" s="245"/>
      <c r="D34" s="246" t="s">
        <v>64</v>
      </c>
      <c r="E34" s="247"/>
      <c r="F34" s="102"/>
      <c r="G34" s="57"/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7"/>
      <c r="U34" s="57"/>
      <c r="V34" s="57"/>
      <c r="W34" s="57"/>
      <c r="X34" s="57"/>
      <c r="Y34" s="57"/>
      <c r="Z34" s="57"/>
      <c r="AA34" s="58"/>
      <c r="AB34" s="60"/>
      <c r="AC34" s="61"/>
      <c r="AD34" s="61"/>
      <c r="AE34" s="62"/>
      <c r="AF34" s="101"/>
      <c r="AG34" s="8"/>
      <c r="AH34" s="8"/>
      <c r="AI34" s="8"/>
      <c r="AJ34" s="8"/>
    </row>
    <row r="35" spans="1:36" ht="30.75" customHeight="1" thickBot="1" x14ac:dyDescent="0.35">
      <c r="A35" s="248" t="s">
        <v>72</v>
      </c>
      <c r="B35" s="249"/>
      <c r="C35" s="250"/>
      <c r="D35" s="249">
        <v>26</v>
      </c>
      <c r="E35" s="250"/>
      <c r="F35" s="57">
        <f>ROUND(F33*$D$35,3)</f>
        <v>26</v>
      </c>
      <c r="G35" s="57">
        <f t="shared" ref="G35:Z35" si="12">ROUND(G33*$D$35,3)</f>
        <v>0</v>
      </c>
      <c r="H35" s="57">
        <f t="shared" si="12"/>
        <v>0</v>
      </c>
      <c r="I35" s="70">
        <f t="shared" si="12"/>
        <v>5.2</v>
      </c>
      <c r="J35" s="70">
        <f t="shared" si="12"/>
        <v>0</v>
      </c>
      <c r="K35" s="70">
        <f t="shared" si="12"/>
        <v>0</v>
      </c>
      <c r="L35" s="70">
        <f t="shared" si="12"/>
        <v>52</v>
      </c>
      <c r="M35" s="70">
        <f t="shared" si="12"/>
        <v>0</v>
      </c>
      <c r="N35" s="70">
        <f t="shared" si="12"/>
        <v>0</v>
      </c>
      <c r="O35" s="70">
        <f t="shared" si="12"/>
        <v>0</v>
      </c>
      <c r="P35" s="70">
        <f t="shared" si="12"/>
        <v>0</v>
      </c>
      <c r="Q35" s="70">
        <f t="shared" si="12"/>
        <v>0</v>
      </c>
      <c r="R35" s="70">
        <f t="shared" si="12"/>
        <v>0</v>
      </c>
      <c r="S35" s="70">
        <f t="shared" si="12"/>
        <v>0</v>
      </c>
      <c r="T35" s="57">
        <f t="shared" si="12"/>
        <v>260</v>
      </c>
      <c r="U35" s="57">
        <f t="shared" si="12"/>
        <v>0</v>
      </c>
      <c r="V35" s="57">
        <f t="shared" si="12"/>
        <v>0</v>
      </c>
      <c r="W35" s="57">
        <f t="shared" si="12"/>
        <v>0</v>
      </c>
      <c r="X35" s="57">
        <f t="shared" si="12"/>
        <v>0</v>
      </c>
      <c r="Y35" s="57">
        <f t="shared" si="12"/>
        <v>0</v>
      </c>
      <c r="Z35" s="57">
        <f t="shared" si="12"/>
        <v>0</v>
      </c>
      <c r="AA35" s="58"/>
      <c r="AB35" s="60"/>
      <c r="AC35" s="61"/>
      <c r="AD35" s="61"/>
      <c r="AE35" s="62" t="s">
        <v>65</v>
      </c>
      <c r="AF35" s="101"/>
      <c r="AG35" s="8"/>
      <c r="AH35" s="8"/>
      <c r="AI35" s="8"/>
      <c r="AJ35" s="8"/>
    </row>
    <row r="36" spans="1:36" ht="27.75" customHeight="1" thickBot="1" x14ac:dyDescent="0.35">
      <c r="A36" s="251" t="s">
        <v>62</v>
      </c>
      <c r="B36" s="252"/>
      <c r="C36" s="252"/>
      <c r="D36" s="252"/>
      <c r="E36" s="253"/>
      <c r="F36" s="99">
        <v>1</v>
      </c>
      <c r="G36" s="74"/>
      <c r="H36" s="74"/>
      <c r="I36" s="75">
        <v>0.2</v>
      </c>
      <c r="J36" s="75"/>
      <c r="K36" s="75"/>
      <c r="L36" s="75">
        <v>2</v>
      </c>
      <c r="M36" s="75"/>
      <c r="N36" s="75"/>
      <c r="O36" s="75"/>
      <c r="P36" s="75"/>
      <c r="Q36" s="75"/>
      <c r="R36" s="75"/>
      <c r="S36" s="75"/>
      <c r="T36" s="74"/>
      <c r="U36" s="74"/>
      <c r="V36" s="74"/>
      <c r="W36" s="74"/>
      <c r="X36" s="74"/>
      <c r="Y36" s="74">
        <v>10</v>
      </c>
      <c r="Z36" s="74"/>
      <c r="AA36" s="77"/>
      <c r="AB36" s="78"/>
      <c r="AC36" s="79"/>
      <c r="AD36" s="79"/>
      <c r="AE36" s="80"/>
      <c r="AF36" s="101"/>
      <c r="AG36" s="8"/>
      <c r="AH36" s="8"/>
      <c r="AI36" s="8"/>
      <c r="AJ36" s="8"/>
    </row>
    <row r="37" spans="1:36" ht="25.5" customHeight="1" thickBot="1" x14ac:dyDescent="0.35">
      <c r="A37" s="248" t="s">
        <v>72</v>
      </c>
      <c r="B37" s="249"/>
      <c r="C37" s="250"/>
      <c r="D37" s="249"/>
      <c r="E37" s="250"/>
      <c r="F37" s="57">
        <f>ROUND(F36*$D$37,3)</f>
        <v>0</v>
      </c>
      <c r="G37" s="57">
        <f t="shared" ref="G37:AE37" si="13">ROUND(G36*$D$37,3)</f>
        <v>0</v>
      </c>
      <c r="H37" s="57">
        <f t="shared" si="13"/>
        <v>0</v>
      </c>
      <c r="I37" s="70">
        <f t="shared" si="13"/>
        <v>0</v>
      </c>
      <c r="J37" s="70">
        <f t="shared" si="13"/>
        <v>0</v>
      </c>
      <c r="K37" s="70">
        <f t="shared" si="13"/>
        <v>0</v>
      </c>
      <c r="L37" s="70">
        <f t="shared" si="13"/>
        <v>0</v>
      </c>
      <c r="M37" s="70">
        <f t="shared" si="13"/>
        <v>0</v>
      </c>
      <c r="N37" s="70">
        <f t="shared" si="13"/>
        <v>0</v>
      </c>
      <c r="O37" s="70">
        <f t="shared" si="13"/>
        <v>0</v>
      </c>
      <c r="P37" s="70">
        <f t="shared" si="13"/>
        <v>0</v>
      </c>
      <c r="Q37" s="70">
        <f t="shared" si="13"/>
        <v>0</v>
      </c>
      <c r="R37" s="70">
        <f t="shared" si="13"/>
        <v>0</v>
      </c>
      <c r="S37" s="70">
        <f t="shared" si="13"/>
        <v>0</v>
      </c>
      <c r="T37" s="57">
        <f t="shared" si="13"/>
        <v>0</v>
      </c>
      <c r="U37" s="57">
        <f t="shared" si="13"/>
        <v>0</v>
      </c>
      <c r="V37" s="57">
        <f t="shared" si="13"/>
        <v>0</v>
      </c>
      <c r="W37" s="57">
        <f t="shared" si="13"/>
        <v>0</v>
      </c>
      <c r="X37" s="57">
        <f t="shared" si="13"/>
        <v>0</v>
      </c>
      <c r="Y37" s="57">
        <f t="shared" si="13"/>
        <v>0</v>
      </c>
      <c r="Z37" s="57">
        <f t="shared" si="13"/>
        <v>0</v>
      </c>
      <c r="AA37" s="70">
        <f t="shared" si="13"/>
        <v>0</v>
      </c>
      <c r="AB37" s="70">
        <f t="shared" si="13"/>
        <v>0</v>
      </c>
      <c r="AC37" s="70">
        <f t="shared" si="13"/>
        <v>0</v>
      </c>
      <c r="AD37" s="70">
        <f t="shared" si="13"/>
        <v>0</v>
      </c>
      <c r="AE37" s="70">
        <f t="shared" si="13"/>
        <v>0</v>
      </c>
      <c r="AF37" s="101"/>
      <c r="AG37" s="8"/>
      <c r="AH37" s="8"/>
      <c r="AI37" s="8"/>
      <c r="AJ37" s="8"/>
    </row>
    <row r="38" spans="1:36" ht="27" customHeight="1" thickBot="1" x14ac:dyDescent="0.35">
      <c r="A38" s="274" t="s">
        <v>67</v>
      </c>
      <c r="B38" s="275"/>
      <c r="C38" s="275"/>
      <c r="D38" s="275"/>
      <c r="E38" s="283"/>
      <c r="F38" s="103">
        <f>F35+F37</f>
        <v>26</v>
      </c>
      <c r="G38" s="103">
        <f t="shared" ref="G38:Z38" si="14">G35+G37</f>
        <v>0</v>
      </c>
      <c r="H38" s="103">
        <f t="shared" si="14"/>
        <v>0</v>
      </c>
      <c r="I38" s="104">
        <f t="shared" si="14"/>
        <v>5.2</v>
      </c>
      <c r="J38" s="104">
        <f t="shared" si="14"/>
        <v>0</v>
      </c>
      <c r="K38" s="104">
        <f t="shared" si="14"/>
        <v>0</v>
      </c>
      <c r="L38" s="104">
        <f t="shared" si="14"/>
        <v>52</v>
      </c>
      <c r="M38" s="104">
        <f t="shared" si="14"/>
        <v>0</v>
      </c>
      <c r="N38" s="104">
        <f t="shared" si="14"/>
        <v>0</v>
      </c>
      <c r="O38" s="104">
        <f t="shared" si="14"/>
        <v>0</v>
      </c>
      <c r="P38" s="104">
        <f t="shared" si="14"/>
        <v>0</v>
      </c>
      <c r="Q38" s="104">
        <f t="shared" si="14"/>
        <v>0</v>
      </c>
      <c r="R38" s="104">
        <f t="shared" si="14"/>
        <v>0</v>
      </c>
      <c r="S38" s="104">
        <f t="shared" si="14"/>
        <v>0</v>
      </c>
      <c r="T38" s="103">
        <f t="shared" si="14"/>
        <v>260</v>
      </c>
      <c r="U38" s="103">
        <f t="shared" si="14"/>
        <v>0</v>
      </c>
      <c r="V38" s="103">
        <f t="shared" si="14"/>
        <v>0</v>
      </c>
      <c r="W38" s="103">
        <f t="shared" si="14"/>
        <v>0</v>
      </c>
      <c r="X38" s="103">
        <f t="shared" si="14"/>
        <v>0</v>
      </c>
      <c r="Y38" s="103">
        <f t="shared" si="14"/>
        <v>0</v>
      </c>
      <c r="Z38" s="103">
        <f t="shared" si="14"/>
        <v>0</v>
      </c>
      <c r="AA38" s="58"/>
      <c r="AB38" s="60"/>
      <c r="AC38" s="61"/>
      <c r="AD38" s="61"/>
      <c r="AE38" s="62"/>
      <c r="AF38" s="101"/>
      <c r="AG38" s="8"/>
      <c r="AH38" s="8"/>
      <c r="AI38" s="8"/>
      <c r="AJ38" s="8"/>
    </row>
    <row r="39" spans="1:36" ht="25.5" customHeight="1" thickBot="1" x14ac:dyDescent="0.35">
      <c r="A39" s="251" t="s">
        <v>62</v>
      </c>
      <c r="B39" s="252"/>
      <c r="C39" s="252"/>
      <c r="D39" s="252"/>
      <c r="E39" s="253"/>
      <c r="F39" s="99">
        <v>1</v>
      </c>
      <c r="G39" s="74"/>
      <c r="H39" s="74"/>
      <c r="I39" s="75">
        <v>0.2</v>
      </c>
      <c r="J39" s="75"/>
      <c r="K39" s="75"/>
      <c r="L39" s="75">
        <v>2</v>
      </c>
      <c r="M39" s="75"/>
      <c r="N39" s="75"/>
      <c r="O39" s="75"/>
      <c r="P39" s="75"/>
      <c r="Q39" s="75"/>
      <c r="R39" s="75"/>
      <c r="S39" s="75"/>
      <c r="T39" s="74">
        <v>10</v>
      </c>
      <c r="U39" s="74"/>
      <c r="V39" s="74"/>
      <c r="W39" s="74"/>
      <c r="X39" s="74"/>
      <c r="Y39" s="74"/>
      <c r="Z39" s="74"/>
      <c r="AA39" s="58"/>
      <c r="AB39" s="60"/>
      <c r="AC39" s="61"/>
      <c r="AD39" s="61"/>
      <c r="AE39" s="62"/>
      <c r="AF39" s="101"/>
      <c r="AG39" s="8"/>
      <c r="AH39" s="8"/>
      <c r="AI39" s="8"/>
      <c r="AJ39" s="8"/>
    </row>
    <row r="40" spans="1:36" ht="20.100000000000001" customHeight="1" thickBot="1" x14ac:dyDescent="0.35">
      <c r="A40" s="243" t="s">
        <v>63</v>
      </c>
      <c r="B40" s="244"/>
      <c r="C40" s="245"/>
      <c r="D40" s="246" t="s">
        <v>68</v>
      </c>
      <c r="E40" s="247"/>
      <c r="F40" s="82"/>
      <c r="G40" s="82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2"/>
      <c r="U40" s="82"/>
      <c r="V40" s="82"/>
      <c r="W40" s="82"/>
      <c r="X40" s="82"/>
      <c r="Y40" s="82"/>
      <c r="Z40" s="82"/>
      <c r="AA40" s="83"/>
      <c r="AB40" s="85"/>
      <c r="AC40" s="86"/>
      <c r="AD40" s="61"/>
      <c r="AE40" s="62"/>
      <c r="AF40" s="101"/>
      <c r="AG40" s="8"/>
      <c r="AH40" s="8"/>
      <c r="AI40" s="8"/>
      <c r="AJ40" s="8"/>
    </row>
    <row r="41" spans="1:36" ht="28.5" customHeight="1" thickBot="1" x14ac:dyDescent="0.35">
      <c r="A41" s="248" t="s">
        <v>72</v>
      </c>
      <c r="B41" s="249"/>
      <c r="C41" s="250"/>
      <c r="D41" s="248">
        <v>27</v>
      </c>
      <c r="E41" s="250"/>
      <c r="F41" s="88">
        <f>ROUND(F39*$D$41,3)</f>
        <v>27</v>
      </c>
      <c r="G41" s="88">
        <f t="shared" ref="G41:Z41" si="15">ROUND(G39*$D$41,3)</f>
        <v>0</v>
      </c>
      <c r="H41" s="88">
        <f t="shared" si="15"/>
        <v>0</v>
      </c>
      <c r="I41" s="89">
        <f t="shared" si="15"/>
        <v>5.4</v>
      </c>
      <c r="J41" s="89">
        <f t="shared" si="15"/>
        <v>0</v>
      </c>
      <c r="K41" s="89">
        <f t="shared" si="15"/>
        <v>0</v>
      </c>
      <c r="L41" s="89">
        <f t="shared" si="15"/>
        <v>54</v>
      </c>
      <c r="M41" s="89">
        <f t="shared" si="15"/>
        <v>0</v>
      </c>
      <c r="N41" s="89">
        <f t="shared" si="15"/>
        <v>0</v>
      </c>
      <c r="O41" s="89">
        <f t="shared" si="15"/>
        <v>0</v>
      </c>
      <c r="P41" s="89">
        <f t="shared" si="15"/>
        <v>0</v>
      </c>
      <c r="Q41" s="89">
        <f t="shared" si="15"/>
        <v>0</v>
      </c>
      <c r="R41" s="89">
        <f t="shared" si="15"/>
        <v>0</v>
      </c>
      <c r="S41" s="89">
        <f t="shared" si="15"/>
        <v>0</v>
      </c>
      <c r="T41" s="88">
        <f t="shared" si="15"/>
        <v>270</v>
      </c>
      <c r="U41" s="88">
        <f t="shared" si="15"/>
        <v>0</v>
      </c>
      <c r="V41" s="88">
        <f t="shared" si="15"/>
        <v>0</v>
      </c>
      <c r="W41" s="88">
        <f t="shared" si="15"/>
        <v>0</v>
      </c>
      <c r="X41" s="88">
        <f t="shared" si="15"/>
        <v>0</v>
      </c>
      <c r="Y41" s="88">
        <f t="shared" si="15"/>
        <v>0</v>
      </c>
      <c r="Z41" s="88">
        <f t="shared" si="15"/>
        <v>0</v>
      </c>
      <c r="AA41" s="91"/>
      <c r="AB41" s="92"/>
      <c r="AC41" s="93"/>
      <c r="AD41" s="61"/>
      <c r="AE41" s="62"/>
      <c r="AF41" s="101"/>
      <c r="AG41" s="8"/>
      <c r="AH41" s="8"/>
      <c r="AI41" s="8"/>
      <c r="AJ41" s="8"/>
    </row>
    <row r="42" spans="1:36" ht="18" customHeight="1" thickBot="1" x14ac:dyDescent="0.35">
      <c r="A42" s="251" t="s">
        <v>62</v>
      </c>
      <c r="B42" s="252"/>
      <c r="C42" s="252"/>
      <c r="D42" s="252"/>
      <c r="E42" s="253"/>
      <c r="F42" s="99"/>
      <c r="G42" s="74"/>
      <c r="H42" s="74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4"/>
      <c r="U42" s="74"/>
      <c r="V42" s="74"/>
      <c r="W42" s="74"/>
      <c r="X42" s="74"/>
      <c r="Y42" s="74"/>
      <c r="Z42" s="74"/>
      <c r="AA42" s="58"/>
      <c r="AB42" s="60"/>
      <c r="AC42" s="61"/>
      <c r="AD42" s="61"/>
      <c r="AE42" s="62"/>
      <c r="AF42" s="101"/>
      <c r="AG42" s="8"/>
      <c r="AH42" s="8"/>
      <c r="AI42" s="8"/>
      <c r="AJ42" s="8"/>
    </row>
    <row r="43" spans="1:36" ht="21" customHeight="1" thickBot="1" x14ac:dyDescent="0.35">
      <c r="A43" s="269"/>
      <c r="B43" s="270"/>
      <c r="C43" s="271"/>
      <c r="D43" s="272"/>
      <c r="E43" s="273"/>
      <c r="F43" s="88">
        <f>ROUND(F42*$D$43,3)</f>
        <v>0</v>
      </c>
      <c r="G43" s="88">
        <f t="shared" ref="G43:Z43" si="16">ROUND(G42*$D$43,3)</f>
        <v>0</v>
      </c>
      <c r="H43" s="88">
        <f t="shared" si="16"/>
        <v>0</v>
      </c>
      <c r="I43" s="89">
        <f t="shared" si="16"/>
        <v>0</v>
      </c>
      <c r="J43" s="89">
        <f t="shared" si="16"/>
        <v>0</v>
      </c>
      <c r="K43" s="89">
        <f t="shared" si="16"/>
        <v>0</v>
      </c>
      <c r="L43" s="89">
        <f t="shared" si="16"/>
        <v>0</v>
      </c>
      <c r="M43" s="89">
        <f t="shared" si="16"/>
        <v>0</v>
      </c>
      <c r="N43" s="89">
        <f t="shared" si="16"/>
        <v>0</v>
      </c>
      <c r="O43" s="89">
        <f t="shared" si="16"/>
        <v>0</v>
      </c>
      <c r="P43" s="89">
        <f t="shared" si="16"/>
        <v>0</v>
      </c>
      <c r="Q43" s="89">
        <f t="shared" si="16"/>
        <v>0</v>
      </c>
      <c r="R43" s="89">
        <f t="shared" si="16"/>
        <v>0</v>
      </c>
      <c r="S43" s="89">
        <f t="shared" si="16"/>
        <v>0</v>
      </c>
      <c r="T43" s="88">
        <f t="shared" si="16"/>
        <v>0</v>
      </c>
      <c r="U43" s="88">
        <f t="shared" si="16"/>
        <v>0</v>
      </c>
      <c r="V43" s="88">
        <f t="shared" si="16"/>
        <v>0</v>
      </c>
      <c r="W43" s="88">
        <f t="shared" si="16"/>
        <v>0</v>
      </c>
      <c r="X43" s="88">
        <f t="shared" si="16"/>
        <v>0</v>
      </c>
      <c r="Y43" s="88"/>
      <c r="Z43" s="88">
        <f t="shared" si="16"/>
        <v>0</v>
      </c>
      <c r="AA43" s="58"/>
      <c r="AB43" s="60"/>
      <c r="AC43" s="61"/>
      <c r="AD43" s="61"/>
      <c r="AE43" s="62"/>
      <c r="AF43" s="101"/>
      <c r="AG43" s="8"/>
      <c r="AH43" s="8"/>
      <c r="AI43" s="8"/>
      <c r="AJ43" s="8"/>
    </row>
    <row r="44" spans="1:36" ht="22.5" customHeight="1" thickBot="1" x14ac:dyDescent="0.35">
      <c r="A44" s="274" t="s">
        <v>69</v>
      </c>
      <c r="B44" s="275"/>
      <c r="C44" s="275"/>
      <c r="D44" s="275"/>
      <c r="E44" s="275"/>
      <c r="F44" s="95">
        <f>F41+F43</f>
        <v>27</v>
      </c>
      <c r="G44" s="95">
        <f t="shared" ref="G44:Z44" si="17">G41+G43</f>
        <v>0</v>
      </c>
      <c r="H44" s="95">
        <f t="shared" si="17"/>
        <v>0</v>
      </c>
      <c r="I44" s="96">
        <f t="shared" si="17"/>
        <v>5.4</v>
      </c>
      <c r="J44" s="96">
        <f t="shared" si="17"/>
        <v>0</v>
      </c>
      <c r="K44" s="96">
        <f t="shared" si="17"/>
        <v>0</v>
      </c>
      <c r="L44" s="96">
        <f t="shared" si="17"/>
        <v>54</v>
      </c>
      <c r="M44" s="96">
        <f t="shared" si="17"/>
        <v>0</v>
      </c>
      <c r="N44" s="96">
        <f t="shared" si="17"/>
        <v>0</v>
      </c>
      <c r="O44" s="96">
        <f t="shared" si="17"/>
        <v>0</v>
      </c>
      <c r="P44" s="96">
        <f t="shared" si="17"/>
        <v>0</v>
      </c>
      <c r="Q44" s="96">
        <f t="shared" si="17"/>
        <v>0</v>
      </c>
      <c r="R44" s="96">
        <f t="shared" si="17"/>
        <v>0</v>
      </c>
      <c r="S44" s="96">
        <f t="shared" si="17"/>
        <v>0</v>
      </c>
      <c r="T44" s="95">
        <f t="shared" si="17"/>
        <v>270</v>
      </c>
      <c r="U44" s="95">
        <f t="shared" si="17"/>
        <v>0</v>
      </c>
      <c r="V44" s="95">
        <f t="shared" si="17"/>
        <v>0</v>
      </c>
      <c r="W44" s="95">
        <f t="shared" si="17"/>
        <v>0</v>
      </c>
      <c r="X44" s="95">
        <f t="shared" si="17"/>
        <v>0</v>
      </c>
      <c r="Y44" s="95">
        <f t="shared" si="17"/>
        <v>0</v>
      </c>
      <c r="Z44" s="95">
        <f t="shared" si="17"/>
        <v>0</v>
      </c>
      <c r="AA44" s="58"/>
      <c r="AB44" s="58"/>
      <c r="AC44" s="61"/>
      <c r="AD44" s="61"/>
      <c r="AE44" s="62"/>
      <c r="AF44" s="101"/>
      <c r="AG44" s="8"/>
      <c r="AH44" s="8"/>
      <c r="AI44" s="8"/>
      <c r="AJ44" s="8"/>
    </row>
    <row r="45" spans="1:36" ht="26.25" customHeight="1" thickBot="1" x14ac:dyDescent="0.35">
      <c r="A45" s="276" t="s">
        <v>70</v>
      </c>
      <c r="B45" s="277"/>
      <c r="C45" s="277"/>
      <c r="D45" s="277"/>
      <c r="E45" s="277"/>
      <c r="F45" s="97">
        <f>F44+F38</f>
        <v>53</v>
      </c>
      <c r="G45" s="97">
        <f t="shared" ref="G45:Z45" si="18">G44+G38</f>
        <v>0</v>
      </c>
      <c r="H45" s="97">
        <f t="shared" si="18"/>
        <v>0</v>
      </c>
      <c r="I45" s="98">
        <f t="shared" si="18"/>
        <v>10.600000000000001</v>
      </c>
      <c r="J45" s="98">
        <f t="shared" si="18"/>
        <v>0</v>
      </c>
      <c r="K45" s="98">
        <f t="shared" si="18"/>
        <v>0</v>
      </c>
      <c r="L45" s="98">
        <f t="shared" si="18"/>
        <v>106</v>
      </c>
      <c r="M45" s="98">
        <f t="shared" si="18"/>
        <v>0</v>
      </c>
      <c r="N45" s="98">
        <f t="shared" si="18"/>
        <v>0</v>
      </c>
      <c r="O45" s="98">
        <f t="shared" si="18"/>
        <v>0</v>
      </c>
      <c r="P45" s="98">
        <f t="shared" si="18"/>
        <v>0</v>
      </c>
      <c r="Q45" s="98">
        <f t="shared" si="18"/>
        <v>0</v>
      </c>
      <c r="R45" s="98">
        <f t="shared" si="18"/>
        <v>0</v>
      </c>
      <c r="S45" s="98">
        <f t="shared" si="18"/>
        <v>0</v>
      </c>
      <c r="T45" s="97">
        <f t="shared" si="18"/>
        <v>530</v>
      </c>
      <c r="U45" s="97">
        <f t="shared" si="18"/>
        <v>0</v>
      </c>
      <c r="V45" s="97">
        <f t="shared" si="18"/>
        <v>0</v>
      </c>
      <c r="W45" s="97">
        <f t="shared" si="18"/>
        <v>0</v>
      </c>
      <c r="X45" s="97">
        <f t="shared" si="18"/>
        <v>0</v>
      </c>
      <c r="Y45" s="97">
        <f t="shared" si="18"/>
        <v>0</v>
      </c>
      <c r="Z45" s="97">
        <f t="shared" si="18"/>
        <v>0</v>
      </c>
      <c r="AA45" s="86"/>
      <c r="AB45" s="86"/>
      <c r="AC45" s="86"/>
      <c r="AD45" s="86"/>
      <c r="AE45" s="87"/>
      <c r="AF45" s="101"/>
      <c r="AG45" s="8"/>
      <c r="AH45" s="8"/>
      <c r="AI45" s="8"/>
      <c r="AJ45" s="8"/>
    </row>
    <row r="46" spans="1:36" ht="15" customHeight="1" x14ac:dyDescent="0.3">
      <c r="A46" s="263" t="s">
        <v>73</v>
      </c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9"/>
      <c r="AF46" s="8"/>
      <c r="AG46" s="8"/>
      <c r="AH46" s="8"/>
      <c r="AI46" s="8"/>
      <c r="AJ46" s="8"/>
    </row>
    <row r="47" spans="1:36" ht="18.75" customHeight="1" thickBot="1" x14ac:dyDescent="0.3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6"/>
      <c r="AF47" s="8"/>
      <c r="AG47" s="8"/>
      <c r="AH47" s="8"/>
      <c r="AI47" s="8"/>
      <c r="AJ47" s="8"/>
    </row>
    <row r="48" spans="1:36" ht="23.25" customHeight="1" thickBot="1" x14ac:dyDescent="0.35">
      <c r="A48" s="287" t="s">
        <v>62</v>
      </c>
      <c r="B48" s="288"/>
      <c r="C48" s="288"/>
      <c r="D48" s="288"/>
      <c r="E48" s="288"/>
      <c r="F48" s="66">
        <v>1</v>
      </c>
      <c r="G48" s="67"/>
      <c r="H48" s="67"/>
      <c r="I48" s="68">
        <v>0.2</v>
      </c>
      <c r="J48" s="68"/>
      <c r="K48" s="68"/>
      <c r="L48" s="68">
        <v>2.2000000000000002</v>
      </c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>
        <v>8</v>
      </c>
      <c r="Z48" s="67"/>
      <c r="AA48" s="52"/>
      <c r="AB48" s="53"/>
      <c r="AC48" s="54"/>
      <c r="AD48" s="54"/>
      <c r="AE48" s="55"/>
      <c r="AF48" s="8"/>
      <c r="AG48" s="8"/>
      <c r="AH48" s="8"/>
      <c r="AI48" s="8"/>
      <c r="AJ48" s="8"/>
    </row>
    <row r="49" spans="1:36" ht="21.75" customHeight="1" thickBot="1" x14ac:dyDescent="0.35">
      <c r="A49" s="289" t="s">
        <v>63</v>
      </c>
      <c r="B49" s="290"/>
      <c r="C49" s="291"/>
      <c r="D49" s="292" t="s">
        <v>64</v>
      </c>
      <c r="E49" s="293"/>
      <c r="F49" s="56"/>
      <c r="G49" s="57"/>
      <c r="H49" s="57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7"/>
      <c r="U49" s="57"/>
      <c r="V49" s="57"/>
      <c r="W49" s="57"/>
      <c r="X49" s="57"/>
      <c r="Y49" s="57"/>
      <c r="Z49" s="57"/>
      <c r="AA49" s="58"/>
      <c r="AB49" s="60"/>
      <c r="AC49" s="61"/>
      <c r="AD49" s="61"/>
      <c r="AE49" s="62"/>
      <c r="AF49" s="8"/>
      <c r="AG49" s="8"/>
      <c r="AH49" s="8"/>
      <c r="AI49" s="8"/>
      <c r="AJ49" s="8"/>
    </row>
    <row r="50" spans="1:36" ht="33.75" customHeight="1" thickBot="1" x14ac:dyDescent="0.35">
      <c r="A50" s="294"/>
      <c r="B50" s="295"/>
      <c r="C50" s="296"/>
      <c r="D50" s="295"/>
      <c r="E50" s="295"/>
      <c r="F50" s="56">
        <f>ROUND(F48*$D$50,3)</f>
        <v>0</v>
      </c>
      <c r="G50" s="56">
        <f t="shared" ref="G50:Z50" si="19">ROUND(G48*$D$50,3)</f>
        <v>0</v>
      </c>
      <c r="H50" s="56">
        <f t="shared" si="19"/>
        <v>0</v>
      </c>
      <c r="I50" s="105">
        <f t="shared" si="19"/>
        <v>0</v>
      </c>
      <c r="J50" s="105">
        <f t="shared" si="19"/>
        <v>0</v>
      </c>
      <c r="K50" s="105">
        <f t="shared" si="19"/>
        <v>0</v>
      </c>
      <c r="L50" s="105">
        <f t="shared" si="19"/>
        <v>0</v>
      </c>
      <c r="M50" s="105">
        <f t="shared" si="19"/>
        <v>0</v>
      </c>
      <c r="N50" s="105">
        <f t="shared" si="19"/>
        <v>0</v>
      </c>
      <c r="O50" s="105">
        <f t="shared" si="19"/>
        <v>0</v>
      </c>
      <c r="P50" s="105">
        <f t="shared" si="19"/>
        <v>0</v>
      </c>
      <c r="Q50" s="105">
        <f t="shared" si="19"/>
        <v>0</v>
      </c>
      <c r="R50" s="105">
        <f t="shared" si="19"/>
        <v>0</v>
      </c>
      <c r="S50" s="105">
        <f t="shared" si="19"/>
        <v>0</v>
      </c>
      <c r="T50" s="56">
        <f t="shared" si="19"/>
        <v>0</v>
      </c>
      <c r="U50" s="56">
        <f t="shared" si="19"/>
        <v>0</v>
      </c>
      <c r="V50" s="56">
        <f t="shared" si="19"/>
        <v>0</v>
      </c>
      <c r="W50" s="56">
        <f t="shared" si="19"/>
        <v>0</v>
      </c>
      <c r="X50" s="56">
        <f t="shared" si="19"/>
        <v>0</v>
      </c>
      <c r="Y50" s="56">
        <f t="shared" si="19"/>
        <v>0</v>
      </c>
      <c r="Z50" s="56">
        <f t="shared" si="19"/>
        <v>0</v>
      </c>
      <c r="AA50" s="58"/>
      <c r="AB50" s="60"/>
      <c r="AC50" s="61"/>
      <c r="AD50" s="61"/>
      <c r="AE50" s="62" t="s">
        <v>65</v>
      </c>
      <c r="AF50" s="8"/>
      <c r="AG50" s="8"/>
      <c r="AH50" s="8"/>
      <c r="AI50" s="8"/>
      <c r="AJ50" s="8"/>
    </row>
    <row r="51" spans="1:36" ht="22.5" customHeight="1" thickBot="1" x14ac:dyDescent="0.35">
      <c r="A51" s="287" t="s">
        <v>62</v>
      </c>
      <c r="B51" s="288"/>
      <c r="C51" s="288"/>
      <c r="D51" s="288"/>
      <c r="E51" s="288"/>
      <c r="F51" s="66">
        <v>1</v>
      </c>
      <c r="G51" s="67"/>
      <c r="H51" s="67"/>
      <c r="I51" s="68">
        <v>0.2</v>
      </c>
      <c r="J51" s="68"/>
      <c r="K51" s="68"/>
      <c r="L51" s="68">
        <v>2.2000000000000002</v>
      </c>
      <c r="M51" s="68"/>
      <c r="N51" s="68"/>
      <c r="O51" s="68"/>
      <c r="P51" s="68"/>
      <c r="Q51" s="68"/>
      <c r="R51" s="68"/>
      <c r="S51" s="68"/>
      <c r="T51" s="67">
        <v>8</v>
      </c>
      <c r="U51" s="67"/>
      <c r="V51" s="67"/>
      <c r="W51" s="67"/>
      <c r="X51" s="67"/>
      <c r="Y51" s="67"/>
      <c r="Z51" s="67"/>
      <c r="AA51" s="52"/>
      <c r="AB51" s="53"/>
      <c r="AC51" s="54"/>
      <c r="AD51" s="54"/>
      <c r="AE51" s="55"/>
      <c r="AF51" s="8"/>
      <c r="AG51" s="8"/>
      <c r="AH51" s="8"/>
      <c r="AI51" s="8"/>
      <c r="AJ51" s="8"/>
    </row>
    <row r="52" spans="1:36" ht="34.5" customHeight="1" thickBot="1" x14ac:dyDescent="0.35">
      <c r="A52" s="294" t="s">
        <v>74</v>
      </c>
      <c r="B52" s="295"/>
      <c r="C52" s="296"/>
      <c r="D52" s="295">
        <v>39</v>
      </c>
      <c r="E52" s="295"/>
      <c r="F52" s="56">
        <f>ROUND(F51*$D$52,3)</f>
        <v>39</v>
      </c>
      <c r="G52" s="56">
        <f t="shared" ref="G52:Z52" si="20">ROUND(G51*$D$52,3)</f>
        <v>0</v>
      </c>
      <c r="H52" s="56">
        <f t="shared" si="20"/>
        <v>0</v>
      </c>
      <c r="I52" s="105">
        <f t="shared" si="20"/>
        <v>7.8</v>
      </c>
      <c r="J52" s="105">
        <f t="shared" si="20"/>
        <v>0</v>
      </c>
      <c r="K52" s="105">
        <f t="shared" si="20"/>
        <v>0</v>
      </c>
      <c r="L52" s="105">
        <f t="shared" si="20"/>
        <v>85.8</v>
      </c>
      <c r="M52" s="105">
        <f t="shared" si="20"/>
        <v>0</v>
      </c>
      <c r="N52" s="105">
        <f t="shared" si="20"/>
        <v>0</v>
      </c>
      <c r="O52" s="105">
        <f t="shared" si="20"/>
        <v>0</v>
      </c>
      <c r="P52" s="105">
        <f t="shared" si="20"/>
        <v>0</v>
      </c>
      <c r="Q52" s="105">
        <f t="shared" si="20"/>
        <v>0</v>
      </c>
      <c r="R52" s="105">
        <f t="shared" si="20"/>
        <v>0</v>
      </c>
      <c r="S52" s="105">
        <f t="shared" si="20"/>
        <v>0</v>
      </c>
      <c r="T52" s="56">
        <f t="shared" si="20"/>
        <v>312</v>
      </c>
      <c r="U52" s="56">
        <f t="shared" si="20"/>
        <v>0</v>
      </c>
      <c r="V52" s="56">
        <f t="shared" si="20"/>
        <v>0</v>
      </c>
      <c r="W52" s="56">
        <f t="shared" si="20"/>
        <v>0</v>
      </c>
      <c r="X52" s="56">
        <f t="shared" si="20"/>
        <v>0</v>
      </c>
      <c r="Y52" s="56">
        <f t="shared" si="20"/>
        <v>0</v>
      </c>
      <c r="Z52" s="56">
        <f t="shared" si="20"/>
        <v>0</v>
      </c>
      <c r="AA52" s="58"/>
      <c r="AB52" s="60"/>
      <c r="AC52" s="61"/>
      <c r="AD52" s="61"/>
      <c r="AE52" s="62"/>
      <c r="AF52" s="8"/>
      <c r="AG52" s="8"/>
      <c r="AH52" s="8"/>
      <c r="AI52" s="8"/>
      <c r="AJ52" s="8"/>
    </row>
    <row r="53" spans="1:36" ht="24.75" customHeight="1" thickBot="1" x14ac:dyDescent="0.35">
      <c r="A53" s="301" t="s">
        <v>67</v>
      </c>
      <c r="B53" s="302"/>
      <c r="C53" s="302"/>
      <c r="D53" s="302"/>
      <c r="E53" s="302"/>
      <c r="F53" s="106">
        <f>F50+F52</f>
        <v>39</v>
      </c>
      <c r="G53" s="106">
        <f t="shared" ref="G53:Z53" si="21">G50+G52</f>
        <v>0</v>
      </c>
      <c r="H53" s="106">
        <f t="shared" si="21"/>
        <v>0</v>
      </c>
      <c r="I53" s="107">
        <f t="shared" si="21"/>
        <v>7.8</v>
      </c>
      <c r="J53" s="107">
        <f t="shared" si="21"/>
        <v>0</v>
      </c>
      <c r="K53" s="107">
        <f t="shared" si="21"/>
        <v>0</v>
      </c>
      <c r="L53" s="107">
        <f t="shared" si="21"/>
        <v>85.8</v>
      </c>
      <c r="M53" s="107">
        <f t="shared" si="21"/>
        <v>0</v>
      </c>
      <c r="N53" s="107">
        <f t="shared" si="21"/>
        <v>0</v>
      </c>
      <c r="O53" s="107">
        <f t="shared" si="21"/>
        <v>0</v>
      </c>
      <c r="P53" s="107">
        <f t="shared" si="21"/>
        <v>0</v>
      </c>
      <c r="Q53" s="107">
        <f t="shared" si="21"/>
        <v>0</v>
      </c>
      <c r="R53" s="107">
        <f t="shared" si="21"/>
        <v>0</v>
      </c>
      <c r="S53" s="107">
        <f t="shared" si="21"/>
        <v>0</v>
      </c>
      <c r="T53" s="106">
        <f t="shared" si="21"/>
        <v>312</v>
      </c>
      <c r="U53" s="106">
        <f t="shared" si="21"/>
        <v>0</v>
      </c>
      <c r="V53" s="106">
        <f t="shared" si="21"/>
        <v>0</v>
      </c>
      <c r="W53" s="106">
        <f t="shared" si="21"/>
        <v>0</v>
      </c>
      <c r="X53" s="106">
        <f t="shared" si="21"/>
        <v>0</v>
      </c>
      <c r="Y53" s="106">
        <f t="shared" si="21"/>
        <v>0</v>
      </c>
      <c r="Z53" s="106">
        <f t="shared" si="21"/>
        <v>0</v>
      </c>
      <c r="AA53" s="58"/>
      <c r="AB53" s="60"/>
      <c r="AC53" s="61"/>
      <c r="AD53" s="61"/>
      <c r="AE53" s="62"/>
      <c r="AF53" s="8"/>
      <c r="AG53" s="8"/>
      <c r="AH53" s="8"/>
      <c r="AI53" s="8"/>
      <c r="AJ53" s="8"/>
    </row>
    <row r="54" spans="1:36" ht="20.25" customHeight="1" thickBot="1" x14ac:dyDescent="0.35">
      <c r="A54" s="287" t="s">
        <v>62</v>
      </c>
      <c r="B54" s="288"/>
      <c r="C54" s="288"/>
      <c r="D54" s="288"/>
      <c r="E54" s="303"/>
      <c r="F54" s="66">
        <v>1</v>
      </c>
      <c r="G54" s="67"/>
      <c r="H54" s="67"/>
      <c r="I54" s="68">
        <v>0.2</v>
      </c>
      <c r="J54" s="68"/>
      <c r="K54" s="68"/>
      <c r="L54" s="68">
        <v>2.2000000000000002</v>
      </c>
      <c r="M54" s="68"/>
      <c r="N54" s="68"/>
      <c r="O54" s="68"/>
      <c r="P54" s="68"/>
      <c r="Q54" s="68"/>
      <c r="R54" s="68"/>
      <c r="S54" s="68"/>
      <c r="T54" s="67">
        <v>8</v>
      </c>
      <c r="U54" s="67"/>
      <c r="V54" s="67"/>
      <c r="W54" s="67"/>
      <c r="X54" s="67"/>
      <c r="Y54" s="67"/>
      <c r="Z54" s="67"/>
      <c r="AA54" s="58"/>
      <c r="AB54" s="60"/>
      <c r="AC54" s="61"/>
      <c r="AD54" s="61"/>
      <c r="AE54" s="62"/>
      <c r="AF54" s="8"/>
      <c r="AG54" s="8"/>
      <c r="AH54" s="8"/>
      <c r="AI54" s="8"/>
      <c r="AJ54" s="8"/>
    </row>
    <row r="55" spans="1:36" ht="15.75" customHeight="1" thickBot="1" x14ac:dyDescent="0.35">
      <c r="A55" s="289" t="s">
        <v>63</v>
      </c>
      <c r="B55" s="290"/>
      <c r="C55" s="291"/>
      <c r="D55" s="292" t="s">
        <v>68</v>
      </c>
      <c r="E55" s="293"/>
      <c r="F55" s="81"/>
      <c r="G55" s="82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2"/>
      <c r="U55" s="82"/>
      <c r="V55" s="82"/>
      <c r="W55" s="82"/>
      <c r="X55" s="82"/>
      <c r="Y55" s="82"/>
      <c r="Z55" s="82"/>
      <c r="AA55" s="83"/>
      <c r="AB55" s="85"/>
      <c r="AC55" s="86"/>
      <c r="AD55" s="61"/>
      <c r="AE55" s="62"/>
      <c r="AF55" s="8"/>
      <c r="AG55" s="8"/>
      <c r="AH55" s="8"/>
      <c r="AI55" s="8"/>
      <c r="AJ55" s="8"/>
    </row>
    <row r="56" spans="1:36" ht="32.25" customHeight="1" thickBot="1" x14ac:dyDescent="0.35">
      <c r="A56" s="294" t="s">
        <v>74</v>
      </c>
      <c r="B56" s="295"/>
      <c r="C56" s="296"/>
      <c r="D56" s="294">
        <v>38</v>
      </c>
      <c r="E56" s="295"/>
      <c r="F56" s="108">
        <f>ROUND(F54*$D$56,3)</f>
        <v>38</v>
      </c>
      <c r="G56" s="108">
        <f t="shared" ref="G56:Z56" si="22">ROUND(G54*$D$56,3)</f>
        <v>0</v>
      </c>
      <c r="H56" s="108">
        <f t="shared" si="22"/>
        <v>0</v>
      </c>
      <c r="I56" s="109">
        <f t="shared" si="22"/>
        <v>7.6</v>
      </c>
      <c r="J56" s="109">
        <f t="shared" si="22"/>
        <v>0</v>
      </c>
      <c r="K56" s="109">
        <f t="shared" si="22"/>
        <v>0</v>
      </c>
      <c r="L56" s="109">
        <f t="shared" si="22"/>
        <v>83.6</v>
      </c>
      <c r="M56" s="109">
        <f>ROUND(M54*$D$56,3)</f>
        <v>0</v>
      </c>
      <c r="N56" s="109">
        <f t="shared" si="22"/>
        <v>0</v>
      </c>
      <c r="O56" s="109">
        <f t="shared" si="22"/>
        <v>0</v>
      </c>
      <c r="P56" s="109">
        <f t="shared" si="22"/>
        <v>0</v>
      </c>
      <c r="Q56" s="109">
        <f t="shared" si="22"/>
        <v>0</v>
      </c>
      <c r="R56" s="109">
        <f t="shared" si="22"/>
        <v>0</v>
      </c>
      <c r="S56" s="109">
        <f t="shared" si="22"/>
        <v>0</v>
      </c>
      <c r="T56" s="108">
        <f t="shared" si="22"/>
        <v>304</v>
      </c>
      <c r="U56" s="108">
        <f t="shared" si="22"/>
        <v>0</v>
      </c>
      <c r="V56" s="108">
        <f t="shared" si="22"/>
        <v>0</v>
      </c>
      <c r="W56" s="108">
        <f t="shared" si="22"/>
        <v>0</v>
      </c>
      <c r="X56" s="108">
        <f t="shared" si="22"/>
        <v>0</v>
      </c>
      <c r="Y56" s="108">
        <f t="shared" si="22"/>
        <v>0</v>
      </c>
      <c r="Z56" s="108">
        <f t="shared" si="22"/>
        <v>0</v>
      </c>
      <c r="AA56" s="91"/>
      <c r="AB56" s="92"/>
      <c r="AC56" s="93"/>
      <c r="AD56" s="61"/>
      <c r="AE56" s="62"/>
      <c r="AF56" s="8"/>
      <c r="AG56" s="8"/>
      <c r="AH56" s="8"/>
      <c r="AI56" s="8"/>
      <c r="AJ56" s="8"/>
    </row>
    <row r="57" spans="1:36" ht="20.25" customHeight="1" thickBot="1" x14ac:dyDescent="0.35">
      <c r="A57" s="287" t="s">
        <v>62</v>
      </c>
      <c r="B57" s="288"/>
      <c r="C57" s="288"/>
      <c r="D57" s="288"/>
      <c r="E57" s="288"/>
      <c r="F57" s="66"/>
      <c r="G57" s="67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7"/>
      <c r="U57" s="110"/>
      <c r="V57" s="74"/>
      <c r="W57" s="74"/>
      <c r="X57" s="74"/>
      <c r="Y57" s="74"/>
      <c r="Z57" s="74"/>
      <c r="AA57" s="58"/>
      <c r="AB57" s="60"/>
      <c r="AC57" s="61"/>
      <c r="AD57" s="61"/>
      <c r="AE57" s="62"/>
      <c r="AF57" s="8"/>
      <c r="AG57" s="8"/>
      <c r="AH57" s="8"/>
      <c r="AI57" s="8"/>
      <c r="AJ57" s="8"/>
    </row>
    <row r="58" spans="1:36" ht="22.5" customHeight="1" thickBot="1" x14ac:dyDescent="0.35">
      <c r="A58" s="297"/>
      <c r="B58" s="298"/>
      <c r="C58" s="299"/>
      <c r="D58" s="300"/>
      <c r="E58" s="300"/>
      <c r="F58" s="108">
        <f>ROUND(F57*$D$58,3)</f>
        <v>0</v>
      </c>
      <c r="G58" s="108">
        <f t="shared" ref="G58:Z58" si="23">ROUND(G57*$D$58,3)</f>
        <v>0</v>
      </c>
      <c r="H58" s="108">
        <f t="shared" si="23"/>
        <v>0</v>
      </c>
      <c r="I58" s="109">
        <f t="shared" si="23"/>
        <v>0</v>
      </c>
      <c r="J58" s="109">
        <f t="shared" si="23"/>
        <v>0</v>
      </c>
      <c r="K58" s="109">
        <f t="shared" si="23"/>
        <v>0</v>
      </c>
      <c r="L58" s="109">
        <f t="shared" si="23"/>
        <v>0</v>
      </c>
      <c r="M58" s="109">
        <f t="shared" si="23"/>
        <v>0</v>
      </c>
      <c r="N58" s="109">
        <f t="shared" si="23"/>
        <v>0</v>
      </c>
      <c r="O58" s="109">
        <f t="shared" si="23"/>
        <v>0</v>
      </c>
      <c r="P58" s="109">
        <f t="shared" si="23"/>
        <v>0</v>
      </c>
      <c r="Q58" s="109">
        <f t="shared" si="23"/>
        <v>0</v>
      </c>
      <c r="R58" s="109">
        <f t="shared" si="23"/>
        <v>0</v>
      </c>
      <c r="S58" s="109">
        <f t="shared" si="23"/>
        <v>0</v>
      </c>
      <c r="T58" s="108">
        <f t="shared" si="23"/>
        <v>0</v>
      </c>
      <c r="U58" s="108"/>
      <c r="V58" s="108">
        <f t="shared" si="23"/>
        <v>0</v>
      </c>
      <c r="W58" s="108">
        <f t="shared" si="23"/>
        <v>0</v>
      </c>
      <c r="X58" s="108">
        <f t="shared" si="23"/>
        <v>0</v>
      </c>
      <c r="Y58" s="108"/>
      <c r="Z58" s="108">
        <f t="shared" si="23"/>
        <v>0</v>
      </c>
      <c r="AA58" s="58"/>
      <c r="AB58" s="60"/>
      <c r="AC58" s="61"/>
      <c r="AD58" s="61"/>
      <c r="AE58" s="62"/>
      <c r="AF58" s="8"/>
      <c r="AG58" s="8"/>
      <c r="AH58" s="8"/>
      <c r="AI58" s="8"/>
      <c r="AJ58" s="8"/>
    </row>
    <row r="59" spans="1:36" ht="25.5" customHeight="1" thickBot="1" x14ac:dyDescent="0.35">
      <c r="A59" s="301" t="s">
        <v>69</v>
      </c>
      <c r="B59" s="302"/>
      <c r="C59" s="302"/>
      <c r="D59" s="302"/>
      <c r="E59" s="302"/>
      <c r="F59" s="106">
        <f>F56+F58</f>
        <v>38</v>
      </c>
      <c r="G59" s="106">
        <f t="shared" ref="G59:Z59" si="24">G56+G58</f>
        <v>0</v>
      </c>
      <c r="H59" s="106">
        <f t="shared" si="24"/>
        <v>0</v>
      </c>
      <c r="I59" s="111">
        <f t="shared" si="24"/>
        <v>7.6</v>
      </c>
      <c r="J59" s="111">
        <f t="shared" si="24"/>
        <v>0</v>
      </c>
      <c r="K59" s="111">
        <f t="shared" si="24"/>
        <v>0</v>
      </c>
      <c r="L59" s="111">
        <f t="shared" si="24"/>
        <v>83.6</v>
      </c>
      <c r="M59" s="111">
        <f t="shared" si="24"/>
        <v>0</v>
      </c>
      <c r="N59" s="111">
        <f t="shared" si="24"/>
        <v>0</v>
      </c>
      <c r="O59" s="111">
        <f t="shared" si="24"/>
        <v>0</v>
      </c>
      <c r="P59" s="111">
        <f t="shared" si="24"/>
        <v>0</v>
      </c>
      <c r="Q59" s="111">
        <f t="shared" si="24"/>
        <v>0</v>
      </c>
      <c r="R59" s="111">
        <f t="shared" si="24"/>
        <v>0</v>
      </c>
      <c r="S59" s="111">
        <f t="shared" si="24"/>
        <v>0</v>
      </c>
      <c r="T59" s="106">
        <f t="shared" si="24"/>
        <v>304</v>
      </c>
      <c r="U59" s="106">
        <f t="shared" si="24"/>
        <v>0</v>
      </c>
      <c r="V59" s="106">
        <f t="shared" si="24"/>
        <v>0</v>
      </c>
      <c r="W59" s="106">
        <f t="shared" si="24"/>
        <v>0</v>
      </c>
      <c r="X59" s="106">
        <f t="shared" si="24"/>
        <v>0</v>
      </c>
      <c r="Y59" s="106">
        <f t="shared" si="24"/>
        <v>0</v>
      </c>
      <c r="Z59" s="106">
        <f t="shared" si="24"/>
        <v>0</v>
      </c>
      <c r="AA59" s="58"/>
      <c r="AB59" s="58"/>
      <c r="AC59" s="61"/>
      <c r="AD59" s="61"/>
      <c r="AE59" s="62"/>
      <c r="AF59" s="8"/>
      <c r="AG59" s="8"/>
      <c r="AH59" s="8"/>
      <c r="AI59" s="8"/>
      <c r="AJ59" s="8"/>
    </row>
    <row r="60" spans="1:36" ht="28.5" customHeight="1" thickBot="1" x14ac:dyDescent="0.35">
      <c r="A60" s="308" t="s">
        <v>70</v>
      </c>
      <c r="B60" s="309"/>
      <c r="C60" s="309"/>
      <c r="D60" s="309"/>
      <c r="E60" s="309"/>
      <c r="F60" s="112">
        <f>F59+F53</f>
        <v>77</v>
      </c>
      <c r="G60" s="112">
        <f t="shared" ref="G60:Z60" si="25">G59+G53</f>
        <v>0</v>
      </c>
      <c r="H60" s="112">
        <f t="shared" si="25"/>
        <v>0</v>
      </c>
      <c r="I60" s="113">
        <f t="shared" si="25"/>
        <v>15.399999999999999</v>
      </c>
      <c r="J60" s="113">
        <f t="shared" si="25"/>
        <v>0</v>
      </c>
      <c r="K60" s="113">
        <f t="shared" si="25"/>
        <v>0</v>
      </c>
      <c r="L60" s="113">
        <f t="shared" si="25"/>
        <v>169.39999999999998</v>
      </c>
      <c r="M60" s="113">
        <f t="shared" si="25"/>
        <v>0</v>
      </c>
      <c r="N60" s="113">
        <f t="shared" si="25"/>
        <v>0</v>
      </c>
      <c r="O60" s="113">
        <f t="shared" si="25"/>
        <v>0</v>
      </c>
      <c r="P60" s="113">
        <f t="shared" si="25"/>
        <v>0</v>
      </c>
      <c r="Q60" s="113">
        <f t="shared" si="25"/>
        <v>0</v>
      </c>
      <c r="R60" s="113">
        <f t="shared" si="25"/>
        <v>0</v>
      </c>
      <c r="S60" s="113">
        <f t="shared" si="25"/>
        <v>0</v>
      </c>
      <c r="T60" s="112">
        <f t="shared" si="25"/>
        <v>616</v>
      </c>
      <c r="U60" s="112">
        <f t="shared" si="25"/>
        <v>0</v>
      </c>
      <c r="V60" s="112">
        <f t="shared" si="25"/>
        <v>0</v>
      </c>
      <c r="W60" s="112">
        <f t="shared" si="25"/>
        <v>0</v>
      </c>
      <c r="X60" s="112">
        <f t="shared" si="25"/>
        <v>0</v>
      </c>
      <c r="Y60" s="112">
        <f t="shared" si="25"/>
        <v>0</v>
      </c>
      <c r="Z60" s="112">
        <f t="shared" si="25"/>
        <v>0</v>
      </c>
      <c r="AA60" s="86"/>
      <c r="AB60" s="86"/>
      <c r="AC60" s="86"/>
      <c r="AD60" s="86"/>
      <c r="AE60" s="87"/>
      <c r="AF60" s="8"/>
      <c r="AG60" s="8"/>
      <c r="AH60" s="8"/>
      <c r="AI60" s="8"/>
      <c r="AJ60" s="8"/>
    </row>
    <row r="61" spans="1:36" ht="15" customHeight="1" x14ac:dyDescent="0.3">
      <c r="A61" s="310" t="s">
        <v>75</v>
      </c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8"/>
      <c r="AG61" s="8"/>
      <c r="AH61" s="8"/>
      <c r="AI61" s="8"/>
      <c r="AJ61" s="8"/>
    </row>
    <row r="62" spans="1:36" ht="15" customHeight="1" thickBot="1" x14ac:dyDescent="0.35">
      <c r="A62" s="313"/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5"/>
    </row>
    <row r="63" spans="1:36" ht="30" customHeight="1" thickBot="1" x14ac:dyDescent="0.35">
      <c r="A63" s="251" t="s">
        <v>62</v>
      </c>
      <c r="B63" s="252"/>
      <c r="C63" s="252"/>
      <c r="D63" s="252"/>
      <c r="E63" s="252"/>
      <c r="F63" s="114">
        <v>1</v>
      </c>
      <c r="G63" s="115"/>
      <c r="H63" s="115"/>
      <c r="I63" s="116">
        <v>8.1000000000000003E-2</v>
      </c>
      <c r="J63" s="116"/>
      <c r="K63" s="116"/>
      <c r="L63" s="116"/>
      <c r="M63" s="116"/>
      <c r="N63" s="116"/>
      <c r="O63" s="116"/>
      <c r="P63" s="116">
        <v>5.1999999999999998E-2</v>
      </c>
      <c r="Q63" s="116"/>
      <c r="R63" s="116"/>
      <c r="S63" s="116"/>
      <c r="T63" s="116"/>
      <c r="U63" s="116"/>
      <c r="V63" s="116"/>
      <c r="W63" s="116"/>
      <c r="X63" s="116"/>
      <c r="Y63" s="116"/>
      <c r="Z63" s="116">
        <v>20</v>
      </c>
      <c r="AA63" s="117"/>
      <c r="AB63" s="118"/>
      <c r="AC63" s="119"/>
      <c r="AD63" s="119"/>
      <c r="AE63" s="120"/>
    </row>
    <row r="64" spans="1:36" ht="15" customHeight="1" thickBot="1" x14ac:dyDescent="0.35">
      <c r="A64" s="243" t="s">
        <v>63</v>
      </c>
      <c r="B64" s="244"/>
      <c r="C64" s="245"/>
      <c r="D64" s="246" t="s">
        <v>64</v>
      </c>
      <c r="E64" s="307"/>
      <c r="F64" s="121"/>
      <c r="G64" s="122"/>
      <c r="H64" s="122"/>
      <c r="I64" s="123"/>
      <c r="J64" s="123"/>
      <c r="K64" s="123"/>
      <c r="L64" s="123"/>
      <c r="M64" s="123"/>
      <c r="N64" s="123"/>
      <c r="O64" s="123"/>
      <c r="P64" s="123"/>
      <c r="Q64" s="123"/>
      <c r="R64" s="124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5"/>
      <c r="AD64" s="125"/>
      <c r="AE64" s="126"/>
    </row>
    <row r="65" spans="1:31" ht="32.25" customHeight="1" thickBot="1" x14ac:dyDescent="0.35">
      <c r="A65" s="294" t="s">
        <v>76</v>
      </c>
      <c r="B65" s="295"/>
      <c r="C65" s="296"/>
      <c r="D65" s="248"/>
      <c r="E65" s="249"/>
      <c r="F65" s="127">
        <f>ROUND(F63*$D$65,3)</f>
        <v>0</v>
      </c>
      <c r="G65" s="127">
        <f t="shared" ref="G65:Z65" si="26">ROUND(G63*$D$65,3)</f>
        <v>0</v>
      </c>
      <c r="H65" s="127"/>
      <c r="I65" s="128">
        <f t="shared" si="26"/>
        <v>0</v>
      </c>
      <c r="J65" s="128">
        <f t="shared" si="26"/>
        <v>0</v>
      </c>
      <c r="K65" s="128">
        <f t="shared" si="26"/>
        <v>0</v>
      </c>
      <c r="L65" s="128">
        <f t="shared" si="26"/>
        <v>0</v>
      </c>
      <c r="M65" s="128">
        <f t="shared" si="26"/>
        <v>0</v>
      </c>
      <c r="N65" s="128">
        <f>ROUND(N63*110*$D$65,3)</f>
        <v>0</v>
      </c>
      <c r="O65" s="128">
        <f>ROUND(O63*90*$D$65,3)</f>
        <v>0</v>
      </c>
      <c r="P65" s="128">
        <f>ROUND(P63*64*$D$65,3)</f>
        <v>0</v>
      </c>
      <c r="Q65" s="128">
        <f>ROUND(Q63*64*$D$65,3)</f>
        <v>0</v>
      </c>
      <c r="R65" s="128">
        <f>ROUND(R63*49*$D$65,3)</f>
        <v>0</v>
      </c>
      <c r="S65" s="128">
        <f>ROUND(S63*64*$D$65,3)</f>
        <v>0</v>
      </c>
      <c r="T65" s="127">
        <f t="shared" si="26"/>
        <v>0</v>
      </c>
      <c r="U65" s="127">
        <f t="shared" si="26"/>
        <v>0</v>
      </c>
      <c r="V65" s="127">
        <f t="shared" si="26"/>
        <v>0</v>
      </c>
      <c r="W65" s="127">
        <f t="shared" si="26"/>
        <v>0</v>
      </c>
      <c r="X65" s="127">
        <f t="shared" si="26"/>
        <v>0</v>
      </c>
      <c r="Y65" s="127"/>
      <c r="Z65" s="127">
        <f t="shared" si="26"/>
        <v>0</v>
      </c>
      <c r="AA65" s="91"/>
      <c r="AB65" s="92"/>
      <c r="AC65" s="93"/>
      <c r="AD65" s="93"/>
      <c r="AE65" s="94" t="s">
        <v>65</v>
      </c>
    </row>
    <row r="66" spans="1:31" ht="25.5" customHeight="1" thickBot="1" x14ac:dyDescent="0.35">
      <c r="A66" s="251" t="s">
        <v>62</v>
      </c>
      <c r="B66" s="252"/>
      <c r="C66" s="252"/>
      <c r="D66" s="252"/>
      <c r="E66" s="252"/>
      <c r="F66" s="114">
        <v>1</v>
      </c>
      <c r="G66" s="115"/>
      <c r="H66" s="115"/>
      <c r="I66" s="116">
        <v>8.1000000000000003E-2</v>
      </c>
      <c r="J66" s="116"/>
      <c r="K66" s="116"/>
      <c r="L66" s="116"/>
      <c r="M66" s="116"/>
      <c r="N66" s="116"/>
      <c r="O66" s="116"/>
      <c r="P66" s="116">
        <v>5.1999999999999998E-2</v>
      </c>
      <c r="Q66" s="116"/>
      <c r="R66" s="116">
        <v>0</v>
      </c>
      <c r="S66" s="116"/>
      <c r="T66" s="115"/>
      <c r="U66" s="115"/>
      <c r="V66" s="115"/>
      <c r="W66" s="115"/>
      <c r="X66" s="115"/>
      <c r="Y66" s="115"/>
      <c r="Z66" s="115"/>
      <c r="AA66" s="117"/>
      <c r="AB66" s="118"/>
      <c r="AC66" s="119"/>
      <c r="AD66" s="119"/>
      <c r="AE66" s="120"/>
    </row>
    <row r="67" spans="1:31" ht="22.5" customHeight="1" thickBot="1" x14ac:dyDescent="0.35">
      <c r="A67" s="304"/>
      <c r="B67" s="305"/>
      <c r="C67" s="306"/>
      <c r="D67" s="249"/>
      <c r="E67" s="249"/>
      <c r="F67" s="127">
        <f>ROUND(F66*$D$67,3)</f>
        <v>0</v>
      </c>
      <c r="G67" s="127">
        <f t="shared" ref="G67:Z67" si="27">ROUND(G66*$D$67,3)</f>
        <v>0</v>
      </c>
      <c r="H67" s="127"/>
      <c r="I67" s="128">
        <f t="shared" si="27"/>
        <v>0</v>
      </c>
      <c r="J67" s="128">
        <f>ROUND(J66*$D$67,3)</f>
        <v>0</v>
      </c>
      <c r="K67" s="127">
        <f t="shared" si="27"/>
        <v>0</v>
      </c>
      <c r="L67" s="127">
        <f t="shared" si="27"/>
        <v>0</v>
      </c>
      <c r="M67" s="128">
        <f>ROUND(M66*90*$D$67,3)</f>
        <v>0</v>
      </c>
      <c r="N67" s="127">
        <f t="shared" si="27"/>
        <v>0</v>
      </c>
      <c r="O67" s="128">
        <f>ROUND(O66*64*$D$67,3)</f>
        <v>0</v>
      </c>
      <c r="P67" s="128">
        <f>ROUND(P66*90*$D$67,3)</f>
        <v>0</v>
      </c>
      <c r="Q67" s="128">
        <f>ROUND(Q66*64*$D$67,3)</f>
        <v>0</v>
      </c>
      <c r="R67" s="129">
        <f>ROUND(R66*90*$D$67,3)</f>
        <v>0</v>
      </c>
      <c r="S67" s="127">
        <f t="shared" si="27"/>
        <v>0</v>
      </c>
      <c r="T67" s="127">
        <f t="shared" si="27"/>
        <v>0</v>
      </c>
      <c r="U67" s="127">
        <f t="shared" si="27"/>
        <v>0</v>
      </c>
      <c r="V67" s="127">
        <f t="shared" si="27"/>
        <v>0</v>
      </c>
      <c r="W67" s="127">
        <f t="shared" si="27"/>
        <v>0</v>
      </c>
      <c r="X67" s="127">
        <f t="shared" si="27"/>
        <v>0</v>
      </c>
      <c r="Y67" s="127"/>
      <c r="Z67" s="127">
        <f t="shared" si="27"/>
        <v>0</v>
      </c>
      <c r="AA67" s="58"/>
      <c r="AB67" s="60"/>
      <c r="AC67" s="61"/>
      <c r="AD67" s="61"/>
      <c r="AE67" s="62"/>
    </row>
    <row r="68" spans="1:31" ht="24.75" customHeight="1" thickBot="1" x14ac:dyDescent="0.35">
      <c r="A68" s="274" t="s">
        <v>67</v>
      </c>
      <c r="B68" s="275"/>
      <c r="C68" s="275"/>
      <c r="D68" s="275"/>
      <c r="E68" s="275"/>
      <c r="F68" s="130">
        <f>F65+F67</f>
        <v>0</v>
      </c>
      <c r="G68" s="131">
        <f t="shared" ref="G68:Z68" si="28">G65+G67</f>
        <v>0</v>
      </c>
      <c r="H68" s="131">
        <f t="shared" si="28"/>
        <v>0</v>
      </c>
      <c r="I68" s="131">
        <f t="shared" si="28"/>
        <v>0</v>
      </c>
      <c r="J68" s="131">
        <f t="shared" si="28"/>
        <v>0</v>
      </c>
      <c r="K68" s="131">
        <f t="shared" si="28"/>
        <v>0</v>
      </c>
      <c r="L68" s="131">
        <f t="shared" si="28"/>
        <v>0</v>
      </c>
      <c r="M68" s="131">
        <f t="shared" si="28"/>
        <v>0</v>
      </c>
      <c r="N68" s="131">
        <f t="shared" si="28"/>
        <v>0</v>
      </c>
      <c r="O68" s="131">
        <f t="shared" si="28"/>
        <v>0</v>
      </c>
      <c r="P68" s="131">
        <f t="shared" si="28"/>
        <v>0</v>
      </c>
      <c r="Q68" s="131">
        <f t="shared" si="28"/>
        <v>0</v>
      </c>
      <c r="R68" s="131">
        <f t="shared" si="28"/>
        <v>0</v>
      </c>
      <c r="S68" s="131">
        <f t="shared" si="28"/>
        <v>0</v>
      </c>
      <c r="T68" s="130">
        <f t="shared" si="28"/>
        <v>0</v>
      </c>
      <c r="U68" s="130">
        <f t="shared" si="28"/>
        <v>0</v>
      </c>
      <c r="V68" s="130">
        <f t="shared" si="28"/>
        <v>0</v>
      </c>
      <c r="W68" s="130">
        <f t="shared" si="28"/>
        <v>0</v>
      </c>
      <c r="X68" s="130">
        <f t="shared" si="28"/>
        <v>0</v>
      </c>
      <c r="Y68" s="130">
        <f t="shared" si="28"/>
        <v>0</v>
      </c>
      <c r="Z68" s="130">
        <f t="shared" si="28"/>
        <v>0</v>
      </c>
      <c r="AA68" s="83">
        <v>12.5</v>
      </c>
      <c r="AB68" s="85">
        <v>7</v>
      </c>
      <c r="AC68" s="86">
        <v>64</v>
      </c>
      <c r="AD68" s="86"/>
      <c r="AE68" s="87"/>
    </row>
    <row r="69" spans="1:31" ht="29.25" customHeight="1" thickBot="1" x14ac:dyDescent="0.35">
      <c r="A69" s="243" t="s">
        <v>62</v>
      </c>
      <c r="B69" s="244"/>
      <c r="C69" s="244"/>
      <c r="D69" s="244"/>
      <c r="E69" s="244"/>
      <c r="F69" s="132">
        <v>1</v>
      </c>
      <c r="G69" s="132"/>
      <c r="H69" s="132"/>
      <c r="I69" s="116">
        <v>8.1000000000000003E-2</v>
      </c>
      <c r="J69" s="133"/>
      <c r="K69" s="133"/>
      <c r="L69" s="133"/>
      <c r="M69" s="133"/>
      <c r="N69" s="133"/>
      <c r="O69" s="133"/>
      <c r="P69" s="133">
        <v>5.1999999999999998E-2</v>
      </c>
      <c r="Q69" s="133"/>
      <c r="R69" s="133"/>
      <c r="S69" s="133"/>
      <c r="T69" s="134"/>
      <c r="U69" s="134"/>
      <c r="V69" s="134"/>
      <c r="W69" s="134"/>
      <c r="X69" s="134"/>
      <c r="Y69" s="134"/>
      <c r="Z69" s="134">
        <v>22</v>
      </c>
      <c r="AA69" s="135"/>
      <c r="AB69" s="136"/>
      <c r="AC69" s="137"/>
      <c r="AD69" s="137"/>
      <c r="AE69" s="138"/>
    </row>
    <row r="70" spans="1:31" ht="34.5" customHeight="1" thickBot="1" x14ac:dyDescent="0.35">
      <c r="A70" s="243" t="s">
        <v>63</v>
      </c>
      <c r="B70" s="244"/>
      <c r="C70" s="245"/>
      <c r="D70" s="246" t="s">
        <v>68</v>
      </c>
      <c r="E70" s="307"/>
      <c r="F70" s="121"/>
      <c r="G70" s="139"/>
      <c r="H70" s="139"/>
      <c r="I70" s="140"/>
      <c r="J70" s="140"/>
      <c r="K70" s="140"/>
      <c r="L70" s="140"/>
      <c r="M70" s="140"/>
      <c r="N70" s="140"/>
      <c r="O70" s="140"/>
      <c r="P70" s="140"/>
      <c r="Q70" s="140"/>
      <c r="R70" s="124"/>
      <c r="S70" s="140"/>
      <c r="T70" s="139"/>
      <c r="U70" s="139"/>
      <c r="V70" s="139"/>
      <c r="W70" s="122"/>
      <c r="X70" s="122"/>
      <c r="Y70" s="122"/>
      <c r="Z70" s="122"/>
      <c r="AA70" s="123"/>
      <c r="AB70" s="123"/>
      <c r="AC70" s="125"/>
      <c r="AD70" s="125"/>
      <c r="AE70" s="126"/>
    </row>
    <row r="71" spans="1:31" ht="34.5" customHeight="1" thickBot="1" x14ac:dyDescent="0.35">
      <c r="A71" s="304" t="s">
        <v>77</v>
      </c>
      <c r="B71" s="305"/>
      <c r="C71" s="306"/>
      <c r="D71" s="248"/>
      <c r="E71" s="249"/>
      <c r="F71" s="127">
        <f>ROUND(F69*$D$71,3)</f>
        <v>0</v>
      </c>
      <c r="G71" s="127">
        <f t="shared" ref="G71:Z71" si="29">ROUND(G69*$D$71,3)</f>
        <v>0</v>
      </c>
      <c r="H71" s="127"/>
      <c r="I71" s="128">
        <f t="shared" si="29"/>
        <v>0</v>
      </c>
      <c r="J71" s="128">
        <f t="shared" si="29"/>
        <v>0</v>
      </c>
      <c r="K71" s="128">
        <f t="shared" si="29"/>
        <v>0</v>
      </c>
      <c r="L71" s="128">
        <f t="shared" si="29"/>
        <v>0</v>
      </c>
      <c r="M71" s="128">
        <f t="shared" si="29"/>
        <v>0</v>
      </c>
      <c r="N71" s="128">
        <f>ROUND(N69*90*$D$71,3)</f>
        <v>0</v>
      </c>
      <c r="O71" s="128">
        <f>ROUND(O69*90*$D$71,3)</f>
        <v>0</v>
      </c>
      <c r="P71" s="128">
        <f>ROUND(P69*90*$D$71,3)</f>
        <v>0</v>
      </c>
      <c r="Q71" s="128">
        <f>ROUND(Q69*64*$D$71,3)</f>
        <v>0</v>
      </c>
      <c r="R71" s="128">
        <f>ROUND(R69*96*$D$71,3)</f>
        <v>0</v>
      </c>
      <c r="S71" s="128">
        <f>ROUND(S69*96*$D$71,3)</f>
        <v>0</v>
      </c>
      <c r="T71" s="127">
        <f t="shared" si="29"/>
        <v>0</v>
      </c>
      <c r="U71" s="127">
        <f t="shared" si="29"/>
        <v>0</v>
      </c>
      <c r="V71" s="127">
        <f t="shared" si="29"/>
        <v>0</v>
      </c>
      <c r="W71" s="127">
        <f t="shared" si="29"/>
        <v>0</v>
      </c>
      <c r="X71" s="127">
        <f t="shared" si="29"/>
        <v>0</v>
      </c>
      <c r="Y71" s="127"/>
      <c r="Z71" s="127">
        <f t="shared" si="29"/>
        <v>0</v>
      </c>
      <c r="AA71" s="91"/>
      <c r="AB71" s="92"/>
      <c r="AC71" s="93"/>
      <c r="AD71" s="93"/>
      <c r="AE71" s="94"/>
    </row>
    <row r="72" spans="1:31" ht="29.25" customHeight="1" thickBot="1" x14ac:dyDescent="0.35">
      <c r="A72" s="243" t="s">
        <v>62</v>
      </c>
      <c r="B72" s="244"/>
      <c r="C72" s="244"/>
      <c r="D72" s="244"/>
      <c r="E72" s="244"/>
      <c r="F72" s="132">
        <v>1</v>
      </c>
      <c r="G72" s="132"/>
      <c r="H72" s="132"/>
      <c r="I72" s="116">
        <v>8.1000000000000003E-2</v>
      </c>
      <c r="J72" s="133"/>
      <c r="K72" s="133"/>
      <c r="L72" s="133"/>
      <c r="M72" s="133"/>
      <c r="N72" s="133"/>
      <c r="O72" s="133"/>
      <c r="P72" s="133">
        <v>5.1999999999999998E-2</v>
      </c>
      <c r="Q72" s="133"/>
      <c r="R72" s="133"/>
      <c r="S72" s="133"/>
      <c r="T72" s="134"/>
      <c r="U72" s="134"/>
      <c r="V72" s="134"/>
      <c r="W72" s="134"/>
      <c r="X72" s="134"/>
      <c r="Y72" s="134"/>
      <c r="Z72" s="134"/>
      <c r="AA72" s="135"/>
      <c r="AB72" s="136"/>
      <c r="AC72" s="137"/>
      <c r="AD72" s="137"/>
      <c r="AE72" s="138"/>
    </row>
    <row r="73" spans="1:31" ht="30" customHeight="1" thickBot="1" x14ac:dyDescent="0.35">
      <c r="A73" s="294"/>
      <c r="B73" s="295"/>
      <c r="C73" s="296"/>
      <c r="D73" s="248"/>
      <c r="E73" s="249"/>
      <c r="F73" s="127">
        <f>ROUND(F72*$D$73,3)</f>
        <v>0</v>
      </c>
      <c r="G73" s="127">
        <f t="shared" ref="G73:Z73" si="30">ROUND(G72*$D$73,3)</f>
        <v>0</v>
      </c>
      <c r="H73" s="127"/>
      <c r="I73" s="128">
        <f t="shared" si="30"/>
        <v>0</v>
      </c>
      <c r="J73" s="128">
        <f t="shared" si="30"/>
        <v>0</v>
      </c>
      <c r="K73" s="128">
        <f t="shared" si="30"/>
        <v>0</v>
      </c>
      <c r="L73" s="128">
        <f t="shared" si="30"/>
        <v>0</v>
      </c>
      <c r="M73" s="128">
        <f>ROUND(M72*$D$73,3)*90</f>
        <v>0</v>
      </c>
      <c r="N73" s="128">
        <f t="shared" si="30"/>
        <v>0</v>
      </c>
      <c r="O73" s="128">
        <f>ROUND(O72*90*$D$73,3)</f>
        <v>0</v>
      </c>
      <c r="P73" s="128">
        <f>ROUND(P72*$D$73,3)*96</f>
        <v>0</v>
      </c>
      <c r="Q73" s="128">
        <f>ROUND(Q72*$D$73,3)*80</f>
        <v>0</v>
      </c>
      <c r="R73" s="128">
        <f>ROUND(R72*$D$73,3)*96</f>
        <v>0</v>
      </c>
      <c r="S73" s="128">
        <f>ROUND(S72*$D$73,3)*64</f>
        <v>0</v>
      </c>
      <c r="T73" s="127">
        <f t="shared" si="30"/>
        <v>0</v>
      </c>
      <c r="U73" s="127">
        <f t="shared" si="30"/>
        <v>0</v>
      </c>
      <c r="V73" s="127">
        <f t="shared" si="30"/>
        <v>0</v>
      </c>
      <c r="W73" s="127">
        <f t="shared" si="30"/>
        <v>0</v>
      </c>
      <c r="X73" s="127">
        <f t="shared" si="30"/>
        <v>0</v>
      </c>
      <c r="Y73" s="127"/>
      <c r="Z73" s="127">
        <f t="shared" si="30"/>
        <v>0</v>
      </c>
      <c r="AA73" s="58"/>
      <c r="AB73" s="60"/>
      <c r="AC73" s="61"/>
      <c r="AD73" s="61"/>
      <c r="AE73" s="62"/>
    </row>
    <row r="74" spans="1:31" ht="29.25" customHeight="1" thickBot="1" x14ac:dyDescent="0.35">
      <c r="A74" s="274" t="s">
        <v>67</v>
      </c>
      <c r="B74" s="275"/>
      <c r="C74" s="275"/>
      <c r="D74" s="275"/>
      <c r="E74" s="275"/>
      <c r="F74" s="141">
        <f>F71+F73</f>
        <v>0</v>
      </c>
      <c r="G74" s="141">
        <f t="shared" ref="G74:AA74" si="31">G71+G73</f>
        <v>0</v>
      </c>
      <c r="H74" s="141">
        <f t="shared" si="31"/>
        <v>0</v>
      </c>
      <c r="I74" s="142">
        <f t="shared" si="31"/>
        <v>0</v>
      </c>
      <c r="J74" s="142">
        <f t="shared" si="31"/>
        <v>0</v>
      </c>
      <c r="K74" s="142">
        <f t="shared" si="31"/>
        <v>0</v>
      </c>
      <c r="L74" s="142">
        <f t="shared" si="31"/>
        <v>0</v>
      </c>
      <c r="M74" s="142">
        <f t="shared" si="31"/>
        <v>0</v>
      </c>
      <c r="N74" s="142">
        <f t="shared" si="31"/>
        <v>0</v>
      </c>
      <c r="O74" s="142">
        <f t="shared" si="31"/>
        <v>0</v>
      </c>
      <c r="P74" s="142">
        <f t="shared" si="31"/>
        <v>0</v>
      </c>
      <c r="Q74" s="142">
        <f t="shared" si="31"/>
        <v>0</v>
      </c>
      <c r="R74" s="142">
        <f t="shared" si="31"/>
        <v>0</v>
      </c>
      <c r="S74" s="142">
        <f t="shared" si="31"/>
        <v>0</v>
      </c>
      <c r="T74" s="141">
        <f t="shared" si="31"/>
        <v>0</v>
      </c>
      <c r="U74" s="141">
        <f t="shared" si="31"/>
        <v>0</v>
      </c>
      <c r="V74" s="141">
        <f t="shared" si="31"/>
        <v>0</v>
      </c>
      <c r="W74" s="141">
        <f t="shared" si="31"/>
        <v>0</v>
      </c>
      <c r="X74" s="141">
        <f t="shared" si="31"/>
        <v>0</v>
      </c>
      <c r="Y74" s="141">
        <f t="shared" si="31"/>
        <v>0</v>
      </c>
      <c r="Z74" s="141">
        <f t="shared" si="31"/>
        <v>0</v>
      </c>
      <c r="AA74" s="105">
        <f t="shared" si="31"/>
        <v>0</v>
      </c>
      <c r="AB74" s="58">
        <v>9</v>
      </c>
      <c r="AC74" s="61">
        <v>70</v>
      </c>
      <c r="AD74" s="61"/>
      <c r="AE74" s="62"/>
    </row>
    <row r="75" spans="1:31" ht="35.25" customHeight="1" thickBot="1" x14ac:dyDescent="0.35">
      <c r="A75" s="276" t="s">
        <v>78</v>
      </c>
      <c r="B75" s="277"/>
      <c r="C75" s="277"/>
      <c r="D75" s="277"/>
      <c r="E75" s="277"/>
      <c r="F75" s="143">
        <f>F68+F74</f>
        <v>0</v>
      </c>
      <c r="G75" s="143">
        <f t="shared" ref="G75:Z75" si="32">G68+G74</f>
        <v>0</v>
      </c>
      <c r="H75" s="143">
        <f t="shared" si="32"/>
        <v>0</v>
      </c>
      <c r="I75" s="144">
        <f t="shared" si="32"/>
        <v>0</v>
      </c>
      <c r="J75" s="144">
        <f t="shared" si="32"/>
        <v>0</v>
      </c>
      <c r="K75" s="144">
        <f>K68+K74</f>
        <v>0</v>
      </c>
      <c r="L75" s="144">
        <f>L68+L74</f>
        <v>0</v>
      </c>
      <c r="M75" s="144">
        <f t="shared" si="32"/>
        <v>0</v>
      </c>
      <c r="N75" s="144">
        <f t="shared" si="32"/>
        <v>0</v>
      </c>
      <c r="O75" s="144">
        <f t="shared" si="32"/>
        <v>0</v>
      </c>
      <c r="P75" s="144">
        <f t="shared" si="32"/>
        <v>0</v>
      </c>
      <c r="Q75" s="144">
        <f t="shared" si="32"/>
        <v>0</v>
      </c>
      <c r="R75" s="144">
        <f t="shared" si="32"/>
        <v>0</v>
      </c>
      <c r="S75" s="144">
        <f t="shared" si="32"/>
        <v>0</v>
      </c>
      <c r="T75" s="143">
        <f>T68+T74</f>
        <v>0</v>
      </c>
      <c r="U75" s="143">
        <f>U68+U74</f>
        <v>0</v>
      </c>
      <c r="V75" s="143">
        <f t="shared" si="32"/>
        <v>0</v>
      </c>
      <c r="W75" s="143">
        <f t="shared" si="32"/>
        <v>0</v>
      </c>
      <c r="X75" s="143">
        <f t="shared" si="32"/>
        <v>0</v>
      </c>
      <c r="Y75" s="143">
        <f t="shared" si="32"/>
        <v>0</v>
      </c>
      <c r="Z75" s="143">
        <f t="shared" si="32"/>
        <v>0</v>
      </c>
      <c r="AA75" s="86">
        <f>AA74+AA68</f>
        <v>12.5</v>
      </c>
      <c r="AB75" s="86">
        <f>AB74+AB68</f>
        <v>16</v>
      </c>
      <c r="AC75" s="86">
        <f>AC74+AC68</f>
        <v>134</v>
      </c>
      <c r="AD75" s="86"/>
      <c r="AE75" s="87"/>
    </row>
    <row r="76" spans="1:31" s="150" customFormat="1" ht="35.25" customHeight="1" thickBot="1" x14ac:dyDescent="0.35">
      <c r="A76" s="316" t="s">
        <v>79</v>
      </c>
      <c r="B76" s="317"/>
      <c r="C76" s="317"/>
      <c r="D76" s="317"/>
      <c r="E76" s="317"/>
      <c r="F76" s="145"/>
      <c r="G76" s="146"/>
      <c r="H76" s="146"/>
      <c r="I76" s="146"/>
      <c r="J76" s="146"/>
      <c r="K76" s="146"/>
      <c r="L76" s="146">
        <v>2</v>
      </c>
      <c r="M76" s="146"/>
      <c r="N76" s="146"/>
      <c r="O76" s="146"/>
      <c r="P76" s="146"/>
      <c r="Q76" s="146"/>
      <c r="R76" s="146"/>
      <c r="S76" s="146"/>
      <c r="T76" s="146">
        <v>3</v>
      </c>
      <c r="U76" s="146"/>
      <c r="V76" s="146"/>
      <c r="W76" s="146"/>
      <c r="X76" s="146"/>
      <c r="Y76" s="146"/>
      <c r="Z76" s="146"/>
      <c r="AA76" s="147"/>
      <c r="AB76" s="148"/>
      <c r="AC76" s="148"/>
      <c r="AD76" s="149"/>
      <c r="AE76" s="149"/>
    </row>
    <row r="77" spans="1:31" ht="21" x14ac:dyDescent="0.3">
      <c r="A77" s="318" t="s">
        <v>80</v>
      </c>
      <c r="B77" s="319"/>
      <c r="C77" s="319"/>
      <c r="D77" s="319"/>
      <c r="E77" s="319"/>
      <c r="F77" s="151" t="s">
        <v>81</v>
      </c>
      <c r="G77" s="152">
        <f>ROUND(T76*0.61,2)+X76*0.54+Y76*0.61</f>
        <v>1.83</v>
      </c>
      <c r="H77" s="153"/>
      <c r="I77" s="154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1:31" ht="21.75" customHeight="1" thickBot="1" x14ac:dyDescent="0.35">
      <c r="A78" s="320" t="s">
        <v>82</v>
      </c>
      <c r="B78" s="321"/>
      <c r="C78" s="321"/>
      <c r="D78" s="321"/>
      <c r="E78" s="321"/>
      <c r="F78" s="156" t="s">
        <v>81</v>
      </c>
      <c r="G78" s="157">
        <f>K76+N76+O76+P76+Q76+R76+S76+M76+L76+J76+I76</f>
        <v>2</v>
      </c>
      <c r="H78" s="158"/>
      <c r="I78" s="159"/>
      <c r="J78" s="160"/>
      <c r="K78" s="160"/>
      <c r="L78" s="160"/>
      <c r="M78" s="160"/>
      <c r="N78" s="160"/>
      <c r="O78" s="160"/>
      <c r="P78" s="160"/>
      <c r="Q78" s="322" t="s">
        <v>83</v>
      </c>
      <c r="R78" s="322"/>
      <c r="S78" s="322"/>
      <c r="T78" s="322"/>
      <c r="U78" s="322"/>
      <c r="V78" s="322"/>
      <c r="W78" s="322"/>
      <c r="X78" s="322"/>
      <c r="Y78" s="322"/>
      <c r="Z78" s="322"/>
      <c r="AA78" s="160"/>
    </row>
  </sheetData>
  <mergeCells count="124">
    <mergeCell ref="A5:E5"/>
    <mergeCell ref="A6:E9"/>
    <mergeCell ref="F6:F9"/>
    <mergeCell ref="G6:G9"/>
    <mergeCell ref="H6:H9"/>
    <mergeCell ref="I6:I9"/>
    <mergeCell ref="A1:F1"/>
    <mergeCell ref="W1:Z1"/>
    <mergeCell ref="E2:T2"/>
    <mergeCell ref="W2:X2"/>
    <mergeCell ref="A3:C3"/>
    <mergeCell ref="X3:Z3"/>
    <mergeCell ref="AB6:AB9"/>
    <mergeCell ref="AC6:AC9"/>
    <mergeCell ref="AD6:AD9"/>
    <mergeCell ref="AE6:AE9"/>
    <mergeCell ref="A10:E10"/>
    <mergeCell ref="A11:E11"/>
    <mergeCell ref="V6:V9"/>
    <mergeCell ref="W6:W9"/>
    <mergeCell ref="X6:X9"/>
    <mergeCell ref="Y6:Y9"/>
    <mergeCell ref="Z6:Z9"/>
    <mergeCell ref="AA6:AA9"/>
    <mergeCell ref="P6:P9"/>
    <mergeCell ref="Q6:Q9"/>
    <mergeCell ref="R6:R9"/>
    <mergeCell ref="S6:S9"/>
    <mergeCell ref="T6:T9"/>
    <mergeCell ref="U6:U9"/>
    <mergeCell ref="J6:J9"/>
    <mergeCell ref="K6:K9"/>
    <mergeCell ref="L6:L9"/>
    <mergeCell ref="M6:M9"/>
    <mergeCell ref="N6:N9"/>
    <mergeCell ref="O6:O9"/>
    <mergeCell ref="A19:C19"/>
    <mergeCell ref="D19:E19"/>
    <mergeCell ref="A20:C20"/>
    <mergeCell ref="D20:E20"/>
    <mergeCell ref="A21:E21"/>
    <mergeCell ref="A22:C22"/>
    <mergeCell ref="D22:E22"/>
    <mergeCell ref="A12:E12"/>
    <mergeCell ref="A13:E13"/>
    <mergeCell ref="A14:E14"/>
    <mergeCell ref="A15:E15"/>
    <mergeCell ref="A16:AE17"/>
    <mergeCell ref="A18:E18"/>
    <mergeCell ref="A27:E27"/>
    <mergeCell ref="A28:C28"/>
    <mergeCell ref="D28:E28"/>
    <mergeCell ref="A29:E29"/>
    <mergeCell ref="A30:E30"/>
    <mergeCell ref="A31:AE32"/>
    <mergeCell ref="A23:E23"/>
    <mergeCell ref="A24:E24"/>
    <mergeCell ref="A25:C25"/>
    <mergeCell ref="D25:E25"/>
    <mergeCell ref="A26:C26"/>
    <mergeCell ref="D26:E26"/>
    <mergeCell ref="A37:C37"/>
    <mergeCell ref="D37:E37"/>
    <mergeCell ref="A38:E38"/>
    <mergeCell ref="A39:E39"/>
    <mergeCell ref="A40:C40"/>
    <mergeCell ref="D40:E40"/>
    <mergeCell ref="A33:E33"/>
    <mergeCell ref="A34:C34"/>
    <mergeCell ref="D34:E34"/>
    <mergeCell ref="A35:C35"/>
    <mergeCell ref="D35:E35"/>
    <mergeCell ref="A36:E36"/>
    <mergeCell ref="A45:E45"/>
    <mergeCell ref="A46:AE47"/>
    <mergeCell ref="A48:E48"/>
    <mergeCell ref="A49:C49"/>
    <mergeCell ref="D49:E49"/>
    <mergeCell ref="A50:C50"/>
    <mergeCell ref="D50:E50"/>
    <mergeCell ref="A41:C41"/>
    <mergeCell ref="D41:E41"/>
    <mergeCell ref="A42:E42"/>
    <mergeCell ref="A43:C43"/>
    <mergeCell ref="D43:E43"/>
    <mergeCell ref="A44:E44"/>
    <mergeCell ref="A56:C56"/>
    <mergeCell ref="D56:E56"/>
    <mergeCell ref="A57:E57"/>
    <mergeCell ref="A58:C58"/>
    <mergeCell ref="D58:E58"/>
    <mergeCell ref="A59:E59"/>
    <mergeCell ref="A51:E51"/>
    <mergeCell ref="A52:C52"/>
    <mergeCell ref="D52:E52"/>
    <mergeCell ref="A53:E53"/>
    <mergeCell ref="A54:E54"/>
    <mergeCell ref="A55:C55"/>
    <mergeCell ref="D55:E55"/>
    <mergeCell ref="A66:E66"/>
    <mergeCell ref="A67:C67"/>
    <mergeCell ref="D67:E67"/>
    <mergeCell ref="A68:E68"/>
    <mergeCell ref="A69:E69"/>
    <mergeCell ref="A70:C70"/>
    <mergeCell ref="D70:E70"/>
    <mergeCell ref="A60:E60"/>
    <mergeCell ref="A61:AE62"/>
    <mergeCell ref="A63:E63"/>
    <mergeCell ref="A64:C64"/>
    <mergeCell ref="D64:E64"/>
    <mergeCell ref="A65:C65"/>
    <mergeCell ref="D65:E65"/>
    <mergeCell ref="A75:E75"/>
    <mergeCell ref="A76:E76"/>
    <mergeCell ref="A77:E77"/>
    <mergeCell ref="A78:E78"/>
    <mergeCell ref="Q78:Z78"/>
    <mergeCell ref="A71:C71"/>
    <mergeCell ref="D71:E71"/>
    <mergeCell ref="A72:E72"/>
    <mergeCell ref="A73:C73"/>
    <mergeCell ref="D73:E73"/>
    <mergeCell ref="A74:E74"/>
  </mergeCells>
  <pageMargins left="0.7" right="0.7" top="0.75" bottom="0.75" header="0.3" footer="0.3"/>
  <pageSetup paperSize="9" scale="3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J78"/>
  <sheetViews>
    <sheetView topLeftCell="A4" zoomScale="55" zoomScaleNormal="55" workbookViewId="0">
      <selection activeCell="F10" sqref="F10"/>
    </sheetView>
  </sheetViews>
  <sheetFormatPr defaultColWidth="9.109375" defaultRowHeight="15.6" x14ac:dyDescent="0.3"/>
  <cols>
    <col min="1" max="1" width="7.109375" style="2" customWidth="1"/>
    <col min="2" max="2" width="6" style="2" customWidth="1"/>
    <col min="3" max="3" width="15.6640625" style="2" customWidth="1"/>
    <col min="4" max="4" width="4.109375" style="2" customWidth="1"/>
    <col min="5" max="5" width="6.44140625" style="2" customWidth="1"/>
    <col min="6" max="6" width="12.88671875" style="1" customWidth="1"/>
    <col min="7" max="7" width="11.5546875" style="1" customWidth="1"/>
    <col min="8" max="8" width="12.6640625" style="1" customWidth="1"/>
    <col min="9" max="9" width="14.44140625" style="1" customWidth="1"/>
    <col min="10" max="10" width="15.5546875" style="1" customWidth="1"/>
    <col min="11" max="11" width="16" style="1" customWidth="1"/>
    <col min="12" max="12" width="17" style="1" customWidth="1"/>
    <col min="13" max="13" width="14.33203125" style="1" customWidth="1"/>
    <col min="14" max="14" width="13.88671875" style="1" customWidth="1"/>
    <col min="15" max="15" width="16.109375" style="1" customWidth="1"/>
    <col min="16" max="16" width="15.88671875" style="1" customWidth="1"/>
    <col min="17" max="17" width="10.44140625" style="1" customWidth="1"/>
    <col min="18" max="18" width="12.6640625" style="1" customWidth="1"/>
    <col min="19" max="19" width="13.44140625" style="1" customWidth="1"/>
    <col min="20" max="20" width="14.5546875" style="1" customWidth="1"/>
    <col min="21" max="21" width="10.44140625" style="1" customWidth="1"/>
    <col min="22" max="22" width="13.33203125" style="1" customWidth="1"/>
    <col min="23" max="23" width="13" style="1" customWidth="1"/>
    <col min="24" max="24" width="14.5546875" style="1" customWidth="1"/>
    <col min="25" max="25" width="13" style="1" customWidth="1"/>
    <col min="26" max="26" width="12.5546875" style="1" customWidth="1"/>
    <col min="27" max="28" width="11.5546875" style="1" customWidth="1"/>
    <col min="29" max="29" width="13.109375" style="1" customWidth="1"/>
    <col min="30" max="30" width="12.109375" style="1" customWidth="1"/>
    <col min="31" max="31" width="12.33203125" style="1" customWidth="1"/>
    <col min="32" max="16384" width="9.109375" style="1"/>
  </cols>
  <sheetData>
    <row r="1" spans="1:32" ht="14.4" x14ac:dyDescent="0.3">
      <c r="A1" s="205" t="s">
        <v>0</v>
      </c>
      <c r="B1" s="205"/>
      <c r="C1" s="205"/>
      <c r="D1" s="205"/>
      <c r="E1" s="205"/>
      <c r="F1" s="205"/>
      <c r="W1" s="206" t="s">
        <v>1</v>
      </c>
      <c r="X1" s="206"/>
      <c r="Y1" s="206"/>
      <c r="Z1" s="206"/>
    </row>
    <row r="2" spans="1:32" ht="30.75" customHeight="1" thickBot="1" x14ac:dyDescent="0.35">
      <c r="E2" s="207" t="s">
        <v>2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178"/>
      <c r="W2" s="206" t="s">
        <v>3</v>
      </c>
      <c r="X2" s="206"/>
      <c r="Y2" s="177"/>
      <c r="Z2" s="5"/>
    </row>
    <row r="3" spans="1:32" ht="23.25" customHeight="1" thickBot="1" x14ac:dyDescent="0.35">
      <c r="A3" s="208" t="s">
        <v>4</v>
      </c>
      <c r="B3" s="209"/>
      <c r="C3" s="210"/>
      <c r="D3" s="176"/>
      <c r="E3" s="176"/>
      <c r="F3" s="7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9"/>
      <c r="X3" s="211" t="s">
        <v>5</v>
      </c>
      <c r="Y3" s="211"/>
      <c r="Z3" s="211"/>
      <c r="AA3" s="7"/>
      <c r="AB3" s="8"/>
      <c r="AC3" s="8"/>
      <c r="AD3" s="8"/>
      <c r="AE3" s="8"/>
    </row>
    <row r="4" spans="1:32" ht="25.5" customHeight="1" thickBot="1" x14ac:dyDescent="0.35">
      <c r="A4" s="10" t="s">
        <v>85</v>
      </c>
      <c r="B4" s="11" t="s">
        <v>85</v>
      </c>
      <c r="C4" s="12">
        <v>2019</v>
      </c>
      <c r="D4" s="176"/>
      <c r="E4" s="176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"/>
      <c r="AD4" s="8"/>
      <c r="AE4" s="8"/>
    </row>
    <row r="5" spans="1:32" s="21" customFormat="1" ht="39.75" customHeight="1" thickBot="1" x14ac:dyDescent="0.35">
      <c r="A5" s="182"/>
      <c r="B5" s="183"/>
      <c r="C5" s="183"/>
      <c r="D5" s="183"/>
      <c r="E5" s="184"/>
      <c r="F5" s="13" t="s">
        <v>8</v>
      </c>
      <c r="G5" s="14" t="s">
        <v>9</v>
      </c>
      <c r="H5" s="15" t="s">
        <v>10</v>
      </c>
      <c r="I5" s="14" t="s">
        <v>11</v>
      </c>
      <c r="J5" s="14" t="s">
        <v>12</v>
      </c>
      <c r="K5" s="14" t="s">
        <v>13</v>
      </c>
      <c r="L5" s="16" t="s">
        <v>14</v>
      </c>
      <c r="M5" s="17" t="s">
        <v>15</v>
      </c>
      <c r="N5" s="14" t="s">
        <v>16</v>
      </c>
      <c r="O5" s="14" t="s">
        <v>17</v>
      </c>
      <c r="P5" s="14" t="s">
        <v>18</v>
      </c>
      <c r="Q5" s="15"/>
      <c r="R5" s="15" t="s">
        <v>19</v>
      </c>
      <c r="S5" s="18" t="s">
        <v>20</v>
      </c>
      <c r="T5" s="14" t="s">
        <v>21</v>
      </c>
      <c r="U5" s="15"/>
      <c r="V5" s="14" t="s">
        <v>22</v>
      </c>
      <c r="W5" s="14" t="s">
        <v>23</v>
      </c>
      <c r="X5" s="14" t="s">
        <v>24</v>
      </c>
      <c r="Y5" s="14" t="s">
        <v>25</v>
      </c>
      <c r="Z5" s="14" t="s">
        <v>26</v>
      </c>
      <c r="AA5" s="14"/>
      <c r="AB5" s="19"/>
      <c r="AC5" s="14"/>
      <c r="AD5" s="14"/>
      <c r="AE5" s="20"/>
    </row>
    <row r="6" spans="1:32" s="22" customFormat="1" ht="21" customHeight="1" x14ac:dyDescent="0.3">
      <c r="A6" s="185"/>
      <c r="B6" s="186"/>
      <c r="C6" s="186"/>
      <c r="D6" s="186"/>
      <c r="E6" s="187"/>
      <c r="F6" s="194" t="s">
        <v>31</v>
      </c>
      <c r="G6" s="197" t="s">
        <v>32</v>
      </c>
      <c r="H6" s="199" t="s">
        <v>33</v>
      </c>
      <c r="I6" s="324" t="s">
        <v>95</v>
      </c>
      <c r="J6" s="233" t="s">
        <v>35</v>
      </c>
      <c r="K6" s="236" t="s">
        <v>36</v>
      </c>
      <c r="L6" s="323" t="s">
        <v>93</v>
      </c>
      <c r="M6" s="239" t="s">
        <v>38</v>
      </c>
      <c r="N6" s="240" t="s">
        <v>39</v>
      </c>
      <c r="O6" s="228" t="s">
        <v>40</v>
      </c>
      <c r="P6" s="228" t="s">
        <v>41</v>
      </c>
      <c r="Q6" s="230"/>
      <c r="R6" s="230" t="s">
        <v>42</v>
      </c>
      <c r="S6" s="203" t="s">
        <v>43</v>
      </c>
      <c r="T6" s="225" t="s">
        <v>44</v>
      </c>
      <c r="U6" s="227"/>
      <c r="V6" s="225" t="s">
        <v>45</v>
      </c>
      <c r="W6" s="225" t="s">
        <v>46</v>
      </c>
      <c r="X6" s="225" t="s">
        <v>47</v>
      </c>
      <c r="Y6" s="227" t="s">
        <v>48</v>
      </c>
      <c r="Z6" s="225" t="s">
        <v>49</v>
      </c>
      <c r="AA6" s="215"/>
      <c r="AB6" s="212"/>
      <c r="AC6" s="215"/>
      <c r="AD6" s="215"/>
      <c r="AE6" s="218"/>
    </row>
    <row r="7" spans="1:32" s="22" customFormat="1" ht="21" customHeight="1" x14ac:dyDescent="0.3">
      <c r="A7" s="188"/>
      <c r="B7" s="189"/>
      <c r="C7" s="189"/>
      <c r="D7" s="189"/>
      <c r="E7" s="190"/>
      <c r="F7" s="195"/>
      <c r="G7" s="197"/>
      <c r="H7" s="200"/>
      <c r="I7" s="203"/>
      <c r="J7" s="234"/>
      <c r="K7" s="237"/>
      <c r="L7" s="239"/>
      <c r="M7" s="239"/>
      <c r="N7" s="241"/>
      <c r="O7" s="228"/>
      <c r="P7" s="228"/>
      <c r="Q7" s="231"/>
      <c r="R7" s="231"/>
      <c r="S7" s="203"/>
      <c r="T7" s="225"/>
      <c r="U7" s="225"/>
      <c r="V7" s="225"/>
      <c r="W7" s="225"/>
      <c r="X7" s="225"/>
      <c r="Y7" s="225"/>
      <c r="Z7" s="225"/>
      <c r="AA7" s="216"/>
      <c r="AB7" s="213"/>
      <c r="AC7" s="216"/>
      <c r="AD7" s="216"/>
      <c r="AE7" s="219"/>
    </row>
    <row r="8" spans="1:32" s="22" customFormat="1" ht="15" customHeight="1" x14ac:dyDescent="0.3">
      <c r="A8" s="188"/>
      <c r="B8" s="189"/>
      <c r="C8" s="189"/>
      <c r="D8" s="189"/>
      <c r="E8" s="190"/>
      <c r="F8" s="195"/>
      <c r="G8" s="197"/>
      <c r="H8" s="200"/>
      <c r="I8" s="203"/>
      <c r="J8" s="234"/>
      <c r="K8" s="237"/>
      <c r="L8" s="239"/>
      <c r="M8" s="239"/>
      <c r="N8" s="241"/>
      <c r="O8" s="228"/>
      <c r="P8" s="228"/>
      <c r="Q8" s="231"/>
      <c r="R8" s="231"/>
      <c r="S8" s="203"/>
      <c r="T8" s="225"/>
      <c r="U8" s="225"/>
      <c r="V8" s="225"/>
      <c r="W8" s="225"/>
      <c r="X8" s="225"/>
      <c r="Y8" s="225"/>
      <c r="Z8" s="225"/>
      <c r="AA8" s="216"/>
      <c r="AB8" s="213"/>
      <c r="AC8" s="216"/>
      <c r="AD8" s="216"/>
      <c r="AE8" s="219"/>
    </row>
    <row r="9" spans="1:32" s="22" customFormat="1" ht="77.25" customHeight="1" thickBot="1" x14ac:dyDescent="0.35">
      <c r="A9" s="191"/>
      <c r="B9" s="192"/>
      <c r="C9" s="192"/>
      <c r="D9" s="192"/>
      <c r="E9" s="193"/>
      <c r="F9" s="196"/>
      <c r="G9" s="198"/>
      <c r="H9" s="201"/>
      <c r="I9" s="204"/>
      <c r="J9" s="235"/>
      <c r="K9" s="238"/>
      <c r="L9" s="239"/>
      <c r="M9" s="239"/>
      <c r="N9" s="242"/>
      <c r="O9" s="229"/>
      <c r="P9" s="229"/>
      <c r="Q9" s="232"/>
      <c r="R9" s="232"/>
      <c r="S9" s="203"/>
      <c r="T9" s="226"/>
      <c r="U9" s="226"/>
      <c r="V9" s="226"/>
      <c r="W9" s="226"/>
      <c r="X9" s="226"/>
      <c r="Y9" s="226"/>
      <c r="Z9" s="226"/>
      <c r="AA9" s="217"/>
      <c r="AB9" s="214"/>
      <c r="AC9" s="217"/>
      <c r="AD9" s="217"/>
      <c r="AE9" s="220"/>
    </row>
    <row r="10" spans="1:32" ht="36.75" customHeight="1" thickBot="1" x14ac:dyDescent="0.35">
      <c r="A10" s="191" t="s">
        <v>55</v>
      </c>
      <c r="B10" s="192"/>
      <c r="C10" s="192"/>
      <c r="D10" s="192"/>
      <c r="E10" s="193"/>
      <c r="F10" s="23">
        <f>'09.10.2019+ (10)'!F15</f>
        <v>1949</v>
      </c>
      <c r="G10" s="23">
        <f>'09.10.2019+ (10)'!G15</f>
        <v>765</v>
      </c>
      <c r="H10" s="23">
        <f>'09.10.2019+ (10)'!H15</f>
        <v>726</v>
      </c>
      <c r="I10" s="24">
        <f>'09.10.2019+ (10)'!I15</f>
        <v>609.47399999999993</v>
      </c>
      <c r="J10" s="24">
        <f>'09.10.2019+ (10)'!J15</f>
        <v>0</v>
      </c>
      <c r="K10" s="24">
        <f>'09.10.2019+ (10)'!K15</f>
        <v>-1.1368683772161603E-13</v>
      </c>
      <c r="L10" s="24">
        <f>'09.10.2019+ (10)'!L15</f>
        <v>5917.4999999999991</v>
      </c>
      <c r="M10" s="24">
        <f>'09.10.2019+ (10)'!M15</f>
        <v>0</v>
      </c>
      <c r="N10" s="24">
        <f>'09.10.2019+ (10)'!N15</f>
        <v>0</v>
      </c>
      <c r="O10" s="24">
        <f>'09.10.2019+ (10)'!O15</f>
        <v>1.4210854715202004E-14</v>
      </c>
      <c r="P10" s="24">
        <f>'09.10.2019+ (10)'!P15</f>
        <v>14109.856</v>
      </c>
      <c r="Q10" s="24">
        <f>'09.10.2019+ (10)'!Q15</f>
        <v>0</v>
      </c>
      <c r="R10" s="24">
        <f>'09.10.2019+ (10)'!R15</f>
        <v>0</v>
      </c>
      <c r="S10" s="24">
        <f>'09.10.2019+ (10)'!S15</f>
        <v>0</v>
      </c>
      <c r="T10" s="23">
        <f>'09.10.2019+ (10)'!T15</f>
        <v>13478</v>
      </c>
      <c r="U10" s="23">
        <f>'09.10.2019+ (10)'!U15</f>
        <v>0</v>
      </c>
      <c r="V10" s="23">
        <f>'09.10.2019+ (10)'!V15</f>
        <v>3175</v>
      </c>
      <c r="W10" s="23">
        <f>'09.10.2019+ (10)'!W15</f>
        <v>6717</v>
      </c>
      <c r="X10" s="23">
        <f>'09.10.2019+ (10)'!X15</f>
        <v>28773</v>
      </c>
      <c r="Y10" s="23">
        <f>'09.10.2019+ (10)'!Y15</f>
        <v>0</v>
      </c>
      <c r="Z10" s="23">
        <f>'09.10.2019+ (10)'!Z15</f>
        <v>31575</v>
      </c>
      <c r="AA10" s="23"/>
      <c r="AB10" s="23"/>
      <c r="AC10" s="23"/>
      <c r="AD10" s="23"/>
      <c r="AE10" s="23"/>
      <c r="AF10" s="23"/>
    </row>
    <row r="11" spans="1:32" ht="45.75" customHeight="1" x14ac:dyDescent="0.3">
      <c r="A11" s="221" t="s">
        <v>56</v>
      </c>
      <c r="B11" s="222"/>
      <c r="C11" s="223"/>
      <c r="D11" s="223"/>
      <c r="E11" s="224"/>
      <c r="F11" s="25">
        <v>750</v>
      </c>
      <c r="G11" s="26"/>
      <c r="H11" s="26"/>
      <c r="I11" s="27"/>
      <c r="J11" s="28"/>
      <c r="K11" s="27"/>
      <c r="L11" s="27"/>
      <c r="M11" s="29"/>
      <c r="N11" s="27"/>
      <c r="O11" s="30"/>
      <c r="P11" s="30"/>
      <c r="Q11" s="27"/>
      <c r="R11" s="27"/>
      <c r="S11" s="27"/>
      <c r="T11" s="26"/>
      <c r="U11" s="26"/>
      <c r="V11" s="26"/>
      <c r="W11" s="31"/>
      <c r="X11" s="31"/>
      <c r="Y11" s="31"/>
      <c r="Z11" s="32"/>
      <c r="AA11" s="33"/>
      <c r="AB11" s="34"/>
      <c r="AC11" s="35"/>
      <c r="AD11" s="35"/>
      <c r="AE11" s="35"/>
    </row>
    <row r="12" spans="1:32" ht="45.75" customHeight="1" x14ac:dyDescent="0.3">
      <c r="A12" s="254" t="s">
        <v>57</v>
      </c>
      <c r="B12" s="255"/>
      <c r="C12" s="255"/>
      <c r="D12" s="255"/>
      <c r="E12" s="256"/>
      <c r="F12" s="36">
        <f>F76</f>
        <v>0</v>
      </c>
      <c r="G12" s="36">
        <f>G76</f>
        <v>0</v>
      </c>
      <c r="H12" s="36">
        <f t="shared" ref="H12:Z12" si="0">H76</f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>L76</f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0"/>
        <v>2</v>
      </c>
      <c r="U12" s="36">
        <f t="shared" si="0"/>
        <v>0</v>
      </c>
      <c r="V12" s="36">
        <f t="shared" si="0"/>
        <v>0</v>
      </c>
      <c r="W12" s="36">
        <f t="shared" si="0"/>
        <v>0</v>
      </c>
      <c r="X12" s="36">
        <f>X76</f>
        <v>0</v>
      </c>
      <c r="Y12" s="36">
        <f t="shared" si="0"/>
        <v>0</v>
      </c>
      <c r="Z12" s="36">
        <f t="shared" si="0"/>
        <v>0</v>
      </c>
      <c r="AA12" s="37"/>
      <c r="AB12" s="38"/>
      <c r="AC12" s="39"/>
      <c r="AD12" s="39"/>
      <c r="AE12" s="39"/>
    </row>
    <row r="13" spans="1:32" s="43" customFormat="1" ht="45.75" customHeight="1" x14ac:dyDescent="0.3">
      <c r="A13" s="257" t="s">
        <v>58</v>
      </c>
      <c r="B13" s="258"/>
      <c r="C13" s="258"/>
      <c r="D13" s="258"/>
      <c r="E13" s="259"/>
      <c r="F13" s="40">
        <f>F45+F60+F30+F12</f>
        <v>227</v>
      </c>
      <c r="G13" s="40">
        <f>G45+G60+G30+G12</f>
        <v>0</v>
      </c>
      <c r="H13" s="41">
        <f>H45+H60+H30+H12</f>
        <v>0</v>
      </c>
      <c r="I13" s="42">
        <f>I45+I60+I30+I75</f>
        <v>45.4</v>
      </c>
      <c r="J13" s="42">
        <f t="shared" ref="J13:Z13" si="1">J45+J60+J30+J75</f>
        <v>0</v>
      </c>
      <c r="K13" s="42">
        <f>K45+K60+K30+K75</f>
        <v>0</v>
      </c>
      <c r="L13" s="42">
        <f t="shared" si="1"/>
        <v>489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>Q45+Q60+Q30+Q75</f>
        <v>0</v>
      </c>
      <c r="R13" s="42">
        <f t="shared" si="1"/>
        <v>0</v>
      </c>
      <c r="S13" s="42">
        <f t="shared" si="1"/>
        <v>0</v>
      </c>
      <c r="T13" s="41">
        <f t="shared" si="1"/>
        <v>1823</v>
      </c>
      <c r="U13" s="41">
        <f t="shared" si="1"/>
        <v>0</v>
      </c>
      <c r="V13" s="41">
        <f t="shared" si="1"/>
        <v>0</v>
      </c>
      <c r="W13" s="41">
        <f t="shared" si="1"/>
        <v>0</v>
      </c>
      <c r="X13" s="41">
        <f t="shared" si="1"/>
        <v>0</v>
      </c>
      <c r="Y13" s="41">
        <f t="shared" si="1"/>
        <v>0</v>
      </c>
      <c r="Z13" s="41">
        <f t="shared" si="1"/>
        <v>0</v>
      </c>
      <c r="AA13" s="42"/>
      <c r="AB13" s="42"/>
      <c r="AC13" s="42"/>
      <c r="AD13" s="42"/>
      <c r="AE13" s="42"/>
    </row>
    <row r="14" spans="1:32" ht="45.75" customHeight="1" x14ac:dyDescent="0.3">
      <c r="A14" s="254" t="s">
        <v>59</v>
      </c>
      <c r="B14" s="255"/>
      <c r="C14" s="255"/>
      <c r="D14" s="255"/>
      <c r="E14" s="256"/>
      <c r="F14" s="25">
        <f>F12+F13</f>
        <v>227</v>
      </c>
      <c r="G14" s="25">
        <f t="shared" ref="G14:Z14" si="2">G12+G13</f>
        <v>0</v>
      </c>
      <c r="H14" s="25">
        <f t="shared" si="2"/>
        <v>0</v>
      </c>
      <c r="I14" s="44">
        <f t="shared" si="2"/>
        <v>45.4</v>
      </c>
      <c r="J14" s="44">
        <f t="shared" si="2"/>
        <v>0</v>
      </c>
      <c r="K14" s="44">
        <f t="shared" si="2"/>
        <v>0</v>
      </c>
      <c r="L14" s="44">
        <f t="shared" si="2"/>
        <v>489</v>
      </c>
      <c r="M14" s="44">
        <f t="shared" si="2"/>
        <v>0</v>
      </c>
      <c r="N14" s="44">
        <f t="shared" si="2"/>
        <v>0</v>
      </c>
      <c r="O14" s="44">
        <f t="shared" si="2"/>
        <v>0</v>
      </c>
      <c r="P14" s="44">
        <f t="shared" si="2"/>
        <v>0</v>
      </c>
      <c r="Q14" s="44">
        <f t="shared" si="2"/>
        <v>0</v>
      </c>
      <c r="R14" s="44">
        <f t="shared" si="2"/>
        <v>0</v>
      </c>
      <c r="S14" s="44">
        <f t="shared" si="2"/>
        <v>0</v>
      </c>
      <c r="T14" s="25">
        <f t="shared" si="2"/>
        <v>1825</v>
      </c>
      <c r="U14" s="25">
        <f t="shared" si="2"/>
        <v>0</v>
      </c>
      <c r="V14" s="25">
        <f t="shared" si="2"/>
        <v>0</v>
      </c>
      <c r="W14" s="25">
        <f t="shared" si="2"/>
        <v>0</v>
      </c>
      <c r="X14" s="25">
        <f t="shared" si="2"/>
        <v>0</v>
      </c>
      <c r="Y14" s="25">
        <f t="shared" si="2"/>
        <v>0</v>
      </c>
      <c r="Z14" s="25">
        <f t="shared" si="2"/>
        <v>0</v>
      </c>
      <c r="AA14" s="25"/>
      <c r="AB14" s="25"/>
      <c r="AC14" s="25"/>
      <c r="AD14" s="25"/>
      <c r="AE14" s="25"/>
    </row>
    <row r="15" spans="1:32" ht="45.75" customHeight="1" thickBot="1" x14ac:dyDescent="0.35">
      <c r="A15" s="260" t="s">
        <v>60</v>
      </c>
      <c r="B15" s="261"/>
      <c r="C15" s="261"/>
      <c r="D15" s="261"/>
      <c r="E15" s="262"/>
      <c r="F15" s="45">
        <f>F10-F14+F11-F75</f>
        <v>2472</v>
      </c>
      <c r="G15" s="45">
        <f t="shared" ref="G15:H15" si="3">G10-G14+G11-G75</f>
        <v>765</v>
      </c>
      <c r="H15" s="45">
        <f t="shared" si="3"/>
        <v>726</v>
      </c>
      <c r="I15" s="46">
        <f t="shared" ref="I15:Z15" si="4">I10-I14+I11</f>
        <v>564.07399999999996</v>
      </c>
      <c r="J15" s="46">
        <f t="shared" si="4"/>
        <v>0</v>
      </c>
      <c r="K15" s="46">
        <f t="shared" si="4"/>
        <v>-1.1368683772161603E-13</v>
      </c>
      <c r="L15" s="46">
        <f t="shared" si="4"/>
        <v>5428.4999999999991</v>
      </c>
      <c r="M15" s="46">
        <f t="shared" si="4"/>
        <v>0</v>
      </c>
      <c r="N15" s="46">
        <f t="shared" si="4"/>
        <v>0</v>
      </c>
      <c r="O15" s="46">
        <f t="shared" si="4"/>
        <v>1.4210854715202004E-14</v>
      </c>
      <c r="P15" s="46">
        <f t="shared" si="4"/>
        <v>14109.856</v>
      </c>
      <c r="Q15" s="46">
        <f t="shared" si="4"/>
        <v>0</v>
      </c>
      <c r="R15" s="46">
        <f t="shared" si="4"/>
        <v>0</v>
      </c>
      <c r="S15" s="46">
        <f t="shared" si="4"/>
        <v>0</v>
      </c>
      <c r="T15" s="47">
        <f t="shared" si="4"/>
        <v>11653</v>
      </c>
      <c r="U15" s="47">
        <f t="shared" si="4"/>
        <v>0</v>
      </c>
      <c r="V15" s="47">
        <f t="shared" si="4"/>
        <v>3175</v>
      </c>
      <c r="W15" s="47">
        <f t="shared" si="4"/>
        <v>6717</v>
      </c>
      <c r="X15" s="47">
        <f t="shared" si="4"/>
        <v>28773</v>
      </c>
      <c r="Y15" s="47">
        <f t="shared" si="4"/>
        <v>0</v>
      </c>
      <c r="Z15" s="47">
        <f t="shared" si="4"/>
        <v>31575</v>
      </c>
      <c r="AA15" s="47"/>
      <c r="AB15" s="47"/>
      <c r="AC15" s="47"/>
      <c r="AD15" s="47"/>
      <c r="AE15" s="47"/>
    </row>
    <row r="16" spans="1:32" ht="15.75" customHeight="1" x14ac:dyDescent="0.3">
      <c r="A16" s="263" t="s">
        <v>61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5"/>
      <c r="AF16" s="8"/>
    </row>
    <row r="17" spans="1:36" ht="15.75" customHeight="1" thickBot="1" x14ac:dyDescent="0.3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8"/>
    </row>
    <row r="18" spans="1:36" ht="34.5" customHeight="1" thickBot="1" x14ac:dyDescent="0.35">
      <c r="A18" s="251" t="s">
        <v>62</v>
      </c>
      <c r="B18" s="252"/>
      <c r="C18" s="252"/>
      <c r="D18" s="252"/>
      <c r="E18" s="253"/>
      <c r="F18" s="48">
        <v>1</v>
      </c>
      <c r="G18" s="49"/>
      <c r="H18" s="49"/>
      <c r="I18" s="50">
        <v>0.2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  <c r="U18" s="51"/>
      <c r="V18" s="49"/>
      <c r="W18" s="49"/>
      <c r="X18" s="49"/>
      <c r="Y18" s="49"/>
      <c r="Z18" s="49"/>
      <c r="AA18" s="52"/>
      <c r="AB18" s="53"/>
      <c r="AC18" s="54"/>
      <c r="AD18" s="54"/>
      <c r="AE18" s="55"/>
    </row>
    <row r="19" spans="1:36" ht="20.100000000000001" customHeight="1" thickBot="1" x14ac:dyDescent="0.35">
      <c r="A19" s="243" t="s">
        <v>63</v>
      </c>
      <c r="B19" s="244"/>
      <c r="C19" s="245"/>
      <c r="D19" s="246" t="s">
        <v>64</v>
      </c>
      <c r="E19" s="247"/>
      <c r="F19" s="56"/>
      <c r="G19" s="57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9"/>
      <c r="V19" s="57"/>
      <c r="W19" s="57"/>
      <c r="X19" s="57"/>
      <c r="Y19" s="57"/>
      <c r="Z19" s="57"/>
      <c r="AA19" s="58"/>
      <c r="AB19" s="60"/>
      <c r="AC19" s="61"/>
      <c r="AD19" s="61"/>
      <c r="AE19" s="62"/>
    </row>
    <row r="20" spans="1:36" ht="34.5" customHeight="1" thickBot="1" x14ac:dyDescent="0.35">
      <c r="A20" s="248"/>
      <c r="B20" s="249"/>
      <c r="C20" s="250"/>
      <c r="D20" s="248"/>
      <c r="E20" s="250"/>
      <c r="F20" s="63">
        <f>ROUND(F18*$D$20,3)</f>
        <v>0</v>
      </c>
      <c r="G20" s="63">
        <f>ROUND(G18*$D$20,3)</f>
        <v>0</v>
      </c>
      <c r="H20" s="63">
        <f t="shared" ref="H20:Z20" si="5">ROUND(H18*$D$20,3)</f>
        <v>0</v>
      </c>
      <c r="I20" s="64">
        <f t="shared" si="5"/>
        <v>0</v>
      </c>
      <c r="J20" s="64">
        <f t="shared" si="5"/>
        <v>0</v>
      </c>
      <c r="K20" s="64">
        <f t="shared" si="5"/>
        <v>0</v>
      </c>
      <c r="L20" s="64">
        <f t="shared" si="5"/>
        <v>0</v>
      </c>
      <c r="M20" s="64">
        <f t="shared" si="5"/>
        <v>0</v>
      </c>
      <c r="N20" s="64">
        <f t="shared" si="5"/>
        <v>0</v>
      </c>
      <c r="O20" s="64">
        <f t="shared" si="5"/>
        <v>0</v>
      </c>
      <c r="P20" s="64">
        <f t="shared" si="5"/>
        <v>0</v>
      </c>
      <c r="Q20" s="64">
        <f t="shared" si="5"/>
        <v>0</v>
      </c>
      <c r="R20" s="64">
        <f t="shared" si="5"/>
        <v>0</v>
      </c>
      <c r="S20" s="64">
        <f t="shared" si="5"/>
        <v>0</v>
      </c>
      <c r="T20" s="65">
        <f t="shared" si="5"/>
        <v>0</v>
      </c>
      <c r="U20" s="65">
        <f t="shared" si="5"/>
        <v>0</v>
      </c>
      <c r="V20" s="63">
        <f t="shared" si="5"/>
        <v>0</v>
      </c>
      <c r="W20" s="63">
        <f t="shared" si="5"/>
        <v>0</v>
      </c>
      <c r="X20" s="63">
        <f t="shared" si="5"/>
        <v>0</v>
      </c>
      <c r="Y20" s="63">
        <f t="shared" si="5"/>
        <v>0</v>
      </c>
      <c r="Z20" s="63">
        <f t="shared" si="5"/>
        <v>0</v>
      </c>
      <c r="AA20" s="58"/>
      <c r="AB20" s="60"/>
      <c r="AC20" s="61"/>
      <c r="AD20" s="61"/>
      <c r="AE20" s="62" t="s">
        <v>65</v>
      </c>
    </row>
    <row r="21" spans="1:36" ht="20.100000000000001" customHeight="1" thickBot="1" x14ac:dyDescent="0.35">
      <c r="A21" s="251" t="s">
        <v>62</v>
      </c>
      <c r="B21" s="252"/>
      <c r="C21" s="252"/>
      <c r="D21" s="252"/>
      <c r="E21" s="253"/>
      <c r="F21" s="66">
        <v>1</v>
      </c>
      <c r="G21" s="67"/>
      <c r="H21" s="67"/>
      <c r="I21" s="68">
        <v>0.2</v>
      </c>
      <c r="J21" s="68"/>
      <c r="K21" s="68"/>
      <c r="L21" s="68">
        <v>2.2000000000000002</v>
      </c>
      <c r="M21" s="68"/>
      <c r="N21" s="68"/>
      <c r="O21" s="68"/>
      <c r="P21" s="68"/>
      <c r="Q21" s="68"/>
      <c r="R21" s="68"/>
      <c r="S21" s="68"/>
      <c r="T21" s="69">
        <v>7</v>
      </c>
      <c r="U21" s="69"/>
      <c r="V21" s="67"/>
      <c r="W21" s="67"/>
      <c r="X21" s="67"/>
      <c r="Y21" s="67"/>
      <c r="Z21" s="67"/>
      <c r="AA21" s="52"/>
      <c r="AB21" s="53"/>
      <c r="AC21" s="54"/>
      <c r="AD21" s="54"/>
      <c r="AE21" s="55"/>
    </row>
    <row r="22" spans="1:36" ht="33.75" customHeight="1" thickBot="1" x14ac:dyDescent="0.35">
      <c r="A22" s="248" t="s">
        <v>90</v>
      </c>
      <c r="B22" s="249"/>
      <c r="C22" s="250"/>
      <c r="D22" s="249">
        <v>49</v>
      </c>
      <c r="E22" s="250"/>
      <c r="F22" s="57">
        <f>ROUND(F21*$D$22,3)</f>
        <v>49</v>
      </c>
      <c r="G22" s="57">
        <f t="shared" ref="G22:Z22" si="6">ROUND(G21*$D$22,3)</f>
        <v>0</v>
      </c>
      <c r="H22" s="57">
        <f t="shared" si="6"/>
        <v>0</v>
      </c>
      <c r="I22" s="70">
        <f t="shared" si="6"/>
        <v>9.8000000000000007</v>
      </c>
      <c r="J22" s="70">
        <f t="shared" si="6"/>
        <v>0</v>
      </c>
      <c r="K22" s="70">
        <f t="shared" si="6"/>
        <v>0</v>
      </c>
      <c r="L22" s="70">
        <f t="shared" si="6"/>
        <v>107.8</v>
      </c>
      <c r="M22" s="70">
        <f t="shared" si="6"/>
        <v>0</v>
      </c>
      <c r="N22" s="70">
        <f t="shared" si="6"/>
        <v>0</v>
      </c>
      <c r="O22" s="70">
        <f>ROUND(O21*$D$22,3)</f>
        <v>0</v>
      </c>
      <c r="P22" s="70">
        <f t="shared" si="6"/>
        <v>0</v>
      </c>
      <c r="Q22" s="70">
        <f t="shared" si="6"/>
        <v>0</v>
      </c>
      <c r="R22" s="70">
        <f t="shared" si="6"/>
        <v>0</v>
      </c>
      <c r="S22" s="70">
        <f t="shared" si="6"/>
        <v>0</v>
      </c>
      <c r="T22" s="59">
        <f t="shared" si="6"/>
        <v>343</v>
      </c>
      <c r="U22" s="59">
        <f t="shared" si="6"/>
        <v>0</v>
      </c>
      <c r="V22" s="57">
        <f t="shared" si="6"/>
        <v>0</v>
      </c>
      <c r="W22" s="57">
        <f t="shared" si="6"/>
        <v>0</v>
      </c>
      <c r="X22" s="57">
        <f t="shared" si="6"/>
        <v>0</v>
      </c>
      <c r="Y22" s="57">
        <f t="shared" si="6"/>
        <v>0</v>
      </c>
      <c r="Z22" s="57">
        <f t="shared" si="6"/>
        <v>0</v>
      </c>
      <c r="AA22" s="58"/>
      <c r="AB22" s="60"/>
      <c r="AC22" s="61"/>
      <c r="AD22" s="61"/>
      <c r="AE22" s="62"/>
    </row>
    <row r="23" spans="1:36" ht="36" customHeight="1" thickBot="1" x14ac:dyDescent="0.35">
      <c r="A23" s="274" t="s">
        <v>67</v>
      </c>
      <c r="B23" s="275"/>
      <c r="C23" s="275"/>
      <c r="D23" s="275"/>
      <c r="E23" s="283"/>
      <c r="F23" s="71">
        <f>F20+F22</f>
        <v>49</v>
      </c>
      <c r="G23" s="71">
        <f t="shared" ref="G23:Z23" si="7">G20+G22</f>
        <v>0</v>
      </c>
      <c r="H23" s="71">
        <f t="shared" si="7"/>
        <v>0</v>
      </c>
      <c r="I23" s="72">
        <f t="shared" si="7"/>
        <v>9.8000000000000007</v>
      </c>
      <c r="J23" s="72">
        <f t="shared" si="7"/>
        <v>0</v>
      </c>
      <c r="K23" s="72">
        <f t="shared" si="7"/>
        <v>0</v>
      </c>
      <c r="L23" s="72">
        <f t="shared" si="7"/>
        <v>107.8</v>
      </c>
      <c r="M23" s="72">
        <f t="shared" si="7"/>
        <v>0</v>
      </c>
      <c r="N23" s="72">
        <f t="shared" si="7"/>
        <v>0</v>
      </c>
      <c r="O23" s="72">
        <f t="shared" si="7"/>
        <v>0</v>
      </c>
      <c r="P23" s="72">
        <f t="shared" si="7"/>
        <v>0</v>
      </c>
      <c r="Q23" s="72">
        <f t="shared" si="7"/>
        <v>0</v>
      </c>
      <c r="R23" s="72">
        <f t="shared" si="7"/>
        <v>0</v>
      </c>
      <c r="S23" s="72">
        <f t="shared" si="7"/>
        <v>0</v>
      </c>
      <c r="T23" s="71">
        <f t="shared" si="7"/>
        <v>343</v>
      </c>
      <c r="U23" s="71">
        <f t="shared" si="7"/>
        <v>0</v>
      </c>
      <c r="V23" s="71">
        <f t="shared" si="7"/>
        <v>0</v>
      </c>
      <c r="W23" s="71">
        <f t="shared" si="7"/>
        <v>0</v>
      </c>
      <c r="X23" s="71">
        <f t="shared" si="7"/>
        <v>0</v>
      </c>
      <c r="Y23" s="71">
        <f t="shared" si="7"/>
        <v>0</v>
      </c>
      <c r="Z23" s="71">
        <f t="shared" si="7"/>
        <v>0</v>
      </c>
      <c r="AA23" s="58"/>
      <c r="AB23" s="60"/>
      <c r="AC23" s="61"/>
      <c r="AD23" s="61"/>
      <c r="AE23" s="62"/>
    </row>
    <row r="24" spans="1:36" ht="27" customHeight="1" thickBot="1" x14ac:dyDescent="0.35">
      <c r="A24" s="251" t="s">
        <v>62</v>
      </c>
      <c r="B24" s="252"/>
      <c r="C24" s="252"/>
      <c r="D24" s="252"/>
      <c r="E24" s="253"/>
      <c r="F24" s="73">
        <v>1</v>
      </c>
      <c r="G24" s="74"/>
      <c r="H24" s="74"/>
      <c r="I24" s="75">
        <v>0.2</v>
      </c>
      <c r="J24" s="75"/>
      <c r="K24" s="75"/>
      <c r="L24" s="75">
        <v>2.2000000000000002</v>
      </c>
      <c r="M24" s="75"/>
      <c r="N24" s="75"/>
      <c r="O24" s="75"/>
      <c r="P24" s="75"/>
      <c r="Q24" s="75"/>
      <c r="R24" s="75"/>
      <c r="S24" s="75"/>
      <c r="T24" s="76">
        <v>7</v>
      </c>
      <c r="U24" s="76"/>
      <c r="V24" s="74"/>
      <c r="W24" s="74"/>
      <c r="X24" s="74"/>
      <c r="Y24" s="74"/>
      <c r="Z24" s="74"/>
      <c r="AA24" s="77"/>
      <c r="AB24" s="78"/>
      <c r="AC24" s="79"/>
      <c r="AD24" s="79"/>
      <c r="AE24" s="80"/>
    </row>
    <row r="25" spans="1:36" ht="25.5" customHeight="1" thickBot="1" x14ac:dyDescent="0.35">
      <c r="A25" s="243" t="s">
        <v>63</v>
      </c>
      <c r="B25" s="244"/>
      <c r="C25" s="245"/>
      <c r="D25" s="246" t="s">
        <v>68</v>
      </c>
      <c r="E25" s="247"/>
      <c r="F25" s="81"/>
      <c r="G25" s="82"/>
      <c r="H25" s="82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4"/>
      <c r="U25" s="84"/>
      <c r="V25" s="82"/>
      <c r="W25" s="82"/>
      <c r="X25" s="82"/>
      <c r="Y25" s="82"/>
      <c r="Z25" s="82"/>
      <c r="AA25" s="83"/>
      <c r="AB25" s="85"/>
      <c r="AC25" s="86"/>
      <c r="AD25" s="86"/>
      <c r="AE25" s="87"/>
    </row>
    <row r="26" spans="1:36" ht="30.75" customHeight="1" thickBot="1" x14ac:dyDescent="0.35">
      <c r="A26" s="248" t="s">
        <v>91</v>
      </c>
      <c r="B26" s="249"/>
      <c r="C26" s="250"/>
      <c r="D26" s="248">
        <v>48</v>
      </c>
      <c r="E26" s="250"/>
      <c r="F26" s="88">
        <f t="shared" ref="F26:Z26" si="8">ROUND(F24*$D$26,3)</f>
        <v>48</v>
      </c>
      <c r="G26" s="88">
        <f t="shared" si="8"/>
        <v>0</v>
      </c>
      <c r="H26" s="88">
        <f t="shared" si="8"/>
        <v>0</v>
      </c>
      <c r="I26" s="89">
        <f t="shared" si="8"/>
        <v>9.6</v>
      </c>
      <c r="J26" s="89">
        <f t="shared" si="8"/>
        <v>0</v>
      </c>
      <c r="K26" s="89">
        <f t="shared" si="8"/>
        <v>0</v>
      </c>
      <c r="L26" s="89">
        <f t="shared" si="8"/>
        <v>105.6</v>
      </c>
      <c r="M26" s="89">
        <f t="shared" si="8"/>
        <v>0</v>
      </c>
      <c r="N26" s="89">
        <f t="shared" si="8"/>
        <v>0</v>
      </c>
      <c r="O26" s="89">
        <f t="shared" si="8"/>
        <v>0</v>
      </c>
      <c r="P26" s="89">
        <f t="shared" si="8"/>
        <v>0</v>
      </c>
      <c r="Q26" s="89">
        <f t="shared" si="8"/>
        <v>0</v>
      </c>
      <c r="R26" s="89">
        <f t="shared" si="8"/>
        <v>0</v>
      </c>
      <c r="S26" s="89">
        <f t="shared" si="8"/>
        <v>0</v>
      </c>
      <c r="T26" s="90">
        <f t="shared" si="8"/>
        <v>336</v>
      </c>
      <c r="U26" s="90">
        <f t="shared" si="8"/>
        <v>0</v>
      </c>
      <c r="V26" s="88">
        <f t="shared" si="8"/>
        <v>0</v>
      </c>
      <c r="W26" s="88">
        <f t="shared" si="8"/>
        <v>0</v>
      </c>
      <c r="X26" s="88">
        <f t="shared" si="8"/>
        <v>0</v>
      </c>
      <c r="Y26" s="88">
        <f t="shared" si="8"/>
        <v>0</v>
      </c>
      <c r="Z26" s="88">
        <f t="shared" si="8"/>
        <v>0</v>
      </c>
      <c r="AA26" s="91"/>
      <c r="AB26" s="92"/>
      <c r="AC26" s="93"/>
      <c r="AD26" s="93"/>
      <c r="AE26" s="94"/>
    </row>
    <row r="27" spans="1:36" ht="24" customHeight="1" thickBot="1" x14ac:dyDescent="0.35">
      <c r="A27" s="251" t="s">
        <v>62</v>
      </c>
      <c r="B27" s="252"/>
      <c r="C27" s="252"/>
      <c r="D27" s="252"/>
      <c r="E27" s="253"/>
      <c r="F27" s="66"/>
      <c r="G27" s="67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9"/>
      <c r="U27" s="69"/>
      <c r="V27" s="67"/>
      <c r="W27" s="67"/>
      <c r="X27" s="67"/>
      <c r="Y27" s="67"/>
      <c r="Z27" s="67"/>
      <c r="AA27" s="52"/>
      <c r="AB27" s="53"/>
      <c r="AC27" s="54"/>
      <c r="AD27" s="54"/>
      <c r="AE27" s="55"/>
    </row>
    <row r="28" spans="1:36" ht="25.5" customHeight="1" thickBot="1" x14ac:dyDescent="0.35">
      <c r="A28" s="269"/>
      <c r="B28" s="270"/>
      <c r="C28" s="271"/>
      <c r="D28" s="272"/>
      <c r="E28" s="273"/>
      <c r="F28" s="88">
        <f>ROUND(F27*$D$28,3)</f>
        <v>0</v>
      </c>
      <c r="G28" s="88">
        <f t="shared" ref="G28:Z28" si="9">ROUND(G27*$D$28,3)</f>
        <v>0</v>
      </c>
      <c r="H28" s="88">
        <f t="shared" si="9"/>
        <v>0</v>
      </c>
      <c r="I28" s="89">
        <f>ROUND(I27*$D$28,3)</f>
        <v>0</v>
      </c>
      <c r="J28" s="89">
        <f t="shared" si="9"/>
        <v>0</v>
      </c>
      <c r="K28" s="89">
        <f t="shared" si="9"/>
        <v>0</v>
      </c>
      <c r="L28" s="89">
        <f t="shared" si="9"/>
        <v>0</v>
      </c>
      <c r="M28" s="89">
        <f t="shared" si="9"/>
        <v>0</v>
      </c>
      <c r="N28" s="89">
        <f t="shared" si="9"/>
        <v>0</v>
      </c>
      <c r="O28" s="89">
        <f t="shared" si="9"/>
        <v>0</v>
      </c>
      <c r="P28" s="89">
        <f t="shared" si="9"/>
        <v>0</v>
      </c>
      <c r="Q28" s="89">
        <f t="shared" si="9"/>
        <v>0</v>
      </c>
      <c r="R28" s="89">
        <f t="shared" si="9"/>
        <v>0</v>
      </c>
      <c r="S28" s="89">
        <f t="shared" si="9"/>
        <v>0</v>
      </c>
      <c r="T28" s="90">
        <f t="shared" si="9"/>
        <v>0</v>
      </c>
      <c r="U28" s="90">
        <f t="shared" si="9"/>
        <v>0</v>
      </c>
      <c r="V28" s="88">
        <f t="shared" si="9"/>
        <v>0</v>
      </c>
      <c r="W28" s="88">
        <f t="shared" si="9"/>
        <v>0</v>
      </c>
      <c r="X28" s="88">
        <f t="shared" si="9"/>
        <v>0</v>
      </c>
      <c r="Y28" s="88"/>
      <c r="Z28" s="88">
        <f t="shared" si="9"/>
        <v>0</v>
      </c>
      <c r="AA28" s="58"/>
      <c r="AB28" s="60"/>
      <c r="AC28" s="61"/>
      <c r="AD28" s="61"/>
      <c r="AE28" s="62"/>
    </row>
    <row r="29" spans="1:36" ht="30" customHeight="1" thickBot="1" x14ac:dyDescent="0.35">
      <c r="A29" s="274" t="s">
        <v>69</v>
      </c>
      <c r="B29" s="275"/>
      <c r="C29" s="275"/>
      <c r="D29" s="275"/>
      <c r="E29" s="275"/>
      <c r="F29" s="95">
        <f>F26+F28</f>
        <v>48</v>
      </c>
      <c r="G29" s="95">
        <f t="shared" ref="G29:Y29" si="10">G26+G28</f>
        <v>0</v>
      </c>
      <c r="H29" s="95">
        <f t="shared" si="10"/>
        <v>0</v>
      </c>
      <c r="I29" s="96">
        <f t="shared" si="10"/>
        <v>9.6</v>
      </c>
      <c r="J29" s="96">
        <f t="shared" si="10"/>
        <v>0</v>
      </c>
      <c r="K29" s="96">
        <f t="shared" si="10"/>
        <v>0</v>
      </c>
      <c r="L29" s="96">
        <f t="shared" si="10"/>
        <v>105.6</v>
      </c>
      <c r="M29" s="96">
        <f t="shared" si="10"/>
        <v>0</v>
      </c>
      <c r="N29" s="96">
        <f t="shared" si="10"/>
        <v>0</v>
      </c>
      <c r="O29" s="96">
        <f t="shared" si="10"/>
        <v>0</v>
      </c>
      <c r="P29" s="96">
        <f t="shared" si="10"/>
        <v>0</v>
      </c>
      <c r="Q29" s="96">
        <f t="shared" si="10"/>
        <v>0</v>
      </c>
      <c r="R29" s="96">
        <f t="shared" si="10"/>
        <v>0</v>
      </c>
      <c r="S29" s="96">
        <f t="shared" si="10"/>
        <v>0</v>
      </c>
      <c r="T29" s="95">
        <f t="shared" si="10"/>
        <v>336</v>
      </c>
      <c r="U29" s="95">
        <f t="shared" si="10"/>
        <v>0</v>
      </c>
      <c r="V29" s="95">
        <f t="shared" si="10"/>
        <v>0</v>
      </c>
      <c r="W29" s="95">
        <f t="shared" si="10"/>
        <v>0</v>
      </c>
      <c r="X29" s="95">
        <f t="shared" si="10"/>
        <v>0</v>
      </c>
      <c r="Y29" s="95">
        <f t="shared" si="10"/>
        <v>0</v>
      </c>
      <c r="Z29" s="95">
        <f>Z26+Z28</f>
        <v>0</v>
      </c>
      <c r="AA29" s="58"/>
      <c r="AB29" s="58"/>
      <c r="AC29" s="61"/>
      <c r="AD29" s="61"/>
      <c r="AE29" s="62"/>
    </row>
    <row r="30" spans="1:36" ht="27.75" customHeight="1" thickBot="1" x14ac:dyDescent="0.35">
      <c r="A30" s="276" t="s">
        <v>70</v>
      </c>
      <c r="B30" s="277"/>
      <c r="C30" s="277"/>
      <c r="D30" s="277"/>
      <c r="E30" s="277"/>
      <c r="F30" s="97">
        <f>F23+F29</f>
        <v>97</v>
      </c>
      <c r="G30" s="97">
        <f t="shared" ref="G30:Z30" si="11">G23+G29</f>
        <v>0</v>
      </c>
      <c r="H30" s="97">
        <f t="shared" si="11"/>
        <v>0</v>
      </c>
      <c r="I30" s="98">
        <f t="shared" si="11"/>
        <v>19.399999999999999</v>
      </c>
      <c r="J30" s="98">
        <f t="shared" si="11"/>
        <v>0</v>
      </c>
      <c r="K30" s="98">
        <f t="shared" si="11"/>
        <v>0</v>
      </c>
      <c r="L30" s="98">
        <f t="shared" si="11"/>
        <v>213.39999999999998</v>
      </c>
      <c r="M30" s="98">
        <f t="shared" si="11"/>
        <v>0</v>
      </c>
      <c r="N30" s="98">
        <f t="shared" si="11"/>
        <v>0</v>
      </c>
      <c r="O30" s="98">
        <f t="shared" si="11"/>
        <v>0</v>
      </c>
      <c r="P30" s="98">
        <f t="shared" si="11"/>
        <v>0</v>
      </c>
      <c r="Q30" s="98">
        <f t="shared" si="11"/>
        <v>0</v>
      </c>
      <c r="R30" s="98">
        <f t="shared" si="11"/>
        <v>0</v>
      </c>
      <c r="S30" s="98">
        <f t="shared" si="11"/>
        <v>0</v>
      </c>
      <c r="T30" s="97">
        <f t="shared" si="11"/>
        <v>679</v>
      </c>
      <c r="U30" s="97">
        <f t="shared" si="11"/>
        <v>0</v>
      </c>
      <c r="V30" s="97">
        <f t="shared" si="11"/>
        <v>0</v>
      </c>
      <c r="W30" s="97">
        <f t="shared" si="11"/>
        <v>0</v>
      </c>
      <c r="X30" s="97">
        <f t="shared" si="11"/>
        <v>0</v>
      </c>
      <c r="Y30" s="97">
        <f t="shared" si="11"/>
        <v>0</v>
      </c>
      <c r="Z30" s="97">
        <f t="shared" si="11"/>
        <v>0</v>
      </c>
      <c r="AA30" s="86"/>
      <c r="AB30" s="86"/>
      <c r="AC30" s="86"/>
      <c r="AD30" s="86"/>
      <c r="AE30" s="87"/>
    </row>
    <row r="31" spans="1:36" ht="10.5" customHeight="1" x14ac:dyDescent="0.3">
      <c r="A31" s="263" t="s">
        <v>71</v>
      </c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9"/>
    </row>
    <row r="32" spans="1:36" ht="21.75" customHeight="1" thickBot="1" x14ac:dyDescent="0.35">
      <c r="A32" s="280"/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2"/>
      <c r="AF32" s="8"/>
      <c r="AG32" s="8"/>
      <c r="AH32" s="8"/>
      <c r="AI32" s="8"/>
      <c r="AJ32" s="8"/>
    </row>
    <row r="33" spans="1:36" ht="32.25" customHeight="1" thickBot="1" x14ac:dyDescent="0.35">
      <c r="A33" s="251" t="s">
        <v>62</v>
      </c>
      <c r="B33" s="252"/>
      <c r="C33" s="252"/>
      <c r="D33" s="252"/>
      <c r="E33" s="253"/>
      <c r="F33" s="99">
        <v>1</v>
      </c>
      <c r="G33" s="74"/>
      <c r="H33" s="100"/>
      <c r="I33" s="75">
        <v>0.2</v>
      </c>
      <c r="J33" s="75"/>
      <c r="K33" s="75"/>
      <c r="L33" s="75">
        <v>2</v>
      </c>
      <c r="M33" s="75"/>
      <c r="N33" s="75"/>
      <c r="O33" s="75"/>
      <c r="P33" s="75"/>
      <c r="Q33" s="75"/>
      <c r="R33" s="75"/>
      <c r="S33" s="75"/>
      <c r="T33" s="74">
        <v>10</v>
      </c>
      <c r="U33" s="74"/>
      <c r="V33" s="74"/>
      <c r="W33" s="74"/>
      <c r="X33" s="74"/>
      <c r="Y33" s="74"/>
      <c r="Z33" s="74"/>
      <c r="AA33" s="77"/>
      <c r="AB33" s="78"/>
      <c r="AC33" s="79"/>
      <c r="AD33" s="79"/>
      <c r="AE33" s="80"/>
      <c r="AF33" s="101"/>
      <c r="AG33" s="8"/>
      <c r="AH33" s="8"/>
      <c r="AI33" s="8"/>
      <c r="AJ33" s="8"/>
    </row>
    <row r="34" spans="1:36" ht="21" customHeight="1" thickBot="1" x14ac:dyDescent="0.35">
      <c r="A34" s="243" t="s">
        <v>63</v>
      </c>
      <c r="B34" s="244"/>
      <c r="C34" s="245"/>
      <c r="D34" s="246" t="s">
        <v>64</v>
      </c>
      <c r="E34" s="247"/>
      <c r="F34" s="102"/>
      <c r="G34" s="57"/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7"/>
      <c r="U34" s="57"/>
      <c r="V34" s="57"/>
      <c r="W34" s="57"/>
      <c r="X34" s="57"/>
      <c r="Y34" s="57"/>
      <c r="Z34" s="57"/>
      <c r="AA34" s="58"/>
      <c r="AB34" s="60"/>
      <c r="AC34" s="61"/>
      <c r="AD34" s="61"/>
      <c r="AE34" s="62"/>
      <c r="AF34" s="101"/>
      <c r="AG34" s="8"/>
      <c r="AH34" s="8"/>
      <c r="AI34" s="8"/>
      <c r="AJ34" s="8"/>
    </row>
    <row r="35" spans="1:36" ht="30.75" customHeight="1" thickBot="1" x14ac:dyDescent="0.35">
      <c r="A35" s="248" t="s">
        <v>72</v>
      </c>
      <c r="B35" s="249"/>
      <c r="C35" s="250"/>
      <c r="D35" s="249">
        <v>26</v>
      </c>
      <c r="E35" s="250"/>
      <c r="F35" s="57">
        <f>ROUND(F33*$D$35,3)</f>
        <v>26</v>
      </c>
      <c r="G35" s="57">
        <f t="shared" ref="G35:Z35" si="12">ROUND(G33*$D$35,3)</f>
        <v>0</v>
      </c>
      <c r="H35" s="57">
        <f t="shared" si="12"/>
        <v>0</v>
      </c>
      <c r="I35" s="70">
        <f t="shared" si="12"/>
        <v>5.2</v>
      </c>
      <c r="J35" s="70">
        <f t="shared" si="12"/>
        <v>0</v>
      </c>
      <c r="K35" s="70">
        <f t="shared" si="12"/>
        <v>0</v>
      </c>
      <c r="L35" s="70">
        <f t="shared" si="12"/>
        <v>52</v>
      </c>
      <c r="M35" s="70">
        <f t="shared" si="12"/>
        <v>0</v>
      </c>
      <c r="N35" s="70">
        <f t="shared" si="12"/>
        <v>0</v>
      </c>
      <c r="O35" s="70">
        <f t="shared" si="12"/>
        <v>0</v>
      </c>
      <c r="P35" s="70">
        <f t="shared" si="12"/>
        <v>0</v>
      </c>
      <c r="Q35" s="70">
        <f t="shared" si="12"/>
        <v>0</v>
      </c>
      <c r="R35" s="70">
        <f t="shared" si="12"/>
        <v>0</v>
      </c>
      <c r="S35" s="70">
        <f t="shared" si="12"/>
        <v>0</v>
      </c>
      <c r="T35" s="57">
        <f t="shared" si="12"/>
        <v>260</v>
      </c>
      <c r="U35" s="57">
        <f t="shared" si="12"/>
        <v>0</v>
      </c>
      <c r="V35" s="57">
        <f t="shared" si="12"/>
        <v>0</v>
      </c>
      <c r="W35" s="57">
        <f t="shared" si="12"/>
        <v>0</v>
      </c>
      <c r="X35" s="57">
        <f t="shared" si="12"/>
        <v>0</v>
      </c>
      <c r="Y35" s="57">
        <f t="shared" si="12"/>
        <v>0</v>
      </c>
      <c r="Z35" s="57">
        <f t="shared" si="12"/>
        <v>0</v>
      </c>
      <c r="AA35" s="58"/>
      <c r="AB35" s="60"/>
      <c r="AC35" s="61"/>
      <c r="AD35" s="61"/>
      <c r="AE35" s="62" t="s">
        <v>65</v>
      </c>
      <c r="AF35" s="101"/>
      <c r="AG35" s="8"/>
      <c r="AH35" s="8"/>
      <c r="AI35" s="8"/>
      <c r="AJ35" s="8"/>
    </row>
    <row r="36" spans="1:36" ht="27.75" customHeight="1" thickBot="1" x14ac:dyDescent="0.35">
      <c r="A36" s="251" t="s">
        <v>62</v>
      </c>
      <c r="B36" s="252"/>
      <c r="C36" s="252"/>
      <c r="D36" s="252"/>
      <c r="E36" s="253"/>
      <c r="F36" s="99">
        <v>1</v>
      </c>
      <c r="G36" s="74"/>
      <c r="H36" s="74"/>
      <c r="I36" s="75">
        <v>0.2</v>
      </c>
      <c r="J36" s="75"/>
      <c r="K36" s="75"/>
      <c r="L36" s="75">
        <v>2</v>
      </c>
      <c r="M36" s="75"/>
      <c r="N36" s="75"/>
      <c r="O36" s="75"/>
      <c r="P36" s="75"/>
      <c r="Q36" s="75"/>
      <c r="R36" s="75"/>
      <c r="S36" s="75"/>
      <c r="T36" s="74"/>
      <c r="U36" s="74"/>
      <c r="V36" s="74"/>
      <c r="W36" s="74"/>
      <c r="X36" s="74"/>
      <c r="Y36" s="74">
        <v>10</v>
      </c>
      <c r="Z36" s="74"/>
      <c r="AA36" s="77"/>
      <c r="AB36" s="78"/>
      <c r="AC36" s="79"/>
      <c r="AD36" s="79"/>
      <c r="AE36" s="80"/>
      <c r="AF36" s="101"/>
      <c r="AG36" s="8"/>
      <c r="AH36" s="8"/>
      <c r="AI36" s="8"/>
      <c r="AJ36" s="8"/>
    </row>
    <row r="37" spans="1:36" ht="25.5" customHeight="1" thickBot="1" x14ac:dyDescent="0.35">
      <c r="A37" s="248" t="s">
        <v>72</v>
      </c>
      <c r="B37" s="249"/>
      <c r="C37" s="250"/>
      <c r="D37" s="249"/>
      <c r="E37" s="250"/>
      <c r="F37" s="57">
        <f>ROUND(F36*$D$37,3)</f>
        <v>0</v>
      </c>
      <c r="G37" s="57">
        <f t="shared" ref="G37:AE37" si="13">ROUND(G36*$D$37,3)</f>
        <v>0</v>
      </c>
      <c r="H37" s="57">
        <f t="shared" si="13"/>
        <v>0</v>
      </c>
      <c r="I37" s="70">
        <f t="shared" si="13"/>
        <v>0</v>
      </c>
      <c r="J37" s="70">
        <f t="shared" si="13"/>
        <v>0</v>
      </c>
      <c r="K37" s="70">
        <f t="shared" si="13"/>
        <v>0</v>
      </c>
      <c r="L37" s="70">
        <f t="shared" si="13"/>
        <v>0</v>
      </c>
      <c r="M37" s="70">
        <f t="shared" si="13"/>
        <v>0</v>
      </c>
      <c r="N37" s="70">
        <f t="shared" si="13"/>
        <v>0</v>
      </c>
      <c r="O37" s="70">
        <f t="shared" si="13"/>
        <v>0</v>
      </c>
      <c r="P37" s="70">
        <f t="shared" si="13"/>
        <v>0</v>
      </c>
      <c r="Q37" s="70">
        <f t="shared" si="13"/>
        <v>0</v>
      </c>
      <c r="R37" s="70">
        <f t="shared" si="13"/>
        <v>0</v>
      </c>
      <c r="S37" s="70">
        <f t="shared" si="13"/>
        <v>0</v>
      </c>
      <c r="T37" s="57">
        <f t="shared" si="13"/>
        <v>0</v>
      </c>
      <c r="U37" s="57">
        <f t="shared" si="13"/>
        <v>0</v>
      </c>
      <c r="V37" s="57">
        <f t="shared" si="13"/>
        <v>0</v>
      </c>
      <c r="W37" s="57">
        <f t="shared" si="13"/>
        <v>0</v>
      </c>
      <c r="X37" s="57">
        <f t="shared" si="13"/>
        <v>0</v>
      </c>
      <c r="Y37" s="57">
        <f t="shared" si="13"/>
        <v>0</v>
      </c>
      <c r="Z37" s="57">
        <f t="shared" si="13"/>
        <v>0</v>
      </c>
      <c r="AA37" s="70">
        <f t="shared" si="13"/>
        <v>0</v>
      </c>
      <c r="AB37" s="70">
        <f t="shared" si="13"/>
        <v>0</v>
      </c>
      <c r="AC37" s="70">
        <f t="shared" si="13"/>
        <v>0</v>
      </c>
      <c r="AD37" s="70">
        <f t="shared" si="13"/>
        <v>0</v>
      </c>
      <c r="AE37" s="70">
        <f t="shared" si="13"/>
        <v>0</v>
      </c>
      <c r="AF37" s="101"/>
      <c r="AG37" s="8"/>
      <c r="AH37" s="8"/>
      <c r="AI37" s="8"/>
      <c r="AJ37" s="8"/>
    </row>
    <row r="38" spans="1:36" ht="27" customHeight="1" thickBot="1" x14ac:dyDescent="0.35">
      <c r="A38" s="274" t="s">
        <v>67</v>
      </c>
      <c r="B38" s="275"/>
      <c r="C38" s="275"/>
      <c r="D38" s="275"/>
      <c r="E38" s="283"/>
      <c r="F38" s="103">
        <f>F35+F37</f>
        <v>26</v>
      </c>
      <c r="G38" s="103">
        <f t="shared" ref="G38:Z38" si="14">G35+G37</f>
        <v>0</v>
      </c>
      <c r="H38" s="103">
        <f t="shared" si="14"/>
        <v>0</v>
      </c>
      <c r="I38" s="104">
        <f t="shared" si="14"/>
        <v>5.2</v>
      </c>
      <c r="J38" s="104">
        <f t="shared" si="14"/>
        <v>0</v>
      </c>
      <c r="K38" s="104">
        <f t="shared" si="14"/>
        <v>0</v>
      </c>
      <c r="L38" s="104">
        <f t="shared" si="14"/>
        <v>52</v>
      </c>
      <c r="M38" s="104">
        <f t="shared" si="14"/>
        <v>0</v>
      </c>
      <c r="N38" s="104">
        <f t="shared" si="14"/>
        <v>0</v>
      </c>
      <c r="O38" s="104">
        <f t="shared" si="14"/>
        <v>0</v>
      </c>
      <c r="P38" s="104">
        <f t="shared" si="14"/>
        <v>0</v>
      </c>
      <c r="Q38" s="104">
        <f t="shared" si="14"/>
        <v>0</v>
      </c>
      <c r="R38" s="104">
        <f t="shared" si="14"/>
        <v>0</v>
      </c>
      <c r="S38" s="104">
        <f t="shared" si="14"/>
        <v>0</v>
      </c>
      <c r="T38" s="103">
        <f t="shared" si="14"/>
        <v>260</v>
      </c>
      <c r="U38" s="103">
        <f t="shared" si="14"/>
        <v>0</v>
      </c>
      <c r="V38" s="103">
        <f t="shared" si="14"/>
        <v>0</v>
      </c>
      <c r="W38" s="103">
        <f t="shared" si="14"/>
        <v>0</v>
      </c>
      <c r="X38" s="103">
        <f t="shared" si="14"/>
        <v>0</v>
      </c>
      <c r="Y38" s="103">
        <f t="shared" si="14"/>
        <v>0</v>
      </c>
      <c r="Z38" s="103">
        <f t="shared" si="14"/>
        <v>0</v>
      </c>
      <c r="AA38" s="58"/>
      <c r="AB38" s="60"/>
      <c r="AC38" s="61"/>
      <c r="AD38" s="61"/>
      <c r="AE38" s="62"/>
      <c r="AF38" s="101"/>
      <c r="AG38" s="8"/>
      <c r="AH38" s="8"/>
      <c r="AI38" s="8"/>
      <c r="AJ38" s="8"/>
    </row>
    <row r="39" spans="1:36" ht="25.5" customHeight="1" thickBot="1" x14ac:dyDescent="0.35">
      <c r="A39" s="251" t="s">
        <v>62</v>
      </c>
      <c r="B39" s="252"/>
      <c r="C39" s="252"/>
      <c r="D39" s="252"/>
      <c r="E39" s="253"/>
      <c r="F39" s="99">
        <v>1</v>
      </c>
      <c r="G39" s="74"/>
      <c r="H39" s="74"/>
      <c r="I39" s="75">
        <v>0.2</v>
      </c>
      <c r="J39" s="75"/>
      <c r="K39" s="75"/>
      <c r="L39" s="75">
        <v>2</v>
      </c>
      <c r="M39" s="75"/>
      <c r="N39" s="75"/>
      <c r="O39" s="75"/>
      <c r="P39" s="75"/>
      <c r="Q39" s="75"/>
      <c r="R39" s="75"/>
      <c r="S39" s="75"/>
      <c r="T39" s="74">
        <v>10</v>
      </c>
      <c r="U39" s="74"/>
      <c r="V39" s="74"/>
      <c r="W39" s="74"/>
      <c r="X39" s="74"/>
      <c r="Y39" s="74"/>
      <c r="Z39" s="74"/>
      <c r="AA39" s="58"/>
      <c r="AB39" s="60"/>
      <c r="AC39" s="61"/>
      <c r="AD39" s="61"/>
      <c r="AE39" s="62"/>
      <c r="AF39" s="101"/>
      <c r="AG39" s="8"/>
      <c r="AH39" s="8"/>
      <c r="AI39" s="8"/>
      <c r="AJ39" s="8"/>
    </row>
    <row r="40" spans="1:36" ht="20.100000000000001" customHeight="1" thickBot="1" x14ac:dyDescent="0.35">
      <c r="A40" s="243" t="s">
        <v>63</v>
      </c>
      <c r="B40" s="244"/>
      <c r="C40" s="245"/>
      <c r="D40" s="246" t="s">
        <v>68</v>
      </c>
      <c r="E40" s="247"/>
      <c r="F40" s="82"/>
      <c r="G40" s="82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2"/>
      <c r="U40" s="82"/>
      <c r="V40" s="82"/>
      <c r="W40" s="82"/>
      <c r="X40" s="82"/>
      <c r="Y40" s="82"/>
      <c r="Z40" s="82"/>
      <c r="AA40" s="83"/>
      <c r="AB40" s="85"/>
      <c r="AC40" s="86"/>
      <c r="AD40" s="61"/>
      <c r="AE40" s="62"/>
      <c r="AF40" s="101"/>
      <c r="AG40" s="8"/>
      <c r="AH40" s="8"/>
      <c r="AI40" s="8"/>
      <c r="AJ40" s="8"/>
    </row>
    <row r="41" spans="1:36" ht="28.5" customHeight="1" thickBot="1" x14ac:dyDescent="0.35">
      <c r="A41" s="248" t="s">
        <v>72</v>
      </c>
      <c r="B41" s="249"/>
      <c r="C41" s="250"/>
      <c r="D41" s="248">
        <v>26</v>
      </c>
      <c r="E41" s="250"/>
      <c r="F41" s="88">
        <f>ROUND(F39*$D$41,3)</f>
        <v>26</v>
      </c>
      <c r="G41" s="88">
        <f t="shared" ref="G41:Z41" si="15">ROUND(G39*$D$41,3)</f>
        <v>0</v>
      </c>
      <c r="H41" s="88">
        <f t="shared" si="15"/>
        <v>0</v>
      </c>
      <c r="I41" s="89">
        <f t="shared" si="15"/>
        <v>5.2</v>
      </c>
      <c r="J41" s="89">
        <f t="shared" si="15"/>
        <v>0</v>
      </c>
      <c r="K41" s="89">
        <f t="shared" si="15"/>
        <v>0</v>
      </c>
      <c r="L41" s="89">
        <f t="shared" si="15"/>
        <v>52</v>
      </c>
      <c r="M41" s="89">
        <f t="shared" si="15"/>
        <v>0</v>
      </c>
      <c r="N41" s="89">
        <f t="shared" si="15"/>
        <v>0</v>
      </c>
      <c r="O41" s="89">
        <f t="shared" si="15"/>
        <v>0</v>
      </c>
      <c r="P41" s="89">
        <f t="shared" si="15"/>
        <v>0</v>
      </c>
      <c r="Q41" s="89">
        <f t="shared" si="15"/>
        <v>0</v>
      </c>
      <c r="R41" s="89">
        <f t="shared" si="15"/>
        <v>0</v>
      </c>
      <c r="S41" s="89">
        <f t="shared" si="15"/>
        <v>0</v>
      </c>
      <c r="T41" s="88">
        <f t="shared" si="15"/>
        <v>260</v>
      </c>
      <c r="U41" s="88">
        <f t="shared" si="15"/>
        <v>0</v>
      </c>
      <c r="V41" s="88">
        <f t="shared" si="15"/>
        <v>0</v>
      </c>
      <c r="W41" s="88">
        <f t="shared" si="15"/>
        <v>0</v>
      </c>
      <c r="X41" s="88">
        <f t="shared" si="15"/>
        <v>0</v>
      </c>
      <c r="Y41" s="88">
        <f t="shared" si="15"/>
        <v>0</v>
      </c>
      <c r="Z41" s="88">
        <f t="shared" si="15"/>
        <v>0</v>
      </c>
      <c r="AA41" s="91"/>
      <c r="AB41" s="92"/>
      <c r="AC41" s="93"/>
      <c r="AD41" s="61"/>
      <c r="AE41" s="62"/>
      <c r="AF41" s="101"/>
      <c r="AG41" s="8"/>
      <c r="AH41" s="8"/>
      <c r="AI41" s="8"/>
      <c r="AJ41" s="8"/>
    </row>
    <row r="42" spans="1:36" ht="18" customHeight="1" thickBot="1" x14ac:dyDescent="0.35">
      <c r="A42" s="251" t="s">
        <v>62</v>
      </c>
      <c r="B42" s="252"/>
      <c r="C42" s="252"/>
      <c r="D42" s="252"/>
      <c r="E42" s="253"/>
      <c r="F42" s="99"/>
      <c r="G42" s="74"/>
      <c r="H42" s="74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4"/>
      <c r="U42" s="74"/>
      <c r="V42" s="74"/>
      <c r="W42" s="74"/>
      <c r="X42" s="74"/>
      <c r="Y42" s="74"/>
      <c r="Z42" s="74"/>
      <c r="AA42" s="58"/>
      <c r="AB42" s="60"/>
      <c r="AC42" s="61"/>
      <c r="AD42" s="61"/>
      <c r="AE42" s="62"/>
      <c r="AF42" s="101"/>
      <c r="AG42" s="8"/>
      <c r="AH42" s="8"/>
      <c r="AI42" s="8"/>
      <c r="AJ42" s="8"/>
    </row>
    <row r="43" spans="1:36" ht="21" customHeight="1" thickBot="1" x14ac:dyDescent="0.35">
      <c r="A43" s="269"/>
      <c r="B43" s="270"/>
      <c r="C43" s="271"/>
      <c r="D43" s="272"/>
      <c r="E43" s="273"/>
      <c r="F43" s="88">
        <f>ROUND(F42*$D$43,3)</f>
        <v>0</v>
      </c>
      <c r="G43" s="88">
        <f t="shared" ref="G43:Z43" si="16">ROUND(G42*$D$43,3)</f>
        <v>0</v>
      </c>
      <c r="H43" s="88">
        <f t="shared" si="16"/>
        <v>0</v>
      </c>
      <c r="I43" s="89">
        <f t="shared" si="16"/>
        <v>0</v>
      </c>
      <c r="J43" s="89">
        <f t="shared" si="16"/>
        <v>0</v>
      </c>
      <c r="K43" s="89">
        <f t="shared" si="16"/>
        <v>0</v>
      </c>
      <c r="L43" s="89">
        <f t="shared" si="16"/>
        <v>0</v>
      </c>
      <c r="M43" s="89">
        <f t="shared" si="16"/>
        <v>0</v>
      </c>
      <c r="N43" s="89">
        <f t="shared" si="16"/>
        <v>0</v>
      </c>
      <c r="O43" s="89">
        <f t="shared" si="16"/>
        <v>0</v>
      </c>
      <c r="P43" s="89">
        <f t="shared" si="16"/>
        <v>0</v>
      </c>
      <c r="Q43" s="89">
        <f t="shared" si="16"/>
        <v>0</v>
      </c>
      <c r="R43" s="89">
        <f t="shared" si="16"/>
        <v>0</v>
      </c>
      <c r="S43" s="89">
        <f t="shared" si="16"/>
        <v>0</v>
      </c>
      <c r="T43" s="88">
        <f t="shared" si="16"/>
        <v>0</v>
      </c>
      <c r="U43" s="88">
        <f t="shared" si="16"/>
        <v>0</v>
      </c>
      <c r="V43" s="88">
        <f t="shared" si="16"/>
        <v>0</v>
      </c>
      <c r="W43" s="88">
        <f t="shared" si="16"/>
        <v>0</v>
      </c>
      <c r="X43" s="88">
        <f t="shared" si="16"/>
        <v>0</v>
      </c>
      <c r="Y43" s="88"/>
      <c r="Z43" s="88">
        <f t="shared" si="16"/>
        <v>0</v>
      </c>
      <c r="AA43" s="58"/>
      <c r="AB43" s="60"/>
      <c r="AC43" s="61"/>
      <c r="AD43" s="61"/>
      <c r="AE43" s="62"/>
      <c r="AF43" s="101"/>
      <c r="AG43" s="8"/>
      <c r="AH43" s="8"/>
      <c r="AI43" s="8"/>
      <c r="AJ43" s="8"/>
    </row>
    <row r="44" spans="1:36" ht="22.5" customHeight="1" thickBot="1" x14ac:dyDescent="0.35">
      <c r="A44" s="274" t="s">
        <v>69</v>
      </c>
      <c r="B44" s="275"/>
      <c r="C44" s="275"/>
      <c r="D44" s="275"/>
      <c r="E44" s="275"/>
      <c r="F44" s="95">
        <f>F41+F43</f>
        <v>26</v>
      </c>
      <c r="G44" s="95">
        <f t="shared" ref="G44:Z44" si="17">G41+G43</f>
        <v>0</v>
      </c>
      <c r="H44" s="95">
        <f t="shared" si="17"/>
        <v>0</v>
      </c>
      <c r="I44" s="96">
        <f t="shared" si="17"/>
        <v>5.2</v>
      </c>
      <c r="J44" s="96">
        <f t="shared" si="17"/>
        <v>0</v>
      </c>
      <c r="K44" s="96">
        <f t="shared" si="17"/>
        <v>0</v>
      </c>
      <c r="L44" s="96">
        <f t="shared" si="17"/>
        <v>52</v>
      </c>
      <c r="M44" s="96">
        <f t="shared" si="17"/>
        <v>0</v>
      </c>
      <c r="N44" s="96">
        <f t="shared" si="17"/>
        <v>0</v>
      </c>
      <c r="O44" s="96">
        <f t="shared" si="17"/>
        <v>0</v>
      </c>
      <c r="P44" s="96">
        <f t="shared" si="17"/>
        <v>0</v>
      </c>
      <c r="Q44" s="96">
        <f t="shared" si="17"/>
        <v>0</v>
      </c>
      <c r="R44" s="96">
        <f t="shared" si="17"/>
        <v>0</v>
      </c>
      <c r="S44" s="96">
        <f t="shared" si="17"/>
        <v>0</v>
      </c>
      <c r="T44" s="95">
        <f t="shared" si="17"/>
        <v>260</v>
      </c>
      <c r="U44" s="95">
        <f t="shared" si="17"/>
        <v>0</v>
      </c>
      <c r="V44" s="95">
        <f t="shared" si="17"/>
        <v>0</v>
      </c>
      <c r="W44" s="95">
        <f t="shared" si="17"/>
        <v>0</v>
      </c>
      <c r="X44" s="95">
        <f t="shared" si="17"/>
        <v>0</v>
      </c>
      <c r="Y44" s="95">
        <f t="shared" si="17"/>
        <v>0</v>
      </c>
      <c r="Z44" s="95">
        <f t="shared" si="17"/>
        <v>0</v>
      </c>
      <c r="AA44" s="58"/>
      <c r="AB44" s="58"/>
      <c r="AC44" s="61"/>
      <c r="AD44" s="61"/>
      <c r="AE44" s="62"/>
      <c r="AF44" s="101"/>
      <c r="AG44" s="8"/>
      <c r="AH44" s="8"/>
      <c r="AI44" s="8"/>
      <c r="AJ44" s="8"/>
    </row>
    <row r="45" spans="1:36" ht="26.25" customHeight="1" thickBot="1" x14ac:dyDescent="0.35">
      <c r="A45" s="276" t="s">
        <v>70</v>
      </c>
      <c r="B45" s="277"/>
      <c r="C45" s="277"/>
      <c r="D45" s="277"/>
      <c r="E45" s="277"/>
      <c r="F45" s="97">
        <f>F44+F38</f>
        <v>52</v>
      </c>
      <c r="G45" s="97">
        <f t="shared" ref="G45:Z45" si="18">G44+G38</f>
        <v>0</v>
      </c>
      <c r="H45" s="97">
        <f t="shared" si="18"/>
        <v>0</v>
      </c>
      <c r="I45" s="98">
        <f t="shared" si="18"/>
        <v>10.4</v>
      </c>
      <c r="J45" s="98">
        <f t="shared" si="18"/>
        <v>0</v>
      </c>
      <c r="K45" s="98">
        <f t="shared" si="18"/>
        <v>0</v>
      </c>
      <c r="L45" s="98">
        <f t="shared" si="18"/>
        <v>104</v>
      </c>
      <c r="M45" s="98">
        <f t="shared" si="18"/>
        <v>0</v>
      </c>
      <c r="N45" s="98">
        <f t="shared" si="18"/>
        <v>0</v>
      </c>
      <c r="O45" s="98">
        <f t="shared" si="18"/>
        <v>0</v>
      </c>
      <c r="P45" s="98">
        <f t="shared" si="18"/>
        <v>0</v>
      </c>
      <c r="Q45" s="98">
        <f t="shared" si="18"/>
        <v>0</v>
      </c>
      <c r="R45" s="98">
        <f t="shared" si="18"/>
        <v>0</v>
      </c>
      <c r="S45" s="98">
        <f t="shared" si="18"/>
        <v>0</v>
      </c>
      <c r="T45" s="97">
        <f t="shared" si="18"/>
        <v>520</v>
      </c>
      <c r="U45" s="97">
        <f t="shared" si="18"/>
        <v>0</v>
      </c>
      <c r="V45" s="97">
        <f t="shared" si="18"/>
        <v>0</v>
      </c>
      <c r="W45" s="97">
        <f t="shared" si="18"/>
        <v>0</v>
      </c>
      <c r="X45" s="97">
        <f t="shared" si="18"/>
        <v>0</v>
      </c>
      <c r="Y45" s="97">
        <f t="shared" si="18"/>
        <v>0</v>
      </c>
      <c r="Z45" s="97">
        <f t="shared" si="18"/>
        <v>0</v>
      </c>
      <c r="AA45" s="86"/>
      <c r="AB45" s="86"/>
      <c r="AC45" s="86"/>
      <c r="AD45" s="86"/>
      <c r="AE45" s="87"/>
      <c r="AF45" s="101"/>
      <c r="AG45" s="8"/>
      <c r="AH45" s="8"/>
      <c r="AI45" s="8"/>
      <c r="AJ45" s="8"/>
    </row>
    <row r="46" spans="1:36" ht="15" customHeight="1" x14ac:dyDescent="0.3">
      <c r="A46" s="263" t="s">
        <v>73</v>
      </c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9"/>
      <c r="AF46" s="8"/>
      <c r="AG46" s="8"/>
      <c r="AH46" s="8"/>
      <c r="AI46" s="8"/>
      <c r="AJ46" s="8"/>
    </row>
    <row r="47" spans="1:36" ht="18.75" customHeight="1" thickBot="1" x14ac:dyDescent="0.3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6"/>
      <c r="AF47" s="8"/>
      <c r="AG47" s="8"/>
      <c r="AH47" s="8"/>
      <c r="AI47" s="8"/>
      <c r="AJ47" s="8"/>
    </row>
    <row r="48" spans="1:36" ht="23.25" customHeight="1" thickBot="1" x14ac:dyDescent="0.35">
      <c r="A48" s="287" t="s">
        <v>62</v>
      </c>
      <c r="B48" s="288"/>
      <c r="C48" s="288"/>
      <c r="D48" s="288"/>
      <c r="E48" s="288"/>
      <c r="F48" s="66">
        <v>1</v>
      </c>
      <c r="G48" s="67"/>
      <c r="H48" s="67"/>
      <c r="I48" s="68">
        <v>0.2</v>
      </c>
      <c r="J48" s="68"/>
      <c r="K48" s="68"/>
      <c r="L48" s="68">
        <v>2.2000000000000002</v>
      </c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>
        <v>8</v>
      </c>
      <c r="Z48" s="67"/>
      <c r="AA48" s="52"/>
      <c r="AB48" s="53"/>
      <c r="AC48" s="54"/>
      <c r="AD48" s="54"/>
      <c r="AE48" s="55"/>
      <c r="AF48" s="8"/>
      <c r="AG48" s="8"/>
      <c r="AH48" s="8"/>
      <c r="AI48" s="8"/>
      <c r="AJ48" s="8"/>
    </row>
    <row r="49" spans="1:36" ht="21.75" customHeight="1" thickBot="1" x14ac:dyDescent="0.35">
      <c r="A49" s="289" t="s">
        <v>63</v>
      </c>
      <c r="B49" s="290"/>
      <c r="C49" s="291"/>
      <c r="D49" s="292" t="s">
        <v>64</v>
      </c>
      <c r="E49" s="293"/>
      <c r="F49" s="56"/>
      <c r="G49" s="57"/>
      <c r="H49" s="57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7"/>
      <c r="U49" s="57"/>
      <c r="V49" s="57"/>
      <c r="W49" s="57"/>
      <c r="X49" s="57"/>
      <c r="Y49" s="57"/>
      <c r="Z49" s="57"/>
      <c r="AA49" s="58"/>
      <c r="AB49" s="60"/>
      <c r="AC49" s="61"/>
      <c r="AD49" s="61"/>
      <c r="AE49" s="62"/>
      <c r="AF49" s="8"/>
      <c r="AG49" s="8"/>
      <c r="AH49" s="8"/>
      <c r="AI49" s="8"/>
      <c r="AJ49" s="8"/>
    </row>
    <row r="50" spans="1:36" ht="33.75" customHeight="1" thickBot="1" x14ac:dyDescent="0.35">
      <c r="A50" s="294"/>
      <c r="B50" s="295"/>
      <c r="C50" s="296"/>
      <c r="D50" s="295"/>
      <c r="E50" s="295"/>
      <c r="F50" s="56">
        <f>ROUND(F48*$D$50,3)</f>
        <v>0</v>
      </c>
      <c r="G50" s="56">
        <f t="shared" ref="G50:Z50" si="19">ROUND(G48*$D$50,3)</f>
        <v>0</v>
      </c>
      <c r="H50" s="56">
        <f t="shared" si="19"/>
        <v>0</v>
      </c>
      <c r="I50" s="105">
        <f t="shared" si="19"/>
        <v>0</v>
      </c>
      <c r="J50" s="105">
        <f t="shared" si="19"/>
        <v>0</v>
      </c>
      <c r="K50" s="105">
        <f t="shared" si="19"/>
        <v>0</v>
      </c>
      <c r="L50" s="105">
        <f t="shared" si="19"/>
        <v>0</v>
      </c>
      <c r="M50" s="105">
        <f t="shared" si="19"/>
        <v>0</v>
      </c>
      <c r="N50" s="105">
        <f t="shared" si="19"/>
        <v>0</v>
      </c>
      <c r="O50" s="105">
        <f t="shared" si="19"/>
        <v>0</v>
      </c>
      <c r="P50" s="105">
        <f t="shared" si="19"/>
        <v>0</v>
      </c>
      <c r="Q50" s="105">
        <f t="shared" si="19"/>
        <v>0</v>
      </c>
      <c r="R50" s="105">
        <f t="shared" si="19"/>
        <v>0</v>
      </c>
      <c r="S50" s="105">
        <f t="shared" si="19"/>
        <v>0</v>
      </c>
      <c r="T50" s="56">
        <f t="shared" si="19"/>
        <v>0</v>
      </c>
      <c r="U50" s="56">
        <f t="shared" si="19"/>
        <v>0</v>
      </c>
      <c r="V50" s="56">
        <f t="shared" si="19"/>
        <v>0</v>
      </c>
      <c r="W50" s="56">
        <f t="shared" si="19"/>
        <v>0</v>
      </c>
      <c r="X50" s="56">
        <f t="shared" si="19"/>
        <v>0</v>
      </c>
      <c r="Y50" s="56">
        <f t="shared" si="19"/>
        <v>0</v>
      </c>
      <c r="Z50" s="56">
        <f t="shared" si="19"/>
        <v>0</v>
      </c>
      <c r="AA50" s="58"/>
      <c r="AB50" s="60"/>
      <c r="AC50" s="61"/>
      <c r="AD50" s="61"/>
      <c r="AE50" s="62" t="s">
        <v>65</v>
      </c>
      <c r="AF50" s="8"/>
      <c r="AG50" s="8"/>
      <c r="AH50" s="8"/>
      <c r="AI50" s="8"/>
      <c r="AJ50" s="8"/>
    </row>
    <row r="51" spans="1:36" ht="22.5" customHeight="1" thickBot="1" x14ac:dyDescent="0.35">
      <c r="A51" s="287" t="s">
        <v>62</v>
      </c>
      <c r="B51" s="288"/>
      <c r="C51" s="288"/>
      <c r="D51" s="288"/>
      <c r="E51" s="288"/>
      <c r="F51" s="66">
        <v>1</v>
      </c>
      <c r="G51" s="67"/>
      <c r="H51" s="67"/>
      <c r="I51" s="68">
        <v>0.2</v>
      </c>
      <c r="J51" s="68"/>
      <c r="K51" s="68"/>
      <c r="L51" s="68">
        <v>2.2000000000000002</v>
      </c>
      <c r="M51" s="68"/>
      <c r="N51" s="68"/>
      <c r="O51" s="68"/>
      <c r="P51" s="68"/>
      <c r="Q51" s="68"/>
      <c r="R51" s="68"/>
      <c r="S51" s="68"/>
      <c r="T51" s="67">
        <v>8</v>
      </c>
      <c r="U51" s="67"/>
      <c r="V51" s="67"/>
      <c r="W51" s="67"/>
      <c r="X51" s="67"/>
      <c r="Y51" s="67"/>
      <c r="Z51" s="67"/>
      <c r="AA51" s="52"/>
      <c r="AB51" s="53"/>
      <c r="AC51" s="54"/>
      <c r="AD51" s="54"/>
      <c r="AE51" s="55"/>
      <c r="AF51" s="8"/>
      <c r="AG51" s="8"/>
      <c r="AH51" s="8"/>
      <c r="AI51" s="8"/>
      <c r="AJ51" s="8"/>
    </row>
    <row r="52" spans="1:36" ht="34.5" customHeight="1" thickBot="1" x14ac:dyDescent="0.35">
      <c r="A52" s="294" t="s">
        <v>74</v>
      </c>
      <c r="B52" s="295"/>
      <c r="C52" s="296"/>
      <c r="D52" s="295">
        <v>39</v>
      </c>
      <c r="E52" s="295"/>
      <c r="F52" s="56">
        <f>ROUND(F51*$D$52,3)</f>
        <v>39</v>
      </c>
      <c r="G52" s="56">
        <f t="shared" ref="G52:Z52" si="20">ROUND(G51*$D$52,3)</f>
        <v>0</v>
      </c>
      <c r="H52" s="56">
        <f t="shared" si="20"/>
        <v>0</v>
      </c>
      <c r="I52" s="105">
        <f t="shared" si="20"/>
        <v>7.8</v>
      </c>
      <c r="J52" s="105">
        <f t="shared" si="20"/>
        <v>0</v>
      </c>
      <c r="K52" s="105">
        <f t="shared" si="20"/>
        <v>0</v>
      </c>
      <c r="L52" s="105">
        <f t="shared" si="20"/>
        <v>85.8</v>
      </c>
      <c r="M52" s="105">
        <f t="shared" si="20"/>
        <v>0</v>
      </c>
      <c r="N52" s="105">
        <f t="shared" si="20"/>
        <v>0</v>
      </c>
      <c r="O52" s="105">
        <f t="shared" si="20"/>
        <v>0</v>
      </c>
      <c r="P52" s="105">
        <f t="shared" si="20"/>
        <v>0</v>
      </c>
      <c r="Q52" s="105">
        <f t="shared" si="20"/>
        <v>0</v>
      </c>
      <c r="R52" s="105">
        <f t="shared" si="20"/>
        <v>0</v>
      </c>
      <c r="S52" s="105">
        <f t="shared" si="20"/>
        <v>0</v>
      </c>
      <c r="T52" s="56">
        <f t="shared" si="20"/>
        <v>312</v>
      </c>
      <c r="U52" s="56">
        <f t="shared" si="20"/>
        <v>0</v>
      </c>
      <c r="V52" s="56">
        <f t="shared" si="20"/>
        <v>0</v>
      </c>
      <c r="W52" s="56">
        <f t="shared" si="20"/>
        <v>0</v>
      </c>
      <c r="X52" s="56">
        <f t="shared" si="20"/>
        <v>0</v>
      </c>
      <c r="Y52" s="56">
        <f t="shared" si="20"/>
        <v>0</v>
      </c>
      <c r="Z52" s="56">
        <f t="shared" si="20"/>
        <v>0</v>
      </c>
      <c r="AA52" s="58"/>
      <c r="AB52" s="60"/>
      <c r="AC52" s="61"/>
      <c r="AD52" s="61"/>
      <c r="AE52" s="62"/>
      <c r="AF52" s="8"/>
      <c r="AG52" s="8"/>
      <c r="AH52" s="8"/>
      <c r="AI52" s="8"/>
      <c r="AJ52" s="8"/>
    </row>
    <row r="53" spans="1:36" ht="24.75" customHeight="1" thickBot="1" x14ac:dyDescent="0.35">
      <c r="A53" s="301" t="s">
        <v>67</v>
      </c>
      <c r="B53" s="302"/>
      <c r="C53" s="302"/>
      <c r="D53" s="302"/>
      <c r="E53" s="302"/>
      <c r="F53" s="106">
        <f>F50+F52</f>
        <v>39</v>
      </c>
      <c r="G53" s="106">
        <f t="shared" ref="G53:Z53" si="21">G50+G52</f>
        <v>0</v>
      </c>
      <c r="H53" s="106">
        <f t="shared" si="21"/>
        <v>0</v>
      </c>
      <c r="I53" s="107">
        <f t="shared" si="21"/>
        <v>7.8</v>
      </c>
      <c r="J53" s="107">
        <f t="shared" si="21"/>
        <v>0</v>
      </c>
      <c r="K53" s="107">
        <f t="shared" si="21"/>
        <v>0</v>
      </c>
      <c r="L53" s="107">
        <f t="shared" si="21"/>
        <v>85.8</v>
      </c>
      <c r="M53" s="107">
        <f t="shared" si="21"/>
        <v>0</v>
      </c>
      <c r="N53" s="107">
        <f t="shared" si="21"/>
        <v>0</v>
      </c>
      <c r="O53" s="107">
        <f t="shared" si="21"/>
        <v>0</v>
      </c>
      <c r="P53" s="107">
        <f t="shared" si="21"/>
        <v>0</v>
      </c>
      <c r="Q53" s="107">
        <f t="shared" si="21"/>
        <v>0</v>
      </c>
      <c r="R53" s="107">
        <f t="shared" si="21"/>
        <v>0</v>
      </c>
      <c r="S53" s="107">
        <f t="shared" si="21"/>
        <v>0</v>
      </c>
      <c r="T53" s="106">
        <f t="shared" si="21"/>
        <v>312</v>
      </c>
      <c r="U53" s="106">
        <f t="shared" si="21"/>
        <v>0</v>
      </c>
      <c r="V53" s="106">
        <f t="shared" si="21"/>
        <v>0</v>
      </c>
      <c r="W53" s="106">
        <f t="shared" si="21"/>
        <v>0</v>
      </c>
      <c r="X53" s="106">
        <f t="shared" si="21"/>
        <v>0</v>
      </c>
      <c r="Y53" s="106">
        <f t="shared" si="21"/>
        <v>0</v>
      </c>
      <c r="Z53" s="106">
        <f t="shared" si="21"/>
        <v>0</v>
      </c>
      <c r="AA53" s="58"/>
      <c r="AB53" s="60"/>
      <c r="AC53" s="61"/>
      <c r="AD53" s="61"/>
      <c r="AE53" s="62"/>
      <c r="AF53" s="8"/>
      <c r="AG53" s="8"/>
      <c r="AH53" s="8"/>
      <c r="AI53" s="8"/>
      <c r="AJ53" s="8"/>
    </row>
    <row r="54" spans="1:36" ht="20.25" customHeight="1" thickBot="1" x14ac:dyDescent="0.35">
      <c r="A54" s="287" t="s">
        <v>62</v>
      </c>
      <c r="B54" s="288"/>
      <c r="C54" s="288"/>
      <c r="D54" s="288"/>
      <c r="E54" s="303"/>
      <c r="F54" s="66">
        <v>1</v>
      </c>
      <c r="G54" s="67"/>
      <c r="H54" s="67"/>
      <c r="I54" s="68">
        <v>0.2</v>
      </c>
      <c r="J54" s="68"/>
      <c r="K54" s="68"/>
      <c r="L54" s="68">
        <v>2.2000000000000002</v>
      </c>
      <c r="M54" s="68"/>
      <c r="N54" s="68"/>
      <c r="O54" s="68"/>
      <c r="P54" s="68"/>
      <c r="Q54" s="68"/>
      <c r="R54" s="68"/>
      <c r="S54" s="68"/>
      <c r="T54" s="67">
        <v>8</v>
      </c>
      <c r="U54" s="67"/>
      <c r="V54" s="67"/>
      <c r="W54" s="67"/>
      <c r="X54" s="67"/>
      <c r="Y54" s="67"/>
      <c r="Z54" s="67"/>
      <c r="AA54" s="58"/>
      <c r="AB54" s="60"/>
      <c r="AC54" s="61"/>
      <c r="AD54" s="61"/>
      <c r="AE54" s="62"/>
      <c r="AF54" s="8"/>
      <c r="AG54" s="8"/>
      <c r="AH54" s="8"/>
      <c r="AI54" s="8"/>
      <c r="AJ54" s="8"/>
    </row>
    <row r="55" spans="1:36" ht="15.75" customHeight="1" thickBot="1" x14ac:dyDescent="0.35">
      <c r="A55" s="289" t="s">
        <v>63</v>
      </c>
      <c r="B55" s="290"/>
      <c r="C55" s="291"/>
      <c r="D55" s="292" t="s">
        <v>68</v>
      </c>
      <c r="E55" s="293"/>
      <c r="F55" s="81"/>
      <c r="G55" s="82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2"/>
      <c r="U55" s="82"/>
      <c r="V55" s="82"/>
      <c r="W55" s="82"/>
      <c r="X55" s="82"/>
      <c r="Y55" s="82"/>
      <c r="Z55" s="82"/>
      <c r="AA55" s="83"/>
      <c r="AB55" s="85"/>
      <c r="AC55" s="86"/>
      <c r="AD55" s="61"/>
      <c r="AE55" s="62"/>
      <c r="AF55" s="8"/>
      <c r="AG55" s="8"/>
      <c r="AH55" s="8"/>
      <c r="AI55" s="8"/>
      <c r="AJ55" s="8"/>
    </row>
    <row r="56" spans="1:36" ht="32.25" customHeight="1" thickBot="1" x14ac:dyDescent="0.35">
      <c r="A56" s="294" t="s">
        <v>74</v>
      </c>
      <c r="B56" s="295"/>
      <c r="C56" s="296"/>
      <c r="D56" s="294">
        <v>39</v>
      </c>
      <c r="E56" s="295"/>
      <c r="F56" s="108">
        <f>ROUND(F54*$D$56,3)</f>
        <v>39</v>
      </c>
      <c r="G56" s="108">
        <f t="shared" ref="G56:Z56" si="22">ROUND(G54*$D$56,3)</f>
        <v>0</v>
      </c>
      <c r="H56" s="108">
        <f t="shared" si="22"/>
        <v>0</v>
      </c>
      <c r="I56" s="109">
        <f t="shared" si="22"/>
        <v>7.8</v>
      </c>
      <c r="J56" s="109">
        <f t="shared" si="22"/>
        <v>0</v>
      </c>
      <c r="K56" s="109">
        <f t="shared" si="22"/>
        <v>0</v>
      </c>
      <c r="L56" s="109">
        <f t="shared" si="22"/>
        <v>85.8</v>
      </c>
      <c r="M56" s="109">
        <f>ROUND(M54*$D$56,3)</f>
        <v>0</v>
      </c>
      <c r="N56" s="109">
        <f t="shared" si="22"/>
        <v>0</v>
      </c>
      <c r="O56" s="109">
        <f t="shared" si="22"/>
        <v>0</v>
      </c>
      <c r="P56" s="109">
        <f t="shared" si="22"/>
        <v>0</v>
      </c>
      <c r="Q56" s="109">
        <f t="shared" si="22"/>
        <v>0</v>
      </c>
      <c r="R56" s="109">
        <f t="shared" si="22"/>
        <v>0</v>
      </c>
      <c r="S56" s="109">
        <f t="shared" si="22"/>
        <v>0</v>
      </c>
      <c r="T56" s="108">
        <f t="shared" si="22"/>
        <v>312</v>
      </c>
      <c r="U56" s="108">
        <f t="shared" si="22"/>
        <v>0</v>
      </c>
      <c r="V56" s="108">
        <f t="shared" si="22"/>
        <v>0</v>
      </c>
      <c r="W56" s="108">
        <f t="shared" si="22"/>
        <v>0</v>
      </c>
      <c r="X56" s="108">
        <f t="shared" si="22"/>
        <v>0</v>
      </c>
      <c r="Y56" s="108">
        <f t="shared" si="22"/>
        <v>0</v>
      </c>
      <c r="Z56" s="108">
        <f t="shared" si="22"/>
        <v>0</v>
      </c>
      <c r="AA56" s="91"/>
      <c r="AB56" s="92"/>
      <c r="AC56" s="93"/>
      <c r="AD56" s="61"/>
      <c r="AE56" s="62"/>
      <c r="AF56" s="8"/>
      <c r="AG56" s="8"/>
      <c r="AH56" s="8"/>
      <c r="AI56" s="8"/>
      <c r="AJ56" s="8"/>
    </row>
    <row r="57" spans="1:36" ht="20.25" customHeight="1" thickBot="1" x14ac:dyDescent="0.35">
      <c r="A57" s="287" t="s">
        <v>62</v>
      </c>
      <c r="B57" s="288"/>
      <c r="C57" s="288"/>
      <c r="D57" s="288"/>
      <c r="E57" s="288"/>
      <c r="F57" s="66"/>
      <c r="G57" s="67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7"/>
      <c r="U57" s="110"/>
      <c r="V57" s="74"/>
      <c r="W57" s="74"/>
      <c r="X57" s="74"/>
      <c r="Y57" s="74"/>
      <c r="Z57" s="74"/>
      <c r="AA57" s="58"/>
      <c r="AB57" s="60"/>
      <c r="AC57" s="61"/>
      <c r="AD57" s="61"/>
      <c r="AE57" s="62"/>
      <c r="AF57" s="8"/>
      <c r="AG57" s="8"/>
      <c r="AH57" s="8"/>
      <c r="AI57" s="8"/>
      <c r="AJ57" s="8"/>
    </row>
    <row r="58" spans="1:36" ht="22.5" customHeight="1" thickBot="1" x14ac:dyDescent="0.35">
      <c r="A58" s="297"/>
      <c r="B58" s="298"/>
      <c r="C58" s="299"/>
      <c r="D58" s="300"/>
      <c r="E58" s="300"/>
      <c r="F58" s="108">
        <f>ROUND(F57*$D$58,3)</f>
        <v>0</v>
      </c>
      <c r="G58" s="108">
        <f t="shared" ref="G58:Z58" si="23">ROUND(G57*$D$58,3)</f>
        <v>0</v>
      </c>
      <c r="H58" s="108">
        <f t="shared" si="23"/>
        <v>0</v>
      </c>
      <c r="I58" s="109">
        <f t="shared" si="23"/>
        <v>0</v>
      </c>
      <c r="J58" s="109">
        <f t="shared" si="23"/>
        <v>0</v>
      </c>
      <c r="K58" s="109">
        <f t="shared" si="23"/>
        <v>0</v>
      </c>
      <c r="L58" s="109">
        <f t="shared" si="23"/>
        <v>0</v>
      </c>
      <c r="M58" s="109">
        <f t="shared" si="23"/>
        <v>0</v>
      </c>
      <c r="N58" s="109">
        <f t="shared" si="23"/>
        <v>0</v>
      </c>
      <c r="O58" s="109">
        <f t="shared" si="23"/>
        <v>0</v>
      </c>
      <c r="P58" s="109">
        <f t="shared" si="23"/>
        <v>0</v>
      </c>
      <c r="Q58" s="109">
        <f t="shared" si="23"/>
        <v>0</v>
      </c>
      <c r="R58" s="109">
        <f t="shared" si="23"/>
        <v>0</v>
      </c>
      <c r="S58" s="109">
        <f t="shared" si="23"/>
        <v>0</v>
      </c>
      <c r="T58" s="108">
        <f t="shared" si="23"/>
        <v>0</v>
      </c>
      <c r="U58" s="108"/>
      <c r="V58" s="108">
        <f t="shared" si="23"/>
        <v>0</v>
      </c>
      <c r="W58" s="108">
        <f t="shared" si="23"/>
        <v>0</v>
      </c>
      <c r="X58" s="108">
        <f t="shared" si="23"/>
        <v>0</v>
      </c>
      <c r="Y58" s="108"/>
      <c r="Z58" s="108">
        <f t="shared" si="23"/>
        <v>0</v>
      </c>
      <c r="AA58" s="58"/>
      <c r="AB58" s="60"/>
      <c r="AC58" s="61"/>
      <c r="AD58" s="61"/>
      <c r="AE58" s="62"/>
      <c r="AF58" s="8"/>
      <c r="AG58" s="8"/>
      <c r="AH58" s="8"/>
      <c r="AI58" s="8"/>
      <c r="AJ58" s="8"/>
    </row>
    <row r="59" spans="1:36" ht="25.5" customHeight="1" thickBot="1" x14ac:dyDescent="0.35">
      <c r="A59" s="301" t="s">
        <v>69</v>
      </c>
      <c r="B59" s="302"/>
      <c r="C59" s="302"/>
      <c r="D59" s="302"/>
      <c r="E59" s="302"/>
      <c r="F59" s="106">
        <f>F56+F58</f>
        <v>39</v>
      </c>
      <c r="G59" s="106">
        <f t="shared" ref="G59:Z59" si="24">G56+G58</f>
        <v>0</v>
      </c>
      <c r="H59" s="106">
        <f t="shared" si="24"/>
        <v>0</v>
      </c>
      <c r="I59" s="111">
        <f t="shared" si="24"/>
        <v>7.8</v>
      </c>
      <c r="J59" s="111">
        <f t="shared" si="24"/>
        <v>0</v>
      </c>
      <c r="K59" s="111">
        <f t="shared" si="24"/>
        <v>0</v>
      </c>
      <c r="L59" s="111">
        <f t="shared" si="24"/>
        <v>85.8</v>
      </c>
      <c r="M59" s="111">
        <f t="shared" si="24"/>
        <v>0</v>
      </c>
      <c r="N59" s="111">
        <f t="shared" si="24"/>
        <v>0</v>
      </c>
      <c r="O59" s="111">
        <f t="shared" si="24"/>
        <v>0</v>
      </c>
      <c r="P59" s="111">
        <f t="shared" si="24"/>
        <v>0</v>
      </c>
      <c r="Q59" s="111">
        <f t="shared" si="24"/>
        <v>0</v>
      </c>
      <c r="R59" s="111">
        <f t="shared" si="24"/>
        <v>0</v>
      </c>
      <c r="S59" s="111">
        <f t="shared" si="24"/>
        <v>0</v>
      </c>
      <c r="T59" s="106">
        <f t="shared" si="24"/>
        <v>312</v>
      </c>
      <c r="U59" s="106">
        <f t="shared" si="24"/>
        <v>0</v>
      </c>
      <c r="V59" s="106">
        <f t="shared" si="24"/>
        <v>0</v>
      </c>
      <c r="W59" s="106">
        <f t="shared" si="24"/>
        <v>0</v>
      </c>
      <c r="X59" s="106">
        <f t="shared" si="24"/>
        <v>0</v>
      </c>
      <c r="Y59" s="106">
        <f t="shared" si="24"/>
        <v>0</v>
      </c>
      <c r="Z59" s="106">
        <f t="shared" si="24"/>
        <v>0</v>
      </c>
      <c r="AA59" s="58"/>
      <c r="AB59" s="58"/>
      <c r="AC59" s="61"/>
      <c r="AD59" s="61"/>
      <c r="AE59" s="62"/>
      <c r="AF59" s="8"/>
      <c r="AG59" s="8"/>
      <c r="AH59" s="8"/>
      <c r="AI59" s="8"/>
      <c r="AJ59" s="8"/>
    </row>
    <row r="60" spans="1:36" ht="28.5" customHeight="1" thickBot="1" x14ac:dyDescent="0.35">
      <c r="A60" s="308" t="s">
        <v>70</v>
      </c>
      <c r="B60" s="309"/>
      <c r="C60" s="309"/>
      <c r="D60" s="309"/>
      <c r="E60" s="309"/>
      <c r="F60" s="112">
        <f>F59+F53</f>
        <v>78</v>
      </c>
      <c r="G60" s="112">
        <f t="shared" ref="G60:Z60" si="25">G59+G53</f>
        <v>0</v>
      </c>
      <c r="H60" s="112">
        <f t="shared" si="25"/>
        <v>0</v>
      </c>
      <c r="I60" s="113">
        <f t="shared" si="25"/>
        <v>15.6</v>
      </c>
      <c r="J60" s="113">
        <f t="shared" si="25"/>
        <v>0</v>
      </c>
      <c r="K60" s="113">
        <f t="shared" si="25"/>
        <v>0</v>
      </c>
      <c r="L60" s="113">
        <f t="shared" si="25"/>
        <v>171.6</v>
      </c>
      <c r="M60" s="113">
        <f t="shared" si="25"/>
        <v>0</v>
      </c>
      <c r="N60" s="113">
        <f t="shared" si="25"/>
        <v>0</v>
      </c>
      <c r="O60" s="113">
        <f t="shared" si="25"/>
        <v>0</v>
      </c>
      <c r="P60" s="113">
        <f t="shared" si="25"/>
        <v>0</v>
      </c>
      <c r="Q60" s="113">
        <f t="shared" si="25"/>
        <v>0</v>
      </c>
      <c r="R60" s="113">
        <f t="shared" si="25"/>
        <v>0</v>
      </c>
      <c r="S60" s="113">
        <f t="shared" si="25"/>
        <v>0</v>
      </c>
      <c r="T60" s="112">
        <f t="shared" si="25"/>
        <v>624</v>
      </c>
      <c r="U60" s="112">
        <f t="shared" si="25"/>
        <v>0</v>
      </c>
      <c r="V60" s="112">
        <f t="shared" si="25"/>
        <v>0</v>
      </c>
      <c r="W60" s="112">
        <f t="shared" si="25"/>
        <v>0</v>
      </c>
      <c r="X60" s="112">
        <f t="shared" si="25"/>
        <v>0</v>
      </c>
      <c r="Y60" s="112">
        <f t="shared" si="25"/>
        <v>0</v>
      </c>
      <c r="Z60" s="112">
        <f t="shared" si="25"/>
        <v>0</v>
      </c>
      <c r="AA60" s="86"/>
      <c r="AB60" s="86"/>
      <c r="AC60" s="86"/>
      <c r="AD60" s="86"/>
      <c r="AE60" s="87"/>
      <c r="AF60" s="8"/>
      <c r="AG60" s="8"/>
      <c r="AH60" s="8"/>
      <c r="AI60" s="8"/>
      <c r="AJ60" s="8"/>
    </row>
    <row r="61" spans="1:36" ht="15" customHeight="1" x14ac:dyDescent="0.3">
      <c r="A61" s="310" t="s">
        <v>75</v>
      </c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8"/>
      <c r="AG61" s="8"/>
      <c r="AH61" s="8"/>
      <c r="AI61" s="8"/>
      <c r="AJ61" s="8"/>
    </row>
    <row r="62" spans="1:36" ht="15" customHeight="1" thickBot="1" x14ac:dyDescent="0.35">
      <c r="A62" s="313"/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5"/>
    </row>
    <row r="63" spans="1:36" ht="30" customHeight="1" thickBot="1" x14ac:dyDescent="0.35">
      <c r="A63" s="251" t="s">
        <v>62</v>
      </c>
      <c r="B63" s="252"/>
      <c r="C63" s="252"/>
      <c r="D63" s="252"/>
      <c r="E63" s="252"/>
      <c r="F63" s="114">
        <v>1</v>
      </c>
      <c r="G63" s="115"/>
      <c r="H63" s="115"/>
      <c r="I63" s="116">
        <v>8.1000000000000003E-2</v>
      </c>
      <c r="J63" s="116"/>
      <c r="K63" s="116"/>
      <c r="L63" s="116"/>
      <c r="M63" s="116"/>
      <c r="N63" s="116"/>
      <c r="O63" s="116"/>
      <c r="P63" s="116">
        <v>5.1999999999999998E-2</v>
      </c>
      <c r="Q63" s="116"/>
      <c r="R63" s="116"/>
      <c r="S63" s="116"/>
      <c r="T63" s="116"/>
      <c r="U63" s="116"/>
      <c r="V63" s="116"/>
      <c r="W63" s="116"/>
      <c r="X63" s="116"/>
      <c r="Y63" s="116"/>
      <c r="Z63" s="116">
        <v>20</v>
      </c>
      <c r="AA63" s="117"/>
      <c r="AB63" s="118"/>
      <c r="AC63" s="119"/>
      <c r="AD63" s="119"/>
      <c r="AE63" s="120"/>
    </row>
    <row r="64" spans="1:36" ht="15" customHeight="1" thickBot="1" x14ac:dyDescent="0.35">
      <c r="A64" s="243" t="s">
        <v>63</v>
      </c>
      <c r="B64" s="244"/>
      <c r="C64" s="245"/>
      <c r="D64" s="246" t="s">
        <v>64</v>
      </c>
      <c r="E64" s="307"/>
      <c r="F64" s="121"/>
      <c r="G64" s="122"/>
      <c r="H64" s="122"/>
      <c r="I64" s="123"/>
      <c r="J64" s="123"/>
      <c r="K64" s="123"/>
      <c r="L64" s="123"/>
      <c r="M64" s="123"/>
      <c r="N64" s="123"/>
      <c r="O64" s="123"/>
      <c r="P64" s="123"/>
      <c r="Q64" s="123"/>
      <c r="R64" s="124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5"/>
      <c r="AD64" s="125"/>
      <c r="AE64" s="126"/>
    </row>
    <row r="65" spans="1:31" ht="32.25" customHeight="1" thickBot="1" x14ac:dyDescent="0.35">
      <c r="A65" s="294" t="s">
        <v>76</v>
      </c>
      <c r="B65" s="295"/>
      <c r="C65" s="296"/>
      <c r="D65" s="248"/>
      <c r="E65" s="249"/>
      <c r="F65" s="127">
        <f>ROUND(F63*$D$65,3)</f>
        <v>0</v>
      </c>
      <c r="G65" s="127">
        <f t="shared" ref="G65:Z65" si="26">ROUND(G63*$D$65,3)</f>
        <v>0</v>
      </c>
      <c r="H65" s="127"/>
      <c r="I65" s="128">
        <f t="shared" si="26"/>
        <v>0</v>
      </c>
      <c r="J65" s="128">
        <f t="shared" si="26"/>
        <v>0</v>
      </c>
      <c r="K65" s="128">
        <f t="shared" si="26"/>
        <v>0</v>
      </c>
      <c r="L65" s="128">
        <f t="shared" si="26"/>
        <v>0</v>
      </c>
      <c r="M65" s="128">
        <f t="shared" si="26"/>
        <v>0</v>
      </c>
      <c r="N65" s="128">
        <f>ROUND(N63*110*$D$65,3)</f>
        <v>0</v>
      </c>
      <c r="O65" s="128">
        <f>ROUND(O63*90*$D$65,3)</f>
        <v>0</v>
      </c>
      <c r="P65" s="128">
        <f>ROUND(P63*64*$D$65,3)</f>
        <v>0</v>
      </c>
      <c r="Q65" s="128">
        <f>ROUND(Q63*64*$D$65,3)</f>
        <v>0</v>
      </c>
      <c r="R65" s="128">
        <f>ROUND(R63*49*$D$65,3)</f>
        <v>0</v>
      </c>
      <c r="S65" s="128">
        <f>ROUND(S63*64*$D$65,3)</f>
        <v>0</v>
      </c>
      <c r="T65" s="127">
        <f t="shared" si="26"/>
        <v>0</v>
      </c>
      <c r="U65" s="127">
        <f t="shared" si="26"/>
        <v>0</v>
      </c>
      <c r="V65" s="127">
        <f t="shared" si="26"/>
        <v>0</v>
      </c>
      <c r="W65" s="127">
        <f t="shared" si="26"/>
        <v>0</v>
      </c>
      <c r="X65" s="127">
        <f t="shared" si="26"/>
        <v>0</v>
      </c>
      <c r="Y65" s="127"/>
      <c r="Z65" s="127">
        <f t="shared" si="26"/>
        <v>0</v>
      </c>
      <c r="AA65" s="91"/>
      <c r="AB65" s="92"/>
      <c r="AC65" s="93"/>
      <c r="AD65" s="93"/>
      <c r="AE65" s="94" t="s">
        <v>65</v>
      </c>
    </row>
    <row r="66" spans="1:31" ht="25.5" customHeight="1" thickBot="1" x14ac:dyDescent="0.35">
      <c r="A66" s="251" t="s">
        <v>62</v>
      </c>
      <c r="B66" s="252"/>
      <c r="C66" s="252"/>
      <c r="D66" s="252"/>
      <c r="E66" s="252"/>
      <c r="F66" s="114">
        <v>1</v>
      </c>
      <c r="G66" s="115"/>
      <c r="H66" s="115"/>
      <c r="I66" s="116">
        <v>8.1000000000000003E-2</v>
      </c>
      <c r="J66" s="116"/>
      <c r="K66" s="116"/>
      <c r="L66" s="116"/>
      <c r="M66" s="116"/>
      <c r="N66" s="116"/>
      <c r="O66" s="116"/>
      <c r="P66" s="116">
        <v>5.1999999999999998E-2</v>
      </c>
      <c r="Q66" s="116"/>
      <c r="R66" s="116">
        <v>0</v>
      </c>
      <c r="S66" s="116"/>
      <c r="T66" s="115"/>
      <c r="U66" s="115"/>
      <c r="V66" s="115"/>
      <c r="W66" s="115"/>
      <c r="X66" s="115"/>
      <c r="Y66" s="115"/>
      <c r="Z66" s="115"/>
      <c r="AA66" s="117"/>
      <c r="AB66" s="118"/>
      <c r="AC66" s="119"/>
      <c r="AD66" s="119"/>
      <c r="AE66" s="120"/>
    </row>
    <row r="67" spans="1:31" ht="22.5" customHeight="1" thickBot="1" x14ac:dyDescent="0.35">
      <c r="A67" s="304"/>
      <c r="B67" s="305"/>
      <c r="C67" s="306"/>
      <c r="D67" s="249"/>
      <c r="E67" s="249"/>
      <c r="F67" s="127">
        <f>ROUND(F66*$D$67,3)</f>
        <v>0</v>
      </c>
      <c r="G67" s="127">
        <f t="shared" ref="G67:Z67" si="27">ROUND(G66*$D$67,3)</f>
        <v>0</v>
      </c>
      <c r="H67" s="127"/>
      <c r="I67" s="128">
        <f t="shared" si="27"/>
        <v>0</v>
      </c>
      <c r="J67" s="128">
        <f>ROUND(J66*$D$67,3)</f>
        <v>0</v>
      </c>
      <c r="K67" s="127">
        <f t="shared" si="27"/>
        <v>0</v>
      </c>
      <c r="L67" s="127">
        <f t="shared" si="27"/>
        <v>0</v>
      </c>
      <c r="M67" s="128">
        <f>ROUND(M66*90*$D$67,3)</f>
        <v>0</v>
      </c>
      <c r="N67" s="127">
        <f t="shared" si="27"/>
        <v>0</v>
      </c>
      <c r="O67" s="128">
        <f>ROUND(O66*64*$D$67,3)</f>
        <v>0</v>
      </c>
      <c r="P67" s="128">
        <f>ROUND(P66*90*$D$67,3)</f>
        <v>0</v>
      </c>
      <c r="Q67" s="128">
        <f>ROUND(Q66*64*$D$67,3)</f>
        <v>0</v>
      </c>
      <c r="R67" s="129">
        <f>ROUND(R66*90*$D$67,3)</f>
        <v>0</v>
      </c>
      <c r="S67" s="127">
        <f t="shared" si="27"/>
        <v>0</v>
      </c>
      <c r="T67" s="127">
        <f t="shared" si="27"/>
        <v>0</v>
      </c>
      <c r="U67" s="127">
        <f t="shared" si="27"/>
        <v>0</v>
      </c>
      <c r="V67" s="127">
        <f t="shared" si="27"/>
        <v>0</v>
      </c>
      <c r="W67" s="127">
        <f t="shared" si="27"/>
        <v>0</v>
      </c>
      <c r="X67" s="127">
        <f t="shared" si="27"/>
        <v>0</v>
      </c>
      <c r="Y67" s="127"/>
      <c r="Z67" s="127">
        <f t="shared" si="27"/>
        <v>0</v>
      </c>
      <c r="AA67" s="58"/>
      <c r="AB67" s="60"/>
      <c r="AC67" s="61"/>
      <c r="AD67" s="61"/>
      <c r="AE67" s="62"/>
    </row>
    <row r="68" spans="1:31" ht="24.75" customHeight="1" thickBot="1" x14ac:dyDescent="0.35">
      <c r="A68" s="274" t="s">
        <v>67</v>
      </c>
      <c r="B68" s="275"/>
      <c r="C68" s="275"/>
      <c r="D68" s="275"/>
      <c r="E68" s="275"/>
      <c r="F68" s="130">
        <f>F65+F67</f>
        <v>0</v>
      </c>
      <c r="G68" s="131">
        <f t="shared" ref="G68:Z68" si="28">G65+G67</f>
        <v>0</v>
      </c>
      <c r="H68" s="131">
        <f t="shared" si="28"/>
        <v>0</v>
      </c>
      <c r="I68" s="131">
        <f t="shared" si="28"/>
        <v>0</v>
      </c>
      <c r="J68" s="131">
        <f t="shared" si="28"/>
        <v>0</v>
      </c>
      <c r="K68" s="131">
        <f t="shared" si="28"/>
        <v>0</v>
      </c>
      <c r="L68" s="131">
        <f t="shared" si="28"/>
        <v>0</v>
      </c>
      <c r="M68" s="131">
        <f t="shared" si="28"/>
        <v>0</v>
      </c>
      <c r="N68" s="131">
        <f t="shared" si="28"/>
        <v>0</v>
      </c>
      <c r="O68" s="131">
        <f t="shared" si="28"/>
        <v>0</v>
      </c>
      <c r="P68" s="131">
        <f t="shared" si="28"/>
        <v>0</v>
      </c>
      <c r="Q68" s="131">
        <f t="shared" si="28"/>
        <v>0</v>
      </c>
      <c r="R68" s="131">
        <f t="shared" si="28"/>
        <v>0</v>
      </c>
      <c r="S68" s="131">
        <f t="shared" si="28"/>
        <v>0</v>
      </c>
      <c r="T68" s="130">
        <f t="shared" si="28"/>
        <v>0</v>
      </c>
      <c r="U68" s="130">
        <f t="shared" si="28"/>
        <v>0</v>
      </c>
      <c r="V68" s="130">
        <f t="shared" si="28"/>
        <v>0</v>
      </c>
      <c r="W68" s="130">
        <f t="shared" si="28"/>
        <v>0</v>
      </c>
      <c r="X68" s="130">
        <f t="shared" si="28"/>
        <v>0</v>
      </c>
      <c r="Y68" s="130">
        <f t="shared" si="28"/>
        <v>0</v>
      </c>
      <c r="Z68" s="130">
        <f t="shared" si="28"/>
        <v>0</v>
      </c>
      <c r="AA68" s="83">
        <v>12.5</v>
      </c>
      <c r="AB68" s="85">
        <v>7</v>
      </c>
      <c r="AC68" s="86">
        <v>64</v>
      </c>
      <c r="AD68" s="86"/>
      <c r="AE68" s="87"/>
    </row>
    <row r="69" spans="1:31" ht="29.25" customHeight="1" thickBot="1" x14ac:dyDescent="0.35">
      <c r="A69" s="243" t="s">
        <v>62</v>
      </c>
      <c r="B69" s="244"/>
      <c r="C69" s="244"/>
      <c r="D69" s="244"/>
      <c r="E69" s="244"/>
      <c r="F69" s="132">
        <v>1</v>
      </c>
      <c r="G69" s="132"/>
      <c r="H69" s="132"/>
      <c r="I69" s="116">
        <v>8.1000000000000003E-2</v>
      </c>
      <c r="J69" s="133"/>
      <c r="K69" s="133"/>
      <c r="L69" s="133"/>
      <c r="M69" s="133"/>
      <c r="N69" s="133"/>
      <c r="O69" s="133"/>
      <c r="P69" s="133">
        <v>5.1999999999999998E-2</v>
      </c>
      <c r="Q69" s="133"/>
      <c r="R69" s="133"/>
      <c r="S69" s="133"/>
      <c r="T69" s="134"/>
      <c r="U69" s="134"/>
      <c r="V69" s="134"/>
      <c r="W69" s="134"/>
      <c r="X69" s="134"/>
      <c r="Y69" s="134"/>
      <c r="Z69" s="134">
        <v>22</v>
      </c>
      <c r="AA69" s="135"/>
      <c r="AB69" s="136"/>
      <c r="AC69" s="137"/>
      <c r="AD69" s="137"/>
      <c r="AE69" s="138"/>
    </row>
    <row r="70" spans="1:31" ht="34.5" customHeight="1" thickBot="1" x14ac:dyDescent="0.35">
      <c r="A70" s="243" t="s">
        <v>63</v>
      </c>
      <c r="B70" s="244"/>
      <c r="C70" s="245"/>
      <c r="D70" s="246" t="s">
        <v>68</v>
      </c>
      <c r="E70" s="307"/>
      <c r="F70" s="121"/>
      <c r="G70" s="139"/>
      <c r="H70" s="139"/>
      <c r="I70" s="140"/>
      <c r="J70" s="140"/>
      <c r="K70" s="140"/>
      <c r="L70" s="140"/>
      <c r="M70" s="140"/>
      <c r="N70" s="140"/>
      <c r="O70" s="140"/>
      <c r="P70" s="140"/>
      <c r="Q70" s="140"/>
      <c r="R70" s="124"/>
      <c r="S70" s="140"/>
      <c r="T70" s="139"/>
      <c r="U70" s="139"/>
      <c r="V70" s="139"/>
      <c r="W70" s="122"/>
      <c r="X70" s="122"/>
      <c r="Y70" s="122"/>
      <c r="Z70" s="122"/>
      <c r="AA70" s="123"/>
      <c r="AB70" s="123"/>
      <c r="AC70" s="125"/>
      <c r="AD70" s="125"/>
      <c r="AE70" s="126"/>
    </row>
    <row r="71" spans="1:31" ht="34.5" customHeight="1" thickBot="1" x14ac:dyDescent="0.35">
      <c r="A71" s="304" t="s">
        <v>77</v>
      </c>
      <c r="B71" s="305"/>
      <c r="C71" s="306"/>
      <c r="D71" s="248"/>
      <c r="E71" s="249"/>
      <c r="F71" s="127">
        <f>ROUND(F69*$D$71,3)</f>
        <v>0</v>
      </c>
      <c r="G71" s="127">
        <f t="shared" ref="G71:Z71" si="29">ROUND(G69*$D$71,3)</f>
        <v>0</v>
      </c>
      <c r="H71" s="127"/>
      <c r="I71" s="128">
        <f t="shared" si="29"/>
        <v>0</v>
      </c>
      <c r="J71" s="128">
        <f t="shared" si="29"/>
        <v>0</v>
      </c>
      <c r="K71" s="128">
        <f t="shared" si="29"/>
        <v>0</v>
      </c>
      <c r="L71" s="128">
        <f t="shared" si="29"/>
        <v>0</v>
      </c>
      <c r="M71" s="128">
        <f t="shared" si="29"/>
        <v>0</v>
      </c>
      <c r="N71" s="128">
        <f>ROUND(N69*90*$D$71,3)</f>
        <v>0</v>
      </c>
      <c r="O71" s="128">
        <f>ROUND(O69*90*$D$71,3)</f>
        <v>0</v>
      </c>
      <c r="P71" s="128">
        <f>ROUND(P69*90*$D$71,3)</f>
        <v>0</v>
      </c>
      <c r="Q71" s="128">
        <f>ROUND(Q69*64*$D$71,3)</f>
        <v>0</v>
      </c>
      <c r="R71" s="128">
        <f>ROUND(R69*96*$D$71,3)</f>
        <v>0</v>
      </c>
      <c r="S71" s="128">
        <f>ROUND(S69*96*$D$71,3)</f>
        <v>0</v>
      </c>
      <c r="T71" s="127">
        <f t="shared" si="29"/>
        <v>0</v>
      </c>
      <c r="U71" s="127">
        <f t="shared" si="29"/>
        <v>0</v>
      </c>
      <c r="V71" s="127">
        <f t="shared" si="29"/>
        <v>0</v>
      </c>
      <c r="W71" s="127">
        <f t="shared" si="29"/>
        <v>0</v>
      </c>
      <c r="X71" s="127">
        <f t="shared" si="29"/>
        <v>0</v>
      </c>
      <c r="Y71" s="127"/>
      <c r="Z71" s="127">
        <f t="shared" si="29"/>
        <v>0</v>
      </c>
      <c r="AA71" s="91"/>
      <c r="AB71" s="92"/>
      <c r="AC71" s="93"/>
      <c r="AD71" s="93"/>
      <c r="AE71" s="94"/>
    </row>
    <row r="72" spans="1:31" ht="29.25" customHeight="1" thickBot="1" x14ac:dyDescent="0.35">
      <c r="A72" s="243" t="s">
        <v>62</v>
      </c>
      <c r="B72" s="244"/>
      <c r="C72" s="244"/>
      <c r="D72" s="244"/>
      <c r="E72" s="244"/>
      <c r="F72" s="132">
        <v>1</v>
      </c>
      <c r="G72" s="132"/>
      <c r="H72" s="132"/>
      <c r="I72" s="116">
        <v>8.1000000000000003E-2</v>
      </c>
      <c r="J72" s="133"/>
      <c r="K72" s="133"/>
      <c r="L72" s="133"/>
      <c r="M72" s="133"/>
      <c r="N72" s="133"/>
      <c r="O72" s="133"/>
      <c r="P72" s="133">
        <v>5.1999999999999998E-2</v>
      </c>
      <c r="Q72" s="133"/>
      <c r="R72" s="133"/>
      <c r="S72" s="133"/>
      <c r="T72" s="134"/>
      <c r="U72" s="134"/>
      <c r="V72" s="134"/>
      <c r="W72" s="134"/>
      <c r="X72" s="134"/>
      <c r="Y72" s="134"/>
      <c r="Z72" s="134"/>
      <c r="AA72" s="135"/>
      <c r="AB72" s="136"/>
      <c r="AC72" s="137"/>
      <c r="AD72" s="137"/>
      <c r="AE72" s="138"/>
    </row>
    <row r="73" spans="1:31" ht="30" customHeight="1" thickBot="1" x14ac:dyDescent="0.35">
      <c r="A73" s="294"/>
      <c r="B73" s="295"/>
      <c r="C73" s="296"/>
      <c r="D73" s="248"/>
      <c r="E73" s="249"/>
      <c r="F73" s="127">
        <f>ROUND(F72*$D$73,3)</f>
        <v>0</v>
      </c>
      <c r="G73" s="127">
        <f t="shared" ref="G73:Z73" si="30">ROUND(G72*$D$73,3)</f>
        <v>0</v>
      </c>
      <c r="H73" s="127"/>
      <c r="I73" s="128">
        <f t="shared" si="30"/>
        <v>0</v>
      </c>
      <c r="J73" s="128">
        <f t="shared" si="30"/>
        <v>0</v>
      </c>
      <c r="K73" s="128">
        <f t="shared" si="30"/>
        <v>0</v>
      </c>
      <c r="L73" s="128">
        <f t="shared" si="30"/>
        <v>0</v>
      </c>
      <c r="M73" s="128">
        <f>ROUND(M72*$D$73,3)*90</f>
        <v>0</v>
      </c>
      <c r="N73" s="128">
        <f t="shared" si="30"/>
        <v>0</v>
      </c>
      <c r="O73" s="128">
        <f>ROUND(O72*90*$D$73,3)</f>
        <v>0</v>
      </c>
      <c r="P73" s="128">
        <f>ROUND(P72*$D$73,3)*96</f>
        <v>0</v>
      </c>
      <c r="Q73" s="128">
        <f>ROUND(Q72*$D$73,3)*80</f>
        <v>0</v>
      </c>
      <c r="R73" s="128">
        <f>ROUND(R72*$D$73,3)*96</f>
        <v>0</v>
      </c>
      <c r="S73" s="128">
        <f>ROUND(S72*$D$73,3)*64</f>
        <v>0</v>
      </c>
      <c r="T73" s="127">
        <f t="shared" si="30"/>
        <v>0</v>
      </c>
      <c r="U73" s="127">
        <f t="shared" si="30"/>
        <v>0</v>
      </c>
      <c r="V73" s="127">
        <f t="shared" si="30"/>
        <v>0</v>
      </c>
      <c r="W73" s="127">
        <f t="shared" si="30"/>
        <v>0</v>
      </c>
      <c r="X73" s="127">
        <f t="shared" si="30"/>
        <v>0</v>
      </c>
      <c r="Y73" s="127"/>
      <c r="Z73" s="127">
        <f t="shared" si="30"/>
        <v>0</v>
      </c>
      <c r="AA73" s="58"/>
      <c r="AB73" s="60"/>
      <c r="AC73" s="61"/>
      <c r="AD73" s="61"/>
      <c r="AE73" s="62"/>
    </row>
    <row r="74" spans="1:31" ht="29.25" customHeight="1" thickBot="1" x14ac:dyDescent="0.35">
      <c r="A74" s="274" t="s">
        <v>67</v>
      </c>
      <c r="B74" s="275"/>
      <c r="C74" s="275"/>
      <c r="D74" s="275"/>
      <c r="E74" s="275"/>
      <c r="F74" s="141">
        <f>F71+F73</f>
        <v>0</v>
      </c>
      <c r="G74" s="141">
        <f t="shared" ref="G74:AA74" si="31">G71+G73</f>
        <v>0</v>
      </c>
      <c r="H74" s="141">
        <f t="shared" si="31"/>
        <v>0</v>
      </c>
      <c r="I74" s="142">
        <f t="shared" si="31"/>
        <v>0</v>
      </c>
      <c r="J74" s="142">
        <f t="shared" si="31"/>
        <v>0</v>
      </c>
      <c r="K74" s="142">
        <f t="shared" si="31"/>
        <v>0</v>
      </c>
      <c r="L74" s="142">
        <f t="shared" si="31"/>
        <v>0</v>
      </c>
      <c r="M74" s="142">
        <f t="shared" si="31"/>
        <v>0</v>
      </c>
      <c r="N74" s="142">
        <f t="shared" si="31"/>
        <v>0</v>
      </c>
      <c r="O74" s="142">
        <f t="shared" si="31"/>
        <v>0</v>
      </c>
      <c r="P74" s="142">
        <f t="shared" si="31"/>
        <v>0</v>
      </c>
      <c r="Q74" s="142">
        <f t="shared" si="31"/>
        <v>0</v>
      </c>
      <c r="R74" s="142">
        <f t="shared" si="31"/>
        <v>0</v>
      </c>
      <c r="S74" s="142">
        <f t="shared" si="31"/>
        <v>0</v>
      </c>
      <c r="T74" s="141">
        <f t="shared" si="31"/>
        <v>0</v>
      </c>
      <c r="U74" s="141">
        <f t="shared" si="31"/>
        <v>0</v>
      </c>
      <c r="V74" s="141">
        <f t="shared" si="31"/>
        <v>0</v>
      </c>
      <c r="W74" s="141">
        <f t="shared" si="31"/>
        <v>0</v>
      </c>
      <c r="X74" s="141">
        <f t="shared" si="31"/>
        <v>0</v>
      </c>
      <c r="Y74" s="141">
        <f t="shared" si="31"/>
        <v>0</v>
      </c>
      <c r="Z74" s="141">
        <f t="shared" si="31"/>
        <v>0</v>
      </c>
      <c r="AA74" s="105">
        <f t="shared" si="31"/>
        <v>0</v>
      </c>
      <c r="AB74" s="58">
        <v>9</v>
      </c>
      <c r="AC74" s="61">
        <v>70</v>
      </c>
      <c r="AD74" s="61"/>
      <c r="AE74" s="62"/>
    </row>
    <row r="75" spans="1:31" ht="35.25" customHeight="1" thickBot="1" x14ac:dyDescent="0.35">
      <c r="A75" s="276" t="s">
        <v>78</v>
      </c>
      <c r="B75" s="277"/>
      <c r="C75" s="277"/>
      <c r="D75" s="277"/>
      <c r="E75" s="277"/>
      <c r="F75" s="143">
        <f>F68+F74</f>
        <v>0</v>
      </c>
      <c r="G75" s="143">
        <f t="shared" ref="G75:Z75" si="32">G68+G74</f>
        <v>0</v>
      </c>
      <c r="H75" s="143">
        <f t="shared" si="32"/>
        <v>0</v>
      </c>
      <c r="I75" s="144">
        <f t="shared" si="32"/>
        <v>0</v>
      </c>
      <c r="J75" s="144">
        <f t="shared" si="32"/>
        <v>0</v>
      </c>
      <c r="K75" s="144">
        <f>K68+K74</f>
        <v>0</v>
      </c>
      <c r="L75" s="144">
        <f>L68+L74</f>
        <v>0</v>
      </c>
      <c r="M75" s="144">
        <f t="shared" si="32"/>
        <v>0</v>
      </c>
      <c r="N75" s="144">
        <f t="shared" si="32"/>
        <v>0</v>
      </c>
      <c r="O75" s="144">
        <f t="shared" si="32"/>
        <v>0</v>
      </c>
      <c r="P75" s="144">
        <f t="shared" si="32"/>
        <v>0</v>
      </c>
      <c r="Q75" s="144">
        <f t="shared" si="32"/>
        <v>0</v>
      </c>
      <c r="R75" s="144">
        <f t="shared" si="32"/>
        <v>0</v>
      </c>
      <c r="S75" s="144">
        <f t="shared" si="32"/>
        <v>0</v>
      </c>
      <c r="T75" s="143">
        <f>T68+T74</f>
        <v>0</v>
      </c>
      <c r="U75" s="143">
        <f>U68+U74</f>
        <v>0</v>
      </c>
      <c r="V75" s="143">
        <f t="shared" si="32"/>
        <v>0</v>
      </c>
      <c r="W75" s="143">
        <f t="shared" si="32"/>
        <v>0</v>
      </c>
      <c r="X75" s="143">
        <f t="shared" si="32"/>
        <v>0</v>
      </c>
      <c r="Y75" s="143">
        <f t="shared" si="32"/>
        <v>0</v>
      </c>
      <c r="Z75" s="143">
        <f t="shared" si="32"/>
        <v>0</v>
      </c>
      <c r="AA75" s="86">
        <f>AA74+AA68</f>
        <v>12.5</v>
      </c>
      <c r="AB75" s="86">
        <f>AB74+AB68</f>
        <v>16</v>
      </c>
      <c r="AC75" s="86">
        <f>AC74+AC68</f>
        <v>134</v>
      </c>
      <c r="AD75" s="86"/>
      <c r="AE75" s="87"/>
    </row>
    <row r="76" spans="1:31" s="150" customFormat="1" ht="35.25" customHeight="1" thickBot="1" x14ac:dyDescent="0.35">
      <c r="A76" s="316" t="s">
        <v>79</v>
      </c>
      <c r="B76" s="317"/>
      <c r="C76" s="317"/>
      <c r="D76" s="317"/>
      <c r="E76" s="317"/>
      <c r="F76" s="145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>
        <v>2</v>
      </c>
      <c r="U76" s="146"/>
      <c r="V76" s="146"/>
      <c r="W76" s="146"/>
      <c r="X76" s="146"/>
      <c r="Y76" s="146"/>
      <c r="Z76" s="146"/>
      <c r="AA76" s="147"/>
      <c r="AB76" s="148"/>
      <c r="AC76" s="148"/>
      <c r="AD76" s="149"/>
      <c r="AE76" s="149"/>
    </row>
    <row r="77" spans="1:31" ht="21" x14ac:dyDescent="0.3">
      <c r="A77" s="318" t="s">
        <v>80</v>
      </c>
      <c r="B77" s="319"/>
      <c r="C77" s="319"/>
      <c r="D77" s="319"/>
      <c r="E77" s="319"/>
      <c r="F77" s="151" t="s">
        <v>81</v>
      </c>
      <c r="G77" s="152">
        <f>ROUND(T76*0.61,2)+X76*0.54+Y76*0.61</f>
        <v>1.22</v>
      </c>
      <c r="H77" s="153"/>
      <c r="I77" s="154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1:31" ht="21.75" customHeight="1" thickBot="1" x14ac:dyDescent="0.35">
      <c r="A78" s="320" t="s">
        <v>82</v>
      </c>
      <c r="B78" s="321"/>
      <c r="C78" s="321"/>
      <c r="D78" s="321"/>
      <c r="E78" s="321"/>
      <c r="F78" s="156" t="s">
        <v>81</v>
      </c>
      <c r="G78" s="157">
        <f>K76+N76+O76+P76+Q76+R76+S76+M76+L76+J76+I76</f>
        <v>0</v>
      </c>
      <c r="H78" s="158"/>
      <c r="I78" s="159"/>
      <c r="J78" s="160"/>
      <c r="K78" s="160"/>
      <c r="L78" s="160"/>
      <c r="M78" s="160"/>
      <c r="N78" s="160"/>
      <c r="O78" s="160"/>
      <c r="P78" s="160"/>
      <c r="Q78" s="322" t="s">
        <v>83</v>
      </c>
      <c r="R78" s="322"/>
      <c r="S78" s="322"/>
      <c r="T78" s="322"/>
      <c r="U78" s="322"/>
      <c r="V78" s="322"/>
      <c r="W78" s="322"/>
      <c r="X78" s="322"/>
      <c r="Y78" s="322"/>
      <c r="Z78" s="322"/>
      <c r="AA78" s="160"/>
    </row>
  </sheetData>
  <mergeCells count="124">
    <mergeCell ref="A75:E75"/>
    <mergeCell ref="A76:E76"/>
    <mergeCell ref="A77:E77"/>
    <mergeCell ref="A78:E78"/>
    <mergeCell ref="Q78:Z78"/>
    <mergeCell ref="A71:C71"/>
    <mergeCell ref="D71:E71"/>
    <mergeCell ref="A72:E72"/>
    <mergeCell ref="A73:C73"/>
    <mergeCell ref="D73:E73"/>
    <mergeCell ref="A74:E74"/>
    <mergeCell ref="A66:E66"/>
    <mergeCell ref="A67:C67"/>
    <mergeCell ref="D67:E67"/>
    <mergeCell ref="A68:E68"/>
    <mergeCell ref="A69:E69"/>
    <mergeCell ref="A70:C70"/>
    <mergeCell ref="D70:E70"/>
    <mergeCell ref="A60:E60"/>
    <mergeCell ref="A61:AE62"/>
    <mergeCell ref="A63:E63"/>
    <mergeCell ref="A64:C64"/>
    <mergeCell ref="D64:E64"/>
    <mergeCell ref="A65:C65"/>
    <mergeCell ref="D65:E65"/>
    <mergeCell ref="A56:C56"/>
    <mergeCell ref="D56:E56"/>
    <mergeCell ref="A57:E57"/>
    <mergeCell ref="A58:C58"/>
    <mergeCell ref="D58:E58"/>
    <mergeCell ref="A59:E59"/>
    <mergeCell ref="A51:E51"/>
    <mergeCell ref="A52:C52"/>
    <mergeCell ref="D52:E52"/>
    <mergeCell ref="A53:E53"/>
    <mergeCell ref="A54:E54"/>
    <mergeCell ref="A55:C55"/>
    <mergeCell ref="D55:E55"/>
    <mergeCell ref="A45:E45"/>
    <mergeCell ref="A46:AE47"/>
    <mergeCell ref="A48:E48"/>
    <mergeCell ref="A49:C49"/>
    <mergeCell ref="D49:E49"/>
    <mergeCell ref="A50:C50"/>
    <mergeCell ref="D50:E50"/>
    <mergeCell ref="A41:C41"/>
    <mergeCell ref="D41:E41"/>
    <mergeCell ref="A42:E42"/>
    <mergeCell ref="A43:C43"/>
    <mergeCell ref="D43:E43"/>
    <mergeCell ref="A44:E44"/>
    <mergeCell ref="A37:C37"/>
    <mergeCell ref="D37:E37"/>
    <mergeCell ref="A38:E38"/>
    <mergeCell ref="A39:E39"/>
    <mergeCell ref="A40:C40"/>
    <mergeCell ref="D40:E40"/>
    <mergeCell ref="A33:E33"/>
    <mergeCell ref="A34:C34"/>
    <mergeCell ref="D34:E34"/>
    <mergeCell ref="A35:C35"/>
    <mergeCell ref="D35:E35"/>
    <mergeCell ref="A36:E36"/>
    <mergeCell ref="A27:E27"/>
    <mergeCell ref="A28:C28"/>
    <mergeCell ref="D28:E28"/>
    <mergeCell ref="A29:E29"/>
    <mergeCell ref="A30:E30"/>
    <mergeCell ref="A31:AE32"/>
    <mergeCell ref="A23:E23"/>
    <mergeCell ref="A24:E24"/>
    <mergeCell ref="A25:C25"/>
    <mergeCell ref="D25:E25"/>
    <mergeCell ref="A26:C26"/>
    <mergeCell ref="D26:E26"/>
    <mergeCell ref="A19:C19"/>
    <mergeCell ref="D19:E19"/>
    <mergeCell ref="A20:C20"/>
    <mergeCell ref="D20:E20"/>
    <mergeCell ref="A21:E21"/>
    <mergeCell ref="A22:C22"/>
    <mergeCell ref="D22:E22"/>
    <mergeCell ref="A12:E12"/>
    <mergeCell ref="A13:E13"/>
    <mergeCell ref="A14:E14"/>
    <mergeCell ref="A15:E15"/>
    <mergeCell ref="A16:AE17"/>
    <mergeCell ref="A18:E18"/>
    <mergeCell ref="AB6:AB9"/>
    <mergeCell ref="AC6:AC9"/>
    <mergeCell ref="AD6:AD9"/>
    <mergeCell ref="AE6:AE9"/>
    <mergeCell ref="A10:E10"/>
    <mergeCell ref="A11:E11"/>
    <mergeCell ref="V6:V9"/>
    <mergeCell ref="W6:W9"/>
    <mergeCell ref="X6:X9"/>
    <mergeCell ref="Y6:Y9"/>
    <mergeCell ref="Z6:Z9"/>
    <mergeCell ref="AA6:AA9"/>
    <mergeCell ref="P6:P9"/>
    <mergeCell ref="Q6:Q9"/>
    <mergeCell ref="R6:R9"/>
    <mergeCell ref="S6:S9"/>
    <mergeCell ref="T6:T9"/>
    <mergeCell ref="U6:U9"/>
    <mergeCell ref="J6:J9"/>
    <mergeCell ref="K6:K9"/>
    <mergeCell ref="L6:L9"/>
    <mergeCell ref="M6:M9"/>
    <mergeCell ref="N6:N9"/>
    <mergeCell ref="O6:O9"/>
    <mergeCell ref="A5:E5"/>
    <mergeCell ref="A6:E9"/>
    <mergeCell ref="F6:F9"/>
    <mergeCell ref="G6:G9"/>
    <mergeCell ref="H6:H9"/>
    <mergeCell ref="I6:I9"/>
    <mergeCell ref="A1:F1"/>
    <mergeCell ref="W1:Z1"/>
    <mergeCell ref="E2:T2"/>
    <mergeCell ref="W2:X2"/>
    <mergeCell ref="A3:C3"/>
    <mergeCell ref="X3:Z3"/>
  </mergeCells>
  <pageMargins left="0.7" right="0.7" top="0.75" bottom="0.75" header="0.3" footer="0.3"/>
  <pageSetup paperSize="9" scale="3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J78"/>
  <sheetViews>
    <sheetView tabSelected="1" zoomScale="55" zoomScaleNormal="55" workbookViewId="0">
      <pane xSplit="5" ySplit="9" topLeftCell="F43" activePane="bottomRight" state="frozen"/>
      <selection pane="topRight" activeCell="F1" sqref="F1"/>
      <selection pane="bottomLeft" activeCell="A10" sqref="A10"/>
      <selection pane="bottomRight" activeCell="J6" sqref="J6:J9"/>
    </sheetView>
  </sheetViews>
  <sheetFormatPr defaultColWidth="9.109375" defaultRowHeight="15.6" x14ac:dyDescent="0.3"/>
  <cols>
    <col min="1" max="1" width="7.109375" style="2" customWidth="1"/>
    <col min="2" max="2" width="6" style="2" customWidth="1"/>
    <col min="3" max="3" width="15.6640625" style="2" customWidth="1"/>
    <col min="4" max="4" width="4.109375" style="2" customWidth="1"/>
    <col min="5" max="5" width="6.44140625" style="2" customWidth="1"/>
    <col min="6" max="6" width="12.88671875" style="1" customWidth="1"/>
    <col min="7" max="7" width="11.5546875" style="1" customWidth="1"/>
    <col min="8" max="8" width="12.6640625" style="1" customWidth="1"/>
    <col min="9" max="9" width="14.44140625" style="1" customWidth="1"/>
    <col min="10" max="10" width="15.5546875" style="1" customWidth="1"/>
    <col min="11" max="11" width="16" style="1" customWidth="1"/>
    <col min="12" max="12" width="17" style="1" customWidth="1"/>
    <col min="13" max="13" width="14.33203125" style="1" customWidth="1"/>
    <col min="14" max="14" width="13.88671875" style="1" customWidth="1"/>
    <col min="15" max="15" width="16.109375" style="1" customWidth="1"/>
    <col min="16" max="16" width="15.88671875" style="1" customWidth="1"/>
    <col min="17" max="17" width="10.44140625" style="1" customWidth="1"/>
    <col min="18" max="18" width="12.6640625" style="1" customWidth="1"/>
    <col min="19" max="19" width="13.44140625" style="1" customWidth="1"/>
    <col min="20" max="20" width="14.5546875" style="1" customWidth="1"/>
    <col min="21" max="21" width="10.44140625" style="1" customWidth="1"/>
    <col min="22" max="22" width="13.33203125" style="1" customWidth="1"/>
    <col min="23" max="23" width="13" style="1" customWidth="1"/>
    <col min="24" max="24" width="14.5546875" style="1" customWidth="1"/>
    <col min="25" max="25" width="13" style="1" customWidth="1"/>
    <col min="26" max="26" width="12.5546875" style="1" customWidth="1"/>
    <col min="27" max="28" width="11.5546875" style="1" customWidth="1"/>
    <col min="29" max="29" width="13.109375" style="1" customWidth="1"/>
    <col min="30" max="30" width="12.109375" style="1" customWidth="1"/>
    <col min="31" max="31" width="12.33203125" style="1" customWidth="1"/>
    <col min="32" max="16384" width="9.109375" style="1"/>
  </cols>
  <sheetData>
    <row r="1" spans="1:32" ht="14.4" x14ac:dyDescent="0.3">
      <c r="A1" s="205" t="s">
        <v>0</v>
      </c>
      <c r="B1" s="205"/>
      <c r="C1" s="205"/>
      <c r="D1" s="205"/>
      <c r="E1" s="205"/>
      <c r="F1" s="205"/>
      <c r="W1" s="206" t="s">
        <v>1</v>
      </c>
      <c r="X1" s="206"/>
      <c r="Y1" s="206"/>
      <c r="Z1" s="206"/>
    </row>
    <row r="2" spans="1:32" ht="30.75" customHeight="1" thickBot="1" x14ac:dyDescent="0.35">
      <c r="E2" s="207" t="s">
        <v>2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181"/>
      <c r="W2" s="206" t="s">
        <v>3</v>
      </c>
      <c r="X2" s="206"/>
      <c r="Y2" s="180"/>
      <c r="Z2" s="5"/>
    </row>
    <row r="3" spans="1:32" ht="23.25" customHeight="1" thickBot="1" x14ac:dyDescent="0.35">
      <c r="A3" s="208" t="s">
        <v>4</v>
      </c>
      <c r="B3" s="209"/>
      <c r="C3" s="210"/>
      <c r="D3" s="179"/>
      <c r="E3" s="179"/>
      <c r="F3" s="7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9"/>
      <c r="X3" s="211" t="s">
        <v>5</v>
      </c>
      <c r="Y3" s="211"/>
      <c r="Z3" s="211"/>
      <c r="AA3" s="7"/>
      <c r="AB3" s="8"/>
      <c r="AC3" s="8"/>
      <c r="AD3" s="8"/>
      <c r="AE3" s="8"/>
    </row>
    <row r="4" spans="1:32" ht="25.5" customHeight="1" thickBot="1" x14ac:dyDescent="0.35">
      <c r="A4" s="10" t="s">
        <v>85</v>
      </c>
      <c r="B4" s="11" t="s">
        <v>85</v>
      </c>
      <c r="C4" s="12">
        <v>2019</v>
      </c>
      <c r="D4" s="179"/>
      <c r="E4" s="179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"/>
      <c r="AD4" s="8"/>
      <c r="AE4" s="8"/>
    </row>
    <row r="5" spans="1:32" s="21" customFormat="1" ht="39.75" customHeight="1" thickBot="1" x14ac:dyDescent="0.35">
      <c r="A5" s="182"/>
      <c r="B5" s="183"/>
      <c r="C5" s="183"/>
      <c r="D5" s="183"/>
      <c r="E5" s="184"/>
      <c r="F5" s="13" t="s">
        <v>8</v>
      </c>
      <c r="G5" s="14" t="s">
        <v>9</v>
      </c>
      <c r="H5" s="15" t="s">
        <v>10</v>
      </c>
      <c r="I5" s="14" t="s">
        <v>11</v>
      </c>
      <c r="J5" s="14" t="s">
        <v>12</v>
      </c>
      <c r="K5" s="14" t="s">
        <v>13</v>
      </c>
      <c r="L5" s="16" t="s">
        <v>14</v>
      </c>
      <c r="M5" s="17" t="s">
        <v>15</v>
      </c>
      <c r="N5" s="14" t="s">
        <v>16</v>
      </c>
      <c r="O5" s="14" t="s">
        <v>17</v>
      </c>
      <c r="P5" s="14" t="s">
        <v>18</v>
      </c>
      <c r="Q5" s="15"/>
      <c r="R5" s="15" t="s">
        <v>19</v>
      </c>
      <c r="S5" s="18" t="s">
        <v>20</v>
      </c>
      <c r="T5" s="14" t="s">
        <v>21</v>
      </c>
      <c r="U5" s="15"/>
      <c r="V5" s="14" t="s">
        <v>22</v>
      </c>
      <c r="W5" s="14" t="s">
        <v>23</v>
      </c>
      <c r="X5" s="14" t="s">
        <v>24</v>
      </c>
      <c r="Y5" s="14" t="s">
        <v>25</v>
      </c>
      <c r="Z5" s="14" t="s">
        <v>26</v>
      </c>
      <c r="AA5" s="14"/>
      <c r="AB5" s="19"/>
      <c r="AC5" s="14"/>
      <c r="AD5" s="14"/>
      <c r="AE5" s="20"/>
    </row>
    <row r="6" spans="1:32" s="22" customFormat="1" ht="21" customHeight="1" x14ac:dyDescent="0.3">
      <c r="A6" s="185"/>
      <c r="B6" s="186"/>
      <c r="C6" s="186"/>
      <c r="D6" s="186"/>
      <c r="E6" s="187"/>
      <c r="F6" s="194" t="s">
        <v>31</v>
      </c>
      <c r="G6" s="197" t="s">
        <v>32</v>
      </c>
      <c r="H6" s="199" t="s">
        <v>33</v>
      </c>
      <c r="I6" s="324" t="s">
        <v>95</v>
      </c>
      <c r="J6" s="233" t="s">
        <v>35</v>
      </c>
      <c r="K6" s="236" t="s">
        <v>36</v>
      </c>
      <c r="L6" s="323" t="s">
        <v>93</v>
      </c>
      <c r="M6" s="239" t="s">
        <v>38</v>
      </c>
      <c r="N6" s="240" t="s">
        <v>39</v>
      </c>
      <c r="O6" s="228" t="s">
        <v>40</v>
      </c>
      <c r="P6" s="228" t="s">
        <v>41</v>
      </c>
      <c r="Q6" s="230"/>
      <c r="R6" s="230" t="s">
        <v>42</v>
      </c>
      <c r="S6" s="203" t="s">
        <v>43</v>
      </c>
      <c r="T6" s="225" t="s">
        <v>44</v>
      </c>
      <c r="U6" s="227"/>
      <c r="V6" s="225" t="s">
        <v>45</v>
      </c>
      <c r="W6" s="225" t="s">
        <v>46</v>
      </c>
      <c r="X6" s="225" t="s">
        <v>47</v>
      </c>
      <c r="Y6" s="227" t="s">
        <v>48</v>
      </c>
      <c r="Z6" s="225" t="s">
        <v>49</v>
      </c>
      <c r="AA6" s="215"/>
      <c r="AB6" s="212"/>
      <c r="AC6" s="215"/>
      <c r="AD6" s="215"/>
      <c r="AE6" s="218"/>
    </row>
    <row r="7" spans="1:32" s="22" customFormat="1" ht="21" customHeight="1" x14ac:dyDescent="0.3">
      <c r="A7" s="188"/>
      <c r="B7" s="189"/>
      <c r="C7" s="189"/>
      <c r="D7" s="189"/>
      <c r="E7" s="190"/>
      <c r="F7" s="195"/>
      <c r="G7" s="197"/>
      <c r="H7" s="200"/>
      <c r="I7" s="203"/>
      <c r="J7" s="234"/>
      <c r="K7" s="237"/>
      <c r="L7" s="239"/>
      <c r="M7" s="239"/>
      <c r="N7" s="241"/>
      <c r="O7" s="228"/>
      <c r="P7" s="228"/>
      <c r="Q7" s="231"/>
      <c r="R7" s="231"/>
      <c r="S7" s="203"/>
      <c r="T7" s="225"/>
      <c r="U7" s="225"/>
      <c r="V7" s="225"/>
      <c r="W7" s="225"/>
      <c r="X7" s="225"/>
      <c r="Y7" s="225"/>
      <c r="Z7" s="225"/>
      <c r="AA7" s="216"/>
      <c r="AB7" s="213"/>
      <c r="AC7" s="216"/>
      <c r="AD7" s="216"/>
      <c r="AE7" s="219"/>
    </row>
    <row r="8" spans="1:32" s="22" customFormat="1" ht="15" customHeight="1" x14ac:dyDescent="0.3">
      <c r="A8" s="188"/>
      <c r="B8" s="189"/>
      <c r="C8" s="189"/>
      <c r="D8" s="189"/>
      <c r="E8" s="190"/>
      <c r="F8" s="195"/>
      <c r="G8" s="197"/>
      <c r="H8" s="200"/>
      <c r="I8" s="203"/>
      <c r="J8" s="234"/>
      <c r="K8" s="237"/>
      <c r="L8" s="239"/>
      <c r="M8" s="239"/>
      <c r="N8" s="241"/>
      <c r="O8" s="228"/>
      <c r="P8" s="228"/>
      <c r="Q8" s="231"/>
      <c r="R8" s="231"/>
      <c r="S8" s="203"/>
      <c r="T8" s="225"/>
      <c r="U8" s="225"/>
      <c r="V8" s="225"/>
      <c r="W8" s="225"/>
      <c r="X8" s="225"/>
      <c r="Y8" s="225"/>
      <c r="Z8" s="225"/>
      <c r="AA8" s="216"/>
      <c r="AB8" s="213"/>
      <c r="AC8" s="216"/>
      <c r="AD8" s="216"/>
      <c r="AE8" s="219"/>
    </row>
    <row r="9" spans="1:32" s="22" customFormat="1" ht="77.25" customHeight="1" thickBot="1" x14ac:dyDescent="0.35">
      <c r="A9" s="191"/>
      <c r="B9" s="192"/>
      <c r="C9" s="192"/>
      <c r="D9" s="192"/>
      <c r="E9" s="193"/>
      <c r="F9" s="196"/>
      <c r="G9" s="198"/>
      <c r="H9" s="201"/>
      <c r="I9" s="204"/>
      <c r="J9" s="235"/>
      <c r="K9" s="238"/>
      <c r="L9" s="239"/>
      <c r="M9" s="239"/>
      <c r="N9" s="242"/>
      <c r="O9" s="229"/>
      <c r="P9" s="229"/>
      <c r="Q9" s="232"/>
      <c r="R9" s="232"/>
      <c r="S9" s="203"/>
      <c r="T9" s="226"/>
      <c r="U9" s="226"/>
      <c r="V9" s="226"/>
      <c r="W9" s="226"/>
      <c r="X9" s="226"/>
      <c r="Y9" s="226"/>
      <c r="Z9" s="226"/>
      <c r="AA9" s="217"/>
      <c r="AB9" s="214"/>
      <c r="AC9" s="217"/>
      <c r="AD9" s="217"/>
      <c r="AE9" s="220"/>
    </row>
    <row r="10" spans="1:32" ht="36.75" customHeight="1" thickBot="1" x14ac:dyDescent="0.35">
      <c r="A10" s="191" t="s">
        <v>55</v>
      </c>
      <c r="B10" s="192"/>
      <c r="C10" s="192"/>
      <c r="D10" s="192"/>
      <c r="E10" s="193"/>
      <c r="F10" s="23">
        <f>'10.10.2019+ (11)'!F15</f>
        <v>2472</v>
      </c>
      <c r="G10" s="23">
        <f>'10.10.2019+ (11)'!G15</f>
        <v>765</v>
      </c>
      <c r="H10" s="23">
        <f>'10.10.2019+ (11)'!H15</f>
        <v>726</v>
      </c>
      <c r="I10" s="23">
        <f>'10.10.2019+ (11)'!I15</f>
        <v>564.07399999999996</v>
      </c>
      <c r="J10" s="23">
        <f>'10.10.2019+ (11)'!J15</f>
        <v>0</v>
      </c>
      <c r="K10" s="23">
        <f>'10.10.2019+ (11)'!K15</f>
        <v>-1.1368683772161603E-13</v>
      </c>
      <c r="L10" s="23">
        <f>'10.10.2019+ (11)'!L15</f>
        <v>5428.4999999999991</v>
      </c>
      <c r="M10" s="23">
        <f>'10.10.2019+ (11)'!M15</f>
        <v>0</v>
      </c>
      <c r="N10" s="23">
        <f>'10.10.2019+ (11)'!N15</f>
        <v>0</v>
      </c>
      <c r="O10" s="23">
        <f>'10.10.2019+ (11)'!O15</f>
        <v>1.4210854715202004E-14</v>
      </c>
      <c r="P10" s="23">
        <f>'10.10.2019+ (11)'!P15</f>
        <v>14109.856</v>
      </c>
      <c r="Q10" s="23">
        <f>'10.10.2019+ (11)'!Q15</f>
        <v>0</v>
      </c>
      <c r="R10" s="23">
        <f>'10.10.2019+ (11)'!R15</f>
        <v>0</v>
      </c>
      <c r="S10" s="23">
        <f>'10.10.2019+ (11)'!S15</f>
        <v>0</v>
      </c>
      <c r="T10" s="23">
        <f>'10.10.2019+ (11)'!T15</f>
        <v>11653</v>
      </c>
      <c r="U10" s="23">
        <f>'10.10.2019+ (11)'!U15</f>
        <v>0</v>
      </c>
      <c r="V10" s="23">
        <f>'10.10.2019+ (11)'!V15</f>
        <v>3175</v>
      </c>
      <c r="W10" s="23">
        <f>'10.10.2019+ (11)'!W15</f>
        <v>6717</v>
      </c>
      <c r="X10" s="23">
        <f>'10.10.2019+ (11)'!X15</f>
        <v>28773</v>
      </c>
      <c r="Y10" s="23">
        <f>'10.10.2019+ (11)'!Y15</f>
        <v>0</v>
      </c>
      <c r="Z10" s="23">
        <f>'10.10.2019+ (11)'!Z15</f>
        <v>31575</v>
      </c>
      <c r="AA10" s="23"/>
      <c r="AB10" s="23"/>
      <c r="AC10" s="23"/>
      <c r="AD10" s="23"/>
      <c r="AE10" s="325"/>
      <c r="AF10" s="326"/>
    </row>
    <row r="11" spans="1:32" ht="45.75" customHeight="1" x14ac:dyDescent="0.3">
      <c r="A11" s="221" t="s">
        <v>56</v>
      </c>
      <c r="B11" s="222"/>
      <c r="C11" s="223"/>
      <c r="D11" s="223"/>
      <c r="E11" s="224"/>
      <c r="F11" s="25"/>
      <c r="G11" s="26"/>
      <c r="H11" s="26"/>
      <c r="I11" s="27"/>
      <c r="J11" s="28"/>
      <c r="K11" s="27"/>
      <c r="L11" s="27"/>
      <c r="M11" s="29"/>
      <c r="N11" s="27"/>
      <c r="O11" s="30"/>
      <c r="P11" s="30"/>
      <c r="Q11" s="27"/>
      <c r="R11" s="27"/>
      <c r="S11" s="27"/>
      <c r="T11" s="26"/>
      <c r="U11" s="26"/>
      <c r="V11" s="26"/>
      <c r="W11" s="31"/>
      <c r="X11" s="31"/>
      <c r="Y11" s="31"/>
      <c r="Z11" s="32"/>
      <c r="AA11" s="33"/>
      <c r="AB11" s="34"/>
      <c r="AC11" s="35"/>
      <c r="AD11" s="35"/>
      <c r="AE11" s="35"/>
    </row>
    <row r="12" spans="1:32" ht="45.75" customHeight="1" x14ac:dyDescent="0.3">
      <c r="A12" s="254" t="s">
        <v>57</v>
      </c>
      <c r="B12" s="255"/>
      <c r="C12" s="255"/>
      <c r="D12" s="255"/>
      <c r="E12" s="256"/>
      <c r="F12" s="36">
        <f>F76</f>
        <v>0</v>
      </c>
      <c r="G12" s="36">
        <f>G76</f>
        <v>0</v>
      </c>
      <c r="H12" s="36">
        <f t="shared" ref="H12:Z12" si="0">H76</f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>L76</f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0"/>
        <v>2</v>
      </c>
      <c r="U12" s="36">
        <f t="shared" si="0"/>
        <v>0</v>
      </c>
      <c r="V12" s="36">
        <f t="shared" si="0"/>
        <v>0</v>
      </c>
      <c r="W12" s="36">
        <f t="shared" si="0"/>
        <v>0</v>
      </c>
      <c r="X12" s="36">
        <f>X76</f>
        <v>0</v>
      </c>
      <c r="Y12" s="36">
        <f t="shared" si="0"/>
        <v>0</v>
      </c>
      <c r="Z12" s="36">
        <f t="shared" si="0"/>
        <v>0</v>
      </c>
      <c r="AA12" s="37"/>
      <c r="AB12" s="38"/>
      <c r="AC12" s="39"/>
      <c r="AD12" s="39"/>
      <c r="AE12" s="39"/>
    </row>
    <row r="13" spans="1:32" s="43" customFormat="1" ht="45.75" customHeight="1" x14ac:dyDescent="0.3">
      <c r="A13" s="257" t="s">
        <v>58</v>
      </c>
      <c r="B13" s="258"/>
      <c r="C13" s="258"/>
      <c r="D13" s="258"/>
      <c r="E13" s="259"/>
      <c r="F13" s="40">
        <f>F45+F60+F30+F12</f>
        <v>222</v>
      </c>
      <c r="G13" s="40">
        <f>G45+G60+G30+G12</f>
        <v>0</v>
      </c>
      <c r="H13" s="41">
        <f>H45+H60+H30+H12</f>
        <v>0</v>
      </c>
      <c r="I13" s="42">
        <f>I45+I60+I30+I75</f>
        <v>44.4</v>
      </c>
      <c r="J13" s="42">
        <f t="shared" ref="J13:Z13" si="1">J45+J60+J30+J75</f>
        <v>0</v>
      </c>
      <c r="K13" s="42">
        <f>K45+K60+K30+K75</f>
        <v>0</v>
      </c>
      <c r="L13" s="42">
        <f t="shared" si="1"/>
        <v>499.4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>Q45+Q60+Q30+Q75</f>
        <v>0</v>
      </c>
      <c r="R13" s="42">
        <f t="shared" si="1"/>
        <v>0</v>
      </c>
      <c r="S13" s="42">
        <f t="shared" si="1"/>
        <v>0</v>
      </c>
      <c r="T13" s="41">
        <f t="shared" si="1"/>
        <v>1857</v>
      </c>
      <c r="U13" s="41">
        <f t="shared" si="1"/>
        <v>0</v>
      </c>
      <c r="V13" s="41">
        <f t="shared" si="1"/>
        <v>0</v>
      </c>
      <c r="W13" s="41">
        <f t="shared" si="1"/>
        <v>0</v>
      </c>
      <c r="X13" s="41">
        <f t="shared" si="1"/>
        <v>0</v>
      </c>
      <c r="Y13" s="41">
        <f t="shared" si="1"/>
        <v>0</v>
      </c>
      <c r="Z13" s="41">
        <f t="shared" si="1"/>
        <v>0</v>
      </c>
      <c r="AA13" s="42"/>
      <c r="AB13" s="42"/>
      <c r="AC13" s="42"/>
      <c r="AD13" s="42"/>
      <c r="AE13" s="42"/>
    </row>
    <row r="14" spans="1:32" ht="45.75" customHeight="1" x14ac:dyDescent="0.3">
      <c r="A14" s="254" t="s">
        <v>59</v>
      </c>
      <c r="B14" s="255"/>
      <c r="C14" s="255"/>
      <c r="D14" s="255"/>
      <c r="E14" s="256"/>
      <c r="F14" s="25">
        <f>F12+F13</f>
        <v>222</v>
      </c>
      <c r="G14" s="25">
        <f t="shared" ref="G14:Z14" si="2">G12+G13</f>
        <v>0</v>
      </c>
      <c r="H14" s="25">
        <f t="shared" si="2"/>
        <v>0</v>
      </c>
      <c r="I14" s="44">
        <f t="shared" si="2"/>
        <v>44.4</v>
      </c>
      <c r="J14" s="44">
        <f t="shared" si="2"/>
        <v>0</v>
      </c>
      <c r="K14" s="44">
        <f t="shared" si="2"/>
        <v>0</v>
      </c>
      <c r="L14" s="44">
        <f t="shared" si="2"/>
        <v>499.4</v>
      </c>
      <c r="M14" s="44">
        <f t="shared" si="2"/>
        <v>0</v>
      </c>
      <c r="N14" s="44">
        <f t="shared" si="2"/>
        <v>0</v>
      </c>
      <c r="O14" s="44">
        <f t="shared" si="2"/>
        <v>0</v>
      </c>
      <c r="P14" s="44">
        <f t="shared" si="2"/>
        <v>0</v>
      </c>
      <c r="Q14" s="44">
        <f t="shared" si="2"/>
        <v>0</v>
      </c>
      <c r="R14" s="44">
        <f t="shared" si="2"/>
        <v>0</v>
      </c>
      <c r="S14" s="44">
        <f t="shared" si="2"/>
        <v>0</v>
      </c>
      <c r="T14" s="25">
        <f t="shared" si="2"/>
        <v>1859</v>
      </c>
      <c r="U14" s="25">
        <f t="shared" si="2"/>
        <v>0</v>
      </c>
      <c r="V14" s="25">
        <f t="shared" si="2"/>
        <v>0</v>
      </c>
      <c r="W14" s="25">
        <f t="shared" si="2"/>
        <v>0</v>
      </c>
      <c r="X14" s="25">
        <f t="shared" si="2"/>
        <v>0</v>
      </c>
      <c r="Y14" s="25">
        <f t="shared" si="2"/>
        <v>0</v>
      </c>
      <c r="Z14" s="25">
        <f t="shared" si="2"/>
        <v>0</v>
      </c>
      <c r="AA14" s="25"/>
      <c r="AB14" s="25"/>
      <c r="AC14" s="25"/>
      <c r="AD14" s="25"/>
      <c r="AE14" s="25"/>
    </row>
    <row r="15" spans="1:32" ht="45.75" customHeight="1" thickBot="1" x14ac:dyDescent="0.35">
      <c r="A15" s="260" t="s">
        <v>60</v>
      </c>
      <c r="B15" s="261"/>
      <c r="C15" s="261"/>
      <c r="D15" s="261"/>
      <c r="E15" s="262"/>
      <c r="F15" s="45">
        <f>F10-F14+F11-F75</f>
        <v>2250</v>
      </c>
      <c r="G15" s="45">
        <f t="shared" ref="G15:H15" si="3">G10-G14+G11-G75</f>
        <v>765</v>
      </c>
      <c r="H15" s="45">
        <f t="shared" si="3"/>
        <v>726</v>
      </c>
      <c r="I15" s="46">
        <f t="shared" ref="I15:Z15" si="4">I10-I14+I11</f>
        <v>519.67399999999998</v>
      </c>
      <c r="J15" s="46">
        <f t="shared" si="4"/>
        <v>0</v>
      </c>
      <c r="K15" s="46">
        <f t="shared" si="4"/>
        <v>-1.1368683772161603E-13</v>
      </c>
      <c r="L15" s="46">
        <f t="shared" si="4"/>
        <v>4929.0999999999995</v>
      </c>
      <c r="M15" s="46">
        <f t="shared" si="4"/>
        <v>0</v>
      </c>
      <c r="N15" s="46">
        <f t="shared" si="4"/>
        <v>0</v>
      </c>
      <c r="O15" s="46">
        <f t="shared" si="4"/>
        <v>1.4210854715202004E-14</v>
      </c>
      <c r="P15" s="46">
        <f t="shared" si="4"/>
        <v>14109.856</v>
      </c>
      <c r="Q15" s="46">
        <f t="shared" si="4"/>
        <v>0</v>
      </c>
      <c r="R15" s="46">
        <f t="shared" si="4"/>
        <v>0</v>
      </c>
      <c r="S15" s="46">
        <f t="shared" si="4"/>
        <v>0</v>
      </c>
      <c r="T15" s="47">
        <f t="shared" si="4"/>
        <v>9794</v>
      </c>
      <c r="U15" s="47">
        <f t="shared" si="4"/>
        <v>0</v>
      </c>
      <c r="V15" s="47">
        <f t="shared" si="4"/>
        <v>3175</v>
      </c>
      <c r="W15" s="47">
        <f t="shared" si="4"/>
        <v>6717</v>
      </c>
      <c r="X15" s="47">
        <f t="shared" si="4"/>
        <v>28773</v>
      </c>
      <c r="Y15" s="47">
        <f t="shared" si="4"/>
        <v>0</v>
      </c>
      <c r="Z15" s="47">
        <f t="shared" si="4"/>
        <v>31575</v>
      </c>
      <c r="AA15" s="47"/>
      <c r="AB15" s="47"/>
      <c r="AC15" s="47"/>
      <c r="AD15" s="47"/>
      <c r="AE15" s="47"/>
    </row>
    <row r="16" spans="1:32" ht="15.75" customHeight="1" x14ac:dyDescent="0.3">
      <c r="A16" s="263" t="s">
        <v>61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5"/>
      <c r="AF16" s="8"/>
    </row>
    <row r="17" spans="1:36" ht="15.75" customHeight="1" thickBot="1" x14ac:dyDescent="0.3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8"/>
    </row>
    <row r="18" spans="1:36" ht="34.5" customHeight="1" thickBot="1" x14ac:dyDescent="0.35">
      <c r="A18" s="251" t="s">
        <v>62</v>
      </c>
      <c r="B18" s="252"/>
      <c r="C18" s="252"/>
      <c r="D18" s="252"/>
      <c r="E18" s="253"/>
      <c r="F18" s="48">
        <v>1</v>
      </c>
      <c r="G18" s="49"/>
      <c r="H18" s="49"/>
      <c r="I18" s="50">
        <v>0.2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  <c r="U18" s="51"/>
      <c r="V18" s="49"/>
      <c r="W18" s="49"/>
      <c r="X18" s="49"/>
      <c r="Y18" s="49"/>
      <c r="Z18" s="49"/>
      <c r="AA18" s="52"/>
      <c r="AB18" s="53"/>
      <c r="AC18" s="54"/>
      <c r="AD18" s="54"/>
      <c r="AE18" s="55"/>
    </row>
    <row r="19" spans="1:36" ht="20.100000000000001" customHeight="1" thickBot="1" x14ac:dyDescent="0.35">
      <c r="A19" s="243" t="s">
        <v>63</v>
      </c>
      <c r="B19" s="244"/>
      <c r="C19" s="245"/>
      <c r="D19" s="246" t="s">
        <v>64</v>
      </c>
      <c r="E19" s="247"/>
      <c r="F19" s="56"/>
      <c r="G19" s="57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9"/>
      <c r="V19" s="57"/>
      <c r="W19" s="57"/>
      <c r="X19" s="57"/>
      <c r="Y19" s="57"/>
      <c r="Z19" s="57"/>
      <c r="AA19" s="58"/>
      <c r="AB19" s="60"/>
      <c r="AC19" s="61"/>
      <c r="AD19" s="61"/>
      <c r="AE19" s="62"/>
    </row>
    <row r="20" spans="1:36" ht="34.5" customHeight="1" thickBot="1" x14ac:dyDescent="0.35">
      <c r="A20" s="248"/>
      <c r="B20" s="249"/>
      <c r="C20" s="250"/>
      <c r="D20" s="248"/>
      <c r="E20" s="250"/>
      <c r="F20" s="63">
        <f>ROUND(F18*$D$20,3)</f>
        <v>0</v>
      </c>
      <c r="G20" s="63">
        <f>ROUND(G18*$D$20,3)</f>
        <v>0</v>
      </c>
      <c r="H20" s="63">
        <f t="shared" ref="H20:Z20" si="5">ROUND(H18*$D$20,3)</f>
        <v>0</v>
      </c>
      <c r="I20" s="64">
        <f t="shared" si="5"/>
        <v>0</v>
      </c>
      <c r="J20" s="64">
        <f t="shared" si="5"/>
        <v>0</v>
      </c>
      <c r="K20" s="64">
        <f t="shared" si="5"/>
        <v>0</v>
      </c>
      <c r="L20" s="64">
        <f t="shared" si="5"/>
        <v>0</v>
      </c>
      <c r="M20" s="64">
        <f t="shared" si="5"/>
        <v>0</v>
      </c>
      <c r="N20" s="64">
        <f t="shared" si="5"/>
        <v>0</v>
      </c>
      <c r="O20" s="64">
        <f t="shared" si="5"/>
        <v>0</v>
      </c>
      <c r="P20" s="64">
        <f t="shared" si="5"/>
        <v>0</v>
      </c>
      <c r="Q20" s="64">
        <f t="shared" si="5"/>
        <v>0</v>
      </c>
      <c r="R20" s="64">
        <f t="shared" si="5"/>
        <v>0</v>
      </c>
      <c r="S20" s="64">
        <f t="shared" si="5"/>
        <v>0</v>
      </c>
      <c r="T20" s="65">
        <f t="shared" si="5"/>
        <v>0</v>
      </c>
      <c r="U20" s="65">
        <f t="shared" si="5"/>
        <v>0</v>
      </c>
      <c r="V20" s="63">
        <f t="shared" si="5"/>
        <v>0</v>
      </c>
      <c r="W20" s="63">
        <f t="shared" si="5"/>
        <v>0</v>
      </c>
      <c r="X20" s="63">
        <f t="shared" si="5"/>
        <v>0</v>
      </c>
      <c r="Y20" s="63">
        <f t="shared" si="5"/>
        <v>0</v>
      </c>
      <c r="Z20" s="63">
        <f t="shared" si="5"/>
        <v>0</v>
      </c>
      <c r="AA20" s="58"/>
      <c r="AB20" s="60"/>
      <c r="AC20" s="61"/>
      <c r="AD20" s="61"/>
      <c r="AE20" s="62" t="s">
        <v>65</v>
      </c>
    </row>
    <row r="21" spans="1:36" ht="20.100000000000001" customHeight="1" thickBot="1" x14ac:dyDescent="0.35">
      <c r="A21" s="251" t="s">
        <v>62</v>
      </c>
      <c r="B21" s="252"/>
      <c r="C21" s="252"/>
      <c r="D21" s="252"/>
      <c r="E21" s="253"/>
      <c r="F21" s="66">
        <v>1</v>
      </c>
      <c r="G21" s="67"/>
      <c r="H21" s="67"/>
      <c r="I21" s="68">
        <v>0.2</v>
      </c>
      <c r="J21" s="68"/>
      <c r="K21" s="68"/>
      <c r="L21" s="68">
        <v>2.2000000000000002</v>
      </c>
      <c r="M21" s="68"/>
      <c r="N21" s="68"/>
      <c r="O21" s="68"/>
      <c r="P21" s="68"/>
      <c r="Q21" s="68"/>
      <c r="R21" s="68"/>
      <c r="S21" s="68"/>
      <c r="T21" s="69">
        <v>7</v>
      </c>
      <c r="U21" s="69"/>
      <c r="V21" s="67"/>
      <c r="W21" s="67"/>
      <c r="X21" s="67"/>
      <c r="Y21" s="67"/>
      <c r="Z21" s="67"/>
      <c r="AA21" s="52"/>
      <c r="AB21" s="53"/>
      <c r="AC21" s="54"/>
      <c r="AD21" s="54"/>
      <c r="AE21" s="55"/>
    </row>
    <row r="22" spans="1:36" ht="33.75" customHeight="1" thickBot="1" x14ac:dyDescent="0.35">
      <c r="A22" s="248" t="s">
        <v>90</v>
      </c>
      <c r="B22" s="249"/>
      <c r="C22" s="250"/>
      <c r="D22" s="249">
        <v>48</v>
      </c>
      <c r="E22" s="250"/>
      <c r="F22" s="57">
        <f>ROUND(F21*$D$22,3)</f>
        <v>48</v>
      </c>
      <c r="G22" s="57">
        <f t="shared" ref="G22:Z22" si="6">ROUND(G21*$D$22,3)</f>
        <v>0</v>
      </c>
      <c r="H22" s="57">
        <f t="shared" si="6"/>
        <v>0</v>
      </c>
      <c r="I22" s="70">
        <f t="shared" si="6"/>
        <v>9.6</v>
      </c>
      <c r="J22" s="70">
        <f t="shared" si="6"/>
        <v>0</v>
      </c>
      <c r="K22" s="70">
        <f t="shared" si="6"/>
        <v>0</v>
      </c>
      <c r="L22" s="70">
        <f t="shared" si="6"/>
        <v>105.6</v>
      </c>
      <c r="M22" s="70">
        <f t="shared" si="6"/>
        <v>0</v>
      </c>
      <c r="N22" s="70">
        <f t="shared" si="6"/>
        <v>0</v>
      </c>
      <c r="O22" s="70">
        <f>ROUND(O21*$D$22,3)</f>
        <v>0</v>
      </c>
      <c r="P22" s="70">
        <f t="shared" si="6"/>
        <v>0</v>
      </c>
      <c r="Q22" s="70">
        <f t="shared" si="6"/>
        <v>0</v>
      </c>
      <c r="R22" s="70">
        <f t="shared" si="6"/>
        <v>0</v>
      </c>
      <c r="S22" s="70">
        <f t="shared" si="6"/>
        <v>0</v>
      </c>
      <c r="T22" s="59">
        <f t="shared" si="6"/>
        <v>336</v>
      </c>
      <c r="U22" s="59">
        <f t="shared" si="6"/>
        <v>0</v>
      </c>
      <c r="V22" s="57">
        <f t="shared" si="6"/>
        <v>0</v>
      </c>
      <c r="W22" s="57">
        <f t="shared" si="6"/>
        <v>0</v>
      </c>
      <c r="X22" s="57">
        <f t="shared" si="6"/>
        <v>0</v>
      </c>
      <c r="Y22" s="57">
        <f t="shared" si="6"/>
        <v>0</v>
      </c>
      <c r="Z22" s="57">
        <f t="shared" si="6"/>
        <v>0</v>
      </c>
      <c r="AA22" s="58"/>
      <c r="AB22" s="60"/>
      <c r="AC22" s="61"/>
      <c r="AD22" s="61"/>
      <c r="AE22" s="62"/>
    </row>
    <row r="23" spans="1:36" ht="36" customHeight="1" thickBot="1" x14ac:dyDescent="0.35">
      <c r="A23" s="274" t="s">
        <v>67</v>
      </c>
      <c r="B23" s="275"/>
      <c r="C23" s="275"/>
      <c r="D23" s="275"/>
      <c r="E23" s="283"/>
      <c r="F23" s="71">
        <f>F20+F22</f>
        <v>48</v>
      </c>
      <c r="G23" s="71">
        <f t="shared" ref="G23:Z23" si="7">G20+G22</f>
        <v>0</v>
      </c>
      <c r="H23" s="71">
        <f t="shared" si="7"/>
        <v>0</v>
      </c>
      <c r="I23" s="72">
        <f t="shared" si="7"/>
        <v>9.6</v>
      </c>
      <c r="J23" s="72">
        <f t="shared" si="7"/>
        <v>0</v>
      </c>
      <c r="K23" s="72">
        <f t="shared" si="7"/>
        <v>0</v>
      </c>
      <c r="L23" s="72">
        <f t="shared" si="7"/>
        <v>105.6</v>
      </c>
      <c r="M23" s="72">
        <f t="shared" si="7"/>
        <v>0</v>
      </c>
      <c r="N23" s="72">
        <f t="shared" si="7"/>
        <v>0</v>
      </c>
      <c r="O23" s="72">
        <f t="shared" si="7"/>
        <v>0</v>
      </c>
      <c r="P23" s="72">
        <f t="shared" si="7"/>
        <v>0</v>
      </c>
      <c r="Q23" s="72">
        <f t="shared" si="7"/>
        <v>0</v>
      </c>
      <c r="R23" s="72">
        <f t="shared" si="7"/>
        <v>0</v>
      </c>
      <c r="S23" s="72">
        <f t="shared" si="7"/>
        <v>0</v>
      </c>
      <c r="T23" s="71">
        <f t="shared" si="7"/>
        <v>336</v>
      </c>
      <c r="U23" s="71">
        <f t="shared" si="7"/>
        <v>0</v>
      </c>
      <c r="V23" s="71">
        <f t="shared" si="7"/>
        <v>0</v>
      </c>
      <c r="W23" s="71">
        <f t="shared" si="7"/>
        <v>0</v>
      </c>
      <c r="X23" s="71">
        <f t="shared" si="7"/>
        <v>0</v>
      </c>
      <c r="Y23" s="71">
        <f t="shared" si="7"/>
        <v>0</v>
      </c>
      <c r="Z23" s="71">
        <f t="shared" si="7"/>
        <v>0</v>
      </c>
      <c r="AA23" s="58"/>
      <c r="AB23" s="60"/>
      <c r="AC23" s="61"/>
      <c r="AD23" s="61"/>
      <c r="AE23" s="62"/>
    </row>
    <row r="24" spans="1:36" ht="27" customHeight="1" thickBot="1" x14ac:dyDescent="0.35">
      <c r="A24" s="251" t="s">
        <v>62</v>
      </c>
      <c r="B24" s="252"/>
      <c r="C24" s="252"/>
      <c r="D24" s="252"/>
      <c r="E24" s="253"/>
      <c r="F24" s="73">
        <v>1</v>
      </c>
      <c r="G24" s="74"/>
      <c r="H24" s="74"/>
      <c r="I24" s="75">
        <v>0.2</v>
      </c>
      <c r="J24" s="75"/>
      <c r="K24" s="75"/>
      <c r="L24" s="75">
        <v>2.2000000000000002</v>
      </c>
      <c r="M24" s="75"/>
      <c r="N24" s="75"/>
      <c r="O24" s="75"/>
      <c r="P24" s="75"/>
      <c r="Q24" s="75"/>
      <c r="R24" s="75"/>
      <c r="S24" s="75"/>
      <c r="T24" s="76">
        <v>7</v>
      </c>
      <c r="U24" s="76"/>
      <c r="V24" s="74"/>
      <c r="W24" s="74"/>
      <c r="X24" s="74"/>
      <c r="Y24" s="74"/>
      <c r="Z24" s="74"/>
      <c r="AA24" s="77"/>
      <c r="AB24" s="78"/>
      <c r="AC24" s="79"/>
      <c r="AD24" s="79"/>
      <c r="AE24" s="80"/>
    </row>
    <row r="25" spans="1:36" ht="25.5" customHeight="1" thickBot="1" x14ac:dyDescent="0.35">
      <c r="A25" s="243" t="s">
        <v>63</v>
      </c>
      <c r="B25" s="244"/>
      <c r="C25" s="245"/>
      <c r="D25" s="246" t="s">
        <v>68</v>
      </c>
      <c r="E25" s="247"/>
      <c r="F25" s="81"/>
      <c r="G25" s="82"/>
      <c r="H25" s="82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4"/>
      <c r="U25" s="84"/>
      <c r="V25" s="82"/>
      <c r="W25" s="82"/>
      <c r="X25" s="82"/>
      <c r="Y25" s="82"/>
      <c r="Z25" s="82"/>
      <c r="AA25" s="83"/>
      <c r="AB25" s="85"/>
      <c r="AC25" s="86"/>
      <c r="AD25" s="86"/>
      <c r="AE25" s="87"/>
    </row>
    <row r="26" spans="1:36" ht="30.75" customHeight="1" thickBot="1" x14ac:dyDescent="0.35">
      <c r="A26" s="248" t="s">
        <v>91</v>
      </c>
      <c r="B26" s="249"/>
      <c r="C26" s="250"/>
      <c r="D26" s="248">
        <v>49</v>
      </c>
      <c r="E26" s="250"/>
      <c r="F26" s="88">
        <f t="shared" ref="F26:Z26" si="8">ROUND(F24*$D$26,3)</f>
        <v>49</v>
      </c>
      <c r="G26" s="88">
        <f t="shared" si="8"/>
        <v>0</v>
      </c>
      <c r="H26" s="88">
        <f t="shared" si="8"/>
        <v>0</v>
      </c>
      <c r="I26" s="89">
        <f t="shared" si="8"/>
        <v>9.8000000000000007</v>
      </c>
      <c r="J26" s="89">
        <f t="shared" si="8"/>
        <v>0</v>
      </c>
      <c r="K26" s="89">
        <f t="shared" si="8"/>
        <v>0</v>
      </c>
      <c r="L26" s="89">
        <f t="shared" si="8"/>
        <v>107.8</v>
      </c>
      <c r="M26" s="89">
        <f t="shared" si="8"/>
        <v>0</v>
      </c>
      <c r="N26" s="89">
        <f t="shared" si="8"/>
        <v>0</v>
      </c>
      <c r="O26" s="89">
        <f t="shared" si="8"/>
        <v>0</v>
      </c>
      <c r="P26" s="89">
        <f t="shared" si="8"/>
        <v>0</v>
      </c>
      <c r="Q26" s="89">
        <f t="shared" si="8"/>
        <v>0</v>
      </c>
      <c r="R26" s="89">
        <f t="shared" si="8"/>
        <v>0</v>
      </c>
      <c r="S26" s="89">
        <f t="shared" si="8"/>
        <v>0</v>
      </c>
      <c r="T26" s="90">
        <f t="shared" si="8"/>
        <v>343</v>
      </c>
      <c r="U26" s="90">
        <f t="shared" si="8"/>
        <v>0</v>
      </c>
      <c r="V26" s="88">
        <f t="shared" si="8"/>
        <v>0</v>
      </c>
      <c r="W26" s="88">
        <f t="shared" si="8"/>
        <v>0</v>
      </c>
      <c r="X26" s="88">
        <f t="shared" si="8"/>
        <v>0</v>
      </c>
      <c r="Y26" s="88">
        <f t="shared" si="8"/>
        <v>0</v>
      </c>
      <c r="Z26" s="88">
        <f t="shared" si="8"/>
        <v>0</v>
      </c>
      <c r="AA26" s="91"/>
      <c r="AB26" s="92"/>
      <c r="AC26" s="93"/>
      <c r="AD26" s="93"/>
      <c r="AE26" s="94"/>
    </row>
    <row r="27" spans="1:36" ht="24" customHeight="1" thickBot="1" x14ac:dyDescent="0.35">
      <c r="A27" s="251" t="s">
        <v>62</v>
      </c>
      <c r="B27" s="252"/>
      <c r="C27" s="252"/>
      <c r="D27" s="252"/>
      <c r="E27" s="253"/>
      <c r="F27" s="66"/>
      <c r="G27" s="67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9"/>
      <c r="U27" s="69"/>
      <c r="V27" s="67"/>
      <c r="W27" s="67"/>
      <c r="X27" s="67"/>
      <c r="Y27" s="67"/>
      <c r="Z27" s="67"/>
      <c r="AA27" s="52"/>
      <c r="AB27" s="53"/>
      <c r="AC27" s="54"/>
      <c r="AD27" s="54"/>
      <c r="AE27" s="55"/>
    </row>
    <row r="28" spans="1:36" ht="25.5" customHeight="1" thickBot="1" x14ac:dyDescent="0.35">
      <c r="A28" s="269"/>
      <c r="B28" s="270"/>
      <c r="C28" s="271"/>
      <c r="D28" s="272"/>
      <c r="E28" s="273"/>
      <c r="F28" s="88">
        <f>ROUND(F27*$D$28,3)</f>
        <v>0</v>
      </c>
      <c r="G28" s="88">
        <f t="shared" ref="G28:Z28" si="9">ROUND(G27*$D$28,3)</f>
        <v>0</v>
      </c>
      <c r="H28" s="88">
        <f t="shared" si="9"/>
        <v>0</v>
      </c>
      <c r="I28" s="89">
        <f>ROUND(I27*$D$28,3)</f>
        <v>0</v>
      </c>
      <c r="J28" s="89">
        <f t="shared" si="9"/>
        <v>0</v>
      </c>
      <c r="K28" s="89">
        <f t="shared" si="9"/>
        <v>0</v>
      </c>
      <c r="L28" s="89">
        <f t="shared" si="9"/>
        <v>0</v>
      </c>
      <c r="M28" s="89">
        <f t="shared" si="9"/>
        <v>0</v>
      </c>
      <c r="N28" s="89">
        <f t="shared" si="9"/>
        <v>0</v>
      </c>
      <c r="O28" s="89">
        <f t="shared" si="9"/>
        <v>0</v>
      </c>
      <c r="P28" s="89">
        <f t="shared" si="9"/>
        <v>0</v>
      </c>
      <c r="Q28" s="89">
        <f t="shared" si="9"/>
        <v>0</v>
      </c>
      <c r="R28" s="89">
        <f t="shared" si="9"/>
        <v>0</v>
      </c>
      <c r="S28" s="89">
        <f t="shared" si="9"/>
        <v>0</v>
      </c>
      <c r="T28" s="90">
        <f t="shared" si="9"/>
        <v>0</v>
      </c>
      <c r="U28" s="90">
        <f t="shared" si="9"/>
        <v>0</v>
      </c>
      <c r="V28" s="88">
        <f t="shared" si="9"/>
        <v>0</v>
      </c>
      <c r="W28" s="88">
        <f t="shared" si="9"/>
        <v>0</v>
      </c>
      <c r="X28" s="88">
        <f t="shared" si="9"/>
        <v>0</v>
      </c>
      <c r="Y28" s="88"/>
      <c r="Z28" s="88">
        <f t="shared" si="9"/>
        <v>0</v>
      </c>
      <c r="AA28" s="58"/>
      <c r="AB28" s="60"/>
      <c r="AC28" s="61"/>
      <c r="AD28" s="61"/>
      <c r="AE28" s="62"/>
    </row>
    <row r="29" spans="1:36" ht="30" customHeight="1" thickBot="1" x14ac:dyDescent="0.35">
      <c r="A29" s="274" t="s">
        <v>69</v>
      </c>
      <c r="B29" s="275"/>
      <c r="C29" s="275"/>
      <c r="D29" s="275"/>
      <c r="E29" s="275"/>
      <c r="F29" s="95">
        <f>F26+F28</f>
        <v>49</v>
      </c>
      <c r="G29" s="95">
        <f t="shared" ref="G29:Y29" si="10">G26+G28</f>
        <v>0</v>
      </c>
      <c r="H29" s="95">
        <f t="shared" si="10"/>
        <v>0</v>
      </c>
      <c r="I29" s="96">
        <f t="shared" si="10"/>
        <v>9.8000000000000007</v>
      </c>
      <c r="J29" s="96">
        <f t="shared" si="10"/>
        <v>0</v>
      </c>
      <c r="K29" s="96">
        <f t="shared" si="10"/>
        <v>0</v>
      </c>
      <c r="L29" s="96">
        <f t="shared" si="10"/>
        <v>107.8</v>
      </c>
      <c r="M29" s="96">
        <f t="shared" si="10"/>
        <v>0</v>
      </c>
      <c r="N29" s="96">
        <f t="shared" si="10"/>
        <v>0</v>
      </c>
      <c r="O29" s="96">
        <f t="shared" si="10"/>
        <v>0</v>
      </c>
      <c r="P29" s="96">
        <f t="shared" si="10"/>
        <v>0</v>
      </c>
      <c r="Q29" s="96">
        <f t="shared" si="10"/>
        <v>0</v>
      </c>
      <c r="R29" s="96">
        <f t="shared" si="10"/>
        <v>0</v>
      </c>
      <c r="S29" s="96">
        <f t="shared" si="10"/>
        <v>0</v>
      </c>
      <c r="T29" s="95">
        <f t="shared" si="10"/>
        <v>343</v>
      </c>
      <c r="U29" s="95">
        <f t="shared" si="10"/>
        <v>0</v>
      </c>
      <c r="V29" s="95">
        <f t="shared" si="10"/>
        <v>0</v>
      </c>
      <c r="W29" s="95">
        <f t="shared" si="10"/>
        <v>0</v>
      </c>
      <c r="X29" s="95">
        <f t="shared" si="10"/>
        <v>0</v>
      </c>
      <c r="Y29" s="95">
        <f t="shared" si="10"/>
        <v>0</v>
      </c>
      <c r="Z29" s="95">
        <f>Z26+Z28</f>
        <v>0</v>
      </c>
      <c r="AA29" s="58"/>
      <c r="AB29" s="58"/>
      <c r="AC29" s="61"/>
      <c r="AD29" s="61"/>
      <c r="AE29" s="62"/>
    </row>
    <row r="30" spans="1:36" ht="27.75" customHeight="1" thickBot="1" x14ac:dyDescent="0.35">
      <c r="A30" s="276" t="s">
        <v>70</v>
      </c>
      <c r="B30" s="277"/>
      <c r="C30" s="277"/>
      <c r="D30" s="277"/>
      <c r="E30" s="277"/>
      <c r="F30" s="97">
        <f>F23+F29</f>
        <v>97</v>
      </c>
      <c r="G30" s="97">
        <f t="shared" ref="G30:Z30" si="11">G23+G29</f>
        <v>0</v>
      </c>
      <c r="H30" s="97">
        <f t="shared" si="11"/>
        <v>0</v>
      </c>
      <c r="I30" s="98">
        <f t="shared" si="11"/>
        <v>19.399999999999999</v>
      </c>
      <c r="J30" s="98">
        <f t="shared" si="11"/>
        <v>0</v>
      </c>
      <c r="K30" s="98">
        <f t="shared" si="11"/>
        <v>0</v>
      </c>
      <c r="L30" s="98">
        <f t="shared" si="11"/>
        <v>213.39999999999998</v>
      </c>
      <c r="M30" s="98">
        <f t="shared" si="11"/>
        <v>0</v>
      </c>
      <c r="N30" s="98">
        <f t="shared" si="11"/>
        <v>0</v>
      </c>
      <c r="O30" s="98">
        <f t="shared" si="11"/>
        <v>0</v>
      </c>
      <c r="P30" s="98">
        <f t="shared" si="11"/>
        <v>0</v>
      </c>
      <c r="Q30" s="98">
        <f t="shared" si="11"/>
        <v>0</v>
      </c>
      <c r="R30" s="98">
        <f t="shared" si="11"/>
        <v>0</v>
      </c>
      <c r="S30" s="98">
        <f t="shared" si="11"/>
        <v>0</v>
      </c>
      <c r="T30" s="97">
        <f t="shared" si="11"/>
        <v>679</v>
      </c>
      <c r="U30" s="97">
        <f t="shared" si="11"/>
        <v>0</v>
      </c>
      <c r="V30" s="97">
        <f t="shared" si="11"/>
        <v>0</v>
      </c>
      <c r="W30" s="97">
        <f t="shared" si="11"/>
        <v>0</v>
      </c>
      <c r="X30" s="97">
        <f t="shared" si="11"/>
        <v>0</v>
      </c>
      <c r="Y30" s="97">
        <f t="shared" si="11"/>
        <v>0</v>
      </c>
      <c r="Z30" s="97">
        <f t="shared" si="11"/>
        <v>0</v>
      </c>
      <c r="AA30" s="86"/>
      <c r="AB30" s="86"/>
      <c r="AC30" s="86"/>
      <c r="AD30" s="86"/>
      <c r="AE30" s="87"/>
    </row>
    <row r="31" spans="1:36" ht="10.5" customHeight="1" x14ac:dyDescent="0.3">
      <c r="A31" s="263" t="s">
        <v>71</v>
      </c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9"/>
    </row>
    <row r="32" spans="1:36" ht="21.75" customHeight="1" thickBot="1" x14ac:dyDescent="0.35">
      <c r="A32" s="280"/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2"/>
      <c r="AF32" s="8"/>
      <c r="AG32" s="8"/>
      <c r="AH32" s="8"/>
      <c r="AI32" s="8"/>
      <c r="AJ32" s="8"/>
    </row>
    <row r="33" spans="1:36" ht="32.25" customHeight="1" thickBot="1" x14ac:dyDescent="0.35">
      <c r="A33" s="251" t="s">
        <v>62</v>
      </c>
      <c r="B33" s="252"/>
      <c r="C33" s="252"/>
      <c r="D33" s="252"/>
      <c r="E33" s="253"/>
      <c r="F33" s="99">
        <v>1</v>
      </c>
      <c r="G33" s="74"/>
      <c r="H33" s="100"/>
      <c r="I33" s="75">
        <v>0.2</v>
      </c>
      <c r="J33" s="75"/>
      <c r="K33" s="75"/>
      <c r="L33" s="75">
        <v>2</v>
      </c>
      <c r="M33" s="75"/>
      <c r="N33" s="75"/>
      <c r="O33" s="75"/>
      <c r="P33" s="75"/>
      <c r="Q33" s="75"/>
      <c r="R33" s="75"/>
      <c r="S33" s="75"/>
      <c r="T33" s="74">
        <v>10</v>
      </c>
      <c r="U33" s="74"/>
      <c r="V33" s="74"/>
      <c r="W33" s="74"/>
      <c r="X33" s="74"/>
      <c r="Y33" s="74"/>
      <c r="Z33" s="74"/>
      <c r="AA33" s="77"/>
      <c r="AB33" s="78"/>
      <c r="AC33" s="79"/>
      <c r="AD33" s="79"/>
      <c r="AE33" s="80"/>
      <c r="AF33" s="101"/>
      <c r="AG33" s="8"/>
      <c r="AH33" s="8"/>
      <c r="AI33" s="8"/>
      <c r="AJ33" s="8"/>
    </row>
    <row r="34" spans="1:36" ht="21" customHeight="1" thickBot="1" x14ac:dyDescent="0.35">
      <c r="A34" s="243" t="s">
        <v>63</v>
      </c>
      <c r="B34" s="244"/>
      <c r="C34" s="245"/>
      <c r="D34" s="246" t="s">
        <v>64</v>
      </c>
      <c r="E34" s="247"/>
      <c r="F34" s="102"/>
      <c r="G34" s="57"/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7"/>
      <c r="U34" s="57"/>
      <c r="V34" s="57"/>
      <c r="W34" s="57"/>
      <c r="X34" s="57"/>
      <c r="Y34" s="57"/>
      <c r="Z34" s="57"/>
      <c r="AA34" s="58"/>
      <c r="AB34" s="60"/>
      <c r="AC34" s="61"/>
      <c r="AD34" s="61"/>
      <c r="AE34" s="62"/>
      <c r="AF34" s="101"/>
      <c r="AG34" s="8"/>
      <c r="AH34" s="8"/>
      <c r="AI34" s="8"/>
      <c r="AJ34" s="8"/>
    </row>
    <row r="35" spans="1:36" ht="30.75" customHeight="1" thickBot="1" x14ac:dyDescent="0.35">
      <c r="A35" s="248" t="s">
        <v>72</v>
      </c>
      <c r="B35" s="249"/>
      <c r="C35" s="250"/>
      <c r="D35" s="249">
        <v>27</v>
      </c>
      <c r="E35" s="250"/>
      <c r="F35" s="57">
        <f>ROUND(F33*$D$35,3)</f>
        <v>27</v>
      </c>
      <c r="G35" s="57">
        <f t="shared" ref="G35:Z35" si="12">ROUND(G33*$D$35,3)</f>
        <v>0</v>
      </c>
      <c r="H35" s="57">
        <f t="shared" si="12"/>
        <v>0</v>
      </c>
      <c r="I35" s="70">
        <f t="shared" si="12"/>
        <v>5.4</v>
      </c>
      <c r="J35" s="70">
        <f t="shared" si="12"/>
        <v>0</v>
      </c>
      <c r="K35" s="70">
        <f t="shared" si="12"/>
        <v>0</v>
      </c>
      <c r="L35" s="70">
        <f t="shared" si="12"/>
        <v>54</v>
      </c>
      <c r="M35" s="70">
        <f t="shared" si="12"/>
        <v>0</v>
      </c>
      <c r="N35" s="70">
        <f t="shared" si="12"/>
        <v>0</v>
      </c>
      <c r="O35" s="70">
        <f t="shared" si="12"/>
        <v>0</v>
      </c>
      <c r="P35" s="70">
        <f t="shared" si="12"/>
        <v>0</v>
      </c>
      <c r="Q35" s="70">
        <f t="shared" si="12"/>
        <v>0</v>
      </c>
      <c r="R35" s="70">
        <f t="shared" si="12"/>
        <v>0</v>
      </c>
      <c r="S35" s="70">
        <f t="shared" si="12"/>
        <v>0</v>
      </c>
      <c r="T35" s="57">
        <f t="shared" si="12"/>
        <v>270</v>
      </c>
      <c r="U35" s="57">
        <f t="shared" si="12"/>
        <v>0</v>
      </c>
      <c r="V35" s="57">
        <f t="shared" si="12"/>
        <v>0</v>
      </c>
      <c r="W35" s="57">
        <f t="shared" si="12"/>
        <v>0</v>
      </c>
      <c r="X35" s="57">
        <f t="shared" si="12"/>
        <v>0</v>
      </c>
      <c r="Y35" s="57">
        <f t="shared" si="12"/>
        <v>0</v>
      </c>
      <c r="Z35" s="57">
        <f t="shared" si="12"/>
        <v>0</v>
      </c>
      <c r="AA35" s="58"/>
      <c r="AB35" s="60"/>
      <c r="AC35" s="61"/>
      <c r="AD35" s="61"/>
      <c r="AE35" s="62" t="s">
        <v>65</v>
      </c>
      <c r="AF35" s="101"/>
      <c r="AG35" s="8"/>
      <c r="AH35" s="8"/>
      <c r="AI35" s="8"/>
      <c r="AJ35" s="8"/>
    </row>
    <row r="36" spans="1:36" ht="27.75" customHeight="1" thickBot="1" x14ac:dyDescent="0.35">
      <c r="A36" s="251" t="s">
        <v>62</v>
      </c>
      <c r="B36" s="252"/>
      <c r="C36" s="252"/>
      <c r="D36" s="252"/>
      <c r="E36" s="253"/>
      <c r="F36" s="99">
        <v>1</v>
      </c>
      <c r="G36" s="74"/>
      <c r="H36" s="74"/>
      <c r="I36" s="75">
        <v>0.2</v>
      </c>
      <c r="J36" s="75"/>
      <c r="K36" s="75"/>
      <c r="L36" s="75">
        <v>2</v>
      </c>
      <c r="M36" s="75"/>
      <c r="N36" s="75"/>
      <c r="O36" s="75"/>
      <c r="P36" s="75"/>
      <c r="Q36" s="75"/>
      <c r="R36" s="75"/>
      <c r="S36" s="75"/>
      <c r="T36" s="74"/>
      <c r="U36" s="74"/>
      <c r="V36" s="74"/>
      <c r="W36" s="74"/>
      <c r="X36" s="74"/>
      <c r="Y36" s="74">
        <v>10</v>
      </c>
      <c r="Z36" s="74"/>
      <c r="AA36" s="77"/>
      <c r="AB36" s="78"/>
      <c r="AC36" s="79"/>
      <c r="AD36" s="79"/>
      <c r="AE36" s="80"/>
      <c r="AF36" s="101"/>
      <c r="AG36" s="8"/>
      <c r="AH36" s="8"/>
      <c r="AI36" s="8"/>
      <c r="AJ36" s="8"/>
    </row>
    <row r="37" spans="1:36" ht="25.5" customHeight="1" thickBot="1" x14ac:dyDescent="0.35">
      <c r="A37" s="248" t="s">
        <v>72</v>
      </c>
      <c r="B37" s="249"/>
      <c r="C37" s="250"/>
      <c r="D37" s="249"/>
      <c r="E37" s="250"/>
      <c r="F37" s="57">
        <f>ROUND(F36*$D$37,3)</f>
        <v>0</v>
      </c>
      <c r="G37" s="57">
        <f t="shared" ref="G37:AE37" si="13">ROUND(G36*$D$37,3)</f>
        <v>0</v>
      </c>
      <c r="H37" s="57">
        <f t="shared" si="13"/>
        <v>0</v>
      </c>
      <c r="I37" s="70">
        <f t="shared" si="13"/>
        <v>0</v>
      </c>
      <c r="J37" s="70">
        <f t="shared" si="13"/>
        <v>0</v>
      </c>
      <c r="K37" s="70">
        <f t="shared" si="13"/>
        <v>0</v>
      </c>
      <c r="L37" s="70">
        <f t="shared" si="13"/>
        <v>0</v>
      </c>
      <c r="M37" s="70">
        <f t="shared" si="13"/>
        <v>0</v>
      </c>
      <c r="N37" s="70">
        <f t="shared" si="13"/>
        <v>0</v>
      </c>
      <c r="O37" s="70">
        <f t="shared" si="13"/>
        <v>0</v>
      </c>
      <c r="P37" s="70">
        <f t="shared" si="13"/>
        <v>0</v>
      </c>
      <c r="Q37" s="70">
        <f t="shared" si="13"/>
        <v>0</v>
      </c>
      <c r="R37" s="70">
        <f t="shared" si="13"/>
        <v>0</v>
      </c>
      <c r="S37" s="70">
        <f t="shared" si="13"/>
        <v>0</v>
      </c>
      <c r="T37" s="57">
        <f t="shared" si="13"/>
        <v>0</v>
      </c>
      <c r="U37" s="57">
        <f t="shared" si="13"/>
        <v>0</v>
      </c>
      <c r="V37" s="57">
        <f t="shared" si="13"/>
        <v>0</v>
      </c>
      <c r="W37" s="57">
        <f t="shared" si="13"/>
        <v>0</v>
      </c>
      <c r="X37" s="57">
        <f t="shared" si="13"/>
        <v>0</v>
      </c>
      <c r="Y37" s="57">
        <f t="shared" si="13"/>
        <v>0</v>
      </c>
      <c r="Z37" s="57">
        <f t="shared" si="13"/>
        <v>0</v>
      </c>
      <c r="AA37" s="70">
        <f t="shared" si="13"/>
        <v>0</v>
      </c>
      <c r="AB37" s="70">
        <f t="shared" si="13"/>
        <v>0</v>
      </c>
      <c r="AC37" s="70">
        <f t="shared" si="13"/>
        <v>0</v>
      </c>
      <c r="AD37" s="70">
        <f t="shared" si="13"/>
        <v>0</v>
      </c>
      <c r="AE37" s="70">
        <f t="shared" si="13"/>
        <v>0</v>
      </c>
      <c r="AF37" s="101"/>
      <c r="AG37" s="8"/>
      <c r="AH37" s="8"/>
      <c r="AI37" s="8"/>
      <c r="AJ37" s="8"/>
    </row>
    <row r="38" spans="1:36" ht="27" customHeight="1" thickBot="1" x14ac:dyDescent="0.35">
      <c r="A38" s="274" t="s">
        <v>67</v>
      </c>
      <c r="B38" s="275"/>
      <c r="C38" s="275"/>
      <c r="D38" s="275"/>
      <c r="E38" s="283"/>
      <c r="F38" s="103">
        <f>F35+F37</f>
        <v>27</v>
      </c>
      <c r="G38" s="103">
        <f t="shared" ref="G38:Z38" si="14">G35+G37</f>
        <v>0</v>
      </c>
      <c r="H38" s="103">
        <f t="shared" si="14"/>
        <v>0</v>
      </c>
      <c r="I38" s="104">
        <f t="shared" si="14"/>
        <v>5.4</v>
      </c>
      <c r="J38" s="104">
        <f t="shared" si="14"/>
        <v>0</v>
      </c>
      <c r="K38" s="104">
        <f t="shared" si="14"/>
        <v>0</v>
      </c>
      <c r="L38" s="104">
        <f t="shared" si="14"/>
        <v>54</v>
      </c>
      <c r="M38" s="104">
        <f t="shared" si="14"/>
        <v>0</v>
      </c>
      <c r="N38" s="104">
        <f t="shared" si="14"/>
        <v>0</v>
      </c>
      <c r="O38" s="104">
        <f t="shared" si="14"/>
        <v>0</v>
      </c>
      <c r="P38" s="104">
        <f t="shared" si="14"/>
        <v>0</v>
      </c>
      <c r="Q38" s="104">
        <f t="shared" si="14"/>
        <v>0</v>
      </c>
      <c r="R38" s="104">
        <f t="shared" si="14"/>
        <v>0</v>
      </c>
      <c r="S38" s="104">
        <f t="shared" si="14"/>
        <v>0</v>
      </c>
      <c r="T38" s="103">
        <f t="shared" si="14"/>
        <v>270</v>
      </c>
      <c r="U38" s="103">
        <f t="shared" si="14"/>
        <v>0</v>
      </c>
      <c r="V38" s="103">
        <f t="shared" si="14"/>
        <v>0</v>
      </c>
      <c r="W38" s="103">
        <f t="shared" si="14"/>
        <v>0</v>
      </c>
      <c r="X38" s="103">
        <f t="shared" si="14"/>
        <v>0</v>
      </c>
      <c r="Y38" s="103">
        <f t="shared" si="14"/>
        <v>0</v>
      </c>
      <c r="Z38" s="103">
        <f t="shared" si="14"/>
        <v>0</v>
      </c>
      <c r="AA38" s="58"/>
      <c r="AB38" s="60"/>
      <c r="AC38" s="61"/>
      <c r="AD38" s="61"/>
      <c r="AE38" s="62"/>
      <c r="AF38" s="101"/>
      <c r="AG38" s="8"/>
      <c r="AH38" s="8"/>
      <c r="AI38" s="8"/>
      <c r="AJ38" s="8"/>
    </row>
    <row r="39" spans="1:36" ht="25.5" customHeight="1" thickBot="1" x14ac:dyDescent="0.35">
      <c r="A39" s="251" t="s">
        <v>62</v>
      </c>
      <c r="B39" s="252"/>
      <c r="C39" s="252"/>
      <c r="D39" s="252"/>
      <c r="E39" s="253"/>
      <c r="F39" s="99">
        <v>1</v>
      </c>
      <c r="G39" s="74"/>
      <c r="H39" s="74"/>
      <c r="I39" s="75">
        <v>0.2</v>
      </c>
      <c r="J39" s="75"/>
      <c r="K39" s="75"/>
      <c r="L39" s="75">
        <v>2</v>
      </c>
      <c r="M39" s="75"/>
      <c r="N39" s="75"/>
      <c r="O39" s="75"/>
      <c r="P39" s="75"/>
      <c r="Q39" s="75"/>
      <c r="R39" s="75"/>
      <c r="S39" s="75"/>
      <c r="T39" s="74">
        <v>10</v>
      </c>
      <c r="U39" s="74"/>
      <c r="V39" s="74"/>
      <c r="W39" s="74"/>
      <c r="X39" s="74"/>
      <c r="Y39" s="74"/>
      <c r="Z39" s="74"/>
      <c r="AA39" s="58"/>
      <c r="AB39" s="60"/>
      <c r="AC39" s="61"/>
      <c r="AD39" s="61"/>
      <c r="AE39" s="62"/>
      <c r="AF39" s="101"/>
      <c r="AG39" s="8"/>
      <c r="AH39" s="8"/>
      <c r="AI39" s="8"/>
      <c r="AJ39" s="8"/>
    </row>
    <row r="40" spans="1:36" ht="20.100000000000001" customHeight="1" thickBot="1" x14ac:dyDescent="0.35">
      <c r="A40" s="243" t="s">
        <v>63</v>
      </c>
      <c r="B40" s="244"/>
      <c r="C40" s="245"/>
      <c r="D40" s="246" t="s">
        <v>68</v>
      </c>
      <c r="E40" s="247"/>
      <c r="F40" s="82"/>
      <c r="G40" s="82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2"/>
      <c r="U40" s="82"/>
      <c r="V40" s="82"/>
      <c r="W40" s="82"/>
      <c r="X40" s="82"/>
      <c r="Y40" s="82"/>
      <c r="Z40" s="82"/>
      <c r="AA40" s="83"/>
      <c r="AB40" s="85"/>
      <c r="AC40" s="86"/>
      <c r="AD40" s="61"/>
      <c r="AE40" s="62"/>
      <c r="AF40" s="101"/>
      <c r="AG40" s="8"/>
      <c r="AH40" s="8"/>
      <c r="AI40" s="8"/>
      <c r="AJ40" s="8"/>
    </row>
    <row r="41" spans="1:36" ht="28.5" customHeight="1" thickBot="1" x14ac:dyDescent="0.35">
      <c r="A41" s="248" t="s">
        <v>72</v>
      </c>
      <c r="B41" s="249"/>
      <c r="C41" s="250"/>
      <c r="D41" s="248">
        <v>26</v>
      </c>
      <c r="E41" s="250"/>
      <c r="F41" s="88">
        <f>ROUND(F39*$D$41,3)</f>
        <v>26</v>
      </c>
      <c r="G41" s="88">
        <f t="shared" ref="G41:Z41" si="15">ROUND(G39*$D$41,3)</f>
        <v>0</v>
      </c>
      <c r="H41" s="88">
        <f t="shared" si="15"/>
        <v>0</v>
      </c>
      <c r="I41" s="89">
        <f t="shared" si="15"/>
        <v>5.2</v>
      </c>
      <c r="J41" s="89">
        <f t="shared" si="15"/>
        <v>0</v>
      </c>
      <c r="K41" s="89">
        <f t="shared" si="15"/>
        <v>0</v>
      </c>
      <c r="L41" s="89">
        <f t="shared" si="15"/>
        <v>52</v>
      </c>
      <c r="M41" s="89">
        <f t="shared" si="15"/>
        <v>0</v>
      </c>
      <c r="N41" s="89">
        <f t="shared" si="15"/>
        <v>0</v>
      </c>
      <c r="O41" s="89">
        <f t="shared" si="15"/>
        <v>0</v>
      </c>
      <c r="P41" s="89">
        <f t="shared" si="15"/>
        <v>0</v>
      </c>
      <c r="Q41" s="89">
        <f t="shared" si="15"/>
        <v>0</v>
      </c>
      <c r="R41" s="89">
        <f t="shared" si="15"/>
        <v>0</v>
      </c>
      <c r="S41" s="89">
        <f t="shared" si="15"/>
        <v>0</v>
      </c>
      <c r="T41" s="88">
        <f t="shared" si="15"/>
        <v>260</v>
      </c>
      <c r="U41" s="88">
        <f t="shared" si="15"/>
        <v>0</v>
      </c>
      <c r="V41" s="88">
        <f t="shared" si="15"/>
        <v>0</v>
      </c>
      <c r="W41" s="88">
        <f t="shared" si="15"/>
        <v>0</v>
      </c>
      <c r="X41" s="88">
        <f t="shared" si="15"/>
        <v>0</v>
      </c>
      <c r="Y41" s="88">
        <f t="shared" si="15"/>
        <v>0</v>
      </c>
      <c r="Z41" s="88">
        <f t="shared" si="15"/>
        <v>0</v>
      </c>
      <c r="AA41" s="91"/>
      <c r="AB41" s="92"/>
      <c r="AC41" s="93"/>
      <c r="AD41" s="61"/>
      <c r="AE41" s="62"/>
      <c r="AF41" s="101"/>
      <c r="AG41" s="8"/>
      <c r="AH41" s="8"/>
      <c r="AI41" s="8"/>
      <c r="AJ41" s="8"/>
    </row>
    <row r="42" spans="1:36" ht="18" customHeight="1" thickBot="1" x14ac:dyDescent="0.35">
      <c r="A42" s="251" t="s">
        <v>62</v>
      </c>
      <c r="B42" s="252"/>
      <c r="C42" s="252"/>
      <c r="D42" s="252"/>
      <c r="E42" s="253"/>
      <c r="F42" s="99"/>
      <c r="G42" s="74"/>
      <c r="H42" s="74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4"/>
      <c r="U42" s="74"/>
      <c r="V42" s="74"/>
      <c r="W42" s="74"/>
      <c r="X42" s="74"/>
      <c r="Y42" s="74"/>
      <c r="Z42" s="74"/>
      <c r="AA42" s="58"/>
      <c r="AB42" s="60"/>
      <c r="AC42" s="61"/>
      <c r="AD42" s="61"/>
      <c r="AE42" s="62"/>
      <c r="AF42" s="101"/>
      <c r="AG42" s="8"/>
      <c r="AH42" s="8"/>
      <c r="AI42" s="8"/>
      <c r="AJ42" s="8"/>
    </row>
    <row r="43" spans="1:36" ht="21" customHeight="1" thickBot="1" x14ac:dyDescent="0.35">
      <c r="A43" s="269"/>
      <c r="B43" s="270"/>
      <c r="C43" s="271"/>
      <c r="D43" s="272"/>
      <c r="E43" s="273"/>
      <c r="F43" s="88">
        <f>ROUND(F42*$D$43,3)</f>
        <v>0</v>
      </c>
      <c r="G43" s="88">
        <f t="shared" ref="G43:Z43" si="16">ROUND(G42*$D$43,3)</f>
        <v>0</v>
      </c>
      <c r="H43" s="88">
        <f t="shared" si="16"/>
        <v>0</v>
      </c>
      <c r="I43" s="89">
        <f t="shared" si="16"/>
        <v>0</v>
      </c>
      <c r="J43" s="89">
        <f t="shared" si="16"/>
        <v>0</v>
      </c>
      <c r="K43" s="89">
        <f t="shared" si="16"/>
        <v>0</v>
      </c>
      <c r="L43" s="89">
        <f t="shared" si="16"/>
        <v>0</v>
      </c>
      <c r="M43" s="89">
        <f t="shared" si="16"/>
        <v>0</v>
      </c>
      <c r="N43" s="89">
        <f t="shared" si="16"/>
        <v>0</v>
      </c>
      <c r="O43" s="89">
        <f t="shared" si="16"/>
        <v>0</v>
      </c>
      <c r="P43" s="89">
        <f t="shared" si="16"/>
        <v>0</v>
      </c>
      <c r="Q43" s="89">
        <f t="shared" si="16"/>
        <v>0</v>
      </c>
      <c r="R43" s="89">
        <f t="shared" si="16"/>
        <v>0</v>
      </c>
      <c r="S43" s="89">
        <f t="shared" si="16"/>
        <v>0</v>
      </c>
      <c r="T43" s="88">
        <f t="shared" si="16"/>
        <v>0</v>
      </c>
      <c r="U43" s="88">
        <f t="shared" si="16"/>
        <v>0</v>
      </c>
      <c r="V43" s="88">
        <f t="shared" si="16"/>
        <v>0</v>
      </c>
      <c r="W43" s="88">
        <f t="shared" si="16"/>
        <v>0</v>
      </c>
      <c r="X43" s="88">
        <f t="shared" si="16"/>
        <v>0</v>
      </c>
      <c r="Y43" s="88"/>
      <c r="Z43" s="88">
        <f t="shared" si="16"/>
        <v>0</v>
      </c>
      <c r="AA43" s="58"/>
      <c r="AB43" s="60"/>
      <c r="AC43" s="61"/>
      <c r="AD43" s="61"/>
      <c r="AE43" s="62"/>
      <c r="AF43" s="101"/>
      <c r="AG43" s="8"/>
      <c r="AH43" s="8"/>
      <c r="AI43" s="8"/>
      <c r="AJ43" s="8"/>
    </row>
    <row r="44" spans="1:36" ht="22.5" customHeight="1" thickBot="1" x14ac:dyDescent="0.35">
      <c r="A44" s="274" t="s">
        <v>69</v>
      </c>
      <c r="B44" s="275"/>
      <c r="C44" s="275"/>
      <c r="D44" s="275"/>
      <c r="E44" s="275"/>
      <c r="F44" s="95">
        <f>F41+F43</f>
        <v>26</v>
      </c>
      <c r="G44" s="95">
        <f t="shared" ref="G44:Z44" si="17">G41+G43</f>
        <v>0</v>
      </c>
      <c r="H44" s="95">
        <f t="shared" si="17"/>
        <v>0</v>
      </c>
      <c r="I44" s="96">
        <f t="shared" si="17"/>
        <v>5.2</v>
      </c>
      <c r="J44" s="96">
        <f t="shared" si="17"/>
        <v>0</v>
      </c>
      <c r="K44" s="96">
        <f t="shared" si="17"/>
        <v>0</v>
      </c>
      <c r="L44" s="96">
        <f t="shared" si="17"/>
        <v>52</v>
      </c>
      <c r="M44" s="96">
        <f t="shared" si="17"/>
        <v>0</v>
      </c>
      <c r="N44" s="96">
        <f t="shared" si="17"/>
        <v>0</v>
      </c>
      <c r="O44" s="96">
        <f t="shared" si="17"/>
        <v>0</v>
      </c>
      <c r="P44" s="96">
        <f t="shared" si="17"/>
        <v>0</v>
      </c>
      <c r="Q44" s="96">
        <f t="shared" si="17"/>
        <v>0</v>
      </c>
      <c r="R44" s="96">
        <f t="shared" si="17"/>
        <v>0</v>
      </c>
      <c r="S44" s="96">
        <f t="shared" si="17"/>
        <v>0</v>
      </c>
      <c r="T44" s="95">
        <f t="shared" si="17"/>
        <v>260</v>
      </c>
      <c r="U44" s="95">
        <f t="shared" si="17"/>
        <v>0</v>
      </c>
      <c r="V44" s="95">
        <f t="shared" si="17"/>
        <v>0</v>
      </c>
      <c r="W44" s="95">
        <f t="shared" si="17"/>
        <v>0</v>
      </c>
      <c r="X44" s="95">
        <f t="shared" si="17"/>
        <v>0</v>
      </c>
      <c r="Y44" s="95">
        <f t="shared" si="17"/>
        <v>0</v>
      </c>
      <c r="Z44" s="95">
        <f t="shared" si="17"/>
        <v>0</v>
      </c>
      <c r="AA44" s="58"/>
      <c r="AB44" s="58"/>
      <c r="AC44" s="61"/>
      <c r="AD44" s="61"/>
      <c r="AE44" s="62"/>
      <c r="AF44" s="101"/>
      <c r="AG44" s="8"/>
      <c r="AH44" s="8"/>
      <c r="AI44" s="8"/>
      <c r="AJ44" s="8"/>
    </row>
    <row r="45" spans="1:36" ht="26.25" customHeight="1" thickBot="1" x14ac:dyDescent="0.35">
      <c r="A45" s="276" t="s">
        <v>70</v>
      </c>
      <c r="B45" s="277"/>
      <c r="C45" s="277"/>
      <c r="D45" s="277"/>
      <c r="E45" s="277"/>
      <c r="F45" s="97">
        <f>F44+F38</f>
        <v>53</v>
      </c>
      <c r="G45" s="97">
        <f t="shared" ref="G45:Z45" si="18">G44+G38</f>
        <v>0</v>
      </c>
      <c r="H45" s="97">
        <f t="shared" si="18"/>
        <v>0</v>
      </c>
      <c r="I45" s="98">
        <f t="shared" si="18"/>
        <v>10.600000000000001</v>
      </c>
      <c r="J45" s="98">
        <f t="shared" si="18"/>
        <v>0</v>
      </c>
      <c r="K45" s="98">
        <f t="shared" si="18"/>
        <v>0</v>
      </c>
      <c r="L45" s="98">
        <f t="shared" si="18"/>
        <v>106</v>
      </c>
      <c r="M45" s="98">
        <f t="shared" si="18"/>
        <v>0</v>
      </c>
      <c r="N45" s="98">
        <f t="shared" si="18"/>
        <v>0</v>
      </c>
      <c r="O45" s="98">
        <f t="shared" si="18"/>
        <v>0</v>
      </c>
      <c r="P45" s="98">
        <f t="shared" si="18"/>
        <v>0</v>
      </c>
      <c r="Q45" s="98">
        <f t="shared" si="18"/>
        <v>0</v>
      </c>
      <c r="R45" s="98">
        <f t="shared" si="18"/>
        <v>0</v>
      </c>
      <c r="S45" s="98">
        <f t="shared" si="18"/>
        <v>0</v>
      </c>
      <c r="T45" s="97">
        <f t="shared" si="18"/>
        <v>530</v>
      </c>
      <c r="U45" s="97">
        <f t="shared" si="18"/>
        <v>0</v>
      </c>
      <c r="V45" s="97">
        <f t="shared" si="18"/>
        <v>0</v>
      </c>
      <c r="W45" s="97">
        <f t="shared" si="18"/>
        <v>0</v>
      </c>
      <c r="X45" s="97">
        <f t="shared" si="18"/>
        <v>0</v>
      </c>
      <c r="Y45" s="97">
        <f t="shared" si="18"/>
        <v>0</v>
      </c>
      <c r="Z45" s="97">
        <f t="shared" si="18"/>
        <v>0</v>
      </c>
      <c r="AA45" s="86"/>
      <c r="AB45" s="86"/>
      <c r="AC45" s="86"/>
      <c r="AD45" s="86"/>
      <c r="AE45" s="87"/>
      <c r="AF45" s="101"/>
      <c r="AG45" s="8"/>
      <c r="AH45" s="8"/>
      <c r="AI45" s="8"/>
      <c r="AJ45" s="8"/>
    </row>
    <row r="46" spans="1:36" ht="15" customHeight="1" x14ac:dyDescent="0.3">
      <c r="A46" s="263" t="s">
        <v>73</v>
      </c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9"/>
      <c r="AF46" s="8"/>
      <c r="AG46" s="8"/>
      <c r="AH46" s="8"/>
      <c r="AI46" s="8"/>
      <c r="AJ46" s="8"/>
    </row>
    <row r="47" spans="1:36" ht="18.75" customHeight="1" thickBot="1" x14ac:dyDescent="0.3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6"/>
      <c r="AF47" s="8"/>
      <c r="AG47" s="8"/>
      <c r="AH47" s="8"/>
      <c r="AI47" s="8"/>
      <c r="AJ47" s="8"/>
    </row>
    <row r="48" spans="1:36" ht="23.25" customHeight="1" thickBot="1" x14ac:dyDescent="0.35">
      <c r="A48" s="287" t="s">
        <v>62</v>
      </c>
      <c r="B48" s="288"/>
      <c r="C48" s="288"/>
      <c r="D48" s="288"/>
      <c r="E48" s="288"/>
      <c r="F48" s="66">
        <v>1</v>
      </c>
      <c r="G48" s="67"/>
      <c r="H48" s="67"/>
      <c r="I48" s="68">
        <v>0.2</v>
      </c>
      <c r="J48" s="68"/>
      <c r="K48" s="68"/>
      <c r="L48" s="68">
        <v>2.5</v>
      </c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>
        <v>8</v>
      </c>
      <c r="Z48" s="67"/>
      <c r="AA48" s="52"/>
      <c r="AB48" s="53"/>
      <c r="AC48" s="54"/>
      <c r="AD48" s="54"/>
      <c r="AE48" s="55"/>
      <c r="AF48" s="8"/>
      <c r="AG48" s="8"/>
      <c r="AH48" s="8"/>
      <c r="AI48" s="8"/>
      <c r="AJ48" s="8"/>
    </row>
    <row r="49" spans="1:36" ht="21.75" customHeight="1" thickBot="1" x14ac:dyDescent="0.35">
      <c r="A49" s="289" t="s">
        <v>63</v>
      </c>
      <c r="B49" s="290"/>
      <c r="C49" s="291"/>
      <c r="D49" s="292" t="s">
        <v>64</v>
      </c>
      <c r="E49" s="293"/>
      <c r="F49" s="56"/>
      <c r="G49" s="57"/>
      <c r="H49" s="57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7"/>
      <c r="U49" s="57"/>
      <c r="V49" s="57"/>
      <c r="W49" s="57"/>
      <c r="X49" s="57"/>
      <c r="Y49" s="57"/>
      <c r="Z49" s="57"/>
      <c r="AA49" s="58"/>
      <c r="AB49" s="60"/>
      <c r="AC49" s="61"/>
      <c r="AD49" s="61"/>
      <c r="AE49" s="62"/>
      <c r="AF49" s="8"/>
      <c r="AG49" s="8"/>
      <c r="AH49" s="8"/>
      <c r="AI49" s="8"/>
      <c r="AJ49" s="8"/>
    </row>
    <row r="50" spans="1:36" ht="33.75" customHeight="1" thickBot="1" x14ac:dyDescent="0.35">
      <c r="A50" s="294"/>
      <c r="B50" s="295"/>
      <c r="C50" s="296"/>
      <c r="D50" s="295"/>
      <c r="E50" s="295"/>
      <c r="F50" s="56">
        <f>ROUND(F48*$D$50,3)</f>
        <v>0</v>
      </c>
      <c r="G50" s="56">
        <f t="shared" ref="G50:Z50" si="19">ROUND(G48*$D$50,3)</f>
        <v>0</v>
      </c>
      <c r="H50" s="56">
        <f t="shared" si="19"/>
        <v>0</v>
      </c>
      <c r="I50" s="105">
        <f t="shared" si="19"/>
        <v>0</v>
      </c>
      <c r="J50" s="105">
        <f t="shared" si="19"/>
        <v>0</v>
      </c>
      <c r="K50" s="105">
        <f t="shared" si="19"/>
        <v>0</v>
      </c>
      <c r="L50" s="105">
        <f t="shared" si="19"/>
        <v>0</v>
      </c>
      <c r="M50" s="105">
        <f t="shared" si="19"/>
        <v>0</v>
      </c>
      <c r="N50" s="105">
        <f t="shared" si="19"/>
        <v>0</v>
      </c>
      <c r="O50" s="105">
        <f t="shared" si="19"/>
        <v>0</v>
      </c>
      <c r="P50" s="105">
        <f t="shared" si="19"/>
        <v>0</v>
      </c>
      <c r="Q50" s="105">
        <f t="shared" si="19"/>
        <v>0</v>
      </c>
      <c r="R50" s="105">
        <f t="shared" si="19"/>
        <v>0</v>
      </c>
      <c r="S50" s="105">
        <f t="shared" si="19"/>
        <v>0</v>
      </c>
      <c r="T50" s="56">
        <f t="shared" si="19"/>
        <v>0</v>
      </c>
      <c r="U50" s="56">
        <f t="shared" si="19"/>
        <v>0</v>
      </c>
      <c r="V50" s="56">
        <f t="shared" si="19"/>
        <v>0</v>
      </c>
      <c r="W50" s="56">
        <f t="shared" si="19"/>
        <v>0</v>
      </c>
      <c r="X50" s="56">
        <f t="shared" si="19"/>
        <v>0</v>
      </c>
      <c r="Y50" s="56">
        <f t="shared" si="19"/>
        <v>0</v>
      </c>
      <c r="Z50" s="56">
        <f t="shared" si="19"/>
        <v>0</v>
      </c>
      <c r="AA50" s="58"/>
      <c r="AB50" s="60"/>
      <c r="AC50" s="61"/>
      <c r="AD50" s="61"/>
      <c r="AE50" s="62" t="s">
        <v>65</v>
      </c>
      <c r="AF50" s="8"/>
      <c r="AG50" s="8"/>
      <c r="AH50" s="8"/>
      <c r="AI50" s="8"/>
      <c r="AJ50" s="8"/>
    </row>
    <row r="51" spans="1:36" ht="22.5" customHeight="1" thickBot="1" x14ac:dyDescent="0.35">
      <c r="A51" s="287" t="s">
        <v>62</v>
      </c>
      <c r="B51" s="288"/>
      <c r="C51" s="288"/>
      <c r="D51" s="288"/>
      <c r="E51" s="288"/>
      <c r="F51" s="66">
        <v>1</v>
      </c>
      <c r="G51" s="67"/>
      <c r="H51" s="67"/>
      <c r="I51" s="68">
        <v>0.2</v>
      </c>
      <c r="J51" s="68"/>
      <c r="K51" s="68"/>
      <c r="L51" s="68">
        <v>2.5</v>
      </c>
      <c r="M51" s="68"/>
      <c r="N51" s="68"/>
      <c r="O51" s="68"/>
      <c r="P51" s="68"/>
      <c r="Q51" s="68"/>
      <c r="R51" s="68"/>
      <c r="S51" s="68"/>
      <c r="T51" s="67">
        <v>9</v>
      </c>
      <c r="U51" s="67"/>
      <c r="V51" s="67"/>
      <c r="W51" s="67"/>
      <c r="X51" s="67"/>
      <c r="Y51" s="67"/>
      <c r="Z51" s="67"/>
      <c r="AA51" s="52"/>
      <c r="AB51" s="53"/>
      <c r="AC51" s="54"/>
      <c r="AD51" s="54"/>
      <c r="AE51" s="55"/>
      <c r="AF51" s="8"/>
      <c r="AG51" s="8"/>
      <c r="AH51" s="8"/>
      <c r="AI51" s="8"/>
      <c r="AJ51" s="8"/>
    </row>
    <row r="52" spans="1:36" ht="34.5" customHeight="1" thickBot="1" x14ac:dyDescent="0.35">
      <c r="A52" s="294" t="s">
        <v>97</v>
      </c>
      <c r="B52" s="295"/>
      <c r="C52" s="296"/>
      <c r="D52" s="295">
        <v>30</v>
      </c>
      <c r="E52" s="295"/>
      <c r="F52" s="56">
        <f>ROUND(F51*$D$52,3)</f>
        <v>30</v>
      </c>
      <c r="G52" s="56">
        <f t="shared" ref="G52:Z52" si="20">ROUND(G51*$D$52,3)</f>
        <v>0</v>
      </c>
      <c r="H52" s="56">
        <f t="shared" si="20"/>
        <v>0</v>
      </c>
      <c r="I52" s="105">
        <f t="shared" si="20"/>
        <v>6</v>
      </c>
      <c r="J52" s="105">
        <f t="shared" si="20"/>
        <v>0</v>
      </c>
      <c r="K52" s="105">
        <f t="shared" si="20"/>
        <v>0</v>
      </c>
      <c r="L52" s="105">
        <f t="shared" si="20"/>
        <v>75</v>
      </c>
      <c r="M52" s="105">
        <f t="shared" si="20"/>
        <v>0</v>
      </c>
      <c r="N52" s="105">
        <f t="shared" si="20"/>
        <v>0</v>
      </c>
      <c r="O52" s="105">
        <f t="shared" si="20"/>
        <v>0</v>
      </c>
      <c r="P52" s="105">
        <f t="shared" si="20"/>
        <v>0</v>
      </c>
      <c r="Q52" s="105">
        <f t="shared" si="20"/>
        <v>0</v>
      </c>
      <c r="R52" s="105">
        <f t="shared" si="20"/>
        <v>0</v>
      </c>
      <c r="S52" s="105">
        <f t="shared" si="20"/>
        <v>0</v>
      </c>
      <c r="T52" s="56">
        <f t="shared" si="20"/>
        <v>270</v>
      </c>
      <c r="U52" s="56">
        <f t="shared" si="20"/>
        <v>0</v>
      </c>
      <c r="V52" s="56">
        <f t="shared" si="20"/>
        <v>0</v>
      </c>
      <c r="W52" s="56">
        <f t="shared" si="20"/>
        <v>0</v>
      </c>
      <c r="X52" s="56">
        <f t="shared" si="20"/>
        <v>0</v>
      </c>
      <c r="Y52" s="56">
        <f t="shared" si="20"/>
        <v>0</v>
      </c>
      <c r="Z52" s="56">
        <f t="shared" si="20"/>
        <v>0</v>
      </c>
      <c r="AA52" s="58"/>
      <c r="AB52" s="60"/>
      <c r="AC52" s="61"/>
      <c r="AD52" s="61"/>
      <c r="AE52" s="62"/>
      <c r="AF52" s="8"/>
      <c r="AG52" s="8"/>
      <c r="AH52" s="8"/>
      <c r="AI52" s="8"/>
      <c r="AJ52" s="8"/>
    </row>
    <row r="53" spans="1:36" ht="24.75" customHeight="1" thickBot="1" x14ac:dyDescent="0.35">
      <c r="A53" s="301" t="s">
        <v>67</v>
      </c>
      <c r="B53" s="302"/>
      <c r="C53" s="302"/>
      <c r="D53" s="302"/>
      <c r="E53" s="302"/>
      <c r="F53" s="106">
        <f>F50+F52</f>
        <v>30</v>
      </c>
      <c r="G53" s="106">
        <f t="shared" ref="G53:Z53" si="21">G50+G52</f>
        <v>0</v>
      </c>
      <c r="H53" s="106">
        <f t="shared" si="21"/>
        <v>0</v>
      </c>
      <c r="I53" s="107">
        <f t="shared" si="21"/>
        <v>6</v>
      </c>
      <c r="J53" s="107">
        <f t="shared" si="21"/>
        <v>0</v>
      </c>
      <c r="K53" s="107">
        <f t="shared" si="21"/>
        <v>0</v>
      </c>
      <c r="L53" s="107">
        <f t="shared" si="21"/>
        <v>75</v>
      </c>
      <c r="M53" s="107">
        <f t="shared" si="21"/>
        <v>0</v>
      </c>
      <c r="N53" s="107">
        <f t="shared" si="21"/>
        <v>0</v>
      </c>
      <c r="O53" s="107">
        <f t="shared" si="21"/>
        <v>0</v>
      </c>
      <c r="P53" s="107">
        <f t="shared" si="21"/>
        <v>0</v>
      </c>
      <c r="Q53" s="107">
        <f t="shared" si="21"/>
        <v>0</v>
      </c>
      <c r="R53" s="107">
        <f t="shared" si="21"/>
        <v>0</v>
      </c>
      <c r="S53" s="107">
        <f t="shared" si="21"/>
        <v>0</v>
      </c>
      <c r="T53" s="106">
        <f t="shared" si="21"/>
        <v>270</v>
      </c>
      <c r="U53" s="106">
        <f t="shared" si="21"/>
        <v>0</v>
      </c>
      <c r="V53" s="106">
        <f t="shared" si="21"/>
        <v>0</v>
      </c>
      <c r="W53" s="106">
        <f t="shared" si="21"/>
        <v>0</v>
      </c>
      <c r="X53" s="106">
        <f t="shared" si="21"/>
        <v>0</v>
      </c>
      <c r="Y53" s="106">
        <f t="shared" si="21"/>
        <v>0</v>
      </c>
      <c r="Z53" s="106">
        <f t="shared" si="21"/>
        <v>0</v>
      </c>
      <c r="AA53" s="58"/>
      <c r="AB53" s="60"/>
      <c r="AC53" s="61"/>
      <c r="AD53" s="61"/>
      <c r="AE53" s="62"/>
      <c r="AF53" s="8"/>
      <c r="AG53" s="8"/>
      <c r="AH53" s="8"/>
      <c r="AI53" s="8"/>
      <c r="AJ53" s="8"/>
    </row>
    <row r="54" spans="1:36" ht="20.25" customHeight="1" thickBot="1" x14ac:dyDescent="0.35">
      <c r="A54" s="287" t="s">
        <v>62</v>
      </c>
      <c r="B54" s="288"/>
      <c r="C54" s="288"/>
      <c r="D54" s="288"/>
      <c r="E54" s="303"/>
      <c r="F54" s="66">
        <v>1</v>
      </c>
      <c r="G54" s="67"/>
      <c r="H54" s="67"/>
      <c r="I54" s="68">
        <v>0.2</v>
      </c>
      <c r="J54" s="68"/>
      <c r="K54" s="68"/>
      <c r="L54" s="68">
        <v>2.5</v>
      </c>
      <c r="M54" s="68"/>
      <c r="N54" s="68"/>
      <c r="O54" s="68"/>
      <c r="P54" s="68"/>
      <c r="Q54" s="68"/>
      <c r="R54" s="68"/>
      <c r="S54" s="68"/>
      <c r="T54" s="67">
        <v>9</v>
      </c>
      <c r="U54" s="67"/>
      <c r="V54" s="67"/>
      <c r="W54" s="67"/>
      <c r="X54" s="67"/>
      <c r="Y54" s="67"/>
      <c r="Z54" s="67"/>
      <c r="AA54" s="58"/>
      <c r="AB54" s="60"/>
      <c r="AC54" s="61"/>
      <c r="AD54" s="61"/>
      <c r="AE54" s="62"/>
      <c r="AF54" s="8"/>
      <c r="AG54" s="8"/>
      <c r="AH54" s="8"/>
      <c r="AI54" s="8"/>
      <c r="AJ54" s="8"/>
    </row>
    <row r="55" spans="1:36" ht="15.75" customHeight="1" thickBot="1" x14ac:dyDescent="0.35">
      <c r="A55" s="289" t="s">
        <v>63</v>
      </c>
      <c r="B55" s="290"/>
      <c r="C55" s="291"/>
      <c r="D55" s="292" t="s">
        <v>68</v>
      </c>
      <c r="E55" s="293"/>
      <c r="F55" s="81"/>
      <c r="G55" s="82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2"/>
      <c r="U55" s="82"/>
      <c r="V55" s="82"/>
      <c r="W55" s="82"/>
      <c r="X55" s="82"/>
      <c r="Y55" s="82"/>
      <c r="Z55" s="82"/>
      <c r="AA55" s="83"/>
      <c r="AB55" s="85"/>
      <c r="AC55" s="86"/>
      <c r="AD55" s="61"/>
      <c r="AE55" s="62"/>
      <c r="AF55" s="8"/>
      <c r="AG55" s="8"/>
      <c r="AH55" s="8"/>
      <c r="AI55" s="8"/>
      <c r="AJ55" s="8"/>
    </row>
    <row r="56" spans="1:36" ht="32.25" customHeight="1" thickBot="1" x14ac:dyDescent="0.35">
      <c r="A56" s="294" t="s">
        <v>97</v>
      </c>
      <c r="B56" s="295"/>
      <c r="C56" s="296"/>
      <c r="D56" s="294">
        <v>42</v>
      </c>
      <c r="E56" s="295"/>
      <c r="F56" s="108">
        <f>ROUND(F54*$D$56,3)</f>
        <v>42</v>
      </c>
      <c r="G56" s="108">
        <f t="shared" ref="G56:Z56" si="22">ROUND(G54*$D$56,3)</f>
        <v>0</v>
      </c>
      <c r="H56" s="108">
        <f t="shared" si="22"/>
        <v>0</v>
      </c>
      <c r="I56" s="109">
        <f t="shared" si="22"/>
        <v>8.4</v>
      </c>
      <c r="J56" s="109">
        <f t="shared" si="22"/>
        <v>0</v>
      </c>
      <c r="K56" s="109">
        <f t="shared" si="22"/>
        <v>0</v>
      </c>
      <c r="L56" s="109">
        <f t="shared" si="22"/>
        <v>105</v>
      </c>
      <c r="M56" s="109">
        <f>ROUND(M54*$D$56,3)</f>
        <v>0</v>
      </c>
      <c r="N56" s="109">
        <f t="shared" si="22"/>
        <v>0</v>
      </c>
      <c r="O56" s="109">
        <f t="shared" si="22"/>
        <v>0</v>
      </c>
      <c r="P56" s="109">
        <f t="shared" si="22"/>
        <v>0</v>
      </c>
      <c r="Q56" s="109">
        <f t="shared" si="22"/>
        <v>0</v>
      </c>
      <c r="R56" s="109">
        <f t="shared" si="22"/>
        <v>0</v>
      </c>
      <c r="S56" s="109">
        <f t="shared" si="22"/>
        <v>0</v>
      </c>
      <c r="T56" s="108">
        <f t="shared" si="22"/>
        <v>378</v>
      </c>
      <c r="U56" s="108">
        <f t="shared" si="22"/>
        <v>0</v>
      </c>
      <c r="V56" s="108">
        <f t="shared" si="22"/>
        <v>0</v>
      </c>
      <c r="W56" s="108">
        <f t="shared" si="22"/>
        <v>0</v>
      </c>
      <c r="X56" s="108">
        <f t="shared" si="22"/>
        <v>0</v>
      </c>
      <c r="Y56" s="108">
        <f t="shared" si="22"/>
        <v>0</v>
      </c>
      <c r="Z56" s="108">
        <f t="shared" si="22"/>
        <v>0</v>
      </c>
      <c r="AA56" s="91"/>
      <c r="AB56" s="92"/>
      <c r="AC56" s="93"/>
      <c r="AD56" s="61"/>
      <c r="AE56" s="62"/>
      <c r="AF56" s="8"/>
      <c r="AG56" s="8"/>
      <c r="AH56" s="8"/>
      <c r="AI56" s="8"/>
      <c r="AJ56" s="8"/>
    </row>
    <row r="57" spans="1:36" ht="20.25" customHeight="1" thickBot="1" x14ac:dyDescent="0.35">
      <c r="A57" s="287" t="s">
        <v>62</v>
      </c>
      <c r="B57" s="288"/>
      <c r="C57" s="288"/>
      <c r="D57" s="288"/>
      <c r="E57" s="288"/>
      <c r="F57" s="66"/>
      <c r="G57" s="67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7"/>
      <c r="U57" s="110"/>
      <c r="V57" s="74"/>
      <c r="W57" s="74"/>
      <c r="X57" s="74"/>
      <c r="Y57" s="74"/>
      <c r="Z57" s="74"/>
      <c r="AA57" s="58"/>
      <c r="AB57" s="60"/>
      <c r="AC57" s="61"/>
      <c r="AD57" s="61"/>
      <c r="AE57" s="62"/>
      <c r="AF57" s="8"/>
      <c r="AG57" s="8"/>
      <c r="AH57" s="8"/>
      <c r="AI57" s="8"/>
      <c r="AJ57" s="8"/>
    </row>
    <row r="58" spans="1:36" ht="22.5" customHeight="1" thickBot="1" x14ac:dyDescent="0.35">
      <c r="A58" s="297"/>
      <c r="B58" s="298"/>
      <c r="C58" s="299"/>
      <c r="D58" s="300"/>
      <c r="E58" s="300"/>
      <c r="F58" s="108">
        <f>ROUND(F57*$D$58,3)</f>
        <v>0</v>
      </c>
      <c r="G58" s="108">
        <f t="shared" ref="G58:Z58" si="23">ROUND(G57*$D$58,3)</f>
        <v>0</v>
      </c>
      <c r="H58" s="108">
        <f t="shared" si="23"/>
        <v>0</v>
      </c>
      <c r="I58" s="109">
        <f t="shared" si="23"/>
        <v>0</v>
      </c>
      <c r="J58" s="109">
        <f t="shared" si="23"/>
        <v>0</v>
      </c>
      <c r="K58" s="109">
        <f t="shared" si="23"/>
        <v>0</v>
      </c>
      <c r="L58" s="109">
        <f t="shared" si="23"/>
        <v>0</v>
      </c>
      <c r="M58" s="109">
        <f t="shared" si="23"/>
        <v>0</v>
      </c>
      <c r="N58" s="109">
        <f t="shared" si="23"/>
        <v>0</v>
      </c>
      <c r="O58" s="109">
        <f t="shared" si="23"/>
        <v>0</v>
      </c>
      <c r="P58" s="109">
        <f t="shared" si="23"/>
        <v>0</v>
      </c>
      <c r="Q58" s="109">
        <f t="shared" si="23"/>
        <v>0</v>
      </c>
      <c r="R58" s="109">
        <f t="shared" si="23"/>
        <v>0</v>
      </c>
      <c r="S58" s="109">
        <f t="shared" si="23"/>
        <v>0</v>
      </c>
      <c r="T58" s="108">
        <f t="shared" si="23"/>
        <v>0</v>
      </c>
      <c r="U58" s="108"/>
      <c r="V58" s="108">
        <f t="shared" si="23"/>
        <v>0</v>
      </c>
      <c r="W58" s="108">
        <f t="shared" si="23"/>
        <v>0</v>
      </c>
      <c r="X58" s="108">
        <f t="shared" si="23"/>
        <v>0</v>
      </c>
      <c r="Y58" s="108"/>
      <c r="Z58" s="108">
        <f t="shared" si="23"/>
        <v>0</v>
      </c>
      <c r="AA58" s="58"/>
      <c r="AB58" s="60"/>
      <c r="AC58" s="61"/>
      <c r="AD58" s="61"/>
      <c r="AE58" s="62"/>
      <c r="AF58" s="8"/>
      <c r="AG58" s="8"/>
      <c r="AH58" s="8"/>
      <c r="AI58" s="8"/>
      <c r="AJ58" s="8"/>
    </row>
    <row r="59" spans="1:36" ht="25.5" customHeight="1" thickBot="1" x14ac:dyDescent="0.35">
      <c r="A59" s="301" t="s">
        <v>69</v>
      </c>
      <c r="B59" s="302"/>
      <c r="C59" s="302"/>
      <c r="D59" s="302"/>
      <c r="E59" s="302"/>
      <c r="F59" s="106">
        <f>F56+F58</f>
        <v>42</v>
      </c>
      <c r="G59" s="106">
        <f t="shared" ref="G59:Z59" si="24">G56+G58</f>
        <v>0</v>
      </c>
      <c r="H59" s="106">
        <f t="shared" si="24"/>
        <v>0</v>
      </c>
      <c r="I59" s="111">
        <f t="shared" si="24"/>
        <v>8.4</v>
      </c>
      <c r="J59" s="111">
        <f t="shared" si="24"/>
        <v>0</v>
      </c>
      <c r="K59" s="111">
        <f t="shared" si="24"/>
        <v>0</v>
      </c>
      <c r="L59" s="111">
        <f t="shared" si="24"/>
        <v>105</v>
      </c>
      <c r="M59" s="111">
        <f t="shared" si="24"/>
        <v>0</v>
      </c>
      <c r="N59" s="111">
        <f t="shared" si="24"/>
        <v>0</v>
      </c>
      <c r="O59" s="111">
        <f t="shared" si="24"/>
        <v>0</v>
      </c>
      <c r="P59" s="111">
        <f t="shared" si="24"/>
        <v>0</v>
      </c>
      <c r="Q59" s="111">
        <f t="shared" si="24"/>
        <v>0</v>
      </c>
      <c r="R59" s="111">
        <f t="shared" si="24"/>
        <v>0</v>
      </c>
      <c r="S59" s="111">
        <f t="shared" si="24"/>
        <v>0</v>
      </c>
      <c r="T59" s="106">
        <f t="shared" si="24"/>
        <v>378</v>
      </c>
      <c r="U59" s="106">
        <f t="shared" si="24"/>
        <v>0</v>
      </c>
      <c r="V59" s="106">
        <f t="shared" si="24"/>
        <v>0</v>
      </c>
      <c r="W59" s="106">
        <f t="shared" si="24"/>
        <v>0</v>
      </c>
      <c r="X59" s="106">
        <f t="shared" si="24"/>
        <v>0</v>
      </c>
      <c r="Y59" s="106">
        <f t="shared" si="24"/>
        <v>0</v>
      </c>
      <c r="Z59" s="106">
        <f t="shared" si="24"/>
        <v>0</v>
      </c>
      <c r="AA59" s="58"/>
      <c r="AB59" s="58"/>
      <c r="AC59" s="61"/>
      <c r="AD59" s="61"/>
      <c r="AE59" s="62"/>
      <c r="AF59" s="8"/>
      <c r="AG59" s="8"/>
      <c r="AH59" s="8"/>
      <c r="AI59" s="8"/>
      <c r="AJ59" s="8"/>
    </row>
    <row r="60" spans="1:36" ht="28.5" customHeight="1" thickBot="1" x14ac:dyDescent="0.35">
      <c r="A60" s="308" t="s">
        <v>70</v>
      </c>
      <c r="B60" s="309"/>
      <c r="C60" s="309"/>
      <c r="D60" s="309"/>
      <c r="E60" s="309"/>
      <c r="F60" s="112">
        <f>F59+F53</f>
        <v>72</v>
      </c>
      <c r="G60" s="112">
        <f t="shared" ref="G60:Z60" si="25">G59+G53</f>
        <v>0</v>
      </c>
      <c r="H60" s="112">
        <f t="shared" si="25"/>
        <v>0</v>
      </c>
      <c r="I60" s="113">
        <f t="shared" si="25"/>
        <v>14.4</v>
      </c>
      <c r="J60" s="113">
        <f t="shared" si="25"/>
        <v>0</v>
      </c>
      <c r="K60" s="113">
        <f t="shared" si="25"/>
        <v>0</v>
      </c>
      <c r="L60" s="113">
        <f t="shared" si="25"/>
        <v>180</v>
      </c>
      <c r="M60" s="113">
        <f t="shared" si="25"/>
        <v>0</v>
      </c>
      <c r="N60" s="113">
        <f t="shared" si="25"/>
        <v>0</v>
      </c>
      <c r="O60" s="113">
        <f t="shared" si="25"/>
        <v>0</v>
      </c>
      <c r="P60" s="113">
        <f t="shared" si="25"/>
        <v>0</v>
      </c>
      <c r="Q60" s="113">
        <f t="shared" si="25"/>
        <v>0</v>
      </c>
      <c r="R60" s="113">
        <f t="shared" si="25"/>
        <v>0</v>
      </c>
      <c r="S60" s="113">
        <f t="shared" si="25"/>
        <v>0</v>
      </c>
      <c r="T60" s="112">
        <f t="shared" si="25"/>
        <v>648</v>
      </c>
      <c r="U60" s="112">
        <f t="shared" si="25"/>
        <v>0</v>
      </c>
      <c r="V60" s="112">
        <f t="shared" si="25"/>
        <v>0</v>
      </c>
      <c r="W60" s="112">
        <f t="shared" si="25"/>
        <v>0</v>
      </c>
      <c r="X60" s="112">
        <f t="shared" si="25"/>
        <v>0</v>
      </c>
      <c r="Y60" s="112">
        <f t="shared" si="25"/>
        <v>0</v>
      </c>
      <c r="Z60" s="112">
        <f t="shared" si="25"/>
        <v>0</v>
      </c>
      <c r="AA60" s="86"/>
      <c r="AB60" s="86"/>
      <c r="AC60" s="86"/>
      <c r="AD60" s="86"/>
      <c r="AE60" s="87"/>
      <c r="AF60" s="8"/>
      <c r="AG60" s="8"/>
      <c r="AH60" s="8"/>
      <c r="AI60" s="8"/>
      <c r="AJ60" s="8"/>
    </row>
    <row r="61" spans="1:36" ht="15" customHeight="1" x14ac:dyDescent="0.3">
      <c r="A61" s="310" t="s">
        <v>75</v>
      </c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8"/>
      <c r="AG61" s="8"/>
      <c r="AH61" s="8"/>
      <c r="AI61" s="8"/>
      <c r="AJ61" s="8"/>
    </row>
    <row r="62" spans="1:36" ht="15" customHeight="1" thickBot="1" x14ac:dyDescent="0.35">
      <c r="A62" s="313"/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5"/>
    </row>
    <row r="63" spans="1:36" ht="30" customHeight="1" thickBot="1" x14ac:dyDescent="0.35">
      <c r="A63" s="251" t="s">
        <v>62</v>
      </c>
      <c r="B63" s="252"/>
      <c r="C63" s="252"/>
      <c r="D63" s="252"/>
      <c r="E63" s="252"/>
      <c r="F63" s="114">
        <v>1</v>
      </c>
      <c r="G63" s="115"/>
      <c r="H63" s="115"/>
      <c r="I63" s="116">
        <v>8.1000000000000003E-2</v>
      </c>
      <c r="J63" s="116"/>
      <c r="K63" s="116"/>
      <c r="L63" s="116"/>
      <c r="M63" s="116"/>
      <c r="N63" s="116"/>
      <c r="O63" s="116"/>
      <c r="P63" s="116">
        <v>5.1999999999999998E-2</v>
      </c>
      <c r="Q63" s="116"/>
      <c r="R63" s="116"/>
      <c r="S63" s="116"/>
      <c r="T63" s="116"/>
      <c r="U63" s="116"/>
      <c r="V63" s="116"/>
      <c r="W63" s="116"/>
      <c r="X63" s="116"/>
      <c r="Y63" s="116"/>
      <c r="Z63" s="116">
        <v>20</v>
      </c>
      <c r="AA63" s="117"/>
      <c r="AB63" s="118"/>
      <c r="AC63" s="119"/>
      <c r="AD63" s="119"/>
      <c r="AE63" s="120"/>
    </row>
    <row r="64" spans="1:36" ht="15" customHeight="1" thickBot="1" x14ac:dyDescent="0.35">
      <c r="A64" s="243" t="s">
        <v>63</v>
      </c>
      <c r="B64" s="244"/>
      <c r="C64" s="245"/>
      <c r="D64" s="246" t="s">
        <v>64</v>
      </c>
      <c r="E64" s="307"/>
      <c r="F64" s="121"/>
      <c r="G64" s="122"/>
      <c r="H64" s="122"/>
      <c r="I64" s="123"/>
      <c r="J64" s="123"/>
      <c r="K64" s="123"/>
      <c r="L64" s="123"/>
      <c r="M64" s="123"/>
      <c r="N64" s="123"/>
      <c r="O64" s="123"/>
      <c r="P64" s="123"/>
      <c r="Q64" s="123"/>
      <c r="R64" s="124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5"/>
      <c r="AD64" s="125"/>
      <c r="AE64" s="126"/>
    </row>
    <row r="65" spans="1:31" ht="32.25" customHeight="1" thickBot="1" x14ac:dyDescent="0.35">
      <c r="A65" s="294" t="s">
        <v>76</v>
      </c>
      <c r="B65" s="295"/>
      <c r="C65" s="296"/>
      <c r="D65" s="248"/>
      <c r="E65" s="249"/>
      <c r="F65" s="127">
        <f>ROUND(F63*$D$65,3)</f>
        <v>0</v>
      </c>
      <c r="G65" s="127">
        <f t="shared" ref="G65:Z65" si="26">ROUND(G63*$D$65,3)</f>
        <v>0</v>
      </c>
      <c r="H65" s="127"/>
      <c r="I65" s="128">
        <f t="shared" si="26"/>
        <v>0</v>
      </c>
      <c r="J65" s="128">
        <f t="shared" si="26"/>
        <v>0</v>
      </c>
      <c r="K65" s="128">
        <f t="shared" si="26"/>
        <v>0</v>
      </c>
      <c r="L65" s="128">
        <f t="shared" si="26"/>
        <v>0</v>
      </c>
      <c r="M65" s="128">
        <f t="shared" si="26"/>
        <v>0</v>
      </c>
      <c r="N65" s="128">
        <f>ROUND(N63*110*$D$65,3)</f>
        <v>0</v>
      </c>
      <c r="O65" s="128">
        <f>ROUND(O63*90*$D$65,3)</f>
        <v>0</v>
      </c>
      <c r="P65" s="128">
        <f>ROUND(P63*64*$D$65,3)</f>
        <v>0</v>
      </c>
      <c r="Q65" s="128">
        <f>ROUND(Q63*64*$D$65,3)</f>
        <v>0</v>
      </c>
      <c r="R65" s="128">
        <f>ROUND(R63*49*$D$65,3)</f>
        <v>0</v>
      </c>
      <c r="S65" s="128">
        <f>ROUND(S63*64*$D$65,3)</f>
        <v>0</v>
      </c>
      <c r="T65" s="127">
        <f t="shared" si="26"/>
        <v>0</v>
      </c>
      <c r="U65" s="127">
        <f t="shared" si="26"/>
        <v>0</v>
      </c>
      <c r="V65" s="127">
        <f t="shared" si="26"/>
        <v>0</v>
      </c>
      <c r="W65" s="127">
        <f t="shared" si="26"/>
        <v>0</v>
      </c>
      <c r="X65" s="127">
        <f t="shared" si="26"/>
        <v>0</v>
      </c>
      <c r="Y65" s="127"/>
      <c r="Z65" s="127">
        <f t="shared" si="26"/>
        <v>0</v>
      </c>
      <c r="AA65" s="91"/>
      <c r="AB65" s="92"/>
      <c r="AC65" s="93"/>
      <c r="AD65" s="93"/>
      <c r="AE65" s="94" t="s">
        <v>65</v>
      </c>
    </row>
    <row r="66" spans="1:31" ht="25.5" customHeight="1" thickBot="1" x14ac:dyDescent="0.35">
      <c r="A66" s="251" t="s">
        <v>62</v>
      </c>
      <c r="B66" s="252"/>
      <c r="C66" s="252"/>
      <c r="D66" s="252"/>
      <c r="E66" s="252"/>
      <c r="F66" s="114">
        <v>1</v>
      </c>
      <c r="G66" s="115"/>
      <c r="H66" s="115"/>
      <c r="I66" s="116">
        <v>8.1000000000000003E-2</v>
      </c>
      <c r="J66" s="116"/>
      <c r="K66" s="116"/>
      <c r="L66" s="116"/>
      <c r="M66" s="116"/>
      <c r="N66" s="116"/>
      <c r="O66" s="116"/>
      <c r="P66" s="116">
        <v>5.1999999999999998E-2</v>
      </c>
      <c r="Q66" s="116"/>
      <c r="R66" s="116">
        <v>0</v>
      </c>
      <c r="S66" s="116"/>
      <c r="T66" s="115"/>
      <c r="U66" s="115"/>
      <c r="V66" s="115"/>
      <c r="W66" s="115"/>
      <c r="X66" s="115"/>
      <c r="Y66" s="115"/>
      <c r="Z66" s="115"/>
      <c r="AA66" s="117"/>
      <c r="AB66" s="118"/>
      <c r="AC66" s="119"/>
      <c r="AD66" s="119"/>
      <c r="AE66" s="120"/>
    </row>
    <row r="67" spans="1:31" ht="22.5" customHeight="1" thickBot="1" x14ac:dyDescent="0.35">
      <c r="A67" s="304"/>
      <c r="B67" s="305"/>
      <c r="C67" s="306"/>
      <c r="D67" s="249"/>
      <c r="E67" s="249"/>
      <c r="F67" s="127">
        <f>ROUND(F66*$D$67,3)</f>
        <v>0</v>
      </c>
      <c r="G67" s="127">
        <f t="shared" ref="G67:Z67" si="27">ROUND(G66*$D$67,3)</f>
        <v>0</v>
      </c>
      <c r="H67" s="127"/>
      <c r="I67" s="128">
        <f t="shared" si="27"/>
        <v>0</v>
      </c>
      <c r="J67" s="128">
        <f>ROUND(J66*$D$67,3)</f>
        <v>0</v>
      </c>
      <c r="K67" s="127">
        <f t="shared" si="27"/>
        <v>0</v>
      </c>
      <c r="L67" s="127">
        <f t="shared" si="27"/>
        <v>0</v>
      </c>
      <c r="M67" s="128">
        <f>ROUND(M66*90*$D$67,3)</f>
        <v>0</v>
      </c>
      <c r="N67" s="127">
        <f t="shared" si="27"/>
        <v>0</v>
      </c>
      <c r="O67" s="128">
        <f>ROUND(O66*64*$D$67,3)</f>
        <v>0</v>
      </c>
      <c r="P67" s="128">
        <f>ROUND(P66*90*$D$67,3)</f>
        <v>0</v>
      </c>
      <c r="Q67" s="128">
        <f>ROUND(Q66*64*$D$67,3)</f>
        <v>0</v>
      </c>
      <c r="R67" s="129">
        <f>ROUND(R66*90*$D$67,3)</f>
        <v>0</v>
      </c>
      <c r="S67" s="127">
        <f t="shared" si="27"/>
        <v>0</v>
      </c>
      <c r="T67" s="127">
        <f t="shared" si="27"/>
        <v>0</v>
      </c>
      <c r="U67" s="127">
        <f t="shared" si="27"/>
        <v>0</v>
      </c>
      <c r="V67" s="127">
        <f t="shared" si="27"/>
        <v>0</v>
      </c>
      <c r="W67" s="127">
        <f t="shared" si="27"/>
        <v>0</v>
      </c>
      <c r="X67" s="127">
        <f t="shared" si="27"/>
        <v>0</v>
      </c>
      <c r="Y67" s="127"/>
      <c r="Z67" s="127">
        <f t="shared" si="27"/>
        <v>0</v>
      </c>
      <c r="AA67" s="58"/>
      <c r="AB67" s="60"/>
      <c r="AC67" s="61"/>
      <c r="AD67" s="61"/>
      <c r="AE67" s="62"/>
    </row>
    <row r="68" spans="1:31" ht="24.75" customHeight="1" thickBot="1" x14ac:dyDescent="0.35">
      <c r="A68" s="274" t="s">
        <v>67</v>
      </c>
      <c r="B68" s="275"/>
      <c r="C68" s="275"/>
      <c r="D68" s="275"/>
      <c r="E68" s="275"/>
      <c r="F68" s="130">
        <f>F65+F67</f>
        <v>0</v>
      </c>
      <c r="G68" s="131">
        <f t="shared" ref="G68:Z68" si="28">G65+G67</f>
        <v>0</v>
      </c>
      <c r="H68" s="131">
        <f t="shared" si="28"/>
        <v>0</v>
      </c>
      <c r="I68" s="131">
        <f t="shared" si="28"/>
        <v>0</v>
      </c>
      <c r="J68" s="131">
        <f t="shared" si="28"/>
        <v>0</v>
      </c>
      <c r="K68" s="131">
        <f t="shared" si="28"/>
        <v>0</v>
      </c>
      <c r="L68" s="131">
        <f t="shared" si="28"/>
        <v>0</v>
      </c>
      <c r="M68" s="131">
        <f t="shared" si="28"/>
        <v>0</v>
      </c>
      <c r="N68" s="131">
        <f t="shared" si="28"/>
        <v>0</v>
      </c>
      <c r="O68" s="131">
        <f t="shared" si="28"/>
        <v>0</v>
      </c>
      <c r="P68" s="131">
        <f t="shared" si="28"/>
        <v>0</v>
      </c>
      <c r="Q68" s="131">
        <f t="shared" si="28"/>
        <v>0</v>
      </c>
      <c r="R68" s="131">
        <f t="shared" si="28"/>
        <v>0</v>
      </c>
      <c r="S68" s="131">
        <f t="shared" si="28"/>
        <v>0</v>
      </c>
      <c r="T68" s="130">
        <f t="shared" si="28"/>
        <v>0</v>
      </c>
      <c r="U68" s="130">
        <f t="shared" si="28"/>
        <v>0</v>
      </c>
      <c r="V68" s="130">
        <f t="shared" si="28"/>
        <v>0</v>
      </c>
      <c r="W68" s="130">
        <f t="shared" si="28"/>
        <v>0</v>
      </c>
      <c r="X68" s="130">
        <f t="shared" si="28"/>
        <v>0</v>
      </c>
      <c r="Y68" s="130">
        <f t="shared" si="28"/>
        <v>0</v>
      </c>
      <c r="Z68" s="130">
        <f t="shared" si="28"/>
        <v>0</v>
      </c>
      <c r="AA68" s="83">
        <v>12.5</v>
      </c>
      <c r="AB68" s="85">
        <v>7</v>
      </c>
      <c r="AC68" s="86">
        <v>64</v>
      </c>
      <c r="AD68" s="86"/>
      <c r="AE68" s="87"/>
    </row>
    <row r="69" spans="1:31" ht="29.25" customHeight="1" thickBot="1" x14ac:dyDescent="0.35">
      <c r="A69" s="243" t="s">
        <v>62</v>
      </c>
      <c r="B69" s="244"/>
      <c r="C69" s="244"/>
      <c r="D69" s="244"/>
      <c r="E69" s="244"/>
      <c r="F69" s="132">
        <v>1</v>
      </c>
      <c r="G69" s="132"/>
      <c r="H69" s="132"/>
      <c r="I69" s="116">
        <v>8.1000000000000003E-2</v>
      </c>
      <c r="J69" s="133"/>
      <c r="K69" s="133"/>
      <c r="L69" s="133"/>
      <c r="M69" s="133"/>
      <c r="N69" s="133"/>
      <c r="O69" s="133"/>
      <c r="P69" s="133">
        <v>5.1999999999999998E-2</v>
      </c>
      <c r="Q69" s="133"/>
      <c r="R69" s="133"/>
      <c r="S69" s="133"/>
      <c r="T69" s="134"/>
      <c r="U69" s="134"/>
      <c r="V69" s="134"/>
      <c r="W69" s="134"/>
      <c r="X69" s="134"/>
      <c r="Y69" s="134"/>
      <c r="Z69" s="134">
        <v>22</v>
      </c>
      <c r="AA69" s="135"/>
      <c r="AB69" s="136"/>
      <c r="AC69" s="137"/>
      <c r="AD69" s="137"/>
      <c r="AE69" s="138"/>
    </row>
    <row r="70" spans="1:31" ht="34.5" customHeight="1" thickBot="1" x14ac:dyDescent="0.35">
      <c r="A70" s="243" t="s">
        <v>63</v>
      </c>
      <c r="B70" s="244"/>
      <c r="C70" s="245"/>
      <c r="D70" s="246" t="s">
        <v>68</v>
      </c>
      <c r="E70" s="307"/>
      <c r="F70" s="121"/>
      <c r="G70" s="139"/>
      <c r="H70" s="139"/>
      <c r="I70" s="140"/>
      <c r="J70" s="140"/>
      <c r="K70" s="140"/>
      <c r="L70" s="140"/>
      <c r="M70" s="140"/>
      <c r="N70" s="140"/>
      <c r="O70" s="140"/>
      <c r="P70" s="140"/>
      <c r="Q70" s="140"/>
      <c r="R70" s="124"/>
      <c r="S70" s="140"/>
      <c r="T70" s="139"/>
      <c r="U70" s="139"/>
      <c r="V70" s="139"/>
      <c r="W70" s="122"/>
      <c r="X70" s="122"/>
      <c r="Y70" s="122"/>
      <c r="Z70" s="122"/>
      <c r="AA70" s="123"/>
      <c r="AB70" s="123"/>
      <c r="AC70" s="125"/>
      <c r="AD70" s="125"/>
      <c r="AE70" s="126"/>
    </row>
    <row r="71" spans="1:31" ht="34.5" customHeight="1" thickBot="1" x14ac:dyDescent="0.35">
      <c r="A71" s="304" t="s">
        <v>77</v>
      </c>
      <c r="B71" s="305"/>
      <c r="C71" s="306"/>
      <c r="D71" s="248"/>
      <c r="E71" s="249"/>
      <c r="F71" s="127">
        <f>ROUND(F69*$D$71,3)</f>
        <v>0</v>
      </c>
      <c r="G71" s="127">
        <f t="shared" ref="G71:Z71" si="29">ROUND(G69*$D$71,3)</f>
        <v>0</v>
      </c>
      <c r="H71" s="127"/>
      <c r="I71" s="128">
        <f t="shared" si="29"/>
        <v>0</v>
      </c>
      <c r="J71" s="128">
        <f t="shared" si="29"/>
        <v>0</v>
      </c>
      <c r="K71" s="128">
        <f t="shared" si="29"/>
        <v>0</v>
      </c>
      <c r="L71" s="128">
        <f t="shared" si="29"/>
        <v>0</v>
      </c>
      <c r="M71" s="128">
        <f t="shared" si="29"/>
        <v>0</v>
      </c>
      <c r="N71" s="128">
        <f>ROUND(N69*90*$D$71,3)</f>
        <v>0</v>
      </c>
      <c r="O71" s="128">
        <f>ROUND(O69*90*$D$71,3)</f>
        <v>0</v>
      </c>
      <c r="P71" s="128">
        <f>ROUND(P69*90*$D$71,3)</f>
        <v>0</v>
      </c>
      <c r="Q71" s="128">
        <f>ROUND(Q69*64*$D$71,3)</f>
        <v>0</v>
      </c>
      <c r="R71" s="128">
        <f>ROUND(R69*96*$D$71,3)</f>
        <v>0</v>
      </c>
      <c r="S71" s="128">
        <f>ROUND(S69*96*$D$71,3)</f>
        <v>0</v>
      </c>
      <c r="T71" s="127">
        <f t="shared" si="29"/>
        <v>0</v>
      </c>
      <c r="U71" s="127">
        <f t="shared" si="29"/>
        <v>0</v>
      </c>
      <c r="V71" s="127">
        <f t="shared" si="29"/>
        <v>0</v>
      </c>
      <c r="W71" s="127">
        <f t="shared" si="29"/>
        <v>0</v>
      </c>
      <c r="X71" s="127">
        <f t="shared" si="29"/>
        <v>0</v>
      </c>
      <c r="Y71" s="127"/>
      <c r="Z71" s="127">
        <f t="shared" si="29"/>
        <v>0</v>
      </c>
      <c r="AA71" s="91"/>
      <c r="AB71" s="92"/>
      <c r="AC71" s="93"/>
      <c r="AD71" s="93"/>
      <c r="AE71" s="94"/>
    </row>
    <row r="72" spans="1:31" ht="29.25" customHeight="1" thickBot="1" x14ac:dyDescent="0.35">
      <c r="A72" s="243" t="s">
        <v>62</v>
      </c>
      <c r="B72" s="244"/>
      <c r="C72" s="244"/>
      <c r="D72" s="244"/>
      <c r="E72" s="244"/>
      <c r="F72" s="132">
        <v>1</v>
      </c>
      <c r="G72" s="132"/>
      <c r="H72" s="132"/>
      <c r="I72" s="116">
        <v>8.1000000000000003E-2</v>
      </c>
      <c r="J72" s="133"/>
      <c r="K72" s="133"/>
      <c r="L72" s="133"/>
      <c r="M72" s="133"/>
      <c r="N72" s="133"/>
      <c r="O72" s="133"/>
      <c r="P72" s="133">
        <v>5.1999999999999998E-2</v>
      </c>
      <c r="Q72" s="133"/>
      <c r="R72" s="133"/>
      <c r="S72" s="133"/>
      <c r="T72" s="134"/>
      <c r="U72" s="134"/>
      <c r="V72" s="134"/>
      <c r="W72" s="134"/>
      <c r="X72" s="134"/>
      <c r="Y72" s="134"/>
      <c r="Z72" s="134"/>
      <c r="AA72" s="135"/>
      <c r="AB72" s="136"/>
      <c r="AC72" s="137"/>
      <c r="AD72" s="137"/>
      <c r="AE72" s="138"/>
    </row>
    <row r="73" spans="1:31" ht="30" customHeight="1" thickBot="1" x14ac:dyDescent="0.35">
      <c r="A73" s="294"/>
      <c r="B73" s="295"/>
      <c r="C73" s="296"/>
      <c r="D73" s="248"/>
      <c r="E73" s="249"/>
      <c r="F73" s="127">
        <f>ROUND(F72*$D$73,3)</f>
        <v>0</v>
      </c>
      <c r="G73" s="127">
        <f t="shared" ref="G73:Z73" si="30">ROUND(G72*$D$73,3)</f>
        <v>0</v>
      </c>
      <c r="H73" s="127"/>
      <c r="I73" s="128">
        <f t="shared" si="30"/>
        <v>0</v>
      </c>
      <c r="J73" s="128">
        <f t="shared" si="30"/>
        <v>0</v>
      </c>
      <c r="K73" s="128">
        <f t="shared" si="30"/>
        <v>0</v>
      </c>
      <c r="L73" s="128">
        <f t="shared" si="30"/>
        <v>0</v>
      </c>
      <c r="M73" s="128">
        <f>ROUND(M72*$D$73,3)*90</f>
        <v>0</v>
      </c>
      <c r="N73" s="128">
        <f t="shared" si="30"/>
        <v>0</v>
      </c>
      <c r="O73" s="128">
        <f>ROUND(O72*90*$D$73,3)</f>
        <v>0</v>
      </c>
      <c r="P73" s="128">
        <f>ROUND(P72*$D$73,3)*96</f>
        <v>0</v>
      </c>
      <c r="Q73" s="128">
        <f>ROUND(Q72*$D$73,3)*80</f>
        <v>0</v>
      </c>
      <c r="R73" s="128">
        <f>ROUND(R72*$D$73,3)*96</f>
        <v>0</v>
      </c>
      <c r="S73" s="128">
        <f>ROUND(S72*$D$73,3)*64</f>
        <v>0</v>
      </c>
      <c r="T73" s="127">
        <f t="shared" si="30"/>
        <v>0</v>
      </c>
      <c r="U73" s="127">
        <f t="shared" si="30"/>
        <v>0</v>
      </c>
      <c r="V73" s="127">
        <f t="shared" si="30"/>
        <v>0</v>
      </c>
      <c r="W73" s="127">
        <f t="shared" si="30"/>
        <v>0</v>
      </c>
      <c r="X73" s="127">
        <f t="shared" si="30"/>
        <v>0</v>
      </c>
      <c r="Y73" s="127"/>
      <c r="Z73" s="127">
        <f t="shared" si="30"/>
        <v>0</v>
      </c>
      <c r="AA73" s="58"/>
      <c r="AB73" s="60"/>
      <c r="AC73" s="61"/>
      <c r="AD73" s="61"/>
      <c r="AE73" s="62"/>
    </row>
    <row r="74" spans="1:31" ht="29.25" customHeight="1" thickBot="1" x14ac:dyDescent="0.35">
      <c r="A74" s="274" t="s">
        <v>67</v>
      </c>
      <c r="B74" s="275"/>
      <c r="C74" s="275"/>
      <c r="D74" s="275"/>
      <c r="E74" s="275"/>
      <c r="F74" s="141">
        <f>F71+F73</f>
        <v>0</v>
      </c>
      <c r="G74" s="141">
        <f t="shared" ref="G74:AA74" si="31">G71+G73</f>
        <v>0</v>
      </c>
      <c r="H74" s="141">
        <f t="shared" si="31"/>
        <v>0</v>
      </c>
      <c r="I74" s="142">
        <f t="shared" si="31"/>
        <v>0</v>
      </c>
      <c r="J74" s="142">
        <f t="shared" si="31"/>
        <v>0</v>
      </c>
      <c r="K74" s="142">
        <f t="shared" si="31"/>
        <v>0</v>
      </c>
      <c r="L74" s="142">
        <f t="shared" si="31"/>
        <v>0</v>
      </c>
      <c r="M74" s="142">
        <f t="shared" si="31"/>
        <v>0</v>
      </c>
      <c r="N74" s="142">
        <f t="shared" si="31"/>
        <v>0</v>
      </c>
      <c r="O74" s="142">
        <f t="shared" si="31"/>
        <v>0</v>
      </c>
      <c r="P74" s="142">
        <f t="shared" si="31"/>
        <v>0</v>
      </c>
      <c r="Q74" s="142">
        <f t="shared" si="31"/>
        <v>0</v>
      </c>
      <c r="R74" s="142">
        <f t="shared" si="31"/>
        <v>0</v>
      </c>
      <c r="S74" s="142">
        <f t="shared" si="31"/>
        <v>0</v>
      </c>
      <c r="T74" s="141">
        <f t="shared" si="31"/>
        <v>0</v>
      </c>
      <c r="U74" s="141">
        <f t="shared" si="31"/>
        <v>0</v>
      </c>
      <c r="V74" s="141">
        <f t="shared" si="31"/>
        <v>0</v>
      </c>
      <c r="W74" s="141">
        <f t="shared" si="31"/>
        <v>0</v>
      </c>
      <c r="X74" s="141">
        <f t="shared" si="31"/>
        <v>0</v>
      </c>
      <c r="Y74" s="141">
        <f t="shared" si="31"/>
        <v>0</v>
      </c>
      <c r="Z74" s="141">
        <f t="shared" si="31"/>
        <v>0</v>
      </c>
      <c r="AA74" s="105">
        <f t="shared" si="31"/>
        <v>0</v>
      </c>
      <c r="AB74" s="58">
        <v>9</v>
      </c>
      <c r="AC74" s="61">
        <v>70</v>
      </c>
      <c r="AD74" s="61"/>
      <c r="AE74" s="62"/>
    </row>
    <row r="75" spans="1:31" ht="35.25" customHeight="1" thickBot="1" x14ac:dyDescent="0.35">
      <c r="A75" s="276" t="s">
        <v>78</v>
      </c>
      <c r="B75" s="277"/>
      <c r="C75" s="277"/>
      <c r="D75" s="277"/>
      <c r="E75" s="277"/>
      <c r="F75" s="143">
        <f>F68+F74</f>
        <v>0</v>
      </c>
      <c r="G75" s="143">
        <f t="shared" ref="G75:Z75" si="32">G68+G74</f>
        <v>0</v>
      </c>
      <c r="H75" s="143">
        <f t="shared" si="32"/>
        <v>0</v>
      </c>
      <c r="I75" s="144">
        <f t="shared" si="32"/>
        <v>0</v>
      </c>
      <c r="J75" s="144">
        <f t="shared" si="32"/>
        <v>0</v>
      </c>
      <c r="K75" s="144">
        <f>K68+K74</f>
        <v>0</v>
      </c>
      <c r="L75" s="144">
        <f>L68+L74</f>
        <v>0</v>
      </c>
      <c r="M75" s="144">
        <f t="shared" si="32"/>
        <v>0</v>
      </c>
      <c r="N75" s="144">
        <f t="shared" si="32"/>
        <v>0</v>
      </c>
      <c r="O75" s="144">
        <f t="shared" si="32"/>
        <v>0</v>
      </c>
      <c r="P75" s="144">
        <f t="shared" si="32"/>
        <v>0</v>
      </c>
      <c r="Q75" s="144">
        <f t="shared" si="32"/>
        <v>0</v>
      </c>
      <c r="R75" s="144">
        <f t="shared" si="32"/>
        <v>0</v>
      </c>
      <c r="S75" s="144">
        <f t="shared" si="32"/>
        <v>0</v>
      </c>
      <c r="T75" s="143">
        <f>T68+T74</f>
        <v>0</v>
      </c>
      <c r="U75" s="143">
        <f>U68+U74</f>
        <v>0</v>
      </c>
      <c r="V75" s="143">
        <f t="shared" si="32"/>
        <v>0</v>
      </c>
      <c r="W75" s="143">
        <f t="shared" si="32"/>
        <v>0</v>
      </c>
      <c r="X75" s="143">
        <f t="shared" si="32"/>
        <v>0</v>
      </c>
      <c r="Y75" s="143">
        <f t="shared" si="32"/>
        <v>0</v>
      </c>
      <c r="Z75" s="143">
        <f t="shared" si="32"/>
        <v>0</v>
      </c>
      <c r="AA75" s="86">
        <f>AA74+AA68</f>
        <v>12.5</v>
      </c>
      <c r="AB75" s="86">
        <f>AB74+AB68</f>
        <v>16</v>
      </c>
      <c r="AC75" s="86">
        <f>AC74+AC68</f>
        <v>134</v>
      </c>
      <c r="AD75" s="86"/>
      <c r="AE75" s="87"/>
    </row>
    <row r="76" spans="1:31" s="150" customFormat="1" ht="35.25" customHeight="1" thickBot="1" x14ac:dyDescent="0.35">
      <c r="A76" s="316" t="s">
        <v>79</v>
      </c>
      <c r="B76" s="317"/>
      <c r="C76" s="317"/>
      <c r="D76" s="317"/>
      <c r="E76" s="317"/>
      <c r="F76" s="145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>
        <v>2</v>
      </c>
      <c r="U76" s="146"/>
      <c r="V76" s="146"/>
      <c r="W76" s="146"/>
      <c r="X76" s="146"/>
      <c r="Y76" s="146"/>
      <c r="Z76" s="146"/>
      <c r="AA76" s="147"/>
      <c r="AB76" s="148"/>
      <c r="AC76" s="148"/>
      <c r="AD76" s="149"/>
      <c r="AE76" s="149"/>
    </row>
    <row r="77" spans="1:31" ht="21" x14ac:dyDescent="0.3">
      <c r="A77" s="318" t="s">
        <v>80</v>
      </c>
      <c r="B77" s="319"/>
      <c r="C77" s="319"/>
      <c r="D77" s="319"/>
      <c r="E77" s="319"/>
      <c r="F77" s="151" t="s">
        <v>81</v>
      </c>
      <c r="G77" s="152">
        <f>ROUND(T76*0.61,2)+X76*0.54+Y76*0.61</f>
        <v>1.22</v>
      </c>
      <c r="H77" s="153"/>
      <c r="I77" s="154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1:31" ht="21.75" customHeight="1" thickBot="1" x14ac:dyDescent="0.35">
      <c r="A78" s="320" t="s">
        <v>82</v>
      </c>
      <c r="B78" s="321"/>
      <c r="C78" s="321"/>
      <c r="D78" s="321"/>
      <c r="E78" s="321"/>
      <c r="F78" s="156" t="s">
        <v>81</v>
      </c>
      <c r="G78" s="157">
        <f>K76+N76+O76+P76+Q76+R76+S76+M76+L76+J76+I76</f>
        <v>0</v>
      </c>
      <c r="H78" s="158"/>
      <c r="I78" s="159"/>
      <c r="J78" s="160"/>
      <c r="K78" s="160"/>
      <c r="L78" s="160"/>
      <c r="M78" s="160"/>
      <c r="N78" s="160"/>
      <c r="O78" s="160"/>
      <c r="P78" s="160"/>
      <c r="Q78" s="322" t="s">
        <v>83</v>
      </c>
      <c r="R78" s="322"/>
      <c r="S78" s="322"/>
      <c r="T78" s="322"/>
      <c r="U78" s="322"/>
      <c r="V78" s="322"/>
      <c r="W78" s="322"/>
      <c r="X78" s="322"/>
      <c r="Y78" s="322"/>
      <c r="Z78" s="322"/>
      <c r="AA78" s="160"/>
    </row>
  </sheetData>
  <mergeCells count="124">
    <mergeCell ref="A75:E75"/>
    <mergeCell ref="A76:E76"/>
    <mergeCell ref="A77:E77"/>
    <mergeCell ref="A78:E78"/>
    <mergeCell ref="Q78:Z78"/>
    <mergeCell ref="A71:C71"/>
    <mergeCell ref="D71:E71"/>
    <mergeCell ref="A72:E72"/>
    <mergeCell ref="A73:C73"/>
    <mergeCell ref="D73:E73"/>
    <mergeCell ref="A74:E74"/>
    <mergeCell ref="A66:E66"/>
    <mergeCell ref="A67:C67"/>
    <mergeCell ref="D67:E67"/>
    <mergeCell ref="A68:E68"/>
    <mergeCell ref="A69:E69"/>
    <mergeCell ref="A70:C70"/>
    <mergeCell ref="D70:E70"/>
    <mergeCell ref="A60:E60"/>
    <mergeCell ref="A61:AE62"/>
    <mergeCell ref="A63:E63"/>
    <mergeCell ref="A64:C64"/>
    <mergeCell ref="D64:E64"/>
    <mergeCell ref="A65:C65"/>
    <mergeCell ref="D65:E65"/>
    <mergeCell ref="A56:C56"/>
    <mergeCell ref="D56:E56"/>
    <mergeCell ref="A57:E57"/>
    <mergeCell ref="A58:C58"/>
    <mergeCell ref="D58:E58"/>
    <mergeCell ref="A59:E59"/>
    <mergeCell ref="A51:E51"/>
    <mergeCell ref="A52:C52"/>
    <mergeCell ref="D52:E52"/>
    <mergeCell ref="A53:E53"/>
    <mergeCell ref="A54:E54"/>
    <mergeCell ref="A55:C55"/>
    <mergeCell ref="D55:E55"/>
    <mergeCell ref="A45:E45"/>
    <mergeCell ref="A46:AE47"/>
    <mergeCell ref="A48:E48"/>
    <mergeCell ref="A49:C49"/>
    <mergeCell ref="D49:E49"/>
    <mergeCell ref="A50:C50"/>
    <mergeCell ref="D50:E50"/>
    <mergeCell ref="A41:C41"/>
    <mergeCell ref="D41:E41"/>
    <mergeCell ref="A42:E42"/>
    <mergeCell ref="A43:C43"/>
    <mergeCell ref="D43:E43"/>
    <mergeCell ref="A44:E44"/>
    <mergeCell ref="A37:C37"/>
    <mergeCell ref="D37:E37"/>
    <mergeCell ref="A38:E38"/>
    <mergeCell ref="A39:E39"/>
    <mergeCell ref="A40:C40"/>
    <mergeCell ref="D40:E40"/>
    <mergeCell ref="A33:E33"/>
    <mergeCell ref="A34:C34"/>
    <mergeCell ref="D34:E34"/>
    <mergeCell ref="A35:C35"/>
    <mergeCell ref="D35:E35"/>
    <mergeCell ref="A36:E36"/>
    <mergeCell ref="A27:E27"/>
    <mergeCell ref="A28:C28"/>
    <mergeCell ref="D28:E28"/>
    <mergeCell ref="A29:E29"/>
    <mergeCell ref="A30:E30"/>
    <mergeCell ref="A31:AE32"/>
    <mergeCell ref="A23:E23"/>
    <mergeCell ref="A24:E24"/>
    <mergeCell ref="A25:C25"/>
    <mergeCell ref="D25:E25"/>
    <mergeCell ref="A26:C26"/>
    <mergeCell ref="D26:E26"/>
    <mergeCell ref="A19:C19"/>
    <mergeCell ref="D19:E19"/>
    <mergeCell ref="A20:C20"/>
    <mergeCell ref="D20:E20"/>
    <mergeCell ref="A21:E21"/>
    <mergeCell ref="A22:C22"/>
    <mergeCell ref="D22:E22"/>
    <mergeCell ref="A12:E12"/>
    <mergeCell ref="A13:E13"/>
    <mergeCell ref="A14:E14"/>
    <mergeCell ref="A15:E15"/>
    <mergeCell ref="A16:AE17"/>
    <mergeCell ref="A18:E18"/>
    <mergeCell ref="AB6:AB9"/>
    <mergeCell ref="AC6:AC9"/>
    <mergeCell ref="AD6:AD9"/>
    <mergeCell ref="AE6:AE9"/>
    <mergeCell ref="A10:E10"/>
    <mergeCell ref="A11:E11"/>
    <mergeCell ref="V6:V9"/>
    <mergeCell ref="W6:W9"/>
    <mergeCell ref="X6:X9"/>
    <mergeCell ref="Y6:Y9"/>
    <mergeCell ref="Z6:Z9"/>
    <mergeCell ref="AA6:AA9"/>
    <mergeCell ref="P6:P9"/>
    <mergeCell ref="Q6:Q9"/>
    <mergeCell ref="R6:R9"/>
    <mergeCell ref="S6:S9"/>
    <mergeCell ref="T6:T9"/>
    <mergeCell ref="U6:U9"/>
    <mergeCell ref="J6:J9"/>
    <mergeCell ref="K6:K9"/>
    <mergeCell ref="L6:L9"/>
    <mergeCell ref="M6:M9"/>
    <mergeCell ref="N6:N9"/>
    <mergeCell ref="O6:O9"/>
    <mergeCell ref="A5:E5"/>
    <mergeCell ref="A6:E9"/>
    <mergeCell ref="F6:F9"/>
    <mergeCell ref="G6:G9"/>
    <mergeCell ref="H6:H9"/>
    <mergeCell ref="I6:I9"/>
    <mergeCell ref="A1:F1"/>
    <mergeCell ref="W1:Z1"/>
    <mergeCell ref="E2:T2"/>
    <mergeCell ref="W2:X2"/>
    <mergeCell ref="A3:C3"/>
    <mergeCell ref="X3:Z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36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J78"/>
  <sheetViews>
    <sheetView topLeftCell="B1" zoomScale="55" zoomScaleNormal="55" workbookViewId="0">
      <pane ySplit="9" topLeftCell="A43" activePane="bottomLeft" state="frozen"/>
      <selection pane="bottomLeft" activeCell="T56" sqref="T56"/>
    </sheetView>
  </sheetViews>
  <sheetFormatPr defaultColWidth="9.109375" defaultRowHeight="15.6" x14ac:dyDescent="0.3"/>
  <cols>
    <col min="1" max="1" width="7.109375" style="2" customWidth="1"/>
    <col min="2" max="2" width="6" style="2" customWidth="1"/>
    <col min="3" max="3" width="15.6640625" style="2" customWidth="1"/>
    <col min="4" max="4" width="4.109375" style="2" customWidth="1"/>
    <col min="5" max="5" width="6.44140625" style="2" customWidth="1"/>
    <col min="6" max="6" width="12.88671875" style="1" customWidth="1"/>
    <col min="7" max="7" width="11.5546875" style="1" customWidth="1"/>
    <col min="8" max="8" width="12.6640625" style="1" customWidth="1"/>
    <col min="9" max="9" width="14.44140625" style="1" customWidth="1"/>
    <col min="10" max="10" width="15.5546875" style="1" customWidth="1"/>
    <col min="11" max="11" width="16" style="1" customWidth="1"/>
    <col min="12" max="12" width="17" style="1" customWidth="1"/>
    <col min="13" max="13" width="14.33203125" style="1" customWidth="1"/>
    <col min="14" max="14" width="13.88671875" style="1" customWidth="1"/>
    <col min="15" max="15" width="16.109375" style="1" customWidth="1"/>
    <col min="16" max="16" width="15.88671875" style="1" customWidth="1"/>
    <col min="17" max="17" width="10.44140625" style="1" customWidth="1"/>
    <col min="18" max="18" width="12.6640625" style="1" customWidth="1"/>
    <col min="19" max="19" width="13.44140625" style="1" customWidth="1"/>
    <col min="20" max="20" width="14.5546875" style="1" customWidth="1"/>
    <col min="21" max="21" width="10.44140625" style="1" customWidth="1"/>
    <col min="22" max="22" width="13.33203125" style="1" customWidth="1"/>
    <col min="23" max="23" width="13" style="1" customWidth="1"/>
    <col min="24" max="24" width="14.5546875" style="1" customWidth="1"/>
    <col min="25" max="25" width="13" style="1" customWidth="1"/>
    <col min="26" max="26" width="12.5546875" style="1" customWidth="1"/>
    <col min="27" max="28" width="11.5546875" style="1" customWidth="1"/>
    <col min="29" max="29" width="13.109375" style="1" customWidth="1"/>
    <col min="30" max="30" width="12.109375" style="1" customWidth="1"/>
    <col min="31" max="31" width="12.33203125" style="1" customWidth="1"/>
    <col min="32" max="16384" width="9.109375" style="1"/>
  </cols>
  <sheetData>
    <row r="1" spans="1:32" ht="14.4" x14ac:dyDescent="0.3">
      <c r="A1" s="205" t="s">
        <v>0</v>
      </c>
      <c r="B1" s="205"/>
      <c r="C1" s="205"/>
      <c r="D1" s="205"/>
      <c r="E1" s="205"/>
      <c r="F1" s="205"/>
      <c r="W1" s="206" t="s">
        <v>1</v>
      </c>
      <c r="X1" s="206"/>
      <c r="Y1" s="206"/>
      <c r="Z1" s="206"/>
    </row>
    <row r="2" spans="1:32" ht="30.75" customHeight="1" thickBot="1" x14ac:dyDescent="0.35">
      <c r="E2" s="207" t="s">
        <v>2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181"/>
      <c r="W2" s="206" t="s">
        <v>3</v>
      </c>
      <c r="X2" s="206"/>
      <c r="Y2" s="180"/>
      <c r="Z2" s="5"/>
    </row>
    <row r="3" spans="1:32" ht="23.25" customHeight="1" thickBot="1" x14ac:dyDescent="0.35">
      <c r="A3" s="208" t="s">
        <v>4</v>
      </c>
      <c r="B3" s="209"/>
      <c r="C3" s="210"/>
      <c r="D3" s="179"/>
      <c r="E3" s="179"/>
      <c r="F3" s="7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9"/>
      <c r="X3" s="211" t="s">
        <v>5</v>
      </c>
      <c r="Y3" s="211"/>
      <c r="Z3" s="211"/>
      <c r="AA3" s="7"/>
      <c r="AB3" s="8"/>
      <c r="AC3" s="8"/>
      <c r="AD3" s="8"/>
      <c r="AE3" s="8"/>
    </row>
    <row r="4" spans="1:32" ht="25.5" customHeight="1" thickBot="1" x14ac:dyDescent="0.35">
      <c r="A4" s="10" t="s">
        <v>85</v>
      </c>
      <c r="B4" s="11" t="s">
        <v>85</v>
      </c>
      <c r="C4" s="12">
        <v>2019</v>
      </c>
      <c r="D4" s="179"/>
      <c r="E4" s="179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"/>
      <c r="AD4" s="8"/>
      <c r="AE4" s="8"/>
    </row>
    <row r="5" spans="1:32" s="21" customFormat="1" ht="39.75" customHeight="1" thickBot="1" x14ac:dyDescent="0.35">
      <c r="A5" s="182"/>
      <c r="B5" s="183"/>
      <c r="C5" s="183"/>
      <c r="D5" s="183"/>
      <c r="E5" s="184"/>
      <c r="F5" s="13" t="s">
        <v>8</v>
      </c>
      <c r="G5" s="14" t="s">
        <v>9</v>
      </c>
      <c r="H5" s="15" t="s">
        <v>10</v>
      </c>
      <c r="I5" s="14" t="s">
        <v>11</v>
      </c>
      <c r="J5" s="14" t="s">
        <v>12</v>
      </c>
      <c r="K5" s="14" t="s">
        <v>13</v>
      </c>
      <c r="L5" s="16" t="s">
        <v>14</v>
      </c>
      <c r="M5" s="17" t="s">
        <v>15</v>
      </c>
      <c r="N5" s="14" t="s">
        <v>16</v>
      </c>
      <c r="O5" s="14" t="s">
        <v>17</v>
      </c>
      <c r="P5" s="14" t="s">
        <v>18</v>
      </c>
      <c r="Q5" s="15"/>
      <c r="R5" s="15" t="s">
        <v>19</v>
      </c>
      <c r="S5" s="18" t="s">
        <v>20</v>
      </c>
      <c r="T5" s="14" t="s">
        <v>21</v>
      </c>
      <c r="U5" s="15"/>
      <c r="V5" s="14" t="s">
        <v>22</v>
      </c>
      <c r="W5" s="14" t="s">
        <v>23</v>
      </c>
      <c r="X5" s="14" t="s">
        <v>24</v>
      </c>
      <c r="Y5" s="14" t="s">
        <v>25</v>
      </c>
      <c r="Z5" s="14" t="s">
        <v>26</v>
      </c>
      <c r="AA5" s="14"/>
      <c r="AB5" s="19"/>
      <c r="AC5" s="14"/>
      <c r="AD5" s="14"/>
      <c r="AE5" s="20"/>
    </row>
    <row r="6" spans="1:32" s="22" customFormat="1" ht="21" customHeight="1" x14ac:dyDescent="0.3">
      <c r="A6" s="185"/>
      <c r="B6" s="186"/>
      <c r="C6" s="186"/>
      <c r="D6" s="186"/>
      <c r="E6" s="187"/>
      <c r="F6" s="194" t="s">
        <v>31</v>
      </c>
      <c r="G6" s="197" t="s">
        <v>32</v>
      </c>
      <c r="H6" s="199" t="s">
        <v>33</v>
      </c>
      <c r="I6" s="324" t="s">
        <v>95</v>
      </c>
      <c r="J6" s="233" t="s">
        <v>35</v>
      </c>
      <c r="K6" s="236" t="s">
        <v>36</v>
      </c>
      <c r="L6" s="323" t="s">
        <v>93</v>
      </c>
      <c r="M6" s="239" t="s">
        <v>38</v>
      </c>
      <c r="N6" s="240" t="s">
        <v>39</v>
      </c>
      <c r="O6" s="228" t="s">
        <v>40</v>
      </c>
      <c r="P6" s="228" t="s">
        <v>41</v>
      </c>
      <c r="Q6" s="230"/>
      <c r="R6" s="230" t="s">
        <v>42</v>
      </c>
      <c r="S6" s="203" t="s">
        <v>43</v>
      </c>
      <c r="T6" s="225" t="s">
        <v>44</v>
      </c>
      <c r="U6" s="227"/>
      <c r="V6" s="225" t="s">
        <v>45</v>
      </c>
      <c r="W6" s="225" t="s">
        <v>46</v>
      </c>
      <c r="X6" s="225" t="s">
        <v>47</v>
      </c>
      <c r="Y6" s="227" t="s">
        <v>48</v>
      </c>
      <c r="Z6" s="225" t="s">
        <v>49</v>
      </c>
      <c r="AA6" s="215"/>
      <c r="AB6" s="212"/>
      <c r="AC6" s="215"/>
      <c r="AD6" s="215"/>
      <c r="AE6" s="218"/>
    </row>
    <row r="7" spans="1:32" s="22" customFormat="1" ht="21" customHeight="1" x14ac:dyDescent="0.3">
      <c r="A7" s="188"/>
      <c r="B7" s="189"/>
      <c r="C7" s="189"/>
      <c r="D7" s="189"/>
      <c r="E7" s="190"/>
      <c r="F7" s="195"/>
      <c r="G7" s="197"/>
      <c r="H7" s="200"/>
      <c r="I7" s="203"/>
      <c r="J7" s="234"/>
      <c r="K7" s="237"/>
      <c r="L7" s="239"/>
      <c r="M7" s="239"/>
      <c r="N7" s="241"/>
      <c r="O7" s="228"/>
      <c r="P7" s="228"/>
      <c r="Q7" s="231"/>
      <c r="R7" s="231"/>
      <c r="S7" s="203"/>
      <c r="T7" s="225"/>
      <c r="U7" s="225"/>
      <c r="V7" s="225"/>
      <c r="W7" s="225"/>
      <c r="X7" s="225"/>
      <c r="Y7" s="225"/>
      <c r="Z7" s="225"/>
      <c r="AA7" s="216"/>
      <c r="AB7" s="213"/>
      <c r="AC7" s="216"/>
      <c r="AD7" s="216"/>
      <c r="AE7" s="219"/>
    </row>
    <row r="8" spans="1:32" s="22" customFormat="1" ht="15" customHeight="1" x14ac:dyDescent="0.3">
      <c r="A8" s="188"/>
      <c r="B8" s="189"/>
      <c r="C8" s="189"/>
      <c r="D8" s="189"/>
      <c r="E8" s="190"/>
      <c r="F8" s="195"/>
      <c r="G8" s="197"/>
      <c r="H8" s="200"/>
      <c r="I8" s="203"/>
      <c r="J8" s="234"/>
      <c r="K8" s="237"/>
      <c r="L8" s="239"/>
      <c r="M8" s="239"/>
      <c r="N8" s="241"/>
      <c r="O8" s="228"/>
      <c r="P8" s="228"/>
      <c r="Q8" s="231"/>
      <c r="R8" s="231"/>
      <c r="S8" s="203"/>
      <c r="T8" s="225"/>
      <c r="U8" s="225"/>
      <c r="V8" s="225"/>
      <c r="W8" s="225"/>
      <c r="X8" s="225"/>
      <c r="Y8" s="225"/>
      <c r="Z8" s="225"/>
      <c r="AA8" s="216"/>
      <c r="AB8" s="213"/>
      <c r="AC8" s="216"/>
      <c r="AD8" s="216"/>
      <c r="AE8" s="219"/>
    </row>
    <row r="9" spans="1:32" s="22" customFormat="1" ht="77.25" customHeight="1" thickBot="1" x14ac:dyDescent="0.35">
      <c r="A9" s="191"/>
      <c r="B9" s="192"/>
      <c r="C9" s="192"/>
      <c r="D9" s="192"/>
      <c r="E9" s="193"/>
      <c r="F9" s="196"/>
      <c r="G9" s="198"/>
      <c r="H9" s="201"/>
      <c r="I9" s="204"/>
      <c r="J9" s="235"/>
      <c r="K9" s="238"/>
      <c r="L9" s="239"/>
      <c r="M9" s="239"/>
      <c r="N9" s="242"/>
      <c r="O9" s="229"/>
      <c r="P9" s="229"/>
      <c r="Q9" s="232"/>
      <c r="R9" s="232"/>
      <c r="S9" s="203"/>
      <c r="T9" s="226"/>
      <c r="U9" s="226"/>
      <c r="V9" s="226"/>
      <c r="W9" s="226"/>
      <c r="X9" s="226"/>
      <c r="Y9" s="226"/>
      <c r="Z9" s="226"/>
      <c r="AA9" s="217"/>
      <c r="AB9" s="214"/>
      <c r="AC9" s="217"/>
      <c r="AD9" s="217"/>
      <c r="AE9" s="220"/>
    </row>
    <row r="10" spans="1:32" ht="36.75" customHeight="1" thickBot="1" x14ac:dyDescent="0.35">
      <c r="A10" s="191" t="s">
        <v>55</v>
      </c>
      <c r="B10" s="192"/>
      <c r="C10" s="192"/>
      <c r="D10" s="192"/>
      <c r="E10" s="193"/>
      <c r="F10" s="23">
        <f>'11.10.2019+ (12)'!F15</f>
        <v>2250</v>
      </c>
      <c r="G10" s="23">
        <f>'11.10.2019+ (12)'!G15</f>
        <v>765</v>
      </c>
      <c r="H10" s="23">
        <f>'11.10.2019+ (12)'!H15</f>
        <v>726</v>
      </c>
      <c r="I10" s="23">
        <f>'11.10.2019+ (12)'!I15</f>
        <v>519.67399999999998</v>
      </c>
      <c r="J10" s="23">
        <f>'11.10.2019+ (12)'!J15</f>
        <v>0</v>
      </c>
      <c r="K10" s="23">
        <f>'11.10.2019+ (12)'!K15</f>
        <v>-1.1368683772161603E-13</v>
      </c>
      <c r="L10" s="23">
        <f>'11.10.2019+ (12)'!L15</f>
        <v>4929.0999999999995</v>
      </c>
      <c r="M10" s="23">
        <f>'11.10.2019+ (12)'!M15</f>
        <v>0</v>
      </c>
      <c r="N10" s="23">
        <f>'11.10.2019+ (12)'!N15</f>
        <v>0</v>
      </c>
      <c r="O10" s="23">
        <f>'11.10.2019+ (12)'!O15</f>
        <v>1.4210854715202004E-14</v>
      </c>
      <c r="P10" s="23">
        <f>'11.10.2019+ (12)'!P15</f>
        <v>14109.856</v>
      </c>
      <c r="Q10" s="23">
        <f>'11.10.2019+ (12)'!Q15</f>
        <v>0</v>
      </c>
      <c r="R10" s="23">
        <f>'11.10.2019+ (12)'!R15</f>
        <v>0</v>
      </c>
      <c r="S10" s="23">
        <f>'11.10.2019+ (12)'!S15</f>
        <v>0</v>
      </c>
      <c r="T10" s="23">
        <f>'11.10.2019+ (12)'!T15</f>
        <v>9794</v>
      </c>
      <c r="U10" s="23">
        <f>'11.10.2019+ (12)'!U15</f>
        <v>0</v>
      </c>
      <c r="V10" s="23">
        <f>'11.10.2019+ (12)'!V15</f>
        <v>3175</v>
      </c>
      <c r="W10" s="23">
        <f>'11.10.2019+ (12)'!W15</f>
        <v>6717</v>
      </c>
      <c r="X10" s="23">
        <f>'11.10.2019+ (12)'!X15</f>
        <v>28773</v>
      </c>
      <c r="Y10" s="23">
        <f>'11.10.2019+ (12)'!Y15</f>
        <v>0</v>
      </c>
      <c r="Z10" s="23">
        <f>'11.10.2019+ (12)'!Z15</f>
        <v>31575</v>
      </c>
      <c r="AA10" s="23"/>
      <c r="AB10" s="23"/>
      <c r="AC10" s="23"/>
      <c r="AD10" s="23"/>
      <c r="AE10" s="325"/>
      <c r="AF10" s="326"/>
    </row>
    <row r="11" spans="1:32" ht="45.75" customHeight="1" x14ac:dyDescent="0.3">
      <c r="A11" s="221" t="s">
        <v>56</v>
      </c>
      <c r="B11" s="222"/>
      <c r="C11" s="223"/>
      <c r="D11" s="223"/>
      <c r="E11" s="224"/>
      <c r="F11" s="25"/>
      <c r="G11" s="26"/>
      <c r="H11" s="26"/>
      <c r="I11" s="27"/>
      <c r="J11" s="28"/>
      <c r="K11" s="27"/>
      <c r="L11" s="27"/>
      <c r="M11" s="29"/>
      <c r="N11" s="27"/>
      <c r="O11" s="30"/>
      <c r="P11" s="30"/>
      <c r="Q11" s="27"/>
      <c r="R11" s="27"/>
      <c r="S11" s="27"/>
      <c r="T11" s="26"/>
      <c r="U11" s="26"/>
      <c r="V11" s="26"/>
      <c r="W11" s="31"/>
      <c r="X11" s="31"/>
      <c r="Y11" s="31"/>
      <c r="Z11" s="32"/>
      <c r="AA11" s="33"/>
      <c r="AB11" s="34"/>
      <c r="AC11" s="35"/>
      <c r="AD11" s="35"/>
      <c r="AE11" s="35"/>
    </row>
    <row r="12" spans="1:32" ht="45.75" customHeight="1" x14ac:dyDescent="0.3">
      <c r="A12" s="254" t="s">
        <v>57</v>
      </c>
      <c r="B12" s="255"/>
      <c r="C12" s="255"/>
      <c r="D12" s="255"/>
      <c r="E12" s="256"/>
      <c r="F12" s="36">
        <f>F76</f>
        <v>0</v>
      </c>
      <c r="G12" s="36">
        <f>G76</f>
        <v>0</v>
      </c>
      <c r="H12" s="36">
        <f t="shared" ref="H12:Z12" si="0">H76</f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>L76</f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0"/>
        <v>2</v>
      </c>
      <c r="U12" s="36">
        <f t="shared" si="0"/>
        <v>0</v>
      </c>
      <c r="V12" s="36">
        <f t="shared" si="0"/>
        <v>0</v>
      </c>
      <c r="W12" s="36">
        <f t="shared" si="0"/>
        <v>0</v>
      </c>
      <c r="X12" s="36">
        <f>X76</f>
        <v>0</v>
      </c>
      <c r="Y12" s="36">
        <f t="shared" si="0"/>
        <v>0</v>
      </c>
      <c r="Z12" s="36">
        <f t="shared" si="0"/>
        <v>0</v>
      </c>
      <c r="AA12" s="37"/>
      <c r="AB12" s="38"/>
      <c r="AC12" s="39"/>
      <c r="AD12" s="39"/>
      <c r="AE12" s="39"/>
    </row>
    <row r="13" spans="1:32" s="43" customFormat="1" ht="45.75" customHeight="1" x14ac:dyDescent="0.3">
      <c r="A13" s="257" t="s">
        <v>58</v>
      </c>
      <c r="B13" s="258"/>
      <c r="C13" s="258"/>
      <c r="D13" s="258"/>
      <c r="E13" s="259"/>
      <c r="F13" s="40">
        <f>F45+F60+F30+F12</f>
        <v>232</v>
      </c>
      <c r="G13" s="40">
        <f>G45+G60+G30+G12</f>
        <v>0</v>
      </c>
      <c r="H13" s="41">
        <f>H45+H60+H30+H12</f>
        <v>0</v>
      </c>
      <c r="I13" s="42">
        <f>I45+I60+I30+I75</f>
        <v>46.4</v>
      </c>
      <c r="J13" s="42">
        <f t="shared" ref="J13:Z13" si="1">J45+J60+J30+J75</f>
        <v>0</v>
      </c>
      <c r="K13" s="42">
        <f>K45+K60+K30+K75</f>
        <v>0</v>
      </c>
      <c r="L13" s="42">
        <f t="shared" si="1"/>
        <v>525.20000000000005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>Q45+Q60+Q30+Q75</f>
        <v>0</v>
      </c>
      <c r="R13" s="42">
        <f t="shared" si="1"/>
        <v>0</v>
      </c>
      <c r="S13" s="42">
        <f t="shared" si="1"/>
        <v>0</v>
      </c>
      <c r="T13" s="41">
        <f t="shared" si="1"/>
        <v>1948</v>
      </c>
      <c r="U13" s="41">
        <f t="shared" si="1"/>
        <v>0</v>
      </c>
      <c r="V13" s="41">
        <f t="shared" si="1"/>
        <v>0</v>
      </c>
      <c r="W13" s="41">
        <f t="shared" si="1"/>
        <v>0</v>
      </c>
      <c r="X13" s="41">
        <f t="shared" si="1"/>
        <v>0</v>
      </c>
      <c r="Y13" s="41">
        <f t="shared" si="1"/>
        <v>0</v>
      </c>
      <c r="Z13" s="41">
        <f t="shared" si="1"/>
        <v>0</v>
      </c>
      <c r="AA13" s="42"/>
      <c r="AB13" s="42"/>
      <c r="AC13" s="42"/>
      <c r="AD13" s="42"/>
      <c r="AE13" s="42"/>
    </row>
    <row r="14" spans="1:32" ht="45.75" customHeight="1" x14ac:dyDescent="0.3">
      <c r="A14" s="254" t="s">
        <v>59</v>
      </c>
      <c r="B14" s="255"/>
      <c r="C14" s="255"/>
      <c r="D14" s="255"/>
      <c r="E14" s="256"/>
      <c r="F14" s="25">
        <f>F12+F13</f>
        <v>232</v>
      </c>
      <c r="G14" s="25">
        <f t="shared" ref="G14:Z14" si="2">G12+G13</f>
        <v>0</v>
      </c>
      <c r="H14" s="25">
        <f t="shared" si="2"/>
        <v>0</v>
      </c>
      <c r="I14" s="44">
        <f t="shared" si="2"/>
        <v>46.4</v>
      </c>
      <c r="J14" s="44">
        <f t="shared" si="2"/>
        <v>0</v>
      </c>
      <c r="K14" s="44">
        <f t="shared" si="2"/>
        <v>0</v>
      </c>
      <c r="L14" s="44">
        <f t="shared" si="2"/>
        <v>525.20000000000005</v>
      </c>
      <c r="M14" s="44">
        <f t="shared" si="2"/>
        <v>0</v>
      </c>
      <c r="N14" s="44">
        <f t="shared" si="2"/>
        <v>0</v>
      </c>
      <c r="O14" s="44">
        <f t="shared" si="2"/>
        <v>0</v>
      </c>
      <c r="P14" s="44">
        <f t="shared" si="2"/>
        <v>0</v>
      </c>
      <c r="Q14" s="44">
        <f t="shared" si="2"/>
        <v>0</v>
      </c>
      <c r="R14" s="44">
        <f t="shared" si="2"/>
        <v>0</v>
      </c>
      <c r="S14" s="44">
        <f t="shared" si="2"/>
        <v>0</v>
      </c>
      <c r="T14" s="25">
        <f t="shared" si="2"/>
        <v>1950</v>
      </c>
      <c r="U14" s="25">
        <f t="shared" si="2"/>
        <v>0</v>
      </c>
      <c r="V14" s="25">
        <f t="shared" si="2"/>
        <v>0</v>
      </c>
      <c r="W14" s="25">
        <f t="shared" si="2"/>
        <v>0</v>
      </c>
      <c r="X14" s="25">
        <f t="shared" si="2"/>
        <v>0</v>
      </c>
      <c r="Y14" s="25">
        <f t="shared" si="2"/>
        <v>0</v>
      </c>
      <c r="Z14" s="25">
        <f t="shared" si="2"/>
        <v>0</v>
      </c>
      <c r="AA14" s="25"/>
      <c r="AB14" s="25"/>
      <c r="AC14" s="25"/>
      <c r="AD14" s="25"/>
      <c r="AE14" s="25"/>
    </row>
    <row r="15" spans="1:32" ht="45.75" customHeight="1" thickBot="1" x14ac:dyDescent="0.35">
      <c r="A15" s="260" t="s">
        <v>60</v>
      </c>
      <c r="B15" s="261"/>
      <c r="C15" s="261"/>
      <c r="D15" s="261"/>
      <c r="E15" s="262"/>
      <c r="F15" s="45">
        <f>F10-F14+F11-F75</f>
        <v>2018</v>
      </c>
      <c r="G15" s="45">
        <f t="shared" ref="G15:H15" si="3">G10-G14+G11-G75</f>
        <v>765</v>
      </c>
      <c r="H15" s="45">
        <f t="shared" si="3"/>
        <v>726</v>
      </c>
      <c r="I15" s="46">
        <f t="shared" ref="I15:Z15" si="4">I10-I14+I11</f>
        <v>473.274</v>
      </c>
      <c r="J15" s="46">
        <f t="shared" si="4"/>
        <v>0</v>
      </c>
      <c r="K15" s="46">
        <f t="shared" si="4"/>
        <v>-1.1368683772161603E-13</v>
      </c>
      <c r="L15" s="46">
        <f t="shared" si="4"/>
        <v>4403.8999999999996</v>
      </c>
      <c r="M15" s="46">
        <f t="shared" si="4"/>
        <v>0</v>
      </c>
      <c r="N15" s="46">
        <f t="shared" si="4"/>
        <v>0</v>
      </c>
      <c r="O15" s="46">
        <f t="shared" si="4"/>
        <v>1.4210854715202004E-14</v>
      </c>
      <c r="P15" s="46">
        <f t="shared" si="4"/>
        <v>14109.856</v>
      </c>
      <c r="Q15" s="46">
        <f t="shared" si="4"/>
        <v>0</v>
      </c>
      <c r="R15" s="46">
        <f t="shared" si="4"/>
        <v>0</v>
      </c>
      <c r="S15" s="46">
        <f t="shared" si="4"/>
        <v>0</v>
      </c>
      <c r="T15" s="47">
        <f t="shared" si="4"/>
        <v>7844</v>
      </c>
      <c r="U15" s="47">
        <f t="shared" si="4"/>
        <v>0</v>
      </c>
      <c r="V15" s="47">
        <f t="shared" si="4"/>
        <v>3175</v>
      </c>
      <c r="W15" s="47">
        <f t="shared" si="4"/>
        <v>6717</v>
      </c>
      <c r="X15" s="47">
        <f t="shared" si="4"/>
        <v>28773</v>
      </c>
      <c r="Y15" s="47">
        <f t="shared" si="4"/>
        <v>0</v>
      </c>
      <c r="Z15" s="47">
        <f t="shared" si="4"/>
        <v>31575</v>
      </c>
      <c r="AA15" s="47"/>
      <c r="AB15" s="47"/>
      <c r="AC15" s="47"/>
      <c r="AD15" s="47"/>
      <c r="AE15" s="47"/>
    </row>
    <row r="16" spans="1:32" ht="15.75" customHeight="1" x14ac:dyDescent="0.3">
      <c r="A16" s="263" t="s">
        <v>61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5"/>
      <c r="AF16" s="8"/>
    </row>
    <row r="17" spans="1:36" ht="15.75" customHeight="1" thickBot="1" x14ac:dyDescent="0.3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8"/>
    </row>
    <row r="18" spans="1:36" ht="34.5" customHeight="1" thickBot="1" x14ac:dyDescent="0.35">
      <c r="A18" s="251" t="s">
        <v>62</v>
      </c>
      <c r="B18" s="252"/>
      <c r="C18" s="252"/>
      <c r="D18" s="252"/>
      <c r="E18" s="253"/>
      <c r="F18" s="48">
        <v>1</v>
      </c>
      <c r="G18" s="49"/>
      <c r="H18" s="49"/>
      <c r="I18" s="50">
        <v>0.2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  <c r="U18" s="51"/>
      <c r="V18" s="49"/>
      <c r="W18" s="49"/>
      <c r="X18" s="49"/>
      <c r="Y18" s="49"/>
      <c r="Z18" s="49"/>
      <c r="AA18" s="52"/>
      <c r="AB18" s="53"/>
      <c r="AC18" s="54"/>
      <c r="AD18" s="54"/>
      <c r="AE18" s="55"/>
    </row>
    <row r="19" spans="1:36" ht="20.100000000000001" customHeight="1" thickBot="1" x14ac:dyDescent="0.35">
      <c r="A19" s="243" t="s">
        <v>63</v>
      </c>
      <c r="B19" s="244"/>
      <c r="C19" s="245"/>
      <c r="D19" s="246" t="s">
        <v>64</v>
      </c>
      <c r="E19" s="247"/>
      <c r="F19" s="56"/>
      <c r="G19" s="57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9"/>
      <c r="V19" s="57"/>
      <c r="W19" s="57"/>
      <c r="X19" s="57"/>
      <c r="Y19" s="57"/>
      <c r="Z19" s="57"/>
      <c r="AA19" s="58"/>
      <c r="AB19" s="60"/>
      <c r="AC19" s="61"/>
      <c r="AD19" s="61"/>
      <c r="AE19" s="62"/>
    </row>
    <row r="20" spans="1:36" ht="34.5" customHeight="1" thickBot="1" x14ac:dyDescent="0.35">
      <c r="A20" s="248"/>
      <c r="B20" s="249"/>
      <c r="C20" s="250"/>
      <c r="D20" s="248"/>
      <c r="E20" s="250"/>
      <c r="F20" s="63">
        <f>ROUND(F18*$D$20,3)</f>
        <v>0</v>
      </c>
      <c r="G20" s="63">
        <f>ROUND(G18*$D$20,3)</f>
        <v>0</v>
      </c>
      <c r="H20" s="63">
        <f t="shared" ref="H20:Z20" si="5">ROUND(H18*$D$20,3)</f>
        <v>0</v>
      </c>
      <c r="I20" s="64">
        <f t="shared" si="5"/>
        <v>0</v>
      </c>
      <c r="J20" s="64">
        <f t="shared" si="5"/>
        <v>0</v>
      </c>
      <c r="K20" s="64">
        <f t="shared" si="5"/>
        <v>0</v>
      </c>
      <c r="L20" s="64">
        <f t="shared" si="5"/>
        <v>0</v>
      </c>
      <c r="M20" s="64">
        <f t="shared" si="5"/>
        <v>0</v>
      </c>
      <c r="N20" s="64">
        <f t="shared" si="5"/>
        <v>0</v>
      </c>
      <c r="O20" s="64">
        <f t="shared" si="5"/>
        <v>0</v>
      </c>
      <c r="P20" s="64">
        <f t="shared" si="5"/>
        <v>0</v>
      </c>
      <c r="Q20" s="64">
        <f t="shared" si="5"/>
        <v>0</v>
      </c>
      <c r="R20" s="64">
        <f t="shared" si="5"/>
        <v>0</v>
      </c>
      <c r="S20" s="64">
        <f t="shared" si="5"/>
        <v>0</v>
      </c>
      <c r="T20" s="65">
        <f t="shared" si="5"/>
        <v>0</v>
      </c>
      <c r="U20" s="65">
        <f t="shared" si="5"/>
        <v>0</v>
      </c>
      <c r="V20" s="63">
        <f t="shared" si="5"/>
        <v>0</v>
      </c>
      <c r="W20" s="63">
        <f t="shared" si="5"/>
        <v>0</v>
      </c>
      <c r="X20" s="63">
        <f t="shared" si="5"/>
        <v>0</v>
      </c>
      <c r="Y20" s="63">
        <f t="shared" si="5"/>
        <v>0</v>
      </c>
      <c r="Z20" s="63">
        <f t="shared" si="5"/>
        <v>0</v>
      </c>
      <c r="AA20" s="58"/>
      <c r="AB20" s="60"/>
      <c r="AC20" s="61"/>
      <c r="AD20" s="61"/>
      <c r="AE20" s="62" t="s">
        <v>65</v>
      </c>
    </row>
    <row r="21" spans="1:36" ht="20.100000000000001" customHeight="1" thickBot="1" x14ac:dyDescent="0.35">
      <c r="A21" s="251" t="s">
        <v>62</v>
      </c>
      <c r="B21" s="252"/>
      <c r="C21" s="252"/>
      <c r="D21" s="252"/>
      <c r="E21" s="253"/>
      <c r="F21" s="66">
        <v>1</v>
      </c>
      <c r="G21" s="67"/>
      <c r="H21" s="67"/>
      <c r="I21" s="68">
        <v>0.2</v>
      </c>
      <c r="J21" s="68"/>
      <c r="K21" s="68"/>
      <c r="L21" s="68">
        <v>2.2000000000000002</v>
      </c>
      <c r="M21" s="68"/>
      <c r="N21" s="68"/>
      <c r="O21" s="68"/>
      <c r="P21" s="68"/>
      <c r="Q21" s="68"/>
      <c r="R21" s="68"/>
      <c r="S21" s="68"/>
      <c r="T21" s="69">
        <v>7</v>
      </c>
      <c r="U21" s="69"/>
      <c r="V21" s="67"/>
      <c r="W21" s="67"/>
      <c r="X21" s="67"/>
      <c r="Y21" s="67"/>
      <c r="Z21" s="67"/>
      <c r="AA21" s="52"/>
      <c r="AB21" s="53"/>
      <c r="AC21" s="54"/>
      <c r="AD21" s="54"/>
      <c r="AE21" s="55"/>
    </row>
    <row r="22" spans="1:36" ht="33.75" customHeight="1" thickBot="1" x14ac:dyDescent="0.35">
      <c r="A22" s="248" t="s">
        <v>90</v>
      </c>
      <c r="B22" s="249"/>
      <c r="C22" s="250"/>
      <c r="D22" s="249">
        <v>47</v>
      </c>
      <c r="E22" s="250"/>
      <c r="F22" s="57">
        <f>ROUND(F21*$D$22,3)</f>
        <v>47</v>
      </c>
      <c r="G22" s="57">
        <f t="shared" ref="G22:Z22" si="6">ROUND(G21*$D$22,3)</f>
        <v>0</v>
      </c>
      <c r="H22" s="57">
        <f t="shared" si="6"/>
        <v>0</v>
      </c>
      <c r="I22" s="70">
        <f t="shared" si="6"/>
        <v>9.4</v>
      </c>
      <c r="J22" s="70">
        <f t="shared" si="6"/>
        <v>0</v>
      </c>
      <c r="K22" s="70">
        <f t="shared" si="6"/>
        <v>0</v>
      </c>
      <c r="L22" s="70">
        <f t="shared" si="6"/>
        <v>103.4</v>
      </c>
      <c r="M22" s="70">
        <f t="shared" si="6"/>
        <v>0</v>
      </c>
      <c r="N22" s="70">
        <f t="shared" si="6"/>
        <v>0</v>
      </c>
      <c r="O22" s="70">
        <f>ROUND(O21*$D$22,3)</f>
        <v>0</v>
      </c>
      <c r="P22" s="70">
        <f t="shared" si="6"/>
        <v>0</v>
      </c>
      <c r="Q22" s="70">
        <f t="shared" si="6"/>
        <v>0</v>
      </c>
      <c r="R22" s="70">
        <f t="shared" si="6"/>
        <v>0</v>
      </c>
      <c r="S22" s="70">
        <f t="shared" si="6"/>
        <v>0</v>
      </c>
      <c r="T22" s="59">
        <f t="shared" si="6"/>
        <v>329</v>
      </c>
      <c r="U22" s="59">
        <f t="shared" si="6"/>
        <v>0</v>
      </c>
      <c r="V22" s="57">
        <f t="shared" si="6"/>
        <v>0</v>
      </c>
      <c r="W22" s="57">
        <f t="shared" si="6"/>
        <v>0</v>
      </c>
      <c r="X22" s="57">
        <f t="shared" si="6"/>
        <v>0</v>
      </c>
      <c r="Y22" s="57">
        <f t="shared" si="6"/>
        <v>0</v>
      </c>
      <c r="Z22" s="57">
        <f t="shared" si="6"/>
        <v>0</v>
      </c>
      <c r="AA22" s="58"/>
      <c r="AB22" s="60"/>
      <c r="AC22" s="61"/>
      <c r="AD22" s="61"/>
      <c r="AE22" s="62"/>
    </row>
    <row r="23" spans="1:36" ht="36" customHeight="1" thickBot="1" x14ac:dyDescent="0.35">
      <c r="A23" s="274" t="s">
        <v>67</v>
      </c>
      <c r="B23" s="275"/>
      <c r="C23" s="275"/>
      <c r="D23" s="275"/>
      <c r="E23" s="283"/>
      <c r="F23" s="71">
        <f>F20+F22</f>
        <v>47</v>
      </c>
      <c r="G23" s="71">
        <f t="shared" ref="G23:Z23" si="7">G20+G22</f>
        <v>0</v>
      </c>
      <c r="H23" s="71">
        <f t="shared" si="7"/>
        <v>0</v>
      </c>
      <c r="I23" s="72">
        <f t="shared" si="7"/>
        <v>9.4</v>
      </c>
      <c r="J23" s="72">
        <f t="shared" si="7"/>
        <v>0</v>
      </c>
      <c r="K23" s="72">
        <f t="shared" si="7"/>
        <v>0</v>
      </c>
      <c r="L23" s="72">
        <f t="shared" si="7"/>
        <v>103.4</v>
      </c>
      <c r="M23" s="72">
        <f t="shared" si="7"/>
        <v>0</v>
      </c>
      <c r="N23" s="72">
        <f t="shared" si="7"/>
        <v>0</v>
      </c>
      <c r="O23" s="72">
        <f t="shared" si="7"/>
        <v>0</v>
      </c>
      <c r="P23" s="72">
        <f t="shared" si="7"/>
        <v>0</v>
      </c>
      <c r="Q23" s="72">
        <f t="shared" si="7"/>
        <v>0</v>
      </c>
      <c r="R23" s="72">
        <f t="shared" si="7"/>
        <v>0</v>
      </c>
      <c r="S23" s="72">
        <f t="shared" si="7"/>
        <v>0</v>
      </c>
      <c r="T23" s="71">
        <f t="shared" si="7"/>
        <v>329</v>
      </c>
      <c r="U23" s="71">
        <f t="shared" si="7"/>
        <v>0</v>
      </c>
      <c r="V23" s="71">
        <f t="shared" si="7"/>
        <v>0</v>
      </c>
      <c r="W23" s="71">
        <f t="shared" si="7"/>
        <v>0</v>
      </c>
      <c r="X23" s="71">
        <f t="shared" si="7"/>
        <v>0</v>
      </c>
      <c r="Y23" s="71">
        <f t="shared" si="7"/>
        <v>0</v>
      </c>
      <c r="Z23" s="71">
        <f t="shared" si="7"/>
        <v>0</v>
      </c>
      <c r="AA23" s="58"/>
      <c r="AB23" s="60"/>
      <c r="AC23" s="61"/>
      <c r="AD23" s="61"/>
      <c r="AE23" s="62"/>
    </row>
    <row r="24" spans="1:36" ht="27" customHeight="1" thickBot="1" x14ac:dyDescent="0.35">
      <c r="A24" s="251" t="s">
        <v>62</v>
      </c>
      <c r="B24" s="252"/>
      <c r="C24" s="252"/>
      <c r="D24" s="252"/>
      <c r="E24" s="253"/>
      <c r="F24" s="73">
        <v>1</v>
      </c>
      <c r="G24" s="74"/>
      <c r="H24" s="74"/>
      <c r="I24" s="75">
        <v>0.2</v>
      </c>
      <c r="J24" s="75"/>
      <c r="K24" s="75"/>
      <c r="L24" s="75">
        <v>2.2000000000000002</v>
      </c>
      <c r="M24" s="75"/>
      <c r="N24" s="75"/>
      <c r="O24" s="75"/>
      <c r="P24" s="75"/>
      <c r="Q24" s="75"/>
      <c r="R24" s="75"/>
      <c r="S24" s="75"/>
      <c r="T24" s="76">
        <v>7</v>
      </c>
      <c r="U24" s="76"/>
      <c r="V24" s="74"/>
      <c r="W24" s="74"/>
      <c r="X24" s="74"/>
      <c r="Y24" s="74"/>
      <c r="Z24" s="74"/>
      <c r="AA24" s="77"/>
      <c r="AB24" s="78"/>
      <c r="AC24" s="79"/>
      <c r="AD24" s="79"/>
      <c r="AE24" s="80"/>
    </row>
    <row r="25" spans="1:36" ht="25.5" customHeight="1" thickBot="1" x14ac:dyDescent="0.35">
      <c r="A25" s="243" t="s">
        <v>63</v>
      </c>
      <c r="B25" s="244"/>
      <c r="C25" s="245"/>
      <c r="D25" s="246" t="s">
        <v>68</v>
      </c>
      <c r="E25" s="247"/>
      <c r="F25" s="81"/>
      <c r="G25" s="82"/>
      <c r="H25" s="82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4"/>
      <c r="U25" s="84"/>
      <c r="V25" s="82"/>
      <c r="W25" s="82"/>
      <c r="X25" s="82"/>
      <c r="Y25" s="82"/>
      <c r="Z25" s="82"/>
      <c r="AA25" s="83"/>
      <c r="AB25" s="85"/>
      <c r="AC25" s="86"/>
      <c r="AD25" s="86"/>
      <c r="AE25" s="87"/>
    </row>
    <row r="26" spans="1:36" ht="30.75" customHeight="1" thickBot="1" x14ac:dyDescent="0.35">
      <c r="A26" s="248" t="s">
        <v>91</v>
      </c>
      <c r="B26" s="249"/>
      <c r="C26" s="250"/>
      <c r="D26" s="248">
        <v>49</v>
      </c>
      <c r="E26" s="250"/>
      <c r="F26" s="88">
        <f t="shared" ref="F26:Z26" si="8">ROUND(F24*$D$26,3)</f>
        <v>49</v>
      </c>
      <c r="G26" s="88">
        <f t="shared" si="8"/>
        <v>0</v>
      </c>
      <c r="H26" s="88">
        <f t="shared" si="8"/>
        <v>0</v>
      </c>
      <c r="I26" s="89">
        <f t="shared" si="8"/>
        <v>9.8000000000000007</v>
      </c>
      <c r="J26" s="89">
        <f t="shared" si="8"/>
        <v>0</v>
      </c>
      <c r="K26" s="89">
        <f t="shared" si="8"/>
        <v>0</v>
      </c>
      <c r="L26" s="89">
        <f t="shared" si="8"/>
        <v>107.8</v>
      </c>
      <c r="M26" s="89">
        <f t="shared" si="8"/>
        <v>0</v>
      </c>
      <c r="N26" s="89">
        <f t="shared" si="8"/>
        <v>0</v>
      </c>
      <c r="O26" s="89">
        <f t="shared" si="8"/>
        <v>0</v>
      </c>
      <c r="P26" s="89">
        <f t="shared" si="8"/>
        <v>0</v>
      </c>
      <c r="Q26" s="89">
        <f t="shared" si="8"/>
        <v>0</v>
      </c>
      <c r="R26" s="89">
        <f t="shared" si="8"/>
        <v>0</v>
      </c>
      <c r="S26" s="89">
        <f t="shared" si="8"/>
        <v>0</v>
      </c>
      <c r="T26" s="90">
        <f t="shared" si="8"/>
        <v>343</v>
      </c>
      <c r="U26" s="90">
        <f t="shared" si="8"/>
        <v>0</v>
      </c>
      <c r="V26" s="88">
        <f t="shared" si="8"/>
        <v>0</v>
      </c>
      <c r="W26" s="88">
        <f t="shared" si="8"/>
        <v>0</v>
      </c>
      <c r="X26" s="88">
        <f t="shared" si="8"/>
        <v>0</v>
      </c>
      <c r="Y26" s="88">
        <f t="shared" si="8"/>
        <v>0</v>
      </c>
      <c r="Z26" s="88">
        <f t="shared" si="8"/>
        <v>0</v>
      </c>
      <c r="AA26" s="91"/>
      <c r="AB26" s="92"/>
      <c r="AC26" s="93"/>
      <c r="AD26" s="93"/>
      <c r="AE26" s="94"/>
    </row>
    <row r="27" spans="1:36" ht="24" customHeight="1" thickBot="1" x14ac:dyDescent="0.35">
      <c r="A27" s="251" t="s">
        <v>62</v>
      </c>
      <c r="B27" s="252"/>
      <c r="C27" s="252"/>
      <c r="D27" s="252"/>
      <c r="E27" s="253"/>
      <c r="F27" s="66"/>
      <c r="G27" s="67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9"/>
      <c r="U27" s="69"/>
      <c r="V27" s="67"/>
      <c r="W27" s="67"/>
      <c r="X27" s="67"/>
      <c r="Y27" s="67"/>
      <c r="Z27" s="67"/>
      <c r="AA27" s="52"/>
      <c r="AB27" s="53"/>
      <c r="AC27" s="54"/>
      <c r="AD27" s="54"/>
      <c r="AE27" s="55"/>
    </row>
    <row r="28" spans="1:36" ht="25.5" customHeight="1" thickBot="1" x14ac:dyDescent="0.35">
      <c r="A28" s="269"/>
      <c r="B28" s="270"/>
      <c r="C28" s="271"/>
      <c r="D28" s="272"/>
      <c r="E28" s="273"/>
      <c r="F28" s="88">
        <f>ROUND(F27*$D$28,3)</f>
        <v>0</v>
      </c>
      <c r="G28" s="88">
        <f t="shared" ref="G28:Z28" si="9">ROUND(G27*$D$28,3)</f>
        <v>0</v>
      </c>
      <c r="H28" s="88">
        <f t="shared" si="9"/>
        <v>0</v>
      </c>
      <c r="I28" s="89">
        <f>ROUND(I27*$D$28,3)</f>
        <v>0</v>
      </c>
      <c r="J28" s="89">
        <f t="shared" si="9"/>
        <v>0</v>
      </c>
      <c r="K28" s="89">
        <f t="shared" si="9"/>
        <v>0</v>
      </c>
      <c r="L28" s="89">
        <f t="shared" si="9"/>
        <v>0</v>
      </c>
      <c r="M28" s="89">
        <f t="shared" si="9"/>
        <v>0</v>
      </c>
      <c r="N28" s="89">
        <f t="shared" si="9"/>
        <v>0</v>
      </c>
      <c r="O28" s="89">
        <f t="shared" si="9"/>
        <v>0</v>
      </c>
      <c r="P28" s="89">
        <f t="shared" si="9"/>
        <v>0</v>
      </c>
      <c r="Q28" s="89">
        <f t="shared" si="9"/>
        <v>0</v>
      </c>
      <c r="R28" s="89">
        <f t="shared" si="9"/>
        <v>0</v>
      </c>
      <c r="S28" s="89">
        <f t="shared" si="9"/>
        <v>0</v>
      </c>
      <c r="T28" s="90">
        <f t="shared" si="9"/>
        <v>0</v>
      </c>
      <c r="U28" s="90">
        <f t="shared" si="9"/>
        <v>0</v>
      </c>
      <c r="V28" s="88">
        <f t="shared" si="9"/>
        <v>0</v>
      </c>
      <c r="W28" s="88">
        <f t="shared" si="9"/>
        <v>0</v>
      </c>
      <c r="X28" s="88">
        <f t="shared" si="9"/>
        <v>0</v>
      </c>
      <c r="Y28" s="88"/>
      <c r="Z28" s="88">
        <f t="shared" si="9"/>
        <v>0</v>
      </c>
      <c r="AA28" s="58"/>
      <c r="AB28" s="60"/>
      <c r="AC28" s="61"/>
      <c r="AD28" s="61"/>
      <c r="AE28" s="62"/>
    </row>
    <row r="29" spans="1:36" ht="30" customHeight="1" thickBot="1" x14ac:dyDescent="0.35">
      <c r="A29" s="274" t="s">
        <v>69</v>
      </c>
      <c r="B29" s="275"/>
      <c r="C29" s="275"/>
      <c r="D29" s="275"/>
      <c r="E29" s="275"/>
      <c r="F29" s="95">
        <f>F26+F28</f>
        <v>49</v>
      </c>
      <c r="G29" s="95">
        <f t="shared" ref="G29:Y29" si="10">G26+G28</f>
        <v>0</v>
      </c>
      <c r="H29" s="95">
        <f t="shared" si="10"/>
        <v>0</v>
      </c>
      <c r="I29" s="96">
        <f t="shared" si="10"/>
        <v>9.8000000000000007</v>
      </c>
      <c r="J29" s="96">
        <f t="shared" si="10"/>
        <v>0</v>
      </c>
      <c r="K29" s="96">
        <f t="shared" si="10"/>
        <v>0</v>
      </c>
      <c r="L29" s="96">
        <f t="shared" si="10"/>
        <v>107.8</v>
      </c>
      <c r="M29" s="96">
        <f t="shared" si="10"/>
        <v>0</v>
      </c>
      <c r="N29" s="96">
        <f t="shared" si="10"/>
        <v>0</v>
      </c>
      <c r="O29" s="96">
        <f t="shared" si="10"/>
        <v>0</v>
      </c>
      <c r="P29" s="96">
        <f t="shared" si="10"/>
        <v>0</v>
      </c>
      <c r="Q29" s="96">
        <f t="shared" si="10"/>
        <v>0</v>
      </c>
      <c r="R29" s="96">
        <f t="shared" si="10"/>
        <v>0</v>
      </c>
      <c r="S29" s="96">
        <f t="shared" si="10"/>
        <v>0</v>
      </c>
      <c r="T29" s="95">
        <f t="shared" si="10"/>
        <v>343</v>
      </c>
      <c r="U29" s="95">
        <f t="shared" si="10"/>
        <v>0</v>
      </c>
      <c r="V29" s="95">
        <f t="shared" si="10"/>
        <v>0</v>
      </c>
      <c r="W29" s="95">
        <f t="shared" si="10"/>
        <v>0</v>
      </c>
      <c r="X29" s="95">
        <f t="shared" si="10"/>
        <v>0</v>
      </c>
      <c r="Y29" s="95">
        <f t="shared" si="10"/>
        <v>0</v>
      </c>
      <c r="Z29" s="95">
        <f>Z26+Z28</f>
        <v>0</v>
      </c>
      <c r="AA29" s="58"/>
      <c r="AB29" s="58"/>
      <c r="AC29" s="61"/>
      <c r="AD29" s="61"/>
      <c r="AE29" s="62"/>
    </row>
    <row r="30" spans="1:36" ht="27.75" customHeight="1" thickBot="1" x14ac:dyDescent="0.35">
      <c r="A30" s="276" t="s">
        <v>70</v>
      </c>
      <c r="B30" s="277"/>
      <c r="C30" s="277"/>
      <c r="D30" s="277"/>
      <c r="E30" s="277"/>
      <c r="F30" s="97">
        <f>F23+F29</f>
        <v>96</v>
      </c>
      <c r="G30" s="97">
        <f t="shared" ref="G30:Z30" si="11">G23+G29</f>
        <v>0</v>
      </c>
      <c r="H30" s="97">
        <f t="shared" si="11"/>
        <v>0</v>
      </c>
      <c r="I30" s="98">
        <f t="shared" si="11"/>
        <v>19.200000000000003</v>
      </c>
      <c r="J30" s="98">
        <f t="shared" si="11"/>
        <v>0</v>
      </c>
      <c r="K30" s="98">
        <f t="shared" si="11"/>
        <v>0</v>
      </c>
      <c r="L30" s="98">
        <f t="shared" si="11"/>
        <v>211.2</v>
      </c>
      <c r="M30" s="98">
        <f t="shared" si="11"/>
        <v>0</v>
      </c>
      <c r="N30" s="98">
        <f t="shared" si="11"/>
        <v>0</v>
      </c>
      <c r="O30" s="98">
        <f t="shared" si="11"/>
        <v>0</v>
      </c>
      <c r="P30" s="98">
        <f t="shared" si="11"/>
        <v>0</v>
      </c>
      <c r="Q30" s="98">
        <f t="shared" si="11"/>
        <v>0</v>
      </c>
      <c r="R30" s="98">
        <f t="shared" si="11"/>
        <v>0</v>
      </c>
      <c r="S30" s="98">
        <f t="shared" si="11"/>
        <v>0</v>
      </c>
      <c r="T30" s="97">
        <f t="shared" si="11"/>
        <v>672</v>
      </c>
      <c r="U30" s="97">
        <f t="shared" si="11"/>
        <v>0</v>
      </c>
      <c r="V30" s="97">
        <f t="shared" si="11"/>
        <v>0</v>
      </c>
      <c r="W30" s="97">
        <f t="shared" si="11"/>
        <v>0</v>
      </c>
      <c r="X30" s="97">
        <f t="shared" si="11"/>
        <v>0</v>
      </c>
      <c r="Y30" s="97">
        <f t="shared" si="11"/>
        <v>0</v>
      </c>
      <c r="Z30" s="97">
        <f t="shared" si="11"/>
        <v>0</v>
      </c>
      <c r="AA30" s="86"/>
      <c r="AB30" s="86"/>
      <c r="AC30" s="86"/>
      <c r="AD30" s="86"/>
      <c r="AE30" s="87"/>
    </row>
    <row r="31" spans="1:36" ht="10.5" customHeight="1" x14ac:dyDescent="0.3">
      <c r="A31" s="263" t="s">
        <v>71</v>
      </c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9"/>
    </row>
    <row r="32" spans="1:36" ht="21.75" customHeight="1" thickBot="1" x14ac:dyDescent="0.35">
      <c r="A32" s="280"/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2"/>
      <c r="AF32" s="8"/>
      <c r="AG32" s="8"/>
      <c r="AH32" s="8"/>
      <c r="AI32" s="8"/>
      <c r="AJ32" s="8"/>
    </row>
    <row r="33" spans="1:36" ht="32.25" customHeight="1" thickBot="1" x14ac:dyDescent="0.35">
      <c r="A33" s="251" t="s">
        <v>62</v>
      </c>
      <c r="B33" s="252"/>
      <c r="C33" s="252"/>
      <c r="D33" s="252"/>
      <c r="E33" s="253"/>
      <c r="F33" s="99">
        <v>1</v>
      </c>
      <c r="G33" s="74"/>
      <c r="H33" s="100"/>
      <c r="I33" s="75">
        <v>0.2</v>
      </c>
      <c r="J33" s="75"/>
      <c r="K33" s="75"/>
      <c r="L33" s="75">
        <v>2</v>
      </c>
      <c r="M33" s="75"/>
      <c r="N33" s="75"/>
      <c r="O33" s="75"/>
      <c r="P33" s="75"/>
      <c r="Q33" s="75"/>
      <c r="R33" s="75"/>
      <c r="S33" s="75"/>
      <c r="T33" s="74">
        <v>10</v>
      </c>
      <c r="U33" s="74"/>
      <c r="V33" s="74"/>
      <c r="W33" s="74"/>
      <c r="X33" s="74"/>
      <c r="Y33" s="74"/>
      <c r="Z33" s="74"/>
      <c r="AA33" s="77"/>
      <c r="AB33" s="78"/>
      <c r="AC33" s="79"/>
      <c r="AD33" s="79"/>
      <c r="AE33" s="80"/>
      <c r="AF33" s="101"/>
      <c r="AG33" s="8"/>
      <c r="AH33" s="8"/>
      <c r="AI33" s="8"/>
      <c r="AJ33" s="8"/>
    </row>
    <row r="34" spans="1:36" ht="21" customHeight="1" thickBot="1" x14ac:dyDescent="0.35">
      <c r="A34" s="243" t="s">
        <v>63</v>
      </c>
      <c r="B34" s="244"/>
      <c r="C34" s="245"/>
      <c r="D34" s="246" t="s">
        <v>64</v>
      </c>
      <c r="E34" s="247"/>
      <c r="F34" s="102"/>
      <c r="G34" s="57"/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7"/>
      <c r="U34" s="57"/>
      <c r="V34" s="57"/>
      <c r="W34" s="57"/>
      <c r="X34" s="57"/>
      <c r="Y34" s="57"/>
      <c r="Z34" s="57"/>
      <c r="AA34" s="58"/>
      <c r="AB34" s="60"/>
      <c r="AC34" s="61"/>
      <c r="AD34" s="61"/>
      <c r="AE34" s="62"/>
      <c r="AF34" s="101"/>
      <c r="AG34" s="8"/>
      <c r="AH34" s="8"/>
      <c r="AI34" s="8"/>
      <c r="AJ34" s="8"/>
    </row>
    <row r="35" spans="1:36" ht="30.75" customHeight="1" thickBot="1" x14ac:dyDescent="0.35">
      <c r="A35" s="248" t="s">
        <v>72</v>
      </c>
      <c r="B35" s="249"/>
      <c r="C35" s="250"/>
      <c r="D35" s="249">
        <v>26</v>
      </c>
      <c r="E35" s="250"/>
      <c r="F35" s="57">
        <f>ROUND(F33*$D$35,3)</f>
        <v>26</v>
      </c>
      <c r="G35" s="57">
        <f t="shared" ref="G35:Z35" si="12">ROUND(G33*$D$35,3)</f>
        <v>0</v>
      </c>
      <c r="H35" s="57">
        <f t="shared" si="12"/>
        <v>0</v>
      </c>
      <c r="I35" s="70">
        <f t="shared" si="12"/>
        <v>5.2</v>
      </c>
      <c r="J35" s="70">
        <f t="shared" si="12"/>
        <v>0</v>
      </c>
      <c r="K35" s="70">
        <f t="shared" si="12"/>
        <v>0</v>
      </c>
      <c r="L35" s="70">
        <f t="shared" si="12"/>
        <v>52</v>
      </c>
      <c r="M35" s="70">
        <f t="shared" si="12"/>
        <v>0</v>
      </c>
      <c r="N35" s="70">
        <f t="shared" si="12"/>
        <v>0</v>
      </c>
      <c r="O35" s="70">
        <f t="shared" si="12"/>
        <v>0</v>
      </c>
      <c r="P35" s="70">
        <f t="shared" si="12"/>
        <v>0</v>
      </c>
      <c r="Q35" s="70">
        <f t="shared" si="12"/>
        <v>0</v>
      </c>
      <c r="R35" s="70">
        <f t="shared" si="12"/>
        <v>0</v>
      </c>
      <c r="S35" s="70">
        <f t="shared" si="12"/>
        <v>0</v>
      </c>
      <c r="T35" s="57">
        <f t="shared" si="12"/>
        <v>260</v>
      </c>
      <c r="U35" s="57">
        <f t="shared" si="12"/>
        <v>0</v>
      </c>
      <c r="V35" s="57">
        <f t="shared" si="12"/>
        <v>0</v>
      </c>
      <c r="W35" s="57">
        <f t="shared" si="12"/>
        <v>0</v>
      </c>
      <c r="X35" s="57">
        <f t="shared" si="12"/>
        <v>0</v>
      </c>
      <c r="Y35" s="57">
        <f t="shared" si="12"/>
        <v>0</v>
      </c>
      <c r="Z35" s="57">
        <f t="shared" si="12"/>
        <v>0</v>
      </c>
      <c r="AA35" s="58"/>
      <c r="AB35" s="60"/>
      <c r="AC35" s="61"/>
      <c r="AD35" s="61"/>
      <c r="AE35" s="62" t="s">
        <v>65</v>
      </c>
      <c r="AF35" s="101"/>
      <c r="AG35" s="8"/>
      <c r="AH35" s="8"/>
      <c r="AI35" s="8"/>
      <c r="AJ35" s="8"/>
    </row>
    <row r="36" spans="1:36" ht="27.75" customHeight="1" thickBot="1" x14ac:dyDescent="0.35">
      <c r="A36" s="251" t="s">
        <v>62</v>
      </c>
      <c r="B36" s="252"/>
      <c r="C36" s="252"/>
      <c r="D36" s="252"/>
      <c r="E36" s="253"/>
      <c r="F36" s="99">
        <v>1</v>
      </c>
      <c r="G36" s="74"/>
      <c r="H36" s="74"/>
      <c r="I36" s="75">
        <v>0.2</v>
      </c>
      <c r="J36" s="75"/>
      <c r="K36" s="75"/>
      <c r="L36" s="75">
        <v>2</v>
      </c>
      <c r="M36" s="75"/>
      <c r="N36" s="75"/>
      <c r="O36" s="75"/>
      <c r="P36" s="75"/>
      <c r="Q36" s="75"/>
      <c r="R36" s="75"/>
      <c r="S36" s="75"/>
      <c r="T36" s="74"/>
      <c r="U36" s="74"/>
      <c r="V36" s="74"/>
      <c r="W36" s="74"/>
      <c r="X36" s="74"/>
      <c r="Y36" s="74">
        <v>10</v>
      </c>
      <c r="Z36" s="74"/>
      <c r="AA36" s="77"/>
      <c r="AB36" s="78"/>
      <c r="AC36" s="79"/>
      <c r="AD36" s="79"/>
      <c r="AE36" s="80"/>
      <c r="AF36" s="101"/>
      <c r="AG36" s="8"/>
      <c r="AH36" s="8"/>
      <c r="AI36" s="8"/>
      <c r="AJ36" s="8"/>
    </row>
    <row r="37" spans="1:36" ht="25.5" customHeight="1" thickBot="1" x14ac:dyDescent="0.35">
      <c r="A37" s="248" t="s">
        <v>72</v>
      </c>
      <c r="B37" s="249"/>
      <c r="C37" s="250"/>
      <c r="D37" s="249"/>
      <c r="E37" s="250"/>
      <c r="F37" s="57">
        <f>ROUND(F36*$D$37,3)</f>
        <v>0</v>
      </c>
      <c r="G37" s="57">
        <f t="shared" ref="G37:AE37" si="13">ROUND(G36*$D$37,3)</f>
        <v>0</v>
      </c>
      <c r="H37" s="57">
        <f t="shared" si="13"/>
        <v>0</v>
      </c>
      <c r="I37" s="70">
        <f t="shared" si="13"/>
        <v>0</v>
      </c>
      <c r="J37" s="70">
        <f t="shared" si="13"/>
        <v>0</v>
      </c>
      <c r="K37" s="70">
        <f t="shared" si="13"/>
        <v>0</v>
      </c>
      <c r="L37" s="70">
        <f t="shared" si="13"/>
        <v>0</v>
      </c>
      <c r="M37" s="70">
        <f t="shared" si="13"/>
        <v>0</v>
      </c>
      <c r="N37" s="70">
        <f t="shared" si="13"/>
        <v>0</v>
      </c>
      <c r="O37" s="70">
        <f t="shared" si="13"/>
        <v>0</v>
      </c>
      <c r="P37" s="70">
        <f t="shared" si="13"/>
        <v>0</v>
      </c>
      <c r="Q37" s="70">
        <f t="shared" si="13"/>
        <v>0</v>
      </c>
      <c r="R37" s="70">
        <f t="shared" si="13"/>
        <v>0</v>
      </c>
      <c r="S37" s="70">
        <f t="shared" si="13"/>
        <v>0</v>
      </c>
      <c r="T37" s="57">
        <f t="shared" si="13"/>
        <v>0</v>
      </c>
      <c r="U37" s="57">
        <f t="shared" si="13"/>
        <v>0</v>
      </c>
      <c r="V37" s="57">
        <f t="shared" si="13"/>
        <v>0</v>
      </c>
      <c r="W37" s="57">
        <f t="shared" si="13"/>
        <v>0</v>
      </c>
      <c r="X37" s="57">
        <f t="shared" si="13"/>
        <v>0</v>
      </c>
      <c r="Y37" s="57">
        <f t="shared" si="13"/>
        <v>0</v>
      </c>
      <c r="Z37" s="57">
        <f t="shared" si="13"/>
        <v>0</v>
      </c>
      <c r="AA37" s="70">
        <f t="shared" si="13"/>
        <v>0</v>
      </c>
      <c r="AB37" s="70">
        <f t="shared" si="13"/>
        <v>0</v>
      </c>
      <c r="AC37" s="70">
        <f t="shared" si="13"/>
        <v>0</v>
      </c>
      <c r="AD37" s="70">
        <f t="shared" si="13"/>
        <v>0</v>
      </c>
      <c r="AE37" s="70">
        <f t="shared" si="13"/>
        <v>0</v>
      </c>
      <c r="AF37" s="101"/>
      <c r="AG37" s="8"/>
      <c r="AH37" s="8"/>
      <c r="AI37" s="8"/>
      <c r="AJ37" s="8"/>
    </row>
    <row r="38" spans="1:36" ht="27" customHeight="1" thickBot="1" x14ac:dyDescent="0.35">
      <c r="A38" s="274" t="s">
        <v>67</v>
      </c>
      <c r="B38" s="275"/>
      <c r="C38" s="275"/>
      <c r="D38" s="275"/>
      <c r="E38" s="283"/>
      <c r="F38" s="103">
        <f>F35+F37</f>
        <v>26</v>
      </c>
      <c r="G38" s="103">
        <f t="shared" ref="G38:Z38" si="14">G35+G37</f>
        <v>0</v>
      </c>
      <c r="H38" s="103">
        <f t="shared" si="14"/>
        <v>0</v>
      </c>
      <c r="I38" s="104">
        <f t="shared" si="14"/>
        <v>5.2</v>
      </c>
      <c r="J38" s="104">
        <f t="shared" si="14"/>
        <v>0</v>
      </c>
      <c r="K38" s="104">
        <f t="shared" si="14"/>
        <v>0</v>
      </c>
      <c r="L38" s="104">
        <f t="shared" si="14"/>
        <v>52</v>
      </c>
      <c r="M38" s="104">
        <f t="shared" si="14"/>
        <v>0</v>
      </c>
      <c r="N38" s="104">
        <f t="shared" si="14"/>
        <v>0</v>
      </c>
      <c r="O38" s="104">
        <f t="shared" si="14"/>
        <v>0</v>
      </c>
      <c r="P38" s="104">
        <f t="shared" si="14"/>
        <v>0</v>
      </c>
      <c r="Q38" s="104">
        <f t="shared" si="14"/>
        <v>0</v>
      </c>
      <c r="R38" s="104">
        <f t="shared" si="14"/>
        <v>0</v>
      </c>
      <c r="S38" s="104">
        <f t="shared" si="14"/>
        <v>0</v>
      </c>
      <c r="T38" s="103">
        <f t="shared" si="14"/>
        <v>260</v>
      </c>
      <c r="U38" s="103">
        <f t="shared" si="14"/>
        <v>0</v>
      </c>
      <c r="V38" s="103">
        <f t="shared" si="14"/>
        <v>0</v>
      </c>
      <c r="W38" s="103">
        <f t="shared" si="14"/>
        <v>0</v>
      </c>
      <c r="X38" s="103">
        <f t="shared" si="14"/>
        <v>0</v>
      </c>
      <c r="Y38" s="103">
        <f t="shared" si="14"/>
        <v>0</v>
      </c>
      <c r="Z38" s="103">
        <f t="shared" si="14"/>
        <v>0</v>
      </c>
      <c r="AA38" s="58"/>
      <c r="AB38" s="60"/>
      <c r="AC38" s="61"/>
      <c r="AD38" s="61"/>
      <c r="AE38" s="62"/>
      <c r="AF38" s="101"/>
      <c r="AG38" s="8"/>
      <c r="AH38" s="8"/>
      <c r="AI38" s="8"/>
      <c r="AJ38" s="8"/>
    </row>
    <row r="39" spans="1:36" ht="25.5" customHeight="1" thickBot="1" x14ac:dyDescent="0.35">
      <c r="A39" s="251" t="s">
        <v>62</v>
      </c>
      <c r="B39" s="252"/>
      <c r="C39" s="252"/>
      <c r="D39" s="252"/>
      <c r="E39" s="253"/>
      <c r="F39" s="99">
        <v>1</v>
      </c>
      <c r="G39" s="74"/>
      <c r="H39" s="74"/>
      <c r="I39" s="75">
        <v>0.2</v>
      </c>
      <c r="J39" s="75"/>
      <c r="K39" s="75"/>
      <c r="L39" s="75">
        <v>2</v>
      </c>
      <c r="M39" s="75"/>
      <c r="N39" s="75"/>
      <c r="O39" s="75"/>
      <c r="P39" s="75"/>
      <c r="Q39" s="75"/>
      <c r="R39" s="75"/>
      <c r="S39" s="75"/>
      <c r="T39" s="74">
        <v>10</v>
      </c>
      <c r="U39" s="74"/>
      <c r="V39" s="74"/>
      <c r="W39" s="74"/>
      <c r="X39" s="74"/>
      <c r="Y39" s="74"/>
      <c r="Z39" s="74"/>
      <c r="AA39" s="58"/>
      <c r="AB39" s="60"/>
      <c r="AC39" s="61"/>
      <c r="AD39" s="61"/>
      <c r="AE39" s="62"/>
      <c r="AF39" s="101"/>
      <c r="AG39" s="8"/>
      <c r="AH39" s="8"/>
      <c r="AI39" s="8"/>
      <c r="AJ39" s="8"/>
    </row>
    <row r="40" spans="1:36" ht="20.100000000000001" customHeight="1" thickBot="1" x14ac:dyDescent="0.35">
      <c r="A40" s="243" t="s">
        <v>63</v>
      </c>
      <c r="B40" s="244"/>
      <c r="C40" s="245"/>
      <c r="D40" s="246" t="s">
        <v>68</v>
      </c>
      <c r="E40" s="247"/>
      <c r="F40" s="82"/>
      <c r="G40" s="82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2"/>
      <c r="U40" s="82"/>
      <c r="V40" s="82"/>
      <c r="W40" s="82"/>
      <c r="X40" s="82"/>
      <c r="Y40" s="82"/>
      <c r="Z40" s="82"/>
      <c r="AA40" s="83"/>
      <c r="AB40" s="85"/>
      <c r="AC40" s="86"/>
      <c r="AD40" s="61"/>
      <c r="AE40" s="62"/>
      <c r="AF40" s="101"/>
      <c r="AG40" s="8"/>
      <c r="AH40" s="8"/>
      <c r="AI40" s="8"/>
      <c r="AJ40" s="8"/>
    </row>
    <row r="41" spans="1:36" ht="28.5" customHeight="1" thickBot="1" x14ac:dyDescent="0.35">
      <c r="A41" s="248" t="s">
        <v>72</v>
      </c>
      <c r="B41" s="249"/>
      <c r="C41" s="250"/>
      <c r="D41" s="248">
        <v>26</v>
      </c>
      <c r="E41" s="250"/>
      <c r="F41" s="88">
        <f>ROUND(F39*$D$41,3)</f>
        <v>26</v>
      </c>
      <c r="G41" s="88">
        <f t="shared" ref="G41:Z41" si="15">ROUND(G39*$D$41,3)</f>
        <v>0</v>
      </c>
      <c r="H41" s="88">
        <f t="shared" si="15"/>
        <v>0</v>
      </c>
      <c r="I41" s="89">
        <f t="shared" si="15"/>
        <v>5.2</v>
      </c>
      <c r="J41" s="89">
        <f t="shared" si="15"/>
        <v>0</v>
      </c>
      <c r="K41" s="89">
        <f t="shared" si="15"/>
        <v>0</v>
      </c>
      <c r="L41" s="89">
        <f t="shared" si="15"/>
        <v>52</v>
      </c>
      <c r="M41" s="89">
        <f t="shared" si="15"/>
        <v>0</v>
      </c>
      <c r="N41" s="89">
        <f t="shared" si="15"/>
        <v>0</v>
      </c>
      <c r="O41" s="89">
        <f t="shared" si="15"/>
        <v>0</v>
      </c>
      <c r="P41" s="89">
        <f t="shared" si="15"/>
        <v>0</v>
      </c>
      <c r="Q41" s="89">
        <f t="shared" si="15"/>
        <v>0</v>
      </c>
      <c r="R41" s="89">
        <f t="shared" si="15"/>
        <v>0</v>
      </c>
      <c r="S41" s="89">
        <f t="shared" si="15"/>
        <v>0</v>
      </c>
      <c r="T41" s="88">
        <f t="shared" si="15"/>
        <v>260</v>
      </c>
      <c r="U41" s="88">
        <f t="shared" si="15"/>
        <v>0</v>
      </c>
      <c r="V41" s="88">
        <f t="shared" si="15"/>
        <v>0</v>
      </c>
      <c r="W41" s="88">
        <f t="shared" si="15"/>
        <v>0</v>
      </c>
      <c r="X41" s="88">
        <f t="shared" si="15"/>
        <v>0</v>
      </c>
      <c r="Y41" s="88">
        <f t="shared" si="15"/>
        <v>0</v>
      </c>
      <c r="Z41" s="88">
        <f t="shared" si="15"/>
        <v>0</v>
      </c>
      <c r="AA41" s="91"/>
      <c r="AB41" s="92"/>
      <c r="AC41" s="93"/>
      <c r="AD41" s="61"/>
      <c r="AE41" s="62"/>
      <c r="AF41" s="101"/>
      <c r="AG41" s="8"/>
      <c r="AH41" s="8"/>
      <c r="AI41" s="8"/>
      <c r="AJ41" s="8"/>
    </row>
    <row r="42" spans="1:36" ht="18" customHeight="1" thickBot="1" x14ac:dyDescent="0.35">
      <c r="A42" s="251" t="s">
        <v>62</v>
      </c>
      <c r="B42" s="252"/>
      <c r="C42" s="252"/>
      <c r="D42" s="252"/>
      <c r="E42" s="253"/>
      <c r="F42" s="99"/>
      <c r="G42" s="74"/>
      <c r="H42" s="74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4"/>
      <c r="U42" s="74"/>
      <c r="V42" s="74"/>
      <c r="W42" s="74"/>
      <c r="X42" s="74"/>
      <c r="Y42" s="74"/>
      <c r="Z42" s="74"/>
      <c r="AA42" s="58"/>
      <c r="AB42" s="60"/>
      <c r="AC42" s="61"/>
      <c r="AD42" s="61"/>
      <c r="AE42" s="62"/>
      <c r="AF42" s="101"/>
      <c r="AG42" s="8"/>
      <c r="AH42" s="8"/>
      <c r="AI42" s="8"/>
      <c r="AJ42" s="8"/>
    </row>
    <row r="43" spans="1:36" ht="21" customHeight="1" thickBot="1" x14ac:dyDescent="0.35">
      <c r="A43" s="269"/>
      <c r="B43" s="270"/>
      <c r="C43" s="271"/>
      <c r="D43" s="272"/>
      <c r="E43" s="273"/>
      <c r="F43" s="88">
        <f>ROUND(F42*$D$43,3)</f>
        <v>0</v>
      </c>
      <c r="G43" s="88">
        <f t="shared" ref="G43:Z43" si="16">ROUND(G42*$D$43,3)</f>
        <v>0</v>
      </c>
      <c r="H43" s="88">
        <f t="shared" si="16"/>
        <v>0</v>
      </c>
      <c r="I43" s="89">
        <f t="shared" si="16"/>
        <v>0</v>
      </c>
      <c r="J43" s="89">
        <f t="shared" si="16"/>
        <v>0</v>
      </c>
      <c r="K43" s="89">
        <f t="shared" si="16"/>
        <v>0</v>
      </c>
      <c r="L43" s="89">
        <f t="shared" si="16"/>
        <v>0</v>
      </c>
      <c r="M43" s="89">
        <f t="shared" si="16"/>
        <v>0</v>
      </c>
      <c r="N43" s="89">
        <f t="shared" si="16"/>
        <v>0</v>
      </c>
      <c r="O43" s="89">
        <f t="shared" si="16"/>
        <v>0</v>
      </c>
      <c r="P43" s="89">
        <f t="shared" si="16"/>
        <v>0</v>
      </c>
      <c r="Q43" s="89">
        <f t="shared" si="16"/>
        <v>0</v>
      </c>
      <c r="R43" s="89">
        <f t="shared" si="16"/>
        <v>0</v>
      </c>
      <c r="S43" s="89">
        <f t="shared" si="16"/>
        <v>0</v>
      </c>
      <c r="T43" s="88">
        <f t="shared" si="16"/>
        <v>0</v>
      </c>
      <c r="U43" s="88">
        <f t="shared" si="16"/>
        <v>0</v>
      </c>
      <c r="V43" s="88">
        <f t="shared" si="16"/>
        <v>0</v>
      </c>
      <c r="W43" s="88">
        <f t="shared" si="16"/>
        <v>0</v>
      </c>
      <c r="X43" s="88">
        <f t="shared" si="16"/>
        <v>0</v>
      </c>
      <c r="Y43" s="88"/>
      <c r="Z43" s="88">
        <f t="shared" si="16"/>
        <v>0</v>
      </c>
      <c r="AA43" s="58"/>
      <c r="AB43" s="60"/>
      <c r="AC43" s="61"/>
      <c r="AD43" s="61"/>
      <c r="AE43" s="62"/>
      <c r="AF43" s="101"/>
      <c r="AG43" s="8"/>
      <c r="AH43" s="8"/>
      <c r="AI43" s="8"/>
      <c r="AJ43" s="8"/>
    </row>
    <row r="44" spans="1:36" ht="22.5" customHeight="1" thickBot="1" x14ac:dyDescent="0.35">
      <c r="A44" s="274" t="s">
        <v>69</v>
      </c>
      <c r="B44" s="275"/>
      <c r="C44" s="275"/>
      <c r="D44" s="275"/>
      <c r="E44" s="275"/>
      <c r="F44" s="95">
        <f>F41+F43</f>
        <v>26</v>
      </c>
      <c r="G44" s="95">
        <f t="shared" ref="G44:Z44" si="17">G41+G43</f>
        <v>0</v>
      </c>
      <c r="H44" s="95">
        <f t="shared" si="17"/>
        <v>0</v>
      </c>
      <c r="I44" s="96">
        <f t="shared" si="17"/>
        <v>5.2</v>
      </c>
      <c r="J44" s="96">
        <f t="shared" si="17"/>
        <v>0</v>
      </c>
      <c r="K44" s="96">
        <f t="shared" si="17"/>
        <v>0</v>
      </c>
      <c r="L44" s="96">
        <f t="shared" si="17"/>
        <v>52</v>
      </c>
      <c r="M44" s="96">
        <f t="shared" si="17"/>
        <v>0</v>
      </c>
      <c r="N44" s="96">
        <f t="shared" si="17"/>
        <v>0</v>
      </c>
      <c r="O44" s="96">
        <f t="shared" si="17"/>
        <v>0</v>
      </c>
      <c r="P44" s="96">
        <f t="shared" si="17"/>
        <v>0</v>
      </c>
      <c r="Q44" s="96">
        <f t="shared" si="17"/>
        <v>0</v>
      </c>
      <c r="R44" s="96">
        <f t="shared" si="17"/>
        <v>0</v>
      </c>
      <c r="S44" s="96">
        <f t="shared" si="17"/>
        <v>0</v>
      </c>
      <c r="T44" s="95">
        <f t="shared" si="17"/>
        <v>260</v>
      </c>
      <c r="U44" s="95">
        <f t="shared" si="17"/>
        <v>0</v>
      </c>
      <c r="V44" s="95">
        <f t="shared" si="17"/>
        <v>0</v>
      </c>
      <c r="W44" s="95">
        <f t="shared" si="17"/>
        <v>0</v>
      </c>
      <c r="X44" s="95">
        <f t="shared" si="17"/>
        <v>0</v>
      </c>
      <c r="Y44" s="95">
        <f t="shared" si="17"/>
        <v>0</v>
      </c>
      <c r="Z44" s="95">
        <f t="shared" si="17"/>
        <v>0</v>
      </c>
      <c r="AA44" s="58"/>
      <c r="AB44" s="58"/>
      <c r="AC44" s="61"/>
      <c r="AD44" s="61"/>
      <c r="AE44" s="62"/>
      <c r="AF44" s="101"/>
      <c r="AG44" s="8"/>
      <c r="AH44" s="8"/>
      <c r="AI44" s="8"/>
      <c r="AJ44" s="8"/>
    </row>
    <row r="45" spans="1:36" ht="26.25" customHeight="1" thickBot="1" x14ac:dyDescent="0.35">
      <c r="A45" s="276" t="s">
        <v>70</v>
      </c>
      <c r="B45" s="277"/>
      <c r="C45" s="277"/>
      <c r="D45" s="277"/>
      <c r="E45" s="277"/>
      <c r="F45" s="97">
        <f>F44+F38</f>
        <v>52</v>
      </c>
      <c r="G45" s="97">
        <f t="shared" ref="G45:Z45" si="18">G44+G38</f>
        <v>0</v>
      </c>
      <c r="H45" s="97">
        <f t="shared" si="18"/>
        <v>0</v>
      </c>
      <c r="I45" s="98">
        <f t="shared" si="18"/>
        <v>10.4</v>
      </c>
      <c r="J45" s="98">
        <f t="shared" si="18"/>
        <v>0</v>
      </c>
      <c r="K45" s="98">
        <f t="shared" si="18"/>
        <v>0</v>
      </c>
      <c r="L45" s="98">
        <f t="shared" si="18"/>
        <v>104</v>
      </c>
      <c r="M45" s="98">
        <f t="shared" si="18"/>
        <v>0</v>
      </c>
      <c r="N45" s="98">
        <f t="shared" si="18"/>
        <v>0</v>
      </c>
      <c r="O45" s="98">
        <f t="shared" si="18"/>
        <v>0</v>
      </c>
      <c r="P45" s="98">
        <f t="shared" si="18"/>
        <v>0</v>
      </c>
      <c r="Q45" s="98">
        <f t="shared" si="18"/>
        <v>0</v>
      </c>
      <c r="R45" s="98">
        <f t="shared" si="18"/>
        <v>0</v>
      </c>
      <c r="S45" s="98">
        <f t="shared" si="18"/>
        <v>0</v>
      </c>
      <c r="T45" s="97">
        <f t="shared" si="18"/>
        <v>520</v>
      </c>
      <c r="U45" s="97">
        <f t="shared" si="18"/>
        <v>0</v>
      </c>
      <c r="V45" s="97">
        <f t="shared" si="18"/>
        <v>0</v>
      </c>
      <c r="W45" s="97">
        <f t="shared" si="18"/>
        <v>0</v>
      </c>
      <c r="X45" s="97">
        <f t="shared" si="18"/>
        <v>0</v>
      </c>
      <c r="Y45" s="97">
        <f t="shared" si="18"/>
        <v>0</v>
      </c>
      <c r="Z45" s="97">
        <f t="shared" si="18"/>
        <v>0</v>
      </c>
      <c r="AA45" s="86"/>
      <c r="AB45" s="86"/>
      <c r="AC45" s="86"/>
      <c r="AD45" s="86"/>
      <c r="AE45" s="87"/>
      <c r="AF45" s="101"/>
      <c r="AG45" s="8"/>
      <c r="AH45" s="8"/>
      <c r="AI45" s="8"/>
      <c r="AJ45" s="8"/>
    </row>
    <row r="46" spans="1:36" ht="15" customHeight="1" x14ac:dyDescent="0.3">
      <c r="A46" s="263" t="s">
        <v>73</v>
      </c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9"/>
      <c r="AF46" s="8"/>
      <c r="AG46" s="8"/>
      <c r="AH46" s="8"/>
      <c r="AI46" s="8"/>
      <c r="AJ46" s="8"/>
    </row>
    <row r="47" spans="1:36" ht="18.75" customHeight="1" thickBot="1" x14ac:dyDescent="0.3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6"/>
      <c r="AF47" s="8"/>
      <c r="AG47" s="8"/>
      <c r="AH47" s="8"/>
      <c r="AI47" s="8"/>
      <c r="AJ47" s="8"/>
    </row>
    <row r="48" spans="1:36" ht="23.25" customHeight="1" thickBot="1" x14ac:dyDescent="0.35">
      <c r="A48" s="287" t="s">
        <v>62</v>
      </c>
      <c r="B48" s="288"/>
      <c r="C48" s="288"/>
      <c r="D48" s="288"/>
      <c r="E48" s="288"/>
      <c r="F48" s="66">
        <v>1</v>
      </c>
      <c r="G48" s="67"/>
      <c r="H48" s="67"/>
      <c r="I48" s="68">
        <v>0.2</v>
      </c>
      <c r="J48" s="68"/>
      <c r="K48" s="68"/>
      <c r="L48" s="68">
        <v>2.5</v>
      </c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>
        <v>8</v>
      </c>
      <c r="Z48" s="67"/>
      <c r="AA48" s="52"/>
      <c r="AB48" s="53"/>
      <c r="AC48" s="54"/>
      <c r="AD48" s="54"/>
      <c r="AE48" s="55"/>
      <c r="AF48" s="8"/>
      <c r="AG48" s="8"/>
      <c r="AH48" s="8"/>
      <c r="AI48" s="8"/>
      <c r="AJ48" s="8"/>
    </row>
    <row r="49" spans="1:36" ht="21.75" customHeight="1" thickBot="1" x14ac:dyDescent="0.35">
      <c r="A49" s="289" t="s">
        <v>63</v>
      </c>
      <c r="B49" s="290"/>
      <c r="C49" s="291"/>
      <c r="D49" s="292" t="s">
        <v>64</v>
      </c>
      <c r="E49" s="293"/>
      <c r="F49" s="56"/>
      <c r="G49" s="57"/>
      <c r="H49" s="57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7"/>
      <c r="U49" s="57"/>
      <c r="V49" s="57"/>
      <c r="W49" s="57"/>
      <c r="X49" s="57"/>
      <c r="Y49" s="57"/>
      <c r="Z49" s="57"/>
      <c r="AA49" s="58"/>
      <c r="AB49" s="60"/>
      <c r="AC49" s="61"/>
      <c r="AD49" s="61"/>
      <c r="AE49" s="62"/>
      <c r="AF49" s="8"/>
      <c r="AG49" s="8"/>
      <c r="AH49" s="8"/>
      <c r="AI49" s="8"/>
      <c r="AJ49" s="8"/>
    </row>
    <row r="50" spans="1:36" ht="33.75" customHeight="1" thickBot="1" x14ac:dyDescent="0.35">
      <c r="A50" s="294"/>
      <c r="B50" s="295"/>
      <c r="C50" s="296"/>
      <c r="D50" s="295"/>
      <c r="E50" s="295"/>
      <c r="F50" s="56">
        <f>ROUND(F48*$D$50,3)</f>
        <v>0</v>
      </c>
      <c r="G50" s="56">
        <f t="shared" ref="G50:Z50" si="19">ROUND(G48*$D$50,3)</f>
        <v>0</v>
      </c>
      <c r="H50" s="56">
        <f t="shared" si="19"/>
        <v>0</v>
      </c>
      <c r="I50" s="105">
        <f t="shared" si="19"/>
        <v>0</v>
      </c>
      <c r="J50" s="105">
        <f t="shared" si="19"/>
        <v>0</v>
      </c>
      <c r="K50" s="105">
        <f t="shared" si="19"/>
        <v>0</v>
      </c>
      <c r="L50" s="105">
        <f t="shared" si="19"/>
        <v>0</v>
      </c>
      <c r="M50" s="105">
        <f t="shared" si="19"/>
        <v>0</v>
      </c>
      <c r="N50" s="105">
        <f t="shared" si="19"/>
        <v>0</v>
      </c>
      <c r="O50" s="105">
        <f t="shared" si="19"/>
        <v>0</v>
      </c>
      <c r="P50" s="105">
        <f t="shared" si="19"/>
        <v>0</v>
      </c>
      <c r="Q50" s="105">
        <f t="shared" si="19"/>
        <v>0</v>
      </c>
      <c r="R50" s="105">
        <f t="shared" si="19"/>
        <v>0</v>
      </c>
      <c r="S50" s="105">
        <f t="shared" si="19"/>
        <v>0</v>
      </c>
      <c r="T50" s="56">
        <f t="shared" si="19"/>
        <v>0</v>
      </c>
      <c r="U50" s="56">
        <f t="shared" si="19"/>
        <v>0</v>
      </c>
      <c r="V50" s="56">
        <f t="shared" si="19"/>
        <v>0</v>
      </c>
      <c r="W50" s="56">
        <f t="shared" si="19"/>
        <v>0</v>
      </c>
      <c r="X50" s="56">
        <f t="shared" si="19"/>
        <v>0</v>
      </c>
      <c r="Y50" s="56">
        <f t="shared" si="19"/>
        <v>0</v>
      </c>
      <c r="Z50" s="56">
        <f t="shared" si="19"/>
        <v>0</v>
      </c>
      <c r="AA50" s="58"/>
      <c r="AB50" s="60"/>
      <c r="AC50" s="61"/>
      <c r="AD50" s="61"/>
      <c r="AE50" s="62" t="s">
        <v>65</v>
      </c>
      <c r="AF50" s="8"/>
      <c r="AG50" s="8"/>
      <c r="AH50" s="8"/>
      <c r="AI50" s="8"/>
      <c r="AJ50" s="8"/>
    </row>
    <row r="51" spans="1:36" ht="22.5" customHeight="1" thickBot="1" x14ac:dyDescent="0.35">
      <c r="A51" s="287" t="s">
        <v>62</v>
      </c>
      <c r="B51" s="288"/>
      <c r="C51" s="288"/>
      <c r="D51" s="288"/>
      <c r="E51" s="288"/>
      <c r="F51" s="66">
        <v>1</v>
      </c>
      <c r="G51" s="67"/>
      <c r="H51" s="67"/>
      <c r="I51" s="68">
        <v>0.2</v>
      </c>
      <c r="J51" s="68"/>
      <c r="K51" s="68"/>
      <c r="L51" s="68">
        <v>2.5</v>
      </c>
      <c r="M51" s="68"/>
      <c r="N51" s="68"/>
      <c r="O51" s="68"/>
      <c r="P51" s="68"/>
      <c r="Q51" s="68"/>
      <c r="R51" s="68"/>
      <c r="S51" s="68"/>
      <c r="T51" s="67">
        <v>9</v>
      </c>
      <c r="U51" s="67"/>
      <c r="V51" s="67"/>
      <c r="W51" s="67"/>
      <c r="X51" s="67"/>
      <c r="Y51" s="67"/>
      <c r="Z51" s="67"/>
      <c r="AA51" s="52"/>
      <c r="AB51" s="53"/>
      <c r="AC51" s="54"/>
      <c r="AD51" s="54"/>
      <c r="AE51" s="55"/>
      <c r="AF51" s="8"/>
      <c r="AG51" s="8"/>
      <c r="AH51" s="8"/>
      <c r="AI51" s="8"/>
      <c r="AJ51" s="8"/>
    </row>
    <row r="52" spans="1:36" ht="34.5" customHeight="1" thickBot="1" x14ac:dyDescent="0.35">
      <c r="A52" s="294" t="s">
        <v>97</v>
      </c>
      <c r="B52" s="295"/>
      <c r="C52" s="296"/>
      <c r="D52" s="295">
        <v>41</v>
      </c>
      <c r="E52" s="295"/>
      <c r="F52" s="56">
        <f>ROUND(F51*$D$52,3)</f>
        <v>41</v>
      </c>
      <c r="G52" s="56">
        <f t="shared" ref="G52:Z52" si="20">ROUND(G51*$D$52,3)</f>
        <v>0</v>
      </c>
      <c r="H52" s="56">
        <f t="shared" si="20"/>
        <v>0</v>
      </c>
      <c r="I52" s="105">
        <f t="shared" si="20"/>
        <v>8.1999999999999993</v>
      </c>
      <c r="J52" s="105">
        <f t="shared" si="20"/>
        <v>0</v>
      </c>
      <c r="K52" s="105">
        <f t="shared" si="20"/>
        <v>0</v>
      </c>
      <c r="L52" s="105">
        <f t="shared" si="20"/>
        <v>102.5</v>
      </c>
      <c r="M52" s="105">
        <f t="shared" si="20"/>
        <v>0</v>
      </c>
      <c r="N52" s="105">
        <f t="shared" si="20"/>
        <v>0</v>
      </c>
      <c r="O52" s="105">
        <f t="shared" si="20"/>
        <v>0</v>
      </c>
      <c r="P52" s="105">
        <f t="shared" si="20"/>
        <v>0</v>
      </c>
      <c r="Q52" s="105">
        <f t="shared" si="20"/>
        <v>0</v>
      </c>
      <c r="R52" s="105">
        <f t="shared" si="20"/>
        <v>0</v>
      </c>
      <c r="S52" s="105">
        <f t="shared" si="20"/>
        <v>0</v>
      </c>
      <c r="T52" s="56">
        <f t="shared" si="20"/>
        <v>369</v>
      </c>
      <c r="U52" s="56">
        <f t="shared" si="20"/>
        <v>0</v>
      </c>
      <c r="V52" s="56">
        <f t="shared" si="20"/>
        <v>0</v>
      </c>
      <c r="W52" s="56">
        <f t="shared" si="20"/>
        <v>0</v>
      </c>
      <c r="X52" s="56">
        <f t="shared" si="20"/>
        <v>0</v>
      </c>
      <c r="Y52" s="56">
        <f t="shared" si="20"/>
        <v>0</v>
      </c>
      <c r="Z52" s="56">
        <f t="shared" si="20"/>
        <v>0</v>
      </c>
      <c r="AA52" s="58"/>
      <c r="AB52" s="60"/>
      <c r="AC52" s="61"/>
      <c r="AD52" s="61"/>
      <c r="AE52" s="62"/>
      <c r="AF52" s="8"/>
      <c r="AG52" s="8"/>
      <c r="AH52" s="8"/>
      <c r="AI52" s="8"/>
      <c r="AJ52" s="8"/>
    </row>
    <row r="53" spans="1:36" ht="24.75" customHeight="1" thickBot="1" x14ac:dyDescent="0.35">
      <c r="A53" s="301" t="s">
        <v>67</v>
      </c>
      <c r="B53" s="302"/>
      <c r="C53" s="302"/>
      <c r="D53" s="302"/>
      <c r="E53" s="302"/>
      <c r="F53" s="106">
        <f>F50+F52</f>
        <v>41</v>
      </c>
      <c r="G53" s="106">
        <f t="shared" ref="G53:Z53" si="21">G50+G52</f>
        <v>0</v>
      </c>
      <c r="H53" s="106">
        <f t="shared" si="21"/>
        <v>0</v>
      </c>
      <c r="I53" s="107">
        <f t="shared" si="21"/>
        <v>8.1999999999999993</v>
      </c>
      <c r="J53" s="107">
        <f t="shared" si="21"/>
        <v>0</v>
      </c>
      <c r="K53" s="107">
        <f t="shared" si="21"/>
        <v>0</v>
      </c>
      <c r="L53" s="107">
        <f t="shared" si="21"/>
        <v>102.5</v>
      </c>
      <c r="M53" s="107">
        <f t="shared" si="21"/>
        <v>0</v>
      </c>
      <c r="N53" s="107">
        <f t="shared" si="21"/>
        <v>0</v>
      </c>
      <c r="O53" s="107">
        <f t="shared" si="21"/>
        <v>0</v>
      </c>
      <c r="P53" s="107">
        <f t="shared" si="21"/>
        <v>0</v>
      </c>
      <c r="Q53" s="107">
        <f t="shared" si="21"/>
        <v>0</v>
      </c>
      <c r="R53" s="107">
        <f t="shared" si="21"/>
        <v>0</v>
      </c>
      <c r="S53" s="107">
        <f t="shared" si="21"/>
        <v>0</v>
      </c>
      <c r="T53" s="106">
        <f t="shared" si="21"/>
        <v>369</v>
      </c>
      <c r="U53" s="106">
        <f t="shared" si="21"/>
        <v>0</v>
      </c>
      <c r="V53" s="106">
        <f t="shared" si="21"/>
        <v>0</v>
      </c>
      <c r="W53" s="106">
        <f t="shared" si="21"/>
        <v>0</v>
      </c>
      <c r="X53" s="106">
        <f t="shared" si="21"/>
        <v>0</v>
      </c>
      <c r="Y53" s="106">
        <f t="shared" si="21"/>
        <v>0</v>
      </c>
      <c r="Z53" s="106">
        <f t="shared" si="21"/>
        <v>0</v>
      </c>
      <c r="AA53" s="58"/>
      <c r="AB53" s="60"/>
      <c r="AC53" s="61"/>
      <c r="AD53" s="61"/>
      <c r="AE53" s="62"/>
      <c r="AF53" s="8"/>
      <c r="AG53" s="8"/>
      <c r="AH53" s="8"/>
      <c r="AI53" s="8"/>
      <c r="AJ53" s="8"/>
    </row>
    <row r="54" spans="1:36" ht="20.25" customHeight="1" thickBot="1" x14ac:dyDescent="0.35">
      <c r="A54" s="287" t="s">
        <v>62</v>
      </c>
      <c r="B54" s="288"/>
      <c r="C54" s="288"/>
      <c r="D54" s="288"/>
      <c r="E54" s="303"/>
      <c r="F54" s="66">
        <v>1</v>
      </c>
      <c r="G54" s="67"/>
      <c r="H54" s="67"/>
      <c r="I54" s="68">
        <v>0.2</v>
      </c>
      <c r="J54" s="68"/>
      <c r="K54" s="68"/>
      <c r="L54" s="68">
        <v>2.5</v>
      </c>
      <c r="M54" s="68"/>
      <c r="N54" s="68"/>
      <c r="O54" s="68"/>
      <c r="P54" s="68"/>
      <c r="Q54" s="68"/>
      <c r="R54" s="68"/>
      <c r="S54" s="68"/>
      <c r="T54" s="67">
        <v>9</v>
      </c>
      <c r="U54" s="67"/>
      <c r="V54" s="67"/>
      <c r="W54" s="67"/>
      <c r="X54" s="67"/>
      <c r="Y54" s="67"/>
      <c r="Z54" s="67"/>
      <c r="AA54" s="58"/>
      <c r="AB54" s="60"/>
      <c r="AC54" s="61"/>
      <c r="AD54" s="61"/>
      <c r="AE54" s="62"/>
      <c r="AF54" s="8"/>
      <c r="AG54" s="8"/>
      <c r="AH54" s="8"/>
      <c r="AI54" s="8"/>
      <c r="AJ54" s="8"/>
    </row>
    <row r="55" spans="1:36" ht="15.75" customHeight="1" thickBot="1" x14ac:dyDescent="0.35">
      <c r="A55" s="289" t="s">
        <v>63</v>
      </c>
      <c r="B55" s="290"/>
      <c r="C55" s="291"/>
      <c r="D55" s="292" t="s">
        <v>68</v>
      </c>
      <c r="E55" s="293"/>
      <c r="F55" s="81"/>
      <c r="G55" s="82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2"/>
      <c r="U55" s="82"/>
      <c r="V55" s="82"/>
      <c r="W55" s="82"/>
      <c r="X55" s="82"/>
      <c r="Y55" s="82"/>
      <c r="Z55" s="82"/>
      <c r="AA55" s="83"/>
      <c r="AB55" s="85"/>
      <c r="AC55" s="86"/>
      <c r="AD55" s="61"/>
      <c r="AE55" s="62"/>
      <c r="AF55" s="8"/>
      <c r="AG55" s="8"/>
      <c r="AH55" s="8"/>
      <c r="AI55" s="8"/>
      <c r="AJ55" s="8"/>
    </row>
    <row r="56" spans="1:36" ht="32.25" customHeight="1" thickBot="1" x14ac:dyDescent="0.35">
      <c r="A56" s="294" t="s">
        <v>97</v>
      </c>
      <c r="B56" s="295"/>
      <c r="C56" s="296"/>
      <c r="D56" s="294">
        <v>43</v>
      </c>
      <c r="E56" s="295"/>
      <c r="F56" s="108">
        <f>ROUND(F54*$D$56,3)</f>
        <v>43</v>
      </c>
      <c r="G56" s="108">
        <f t="shared" ref="G56:Z56" si="22">ROUND(G54*$D$56,3)</f>
        <v>0</v>
      </c>
      <c r="H56" s="108">
        <f t="shared" si="22"/>
        <v>0</v>
      </c>
      <c r="I56" s="109">
        <f t="shared" si="22"/>
        <v>8.6</v>
      </c>
      <c r="J56" s="109">
        <f t="shared" si="22"/>
        <v>0</v>
      </c>
      <c r="K56" s="109">
        <f t="shared" si="22"/>
        <v>0</v>
      </c>
      <c r="L56" s="109">
        <f t="shared" si="22"/>
        <v>107.5</v>
      </c>
      <c r="M56" s="109">
        <f>ROUND(M54*$D$56,3)</f>
        <v>0</v>
      </c>
      <c r="N56" s="109">
        <f t="shared" si="22"/>
        <v>0</v>
      </c>
      <c r="O56" s="109">
        <f t="shared" si="22"/>
        <v>0</v>
      </c>
      <c r="P56" s="109">
        <f t="shared" si="22"/>
        <v>0</v>
      </c>
      <c r="Q56" s="109">
        <f t="shared" si="22"/>
        <v>0</v>
      </c>
      <c r="R56" s="109">
        <f t="shared" si="22"/>
        <v>0</v>
      </c>
      <c r="S56" s="109">
        <f t="shared" si="22"/>
        <v>0</v>
      </c>
      <c r="T56" s="108">
        <f t="shared" si="22"/>
        <v>387</v>
      </c>
      <c r="U56" s="108">
        <f t="shared" si="22"/>
        <v>0</v>
      </c>
      <c r="V56" s="108">
        <f t="shared" si="22"/>
        <v>0</v>
      </c>
      <c r="W56" s="108">
        <f t="shared" si="22"/>
        <v>0</v>
      </c>
      <c r="X56" s="108">
        <f t="shared" si="22"/>
        <v>0</v>
      </c>
      <c r="Y56" s="108">
        <f t="shared" si="22"/>
        <v>0</v>
      </c>
      <c r="Z56" s="108">
        <f t="shared" si="22"/>
        <v>0</v>
      </c>
      <c r="AA56" s="91"/>
      <c r="AB56" s="92"/>
      <c r="AC56" s="93"/>
      <c r="AD56" s="61"/>
      <c r="AE56" s="62"/>
      <c r="AF56" s="8"/>
      <c r="AG56" s="8"/>
      <c r="AH56" s="8"/>
      <c r="AI56" s="8"/>
      <c r="AJ56" s="8"/>
    </row>
    <row r="57" spans="1:36" ht="20.25" customHeight="1" thickBot="1" x14ac:dyDescent="0.35">
      <c r="A57" s="287" t="s">
        <v>62</v>
      </c>
      <c r="B57" s="288"/>
      <c r="C57" s="288"/>
      <c r="D57" s="288"/>
      <c r="E57" s="288"/>
      <c r="F57" s="66"/>
      <c r="G57" s="67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7"/>
      <c r="U57" s="110"/>
      <c r="V57" s="74"/>
      <c r="W57" s="74"/>
      <c r="X57" s="74"/>
      <c r="Y57" s="74"/>
      <c r="Z57" s="74"/>
      <c r="AA57" s="58"/>
      <c r="AB57" s="60"/>
      <c r="AC57" s="61"/>
      <c r="AD57" s="61"/>
      <c r="AE57" s="62"/>
      <c r="AF57" s="8"/>
      <c r="AG57" s="8"/>
      <c r="AH57" s="8"/>
      <c r="AI57" s="8"/>
      <c r="AJ57" s="8"/>
    </row>
    <row r="58" spans="1:36" ht="22.5" customHeight="1" thickBot="1" x14ac:dyDescent="0.35">
      <c r="A58" s="297"/>
      <c r="B58" s="298"/>
      <c r="C58" s="299"/>
      <c r="D58" s="300"/>
      <c r="E58" s="300"/>
      <c r="F58" s="108">
        <f>ROUND(F57*$D$58,3)</f>
        <v>0</v>
      </c>
      <c r="G58" s="108">
        <f t="shared" ref="G58:Z58" si="23">ROUND(G57*$D$58,3)</f>
        <v>0</v>
      </c>
      <c r="H58" s="108">
        <f t="shared" si="23"/>
        <v>0</v>
      </c>
      <c r="I58" s="109">
        <f t="shared" si="23"/>
        <v>0</v>
      </c>
      <c r="J58" s="109">
        <f t="shared" si="23"/>
        <v>0</v>
      </c>
      <c r="K58" s="109">
        <f t="shared" si="23"/>
        <v>0</v>
      </c>
      <c r="L58" s="109">
        <f t="shared" si="23"/>
        <v>0</v>
      </c>
      <c r="M58" s="109">
        <f t="shared" si="23"/>
        <v>0</v>
      </c>
      <c r="N58" s="109">
        <f t="shared" si="23"/>
        <v>0</v>
      </c>
      <c r="O58" s="109">
        <f t="shared" si="23"/>
        <v>0</v>
      </c>
      <c r="P58" s="109">
        <f t="shared" si="23"/>
        <v>0</v>
      </c>
      <c r="Q58" s="109">
        <f t="shared" si="23"/>
        <v>0</v>
      </c>
      <c r="R58" s="109">
        <f t="shared" si="23"/>
        <v>0</v>
      </c>
      <c r="S58" s="109">
        <f t="shared" si="23"/>
        <v>0</v>
      </c>
      <c r="T58" s="108">
        <f t="shared" si="23"/>
        <v>0</v>
      </c>
      <c r="U58" s="108"/>
      <c r="V58" s="108">
        <f t="shared" si="23"/>
        <v>0</v>
      </c>
      <c r="W58" s="108">
        <f t="shared" si="23"/>
        <v>0</v>
      </c>
      <c r="X58" s="108">
        <f t="shared" si="23"/>
        <v>0</v>
      </c>
      <c r="Y58" s="108"/>
      <c r="Z58" s="108">
        <f t="shared" si="23"/>
        <v>0</v>
      </c>
      <c r="AA58" s="58"/>
      <c r="AB58" s="60"/>
      <c r="AC58" s="61"/>
      <c r="AD58" s="61"/>
      <c r="AE58" s="62"/>
      <c r="AF58" s="8"/>
      <c r="AG58" s="8"/>
      <c r="AH58" s="8"/>
      <c r="AI58" s="8"/>
      <c r="AJ58" s="8"/>
    </row>
    <row r="59" spans="1:36" ht="25.5" customHeight="1" thickBot="1" x14ac:dyDescent="0.35">
      <c r="A59" s="301" t="s">
        <v>69</v>
      </c>
      <c r="B59" s="302"/>
      <c r="C59" s="302"/>
      <c r="D59" s="302"/>
      <c r="E59" s="302"/>
      <c r="F59" s="106">
        <f>F56+F58</f>
        <v>43</v>
      </c>
      <c r="G59" s="106">
        <f t="shared" ref="G59:Z59" si="24">G56+G58</f>
        <v>0</v>
      </c>
      <c r="H59" s="106">
        <f t="shared" si="24"/>
        <v>0</v>
      </c>
      <c r="I59" s="111">
        <f t="shared" si="24"/>
        <v>8.6</v>
      </c>
      <c r="J59" s="111">
        <f t="shared" si="24"/>
        <v>0</v>
      </c>
      <c r="K59" s="111">
        <f t="shared" si="24"/>
        <v>0</v>
      </c>
      <c r="L59" s="111">
        <f t="shared" si="24"/>
        <v>107.5</v>
      </c>
      <c r="M59" s="111">
        <f t="shared" si="24"/>
        <v>0</v>
      </c>
      <c r="N59" s="111">
        <f t="shared" si="24"/>
        <v>0</v>
      </c>
      <c r="O59" s="111">
        <f t="shared" si="24"/>
        <v>0</v>
      </c>
      <c r="P59" s="111">
        <f t="shared" si="24"/>
        <v>0</v>
      </c>
      <c r="Q59" s="111">
        <f t="shared" si="24"/>
        <v>0</v>
      </c>
      <c r="R59" s="111">
        <f t="shared" si="24"/>
        <v>0</v>
      </c>
      <c r="S59" s="111">
        <f t="shared" si="24"/>
        <v>0</v>
      </c>
      <c r="T59" s="106">
        <f t="shared" si="24"/>
        <v>387</v>
      </c>
      <c r="U59" s="106">
        <f t="shared" si="24"/>
        <v>0</v>
      </c>
      <c r="V59" s="106">
        <f t="shared" si="24"/>
        <v>0</v>
      </c>
      <c r="W59" s="106">
        <f t="shared" si="24"/>
        <v>0</v>
      </c>
      <c r="X59" s="106">
        <f t="shared" si="24"/>
        <v>0</v>
      </c>
      <c r="Y59" s="106">
        <f t="shared" si="24"/>
        <v>0</v>
      </c>
      <c r="Z59" s="106">
        <f t="shared" si="24"/>
        <v>0</v>
      </c>
      <c r="AA59" s="58"/>
      <c r="AB59" s="58"/>
      <c r="AC59" s="61"/>
      <c r="AD59" s="61"/>
      <c r="AE59" s="62"/>
      <c r="AF59" s="8"/>
      <c r="AG59" s="8"/>
      <c r="AH59" s="8"/>
      <c r="AI59" s="8"/>
      <c r="AJ59" s="8"/>
    </row>
    <row r="60" spans="1:36" ht="28.5" customHeight="1" thickBot="1" x14ac:dyDescent="0.35">
      <c r="A60" s="308" t="s">
        <v>70</v>
      </c>
      <c r="B60" s="309"/>
      <c r="C60" s="309"/>
      <c r="D60" s="309"/>
      <c r="E60" s="309"/>
      <c r="F60" s="112">
        <f>F59+F53</f>
        <v>84</v>
      </c>
      <c r="G60" s="112">
        <f t="shared" ref="G60:Z60" si="25">G59+G53</f>
        <v>0</v>
      </c>
      <c r="H60" s="112">
        <f t="shared" si="25"/>
        <v>0</v>
      </c>
      <c r="I60" s="113">
        <f t="shared" si="25"/>
        <v>16.799999999999997</v>
      </c>
      <c r="J60" s="113">
        <f t="shared" si="25"/>
        <v>0</v>
      </c>
      <c r="K60" s="113">
        <f t="shared" si="25"/>
        <v>0</v>
      </c>
      <c r="L60" s="113">
        <f t="shared" si="25"/>
        <v>210</v>
      </c>
      <c r="M60" s="113">
        <f t="shared" si="25"/>
        <v>0</v>
      </c>
      <c r="N60" s="113">
        <f t="shared" si="25"/>
        <v>0</v>
      </c>
      <c r="O60" s="113">
        <f t="shared" si="25"/>
        <v>0</v>
      </c>
      <c r="P60" s="113">
        <f t="shared" si="25"/>
        <v>0</v>
      </c>
      <c r="Q60" s="113">
        <f t="shared" si="25"/>
        <v>0</v>
      </c>
      <c r="R60" s="113">
        <f t="shared" si="25"/>
        <v>0</v>
      </c>
      <c r="S60" s="113">
        <f t="shared" si="25"/>
        <v>0</v>
      </c>
      <c r="T60" s="112">
        <f t="shared" si="25"/>
        <v>756</v>
      </c>
      <c r="U60" s="112">
        <f t="shared" si="25"/>
        <v>0</v>
      </c>
      <c r="V60" s="112">
        <f t="shared" si="25"/>
        <v>0</v>
      </c>
      <c r="W60" s="112">
        <f t="shared" si="25"/>
        <v>0</v>
      </c>
      <c r="X60" s="112">
        <f t="shared" si="25"/>
        <v>0</v>
      </c>
      <c r="Y60" s="112">
        <f t="shared" si="25"/>
        <v>0</v>
      </c>
      <c r="Z60" s="112">
        <f t="shared" si="25"/>
        <v>0</v>
      </c>
      <c r="AA60" s="86"/>
      <c r="AB60" s="86"/>
      <c r="AC60" s="86"/>
      <c r="AD60" s="86"/>
      <c r="AE60" s="87"/>
      <c r="AF60" s="8"/>
      <c r="AG60" s="8"/>
      <c r="AH60" s="8"/>
      <c r="AI60" s="8"/>
      <c r="AJ60" s="8"/>
    </row>
    <row r="61" spans="1:36" ht="15" customHeight="1" x14ac:dyDescent="0.3">
      <c r="A61" s="310" t="s">
        <v>75</v>
      </c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8"/>
      <c r="AG61" s="8"/>
      <c r="AH61" s="8"/>
      <c r="AI61" s="8"/>
      <c r="AJ61" s="8"/>
    </row>
    <row r="62" spans="1:36" ht="15" customHeight="1" thickBot="1" x14ac:dyDescent="0.35">
      <c r="A62" s="313"/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5"/>
    </row>
    <row r="63" spans="1:36" ht="30" customHeight="1" thickBot="1" x14ac:dyDescent="0.35">
      <c r="A63" s="251" t="s">
        <v>62</v>
      </c>
      <c r="B63" s="252"/>
      <c r="C63" s="252"/>
      <c r="D63" s="252"/>
      <c r="E63" s="252"/>
      <c r="F63" s="114">
        <v>1</v>
      </c>
      <c r="G63" s="115"/>
      <c r="H63" s="115"/>
      <c r="I63" s="116">
        <v>8.1000000000000003E-2</v>
      </c>
      <c r="J63" s="116"/>
      <c r="K63" s="116"/>
      <c r="L63" s="116"/>
      <c r="M63" s="116"/>
      <c r="N63" s="116"/>
      <c r="O63" s="116"/>
      <c r="P63" s="116">
        <v>5.1999999999999998E-2</v>
      </c>
      <c r="Q63" s="116"/>
      <c r="R63" s="116"/>
      <c r="S63" s="116"/>
      <c r="T63" s="116"/>
      <c r="U63" s="116"/>
      <c r="V63" s="116"/>
      <c r="W63" s="116"/>
      <c r="X63" s="116"/>
      <c r="Y63" s="116"/>
      <c r="Z63" s="116">
        <v>20</v>
      </c>
      <c r="AA63" s="117"/>
      <c r="AB63" s="118"/>
      <c r="AC63" s="119"/>
      <c r="AD63" s="119"/>
      <c r="AE63" s="120"/>
    </row>
    <row r="64" spans="1:36" ht="15" customHeight="1" thickBot="1" x14ac:dyDescent="0.35">
      <c r="A64" s="243" t="s">
        <v>63</v>
      </c>
      <c r="B64" s="244"/>
      <c r="C64" s="245"/>
      <c r="D64" s="246" t="s">
        <v>64</v>
      </c>
      <c r="E64" s="307"/>
      <c r="F64" s="121"/>
      <c r="G64" s="122"/>
      <c r="H64" s="122"/>
      <c r="I64" s="123"/>
      <c r="J64" s="123"/>
      <c r="K64" s="123"/>
      <c r="L64" s="123"/>
      <c r="M64" s="123"/>
      <c r="N64" s="123"/>
      <c r="O64" s="123"/>
      <c r="P64" s="123"/>
      <c r="Q64" s="123"/>
      <c r="R64" s="124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5"/>
      <c r="AD64" s="125"/>
      <c r="AE64" s="126"/>
    </row>
    <row r="65" spans="1:31" ht="32.25" customHeight="1" thickBot="1" x14ac:dyDescent="0.35">
      <c r="A65" s="294" t="s">
        <v>76</v>
      </c>
      <c r="B65" s="295"/>
      <c r="C65" s="296"/>
      <c r="D65" s="248"/>
      <c r="E65" s="249"/>
      <c r="F65" s="127">
        <f>ROUND(F63*$D$65,3)</f>
        <v>0</v>
      </c>
      <c r="G65" s="127">
        <f t="shared" ref="G65:Z65" si="26">ROUND(G63*$D$65,3)</f>
        <v>0</v>
      </c>
      <c r="H65" s="127"/>
      <c r="I65" s="128">
        <f t="shared" si="26"/>
        <v>0</v>
      </c>
      <c r="J65" s="128">
        <f t="shared" si="26"/>
        <v>0</v>
      </c>
      <c r="K65" s="128">
        <f t="shared" si="26"/>
        <v>0</v>
      </c>
      <c r="L65" s="128">
        <f t="shared" si="26"/>
        <v>0</v>
      </c>
      <c r="M65" s="128">
        <f t="shared" si="26"/>
        <v>0</v>
      </c>
      <c r="N65" s="128">
        <f>ROUND(N63*110*$D$65,3)</f>
        <v>0</v>
      </c>
      <c r="O65" s="128">
        <f>ROUND(O63*90*$D$65,3)</f>
        <v>0</v>
      </c>
      <c r="P65" s="128">
        <f>ROUND(P63*64*$D$65,3)</f>
        <v>0</v>
      </c>
      <c r="Q65" s="128">
        <f>ROUND(Q63*64*$D$65,3)</f>
        <v>0</v>
      </c>
      <c r="R65" s="128">
        <f>ROUND(R63*49*$D$65,3)</f>
        <v>0</v>
      </c>
      <c r="S65" s="128">
        <f>ROUND(S63*64*$D$65,3)</f>
        <v>0</v>
      </c>
      <c r="T65" s="127">
        <f t="shared" si="26"/>
        <v>0</v>
      </c>
      <c r="U65" s="127">
        <f t="shared" si="26"/>
        <v>0</v>
      </c>
      <c r="V65" s="127">
        <f t="shared" si="26"/>
        <v>0</v>
      </c>
      <c r="W65" s="127">
        <f t="shared" si="26"/>
        <v>0</v>
      </c>
      <c r="X65" s="127">
        <f t="shared" si="26"/>
        <v>0</v>
      </c>
      <c r="Y65" s="127"/>
      <c r="Z65" s="127">
        <f t="shared" si="26"/>
        <v>0</v>
      </c>
      <c r="AA65" s="91"/>
      <c r="AB65" s="92"/>
      <c r="AC65" s="93"/>
      <c r="AD65" s="93"/>
      <c r="AE65" s="94" t="s">
        <v>65</v>
      </c>
    </row>
    <row r="66" spans="1:31" ht="25.5" customHeight="1" thickBot="1" x14ac:dyDescent="0.35">
      <c r="A66" s="251" t="s">
        <v>62</v>
      </c>
      <c r="B66" s="252"/>
      <c r="C66" s="252"/>
      <c r="D66" s="252"/>
      <c r="E66" s="252"/>
      <c r="F66" s="114">
        <v>1</v>
      </c>
      <c r="G66" s="115"/>
      <c r="H66" s="115"/>
      <c r="I66" s="116">
        <v>8.1000000000000003E-2</v>
      </c>
      <c r="J66" s="116"/>
      <c r="K66" s="116"/>
      <c r="L66" s="116"/>
      <c r="M66" s="116"/>
      <c r="N66" s="116"/>
      <c r="O66" s="116"/>
      <c r="P66" s="116">
        <v>5.1999999999999998E-2</v>
      </c>
      <c r="Q66" s="116"/>
      <c r="R66" s="116">
        <v>0</v>
      </c>
      <c r="S66" s="116"/>
      <c r="T66" s="115"/>
      <c r="U66" s="115"/>
      <c r="V66" s="115"/>
      <c r="W66" s="115"/>
      <c r="X66" s="115"/>
      <c r="Y66" s="115"/>
      <c r="Z66" s="115"/>
      <c r="AA66" s="117"/>
      <c r="AB66" s="118"/>
      <c r="AC66" s="119"/>
      <c r="AD66" s="119"/>
      <c r="AE66" s="120"/>
    </row>
    <row r="67" spans="1:31" ht="22.5" customHeight="1" thickBot="1" x14ac:dyDescent="0.35">
      <c r="A67" s="304"/>
      <c r="B67" s="305"/>
      <c r="C67" s="306"/>
      <c r="D67" s="249"/>
      <c r="E67" s="249"/>
      <c r="F67" s="127">
        <f>ROUND(F66*$D$67,3)</f>
        <v>0</v>
      </c>
      <c r="G67" s="127">
        <f t="shared" ref="G67:Z67" si="27">ROUND(G66*$D$67,3)</f>
        <v>0</v>
      </c>
      <c r="H67" s="127"/>
      <c r="I67" s="128">
        <f t="shared" si="27"/>
        <v>0</v>
      </c>
      <c r="J67" s="128">
        <f>ROUND(J66*$D$67,3)</f>
        <v>0</v>
      </c>
      <c r="K67" s="127">
        <f t="shared" si="27"/>
        <v>0</v>
      </c>
      <c r="L67" s="127">
        <f t="shared" si="27"/>
        <v>0</v>
      </c>
      <c r="M67" s="128">
        <f>ROUND(M66*90*$D$67,3)</f>
        <v>0</v>
      </c>
      <c r="N67" s="127">
        <f t="shared" si="27"/>
        <v>0</v>
      </c>
      <c r="O67" s="128">
        <f>ROUND(O66*64*$D$67,3)</f>
        <v>0</v>
      </c>
      <c r="P67" s="128">
        <f>ROUND(P66*90*$D$67,3)</f>
        <v>0</v>
      </c>
      <c r="Q67" s="128">
        <f>ROUND(Q66*64*$D$67,3)</f>
        <v>0</v>
      </c>
      <c r="R67" s="129">
        <f>ROUND(R66*90*$D$67,3)</f>
        <v>0</v>
      </c>
      <c r="S67" s="127">
        <f t="shared" si="27"/>
        <v>0</v>
      </c>
      <c r="T67" s="127">
        <f t="shared" si="27"/>
        <v>0</v>
      </c>
      <c r="U67" s="127">
        <f t="shared" si="27"/>
        <v>0</v>
      </c>
      <c r="V67" s="127">
        <f t="shared" si="27"/>
        <v>0</v>
      </c>
      <c r="W67" s="127">
        <f t="shared" si="27"/>
        <v>0</v>
      </c>
      <c r="X67" s="127">
        <f t="shared" si="27"/>
        <v>0</v>
      </c>
      <c r="Y67" s="127"/>
      <c r="Z67" s="127">
        <f t="shared" si="27"/>
        <v>0</v>
      </c>
      <c r="AA67" s="58"/>
      <c r="AB67" s="60"/>
      <c r="AC67" s="61"/>
      <c r="AD67" s="61"/>
      <c r="AE67" s="62"/>
    </row>
    <row r="68" spans="1:31" ht="24.75" customHeight="1" thickBot="1" x14ac:dyDescent="0.35">
      <c r="A68" s="274" t="s">
        <v>67</v>
      </c>
      <c r="B68" s="275"/>
      <c r="C68" s="275"/>
      <c r="D68" s="275"/>
      <c r="E68" s="275"/>
      <c r="F68" s="130">
        <f>F65+F67</f>
        <v>0</v>
      </c>
      <c r="G68" s="131">
        <f t="shared" ref="G68:Z68" si="28">G65+G67</f>
        <v>0</v>
      </c>
      <c r="H68" s="131">
        <f t="shared" si="28"/>
        <v>0</v>
      </c>
      <c r="I68" s="131">
        <f t="shared" si="28"/>
        <v>0</v>
      </c>
      <c r="J68" s="131">
        <f t="shared" si="28"/>
        <v>0</v>
      </c>
      <c r="K68" s="131">
        <f t="shared" si="28"/>
        <v>0</v>
      </c>
      <c r="L68" s="131">
        <f t="shared" si="28"/>
        <v>0</v>
      </c>
      <c r="M68" s="131">
        <f t="shared" si="28"/>
        <v>0</v>
      </c>
      <c r="N68" s="131">
        <f t="shared" si="28"/>
        <v>0</v>
      </c>
      <c r="O68" s="131">
        <f t="shared" si="28"/>
        <v>0</v>
      </c>
      <c r="P68" s="131">
        <f t="shared" si="28"/>
        <v>0</v>
      </c>
      <c r="Q68" s="131">
        <f t="shared" si="28"/>
        <v>0</v>
      </c>
      <c r="R68" s="131">
        <f t="shared" si="28"/>
        <v>0</v>
      </c>
      <c r="S68" s="131">
        <f t="shared" si="28"/>
        <v>0</v>
      </c>
      <c r="T68" s="130">
        <f t="shared" si="28"/>
        <v>0</v>
      </c>
      <c r="U68" s="130">
        <f t="shared" si="28"/>
        <v>0</v>
      </c>
      <c r="V68" s="130">
        <f t="shared" si="28"/>
        <v>0</v>
      </c>
      <c r="W68" s="130">
        <f t="shared" si="28"/>
        <v>0</v>
      </c>
      <c r="X68" s="130">
        <f t="shared" si="28"/>
        <v>0</v>
      </c>
      <c r="Y68" s="130">
        <f t="shared" si="28"/>
        <v>0</v>
      </c>
      <c r="Z68" s="130">
        <f t="shared" si="28"/>
        <v>0</v>
      </c>
      <c r="AA68" s="83">
        <v>12.5</v>
      </c>
      <c r="AB68" s="85">
        <v>7</v>
      </c>
      <c r="AC68" s="86">
        <v>64</v>
      </c>
      <c r="AD68" s="86"/>
      <c r="AE68" s="87"/>
    </row>
    <row r="69" spans="1:31" ht="29.25" customHeight="1" thickBot="1" x14ac:dyDescent="0.35">
      <c r="A69" s="243" t="s">
        <v>62</v>
      </c>
      <c r="B69" s="244"/>
      <c r="C69" s="244"/>
      <c r="D69" s="244"/>
      <c r="E69" s="244"/>
      <c r="F69" s="132">
        <v>1</v>
      </c>
      <c r="G69" s="132"/>
      <c r="H69" s="132"/>
      <c r="I69" s="116">
        <v>8.1000000000000003E-2</v>
      </c>
      <c r="J69" s="133"/>
      <c r="K69" s="133"/>
      <c r="L69" s="133"/>
      <c r="M69" s="133"/>
      <c r="N69" s="133"/>
      <c r="O69" s="133"/>
      <c r="P69" s="133">
        <v>5.1999999999999998E-2</v>
      </c>
      <c r="Q69" s="133"/>
      <c r="R69" s="133"/>
      <c r="S69" s="133"/>
      <c r="T69" s="134"/>
      <c r="U69" s="134"/>
      <c r="V69" s="134"/>
      <c r="W69" s="134"/>
      <c r="X69" s="134"/>
      <c r="Y69" s="134"/>
      <c r="Z69" s="134">
        <v>22</v>
      </c>
      <c r="AA69" s="135"/>
      <c r="AB69" s="136"/>
      <c r="AC69" s="137"/>
      <c r="AD69" s="137"/>
      <c r="AE69" s="138"/>
    </row>
    <row r="70" spans="1:31" ht="34.5" customHeight="1" thickBot="1" x14ac:dyDescent="0.35">
      <c r="A70" s="243" t="s">
        <v>63</v>
      </c>
      <c r="B70" s="244"/>
      <c r="C70" s="245"/>
      <c r="D70" s="246" t="s">
        <v>68</v>
      </c>
      <c r="E70" s="307"/>
      <c r="F70" s="121"/>
      <c r="G70" s="139"/>
      <c r="H70" s="139"/>
      <c r="I70" s="140"/>
      <c r="J70" s="140"/>
      <c r="K70" s="140"/>
      <c r="L70" s="140"/>
      <c r="M70" s="140"/>
      <c r="N70" s="140"/>
      <c r="O70" s="140"/>
      <c r="P70" s="140"/>
      <c r="Q70" s="140"/>
      <c r="R70" s="124"/>
      <c r="S70" s="140"/>
      <c r="T70" s="139"/>
      <c r="U70" s="139"/>
      <c r="V70" s="139"/>
      <c r="W70" s="122"/>
      <c r="X70" s="122"/>
      <c r="Y70" s="122"/>
      <c r="Z70" s="122"/>
      <c r="AA70" s="123"/>
      <c r="AB70" s="123"/>
      <c r="AC70" s="125"/>
      <c r="AD70" s="125"/>
      <c r="AE70" s="126"/>
    </row>
    <row r="71" spans="1:31" ht="34.5" customHeight="1" thickBot="1" x14ac:dyDescent="0.35">
      <c r="A71" s="304" t="s">
        <v>77</v>
      </c>
      <c r="B71" s="305"/>
      <c r="C71" s="306"/>
      <c r="D71" s="248"/>
      <c r="E71" s="249"/>
      <c r="F71" s="127">
        <f>ROUND(F69*$D$71,3)</f>
        <v>0</v>
      </c>
      <c r="G71" s="127">
        <f t="shared" ref="G71:Z71" si="29">ROUND(G69*$D$71,3)</f>
        <v>0</v>
      </c>
      <c r="H71" s="127"/>
      <c r="I71" s="128">
        <f t="shared" si="29"/>
        <v>0</v>
      </c>
      <c r="J71" s="128">
        <f t="shared" si="29"/>
        <v>0</v>
      </c>
      <c r="K71" s="128">
        <f t="shared" si="29"/>
        <v>0</v>
      </c>
      <c r="L71" s="128">
        <f t="shared" si="29"/>
        <v>0</v>
      </c>
      <c r="M71" s="128">
        <f t="shared" si="29"/>
        <v>0</v>
      </c>
      <c r="N71" s="128">
        <f>ROUND(N69*90*$D$71,3)</f>
        <v>0</v>
      </c>
      <c r="O71" s="128">
        <f>ROUND(O69*90*$D$71,3)</f>
        <v>0</v>
      </c>
      <c r="P71" s="128">
        <f>ROUND(P69*90*$D$71,3)</f>
        <v>0</v>
      </c>
      <c r="Q71" s="128">
        <f>ROUND(Q69*64*$D$71,3)</f>
        <v>0</v>
      </c>
      <c r="R71" s="128">
        <f>ROUND(R69*96*$D$71,3)</f>
        <v>0</v>
      </c>
      <c r="S71" s="128">
        <f>ROUND(S69*96*$D$71,3)</f>
        <v>0</v>
      </c>
      <c r="T71" s="127">
        <f t="shared" si="29"/>
        <v>0</v>
      </c>
      <c r="U71" s="127">
        <f t="shared" si="29"/>
        <v>0</v>
      </c>
      <c r="V71" s="127">
        <f t="shared" si="29"/>
        <v>0</v>
      </c>
      <c r="W71" s="127">
        <f t="shared" si="29"/>
        <v>0</v>
      </c>
      <c r="X71" s="127">
        <f t="shared" si="29"/>
        <v>0</v>
      </c>
      <c r="Y71" s="127"/>
      <c r="Z71" s="127">
        <f t="shared" si="29"/>
        <v>0</v>
      </c>
      <c r="AA71" s="91"/>
      <c r="AB71" s="92"/>
      <c r="AC71" s="93"/>
      <c r="AD71" s="93"/>
      <c r="AE71" s="94"/>
    </row>
    <row r="72" spans="1:31" ht="29.25" customHeight="1" thickBot="1" x14ac:dyDescent="0.35">
      <c r="A72" s="243" t="s">
        <v>62</v>
      </c>
      <c r="B72" s="244"/>
      <c r="C72" s="244"/>
      <c r="D72" s="244"/>
      <c r="E72" s="244"/>
      <c r="F72" s="132">
        <v>1</v>
      </c>
      <c r="G72" s="132"/>
      <c r="H72" s="132"/>
      <c r="I72" s="116">
        <v>8.1000000000000003E-2</v>
      </c>
      <c r="J72" s="133"/>
      <c r="K72" s="133"/>
      <c r="L72" s="133"/>
      <c r="M72" s="133"/>
      <c r="N72" s="133"/>
      <c r="O72" s="133"/>
      <c r="P72" s="133">
        <v>5.1999999999999998E-2</v>
      </c>
      <c r="Q72" s="133"/>
      <c r="R72" s="133"/>
      <c r="S72" s="133"/>
      <c r="T72" s="134"/>
      <c r="U72" s="134"/>
      <c r="V72" s="134"/>
      <c r="W72" s="134"/>
      <c r="X72" s="134"/>
      <c r="Y72" s="134"/>
      <c r="Z72" s="134"/>
      <c r="AA72" s="135"/>
      <c r="AB72" s="136"/>
      <c r="AC72" s="137"/>
      <c r="AD72" s="137"/>
      <c r="AE72" s="138"/>
    </row>
    <row r="73" spans="1:31" ht="30" customHeight="1" thickBot="1" x14ac:dyDescent="0.35">
      <c r="A73" s="294"/>
      <c r="B73" s="295"/>
      <c r="C73" s="296"/>
      <c r="D73" s="248"/>
      <c r="E73" s="249"/>
      <c r="F73" s="127">
        <f>ROUND(F72*$D$73,3)</f>
        <v>0</v>
      </c>
      <c r="G73" s="127">
        <f t="shared" ref="G73:Z73" si="30">ROUND(G72*$D$73,3)</f>
        <v>0</v>
      </c>
      <c r="H73" s="127"/>
      <c r="I73" s="128">
        <f t="shared" si="30"/>
        <v>0</v>
      </c>
      <c r="J73" s="128">
        <f t="shared" si="30"/>
        <v>0</v>
      </c>
      <c r="K73" s="128">
        <f t="shared" si="30"/>
        <v>0</v>
      </c>
      <c r="L73" s="128">
        <f t="shared" si="30"/>
        <v>0</v>
      </c>
      <c r="M73" s="128">
        <f>ROUND(M72*$D$73,3)*90</f>
        <v>0</v>
      </c>
      <c r="N73" s="128">
        <f t="shared" si="30"/>
        <v>0</v>
      </c>
      <c r="O73" s="128">
        <f>ROUND(O72*90*$D$73,3)</f>
        <v>0</v>
      </c>
      <c r="P73" s="128">
        <f>ROUND(P72*$D$73,3)*96</f>
        <v>0</v>
      </c>
      <c r="Q73" s="128">
        <f>ROUND(Q72*$D$73,3)*80</f>
        <v>0</v>
      </c>
      <c r="R73" s="128">
        <f>ROUND(R72*$D$73,3)*96</f>
        <v>0</v>
      </c>
      <c r="S73" s="128">
        <f>ROUND(S72*$D$73,3)*64</f>
        <v>0</v>
      </c>
      <c r="T73" s="127">
        <f t="shared" si="30"/>
        <v>0</v>
      </c>
      <c r="U73" s="127">
        <f t="shared" si="30"/>
        <v>0</v>
      </c>
      <c r="V73" s="127">
        <f t="shared" si="30"/>
        <v>0</v>
      </c>
      <c r="W73" s="127">
        <f t="shared" si="30"/>
        <v>0</v>
      </c>
      <c r="X73" s="127">
        <f t="shared" si="30"/>
        <v>0</v>
      </c>
      <c r="Y73" s="127"/>
      <c r="Z73" s="127">
        <f t="shared" si="30"/>
        <v>0</v>
      </c>
      <c r="AA73" s="58"/>
      <c r="AB73" s="60"/>
      <c r="AC73" s="61"/>
      <c r="AD73" s="61"/>
      <c r="AE73" s="62"/>
    </row>
    <row r="74" spans="1:31" ht="29.25" customHeight="1" thickBot="1" x14ac:dyDescent="0.35">
      <c r="A74" s="274" t="s">
        <v>67</v>
      </c>
      <c r="B74" s="275"/>
      <c r="C74" s="275"/>
      <c r="D74" s="275"/>
      <c r="E74" s="275"/>
      <c r="F74" s="141">
        <f>F71+F73</f>
        <v>0</v>
      </c>
      <c r="G74" s="141">
        <f t="shared" ref="G74:AA74" si="31">G71+G73</f>
        <v>0</v>
      </c>
      <c r="H74" s="141">
        <f t="shared" si="31"/>
        <v>0</v>
      </c>
      <c r="I74" s="142">
        <f t="shared" si="31"/>
        <v>0</v>
      </c>
      <c r="J74" s="142">
        <f t="shared" si="31"/>
        <v>0</v>
      </c>
      <c r="K74" s="142">
        <f t="shared" si="31"/>
        <v>0</v>
      </c>
      <c r="L74" s="142">
        <f t="shared" si="31"/>
        <v>0</v>
      </c>
      <c r="M74" s="142">
        <f t="shared" si="31"/>
        <v>0</v>
      </c>
      <c r="N74" s="142">
        <f t="shared" si="31"/>
        <v>0</v>
      </c>
      <c r="O74" s="142">
        <f t="shared" si="31"/>
        <v>0</v>
      </c>
      <c r="P74" s="142">
        <f t="shared" si="31"/>
        <v>0</v>
      </c>
      <c r="Q74" s="142">
        <f t="shared" si="31"/>
        <v>0</v>
      </c>
      <c r="R74" s="142">
        <f t="shared" si="31"/>
        <v>0</v>
      </c>
      <c r="S74" s="142">
        <f t="shared" si="31"/>
        <v>0</v>
      </c>
      <c r="T74" s="141">
        <f t="shared" si="31"/>
        <v>0</v>
      </c>
      <c r="U74" s="141">
        <f t="shared" si="31"/>
        <v>0</v>
      </c>
      <c r="V74" s="141">
        <f t="shared" si="31"/>
        <v>0</v>
      </c>
      <c r="W74" s="141">
        <f t="shared" si="31"/>
        <v>0</v>
      </c>
      <c r="X74" s="141">
        <f t="shared" si="31"/>
        <v>0</v>
      </c>
      <c r="Y74" s="141">
        <f t="shared" si="31"/>
        <v>0</v>
      </c>
      <c r="Z74" s="141">
        <f t="shared" si="31"/>
        <v>0</v>
      </c>
      <c r="AA74" s="105">
        <f t="shared" si="31"/>
        <v>0</v>
      </c>
      <c r="AB74" s="58">
        <v>9</v>
      </c>
      <c r="AC74" s="61">
        <v>70</v>
      </c>
      <c r="AD74" s="61"/>
      <c r="AE74" s="62"/>
    </row>
    <row r="75" spans="1:31" ht="35.25" customHeight="1" thickBot="1" x14ac:dyDescent="0.35">
      <c r="A75" s="276" t="s">
        <v>78</v>
      </c>
      <c r="B75" s="277"/>
      <c r="C75" s="277"/>
      <c r="D75" s="277"/>
      <c r="E75" s="277"/>
      <c r="F75" s="143">
        <f>F68+F74</f>
        <v>0</v>
      </c>
      <c r="G75" s="143">
        <f t="shared" ref="G75:Z75" si="32">G68+G74</f>
        <v>0</v>
      </c>
      <c r="H75" s="143">
        <f t="shared" si="32"/>
        <v>0</v>
      </c>
      <c r="I75" s="144">
        <f t="shared" si="32"/>
        <v>0</v>
      </c>
      <c r="J75" s="144">
        <f t="shared" si="32"/>
        <v>0</v>
      </c>
      <c r="K75" s="144">
        <f>K68+K74</f>
        <v>0</v>
      </c>
      <c r="L75" s="144">
        <f>L68+L74</f>
        <v>0</v>
      </c>
      <c r="M75" s="144">
        <f t="shared" si="32"/>
        <v>0</v>
      </c>
      <c r="N75" s="144">
        <f t="shared" si="32"/>
        <v>0</v>
      </c>
      <c r="O75" s="144">
        <f t="shared" si="32"/>
        <v>0</v>
      </c>
      <c r="P75" s="144">
        <f t="shared" si="32"/>
        <v>0</v>
      </c>
      <c r="Q75" s="144">
        <f t="shared" si="32"/>
        <v>0</v>
      </c>
      <c r="R75" s="144">
        <f t="shared" si="32"/>
        <v>0</v>
      </c>
      <c r="S75" s="144">
        <f t="shared" si="32"/>
        <v>0</v>
      </c>
      <c r="T75" s="143">
        <f>T68+T74</f>
        <v>0</v>
      </c>
      <c r="U75" s="143">
        <f>U68+U74</f>
        <v>0</v>
      </c>
      <c r="V75" s="143">
        <f t="shared" si="32"/>
        <v>0</v>
      </c>
      <c r="W75" s="143">
        <f t="shared" si="32"/>
        <v>0</v>
      </c>
      <c r="X75" s="143">
        <f t="shared" si="32"/>
        <v>0</v>
      </c>
      <c r="Y75" s="143">
        <f t="shared" si="32"/>
        <v>0</v>
      </c>
      <c r="Z75" s="143">
        <f t="shared" si="32"/>
        <v>0</v>
      </c>
      <c r="AA75" s="86">
        <f>AA74+AA68</f>
        <v>12.5</v>
      </c>
      <c r="AB75" s="86">
        <f>AB74+AB68</f>
        <v>16</v>
      </c>
      <c r="AC75" s="86">
        <f>AC74+AC68</f>
        <v>134</v>
      </c>
      <c r="AD75" s="86"/>
      <c r="AE75" s="87"/>
    </row>
    <row r="76" spans="1:31" s="150" customFormat="1" ht="35.25" customHeight="1" thickBot="1" x14ac:dyDescent="0.35">
      <c r="A76" s="316" t="s">
        <v>79</v>
      </c>
      <c r="B76" s="317"/>
      <c r="C76" s="317"/>
      <c r="D76" s="317"/>
      <c r="E76" s="317"/>
      <c r="F76" s="145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>
        <v>2</v>
      </c>
      <c r="U76" s="146"/>
      <c r="V76" s="146"/>
      <c r="W76" s="146"/>
      <c r="X76" s="146"/>
      <c r="Y76" s="146"/>
      <c r="Z76" s="146"/>
      <c r="AA76" s="147"/>
      <c r="AB76" s="148"/>
      <c r="AC76" s="148"/>
      <c r="AD76" s="149"/>
      <c r="AE76" s="149"/>
    </row>
    <row r="77" spans="1:31" ht="21" x14ac:dyDescent="0.3">
      <c r="A77" s="318" t="s">
        <v>80</v>
      </c>
      <c r="B77" s="319"/>
      <c r="C77" s="319"/>
      <c r="D77" s="319"/>
      <c r="E77" s="319"/>
      <c r="F77" s="151" t="s">
        <v>81</v>
      </c>
      <c r="G77" s="152">
        <f>ROUND(T76*0.61,2)+X76*0.54+Y76*0.61</f>
        <v>1.22</v>
      </c>
      <c r="H77" s="153"/>
      <c r="I77" s="154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1:31" ht="21.75" customHeight="1" thickBot="1" x14ac:dyDescent="0.35">
      <c r="A78" s="320" t="s">
        <v>82</v>
      </c>
      <c r="B78" s="321"/>
      <c r="C78" s="321"/>
      <c r="D78" s="321"/>
      <c r="E78" s="321"/>
      <c r="F78" s="156" t="s">
        <v>81</v>
      </c>
      <c r="G78" s="157">
        <f>K76+N76+O76+P76+Q76+R76+S76+M76+L76+J76+I76</f>
        <v>0</v>
      </c>
      <c r="H78" s="158"/>
      <c r="I78" s="159"/>
      <c r="J78" s="160"/>
      <c r="K78" s="160"/>
      <c r="L78" s="160"/>
      <c r="M78" s="160"/>
      <c r="N78" s="160"/>
      <c r="O78" s="160"/>
      <c r="P78" s="160"/>
      <c r="Q78" s="322" t="s">
        <v>83</v>
      </c>
      <c r="R78" s="322"/>
      <c r="S78" s="322"/>
      <c r="T78" s="322"/>
      <c r="U78" s="322"/>
      <c r="V78" s="322"/>
      <c r="W78" s="322"/>
      <c r="X78" s="322"/>
      <c r="Y78" s="322"/>
      <c r="Z78" s="322"/>
      <c r="AA78" s="160"/>
    </row>
  </sheetData>
  <mergeCells count="124">
    <mergeCell ref="A75:E75"/>
    <mergeCell ref="A76:E76"/>
    <mergeCell ref="A77:E77"/>
    <mergeCell ref="A78:E78"/>
    <mergeCell ref="Q78:Z78"/>
    <mergeCell ref="A71:C71"/>
    <mergeCell ref="D71:E71"/>
    <mergeCell ref="A72:E72"/>
    <mergeCell ref="A73:C73"/>
    <mergeCell ref="D73:E73"/>
    <mergeCell ref="A74:E74"/>
    <mergeCell ref="A66:E66"/>
    <mergeCell ref="A67:C67"/>
    <mergeCell ref="D67:E67"/>
    <mergeCell ref="A68:E68"/>
    <mergeCell ref="A69:E69"/>
    <mergeCell ref="A70:C70"/>
    <mergeCell ref="D70:E70"/>
    <mergeCell ref="A60:E60"/>
    <mergeCell ref="A61:AE62"/>
    <mergeCell ref="A63:E63"/>
    <mergeCell ref="A64:C64"/>
    <mergeCell ref="D64:E64"/>
    <mergeCell ref="A65:C65"/>
    <mergeCell ref="D65:E65"/>
    <mergeCell ref="A56:C56"/>
    <mergeCell ref="D56:E56"/>
    <mergeCell ref="A57:E57"/>
    <mergeCell ref="A58:C58"/>
    <mergeCell ref="D58:E58"/>
    <mergeCell ref="A59:E59"/>
    <mergeCell ref="A51:E51"/>
    <mergeCell ref="A52:C52"/>
    <mergeCell ref="D52:E52"/>
    <mergeCell ref="A53:E53"/>
    <mergeCell ref="A54:E54"/>
    <mergeCell ref="A55:C55"/>
    <mergeCell ref="D55:E55"/>
    <mergeCell ref="A45:E45"/>
    <mergeCell ref="A46:AE47"/>
    <mergeCell ref="A48:E48"/>
    <mergeCell ref="A49:C49"/>
    <mergeCell ref="D49:E49"/>
    <mergeCell ref="A50:C50"/>
    <mergeCell ref="D50:E50"/>
    <mergeCell ref="A41:C41"/>
    <mergeCell ref="D41:E41"/>
    <mergeCell ref="A42:E42"/>
    <mergeCell ref="A43:C43"/>
    <mergeCell ref="D43:E43"/>
    <mergeCell ref="A44:E44"/>
    <mergeCell ref="A37:C37"/>
    <mergeCell ref="D37:E37"/>
    <mergeCell ref="A38:E38"/>
    <mergeCell ref="A39:E39"/>
    <mergeCell ref="A40:C40"/>
    <mergeCell ref="D40:E40"/>
    <mergeCell ref="A33:E33"/>
    <mergeCell ref="A34:C34"/>
    <mergeCell ref="D34:E34"/>
    <mergeCell ref="A35:C35"/>
    <mergeCell ref="D35:E35"/>
    <mergeCell ref="A36:E36"/>
    <mergeCell ref="A27:E27"/>
    <mergeCell ref="A28:C28"/>
    <mergeCell ref="D28:E28"/>
    <mergeCell ref="A29:E29"/>
    <mergeCell ref="A30:E30"/>
    <mergeCell ref="A31:AE32"/>
    <mergeCell ref="A23:E23"/>
    <mergeCell ref="A24:E24"/>
    <mergeCell ref="A25:C25"/>
    <mergeCell ref="D25:E25"/>
    <mergeCell ref="A26:C26"/>
    <mergeCell ref="D26:E26"/>
    <mergeCell ref="A19:C19"/>
    <mergeCell ref="D19:E19"/>
    <mergeCell ref="A20:C20"/>
    <mergeCell ref="D20:E20"/>
    <mergeCell ref="A21:E21"/>
    <mergeCell ref="A22:C22"/>
    <mergeCell ref="D22:E22"/>
    <mergeCell ref="A12:E12"/>
    <mergeCell ref="A13:E13"/>
    <mergeCell ref="A14:E14"/>
    <mergeCell ref="A15:E15"/>
    <mergeCell ref="A16:AE17"/>
    <mergeCell ref="A18:E18"/>
    <mergeCell ref="AB6:AB9"/>
    <mergeCell ref="AC6:AC9"/>
    <mergeCell ref="AD6:AD9"/>
    <mergeCell ref="AE6:AE9"/>
    <mergeCell ref="A10:E10"/>
    <mergeCell ref="A11:E11"/>
    <mergeCell ref="V6:V9"/>
    <mergeCell ref="W6:W9"/>
    <mergeCell ref="X6:X9"/>
    <mergeCell ref="Y6:Y9"/>
    <mergeCell ref="Z6:Z9"/>
    <mergeCell ref="AA6:AA9"/>
    <mergeCell ref="P6:P9"/>
    <mergeCell ref="Q6:Q9"/>
    <mergeCell ref="R6:R9"/>
    <mergeCell ref="S6:S9"/>
    <mergeCell ref="T6:T9"/>
    <mergeCell ref="U6:U9"/>
    <mergeCell ref="J6:J9"/>
    <mergeCell ref="K6:K9"/>
    <mergeCell ref="L6:L9"/>
    <mergeCell ref="M6:M9"/>
    <mergeCell ref="N6:N9"/>
    <mergeCell ref="O6:O9"/>
    <mergeCell ref="A5:E5"/>
    <mergeCell ref="A6:E9"/>
    <mergeCell ref="F6:F9"/>
    <mergeCell ref="G6:G9"/>
    <mergeCell ref="H6:H9"/>
    <mergeCell ref="I6:I9"/>
    <mergeCell ref="A1:F1"/>
    <mergeCell ref="W1:Z1"/>
    <mergeCell ref="E2:T2"/>
    <mergeCell ref="W2:X2"/>
    <mergeCell ref="A3:C3"/>
    <mergeCell ref="X3:Z3"/>
  </mergeCells>
  <pageMargins left="0.7" right="0.7" top="0.75" bottom="0.75" header="0.3" footer="0.3"/>
  <pageSetup paperSize="9" scale="32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AJ78"/>
  <sheetViews>
    <sheetView zoomScale="55" zoomScaleNormal="55" workbookViewId="0">
      <pane ySplit="9" topLeftCell="A10" activePane="bottomLeft" state="frozen"/>
      <selection pane="bottomLeft" activeCell="T58" sqref="T58"/>
    </sheetView>
  </sheetViews>
  <sheetFormatPr defaultColWidth="9.109375" defaultRowHeight="15.6" x14ac:dyDescent="0.3"/>
  <cols>
    <col min="1" max="1" width="7.109375" style="2" customWidth="1"/>
    <col min="2" max="2" width="6" style="2" customWidth="1"/>
    <col min="3" max="3" width="15.6640625" style="2" customWidth="1"/>
    <col min="4" max="4" width="4.109375" style="2" customWidth="1"/>
    <col min="5" max="5" width="6.44140625" style="2" customWidth="1"/>
    <col min="6" max="6" width="12.88671875" style="1" customWidth="1"/>
    <col min="7" max="7" width="11.5546875" style="1" customWidth="1"/>
    <col min="8" max="8" width="12.6640625" style="1" customWidth="1"/>
    <col min="9" max="9" width="14.44140625" style="1" customWidth="1"/>
    <col min="10" max="10" width="15.5546875" style="1" customWidth="1"/>
    <col min="11" max="11" width="16" style="1" customWidth="1"/>
    <col min="12" max="12" width="17" style="1" customWidth="1"/>
    <col min="13" max="13" width="14.33203125" style="1" customWidth="1"/>
    <col min="14" max="14" width="13.88671875" style="1" customWidth="1"/>
    <col min="15" max="15" width="16.109375" style="1" customWidth="1"/>
    <col min="16" max="16" width="15.88671875" style="1" customWidth="1"/>
    <col min="17" max="17" width="10.44140625" style="1" customWidth="1"/>
    <col min="18" max="18" width="12.6640625" style="1" customWidth="1"/>
    <col min="19" max="19" width="13.44140625" style="1" customWidth="1"/>
    <col min="20" max="20" width="14.5546875" style="1" customWidth="1"/>
    <col min="21" max="21" width="10.44140625" style="1" customWidth="1"/>
    <col min="22" max="22" width="13.33203125" style="1" customWidth="1"/>
    <col min="23" max="23" width="13" style="1" customWidth="1"/>
    <col min="24" max="24" width="14.5546875" style="1" customWidth="1"/>
    <col min="25" max="25" width="13" style="1" customWidth="1"/>
    <col min="26" max="26" width="12.5546875" style="1" customWidth="1"/>
    <col min="27" max="28" width="11.5546875" style="1" customWidth="1"/>
    <col min="29" max="29" width="13.109375" style="1" customWidth="1"/>
    <col min="30" max="30" width="12.109375" style="1" customWidth="1"/>
    <col min="31" max="31" width="12.33203125" style="1" customWidth="1"/>
    <col min="32" max="16384" width="9.109375" style="1"/>
  </cols>
  <sheetData>
    <row r="1" spans="1:32" ht="14.4" x14ac:dyDescent="0.3">
      <c r="A1" s="205" t="s">
        <v>0</v>
      </c>
      <c r="B1" s="205"/>
      <c r="C1" s="205"/>
      <c r="D1" s="205"/>
      <c r="E1" s="205"/>
      <c r="F1" s="205"/>
      <c r="W1" s="206" t="s">
        <v>1</v>
      </c>
      <c r="X1" s="206"/>
      <c r="Y1" s="206"/>
      <c r="Z1" s="206"/>
    </row>
    <row r="2" spans="1:32" ht="30.75" customHeight="1" thickBot="1" x14ac:dyDescent="0.35">
      <c r="E2" s="207" t="s">
        <v>2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181"/>
      <c r="W2" s="206" t="s">
        <v>3</v>
      </c>
      <c r="X2" s="206"/>
      <c r="Y2" s="180"/>
      <c r="Z2" s="5"/>
    </row>
    <row r="3" spans="1:32" ht="23.25" customHeight="1" thickBot="1" x14ac:dyDescent="0.35">
      <c r="A3" s="208" t="s">
        <v>4</v>
      </c>
      <c r="B3" s="209"/>
      <c r="C3" s="210"/>
      <c r="D3" s="179"/>
      <c r="E3" s="179"/>
      <c r="F3" s="7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9"/>
      <c r="X3" s="211" t="s">
        <v>5</v>
      </c>
      <c r="Y3" s="211"/>
      <c r="Z3" s="211"/>
      <c r="AA3" s="7"/>
      <c r="AB3" s="8"/>
      <c r="AC3" s="8"/>
      <c r="AD3" s="8"/>
      <c r="AE3" s="8"/>
    </row>
    <row r="4" spans="1:32" ht="25.5" customHeight="1" thickBot="1" x14ac:dyDescent="0.35">
      <c r="A4" s="10" t="s">
        <v>85</v>
      </c>
      <c r="B4" s="11" t="s">
        <v>85</v>
      </c>
      <c r="C4" s="12">
        <v>2019</v>
      </c>
      <c r="D4" s="179"/>
      <c r="E4" s="179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"/>
      <c r="AD4" s="8"/>
      <c r="AE4" s="8"/>
    </row>
    <row r="5" spans="1:32" s="21" customFormat="1" ht="39.75" customHeight="1" thickBot="1" x14ac:dyDescent="0.35">
      <c r="A5" s="182"/>
      <c r="B5" s="183"/>
      <c r="C5" s="183"/>
      <c r="D5" s="183"/>
      <c r="E5" s="184"/>
      <c r="F5" s="13" t="s">
        <v>8</v>
      </c>
      <c r="G5" s="14" t="s">
        <v>9</v>
      </c>
      <c r="H5" s="15" t="s">
        <v>10</v>
      </c>
      <c r="I5" s="14" t="s">
        <v>11</v>
      </c>
      <c r="J5" s="14" t="s">
        <v>12</v>
      </c>
      <c r="K5" s="14" t="s">
        <v>13</v>
      </c>
      <c r="L5" s="16" t="s">
        <v>14</v>
      </c>
      <c r="M5" s="17" t="s">
        <v>15</v>
      </c>
      <c r="N5" s="14" t="s">
        <v>16</v>
      </c>
      <c r="O5" s="14" t="s">
        <v>17</v>
      </c>
      <c r="P5" s="14" t="s">
        <v>18</v>
      </c>
      <c r="Q5" s="15"/>
      <c r="R5" s="15" t="s">
        <v>19</v>
      </c>
      <c r="S5" s="18" t="s">
        <v>20</v>
      </c>
      <c r="T5" s="14" t="s">
        <v>21</v>
      </c>
      <c r="U5" s="15"/>
      <c r="V5" s="14" t="s">
        <v>22</v>
      </c>
      <c r="W5" s="14" t="s">
        <v>23</v>
      </c>
      <c r="X5" s="14" t="s">
        <v>24</v>
      </c>
      <c r="Y5" s="14" t="s">
        <v>25</v>
      </c>
      <c r="Z5" s="14" t="s">
        <v>26</v>
      </c>
      <c r="AA5" s="14"/>
      <c r="AB5" s="19"/>
      <c r="AC5" s="14"/>
      <c r="AD5" s="14"/>
      <c r="AE5" s="20"/>
    </row>
    <row r="6" spans="1:32" s="22" customFormat="1" ht="21" customHeight="1" x14ac:dyDescent="0.3">
      <c r="A6" s="185"/>
      <c r="B6" s="186"/>
      <c r="C6" s="186"/>
      <c r="D6" s="186"/>
      <c r="E6" s="187"/>
      <c r="F6" s="194" t="s">
        <v>31</v>
      </c>
      <c r="G6" s="197" t="s">
        <v>32</v>
      </c>
      <c r="H6" s="199" t="s">
        <v>33</v>
      </c>
      <c r="I6" s="324" t="s">
        <v>95</v>
      </c>
      <c r="J6" s="233" t="s">
        <v>35</v>
      </c>
      <c r="K6" s="236" t="s">
        <v>36</v>
      </c>
      <c r="L6" s="323" t="s">
        <v>93</v>
      </c>
      <c r="M6" s="239" t="s">
        <v>38</v>
      </c>
      <c r="N6" s="240" t="s">
        <v>39</v>
      </c>
      <c r="O6" s="228" t="s">
        <v>40</v>
      </c>
      <c r="P6" s="228" t="s">
        <v>41</v>
      </c>
      <c r="Q6" s="230"/>
      <c r="R6" s="230" t="s">
        <v>42</v>
      </c>
      <c r="S6" s="203" t="s">
        <v>43</v>
      </c>
      <c r="T6" s="225" t="s">
        <v>44</v>
      </c>
      <c r="U6" s="227"/>
      <c r="V6" s="225" t="s">
        <v>45</v>
      </c>
      <c r="W6" s="225" t="s">
        <v>46</v>
      </c>
      <c r="X6" s="225" t="s">
        <v>47</v>
      </c>
      <c r="Y6" s="227" t="s">
        <v>48</v>
      </c>
      <c r="Z6" s="225" t="s">
        <v>49</v>
      </c>
      <c r="AA6" s="215"/>
      <c r="AB6" s="212"/>
      <c r="AC6" s="215"/>
      <c r="AD6" s="215"/>
      <c r="AE6" s="218"/>
    </row>
    <row r="7" spans="1:32" s="22" customFormat="1" ht="21" customHeight="1" x14ac:dyDescent="0.3">
      <c r="A7" s="188"/>
      <c r="B7" s="189"/>
      <c r="C7" s="189"/>
      <c r="D7" s="189"/>
      <c r="E7" s="190"/>
      <c r="F7" s="195"/>
      <c r="G7" s="197"/>
      <c r="H7" s="200"/>
      <c r="I7" s="203"/>
      <c r="J7" s="234"/>
      <c r="K7" s="237"/>
      <c r="L7" s="239"/>
      <c r="M7" s="239"/>
      <c r="N7" s="241"/>
      <c r="O7" s="228"/>
      <c r="P7" s="228"/>
      <c r="Q7" s="231"/>
      <c r="R7" s="231"/>
      <c r="S7" s="203"/>
      <c r="T7" s="225"/>
      <c r="U7" s="225"/>
      <c r="V7" s="225"/>
      <c r="W7" s="225"/>
      <c r="X7" s="225"/>
      <c r="Y7" s="225"/>
      <c r="Z7" s="225"/>
      <c r="AA7" s="216"/>
      <c r="AB7" s="213"/>
      <c r="AC7" s="216"/>
      <c r="AD7" s="216"/>
      <c r="AE7" s="219"/>
    </row>
    <row r="8" spans="1:32" s="22" customFormat="1" ht="15" customHeight="1" x14ac:dyDescent="0.3">
      <c r="A8" s="188"/>
      <c r="B8" s="189"/>
      <c r="C8" s="189"/>
      <c r="D8" s="189"/>
      <c r="E8" s="190"/>
      <c r="F8" s="195"/>
      <c r="G8" s="197"/>
      <c r="H8" s="200"/>
      <c r="I8" s="203"/>
      <c r="J8" s="234"/>
      <c r="K8" s="237"/>
      <c r="L8" s="239"/>
      <c r="M8" s="239"/>
      <c r="N8" s="241"/>
      <c r="O8" s="228"/>
      <c r="P8" s="228"/>
      <c r="Q8" s="231"/>
      <c r="R8" s="231"/>
      <c r="S8" s="203"/>
      <c r="T8" s="225"/>
      <c r="U8" s="225"/>
      <c r="V8" s="225"/>
      <c r="W8" s="225"/>
      <c r="X8" s="225"/>
      <c r="Y8" s="225"/>
      <c r="Z8" s="225"/>
      <c r="AA8" s="216"/>
      <c r="AB8" s="213"/>
      <c r="AC8" s="216"/>
      <c r="AD8" s="216"/>
      <c r="AE8" s="219"/>
    </row>
    <row r="9" spans="1:32" s="22" customFormat="1" ht="77.25" customHeight="1" thickBot="1" x14ac:dyDescent="0.35">
      <c r="A9" s="191"/>
      <c r="B9" s="192"/>
      <c r="C9" s="192"/>
      <c r="D9" s="192"/>
      <c r="E9" s="193"/>
      <c r="F9" s="196"/>
      <c r="G9" s="198"/>
      <c r="H9" s="201"/>
      <c r="I9" s="204"/>
      <c r="J9" s="235"/>
      <c r="K9" s="238"/>
      <c r="L9" s="239"/>
      <c r="M9" s="239"/>
      <c r="N9" s="242"/>
      <c r="O9" s="229"/>
      <c r="P9" s="229"/>
      <c r="Q9" s="232"/>
      <c r="R9" s="232"/>
      <c r="S9" s="203"/>
      <c r="T9" s="226"/>
      <c r="U9" s="226"/>
      <c r="V9" s="226"/>
      <c r="W9" s="226"/>
      <c r="X9" s="226"/>
      <c r="Y9" s="226"/>
      <c r="Z9" s="226"/>
      <c r="AA9" s="217"/>
      <c r="AB9" s="214"/>
      <c r="AC9" s="217"/>
      <c r="AD9" s="217"/>
      <c r="AE9" s="220"/>
    </row>
    <row r="10" spans="1:32" ht="36.75" customHeight="1" thickBot="1" x14ac:dyDescent="0.35">
      <c r="A10" s="191" t="s">
        <v>55</v>
      </c>
      <c r="B10" s="192"/>
      <c r="C10" s="192"/>
      <c r="D10" s="192"/>
      <c r="E10" s="193"/>
      <c r="F10" s="23">
        <f>'12.10.2019+ (13)'!F15</f>
        <v>2018</v>
      </c>
      <c r="G10" s="23">
        <f>'11.10.2019+ (12)'!G15</f>
        <v>765</v>
      </c>
      <c r="H10" s="23">
        <f>'11.10.2019+ (12)'!H15</f>
        <v>726</v>
      </c>
      <c r="I10" s="23">
        <f>'11.10.2019+ (12)'!I15</f>
        <v>519.67399999999998</v>
      </c>
      <c r="J10" s="23">
        <f>'11.10.2019+ (12)'!J15</f>
        <v>0</v>
      </c>
      <c r="K10" s="23">
        <f>'11.10.2019+ (12)'!K15</f>
        <v>-1.1368683772161603E-13</v>
      </c>
      <c r="L10" s="23">
        <f>'11.10.2019+ (12)'!L15</f>
        <v>4929.0999999999995</v>
      </c>
      <c r="M10" s="23">
        <f>'11.10.2019+ (12)'!M15</f>
        <v>0</v>
      </c>
      <c r="N10" s="23">
        <f>'11.10.2019+ (12)'!N15</f>
        <v>0</v>
      </c>
      <c r="O10" s="23">
        <f>'11.10.2019+ (12)'!O15</f>
        <v>1.4210854715202004E-14</v>
      </c>
      <c r="P10" s="23">
        <f>'11.10.2019+ (12)'!P15</f>
        <v>14109.856</v>
      </c>
      <c r="Q10" s="23">
        <f>'11.10.2019+ (12)'!Q15</f>
        <v>0</v>
      </c>
      <c r="R10" s="23">
        <f>'11.10.2019+ (12)'!R15</f>
        <v>0</v>
      </c>
      <c r="S10" s="23">
        <f>'11.10.2019+ (12)'!S15</f>
        <v>0</v>
      </c>
      <c r="T10" s="23">
        <f>'11.10.2019+ (12)'!T15</f>
        <v>9794</v>
      </c>
      <c r="U10" s="23">
        <f>'11.10.2019+ (12)'!U15</f>
        <v>0</v>
      </c>
      <c r="V10" s="23">
        <f>'11.10.2019+ (12)'!V15</f>
        <v>3175</v>
      </c>
      <c r="W10" s="23">
        <f>'11.10.2019+ (12)'!W15</f>
        <v>6717</v>
      </c>
      <c r="X10" s="23">
        <f>'11.10.2019+ (12)'!X15</f>
        <v>28773</v>
      </c>
      <c r="Y10" s="23">
        <f>'11.10.2019+ (12)'!Y15</f>
        <v>0</v>
      </c>
      <c r="Z10" s="23">
        <f>'11.10.2019+ (12)'!Z15</f>
        <v>31575</v>
      </c>
      <c r="AA10" s="23"/>
      <c r="AB10" s="23"/>
      <c r="AC10" s="23"/>
      <c r="AD10" s="23"/>
      <c r="AE10" s="325"/>
      <c r="AF10" s="326"/>
    </row>
    <row r="11" spans="1:32" ht="45.75" customHeight="1" x14ac:dyDescent="0.3">
      <c r="A11" s="221" t="s">
        <v>56</v>
      </c>
      <c r="B11" s="222"/>
      <c r="C11" s="223"/>
      <c r="D11" s="223"/>
      <c r="E11" s="224"/>
      <c r="F11" s="25"/>
      <c r="G11" s="26"/>
      <c r="H11" s="26"/>
      <c r="I11" s="27"/>
      <c r="J11" s="28"/>
      <c r="K11" s="27"/>
      <c r="L11" s="27"/>
      <c r="M11" s="29"/>
      <c r="N11" s="27"/>
      <c r="O11" s="30"/>
      <c r="P11" s="30"/>
      <c r="Q11" s="27"/>
      <c r="R11" s="27"/>
      <c r="S11" s="27"/>
      <c r="T11" s="26"/>
      <c r="U11" s="26"/>
      <c r="V11" s="26"/>
      <c r="W11" s="31"/>
      <c r="X11" s="31"/>
      <c r="Y11" s="31"/>
      <c r="Z11" s="32"/>
      <c r="AA11" s="33"/>
      <c r="AB11" s="34"/>
      <c r="AC11" s="35"/>
      <c r="AD11" s="35"/>
      <c r="AE11" s="35"/>
    </row>
    <row r="12" spans="1:32" ht="45.75" customHeight="1" x14ac:dyDescent="0.3">
      <c r="A12" s="254" t="s">
        <v>57</v>
      </c>
      <c r="B12" s="255"/>
      <c r="C12" s="255"/>
      <c r="D12" s="255"/>
      <c r="E12" s="256"/>
      <c r="F12" s="36">
        <f>F76</f>
        <v>0</v>
      </c>
      <c r="G12" s="36">
        <f>G76</f>
        <v>0</v>
      </c>
      <c r="H12" s="36">
        <f t="shared" ref="H12:Z12" si="0">H76</f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>L76</f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0"/>
        <v>2</v>
      </c>
      <c r="U12" s="36">
        <f t="shared" si="0"/>
        <v>0</v>
      </c>
      <c r="V12" s="36">
        <f t="shared" si="0"/>
        <v>0</v>
      </c>
      <c r="W12" s="36">
        <f t="shared" si="0"/>
        <v>0</v>
      </c>
      <c r="X12" s="36">
        <f>X76</f>
        <v>0</v>
      </c>
      <c r="Y12" s="36">
        <f t="shared" si="0"/>
        <v>0</v>
      </c>
      <c r="Z12" s="36">
        <f t="shared" si="0"/>
        <v>0</v>
      </c>
      <c r="AA12" s="37"/>
      <c r="AB12" s="38"/>
      <c r="AC12" s="39"/>
      <c r="AD12" s="39"/>
      <c r="AE12" s="39"/>
    </row>
    <row r="13" spans="1:32" s="43" customFormat="1" ht="45.75" customHeight="1" x14ac:dyDescent="0.3">
      <c r="A13" s="257" t="s">
        <v>58</v>
      </c>
      <c r="B13" s="258"/>
      <c r="C13" s="258"/>
      <c r="D13" s="258"/>
      <c r="E13" s="259"/>
      <c r="F13" s="40">
        <f>F45+F60+F30+F12</f>
        <v>233</v>
      </c>
      <c r="G13" s="40">
        <f>G45+G60+G30+G12</f>
        <v>0</v>
      </c>
      <c r="H13" s="41">
        <f>H45+H60+H30+H12</f>
        <v>0</v>
      </c>
      <c r="I13" s="42">
        <f>I45+I60+I30+I75</f>
        <v>46.6</v>
      </c>
      <c r="J13" s="42">
        <f t="shared" ref="J13:Z13" si="1">J45+J60+J30+J75</f>
        <v>0</v>
      </c>
      <c r="K13" s="42">
        <f>K45+K60+K30+K75</f>
        <v>0</v>
      </c>
      <c r="L13" s="42">
        <f t="shared" si="1"/>
        <v>527.4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>Q45+Q60+Q30+Q75</f>
        <v>0</v>
      </c>
      <c r="R13" s="42">
        <f t="shared" si="1"/>
        <v>0</v>
      </c>
      <c r="S13" s="42">
        <f t="shared" si="1"/>
        <v>0</v>
      </c>
      <c r="T13" s="41">
        <f t="shared" si="1"/>
        <v>1955</v>
      </c>
      <c r="U13" s="41">
        <f t="shared" si="1"/>
        <v>0</v>
      </c>
      <c r="V13" s="41">
        <f t="shared" si="1"/>
        <v>0</v>
      </c>
      <c r="W13" s="41">
        <f t="shared" si="1"/>
        <v>0</v>
      </c>
      <c r="X13" s="41">
        <f t="shared" si="1"/>
        <v>0</v>
      </c>
      <c r="Y13" s="41">
        <f t="shared" si="1"/>
        <v>0</v>
      </c>
      <c r="Z13" s="41">
        <f t="shared" si="1"/>
        <v>0</v>
      </c>
      <c r="AA13" s="42"/>
      <c r="AB13" s="42"/>
      <c r="AC13" s="42"/>
      <c r="AD13" s="42"/>
      <c r="AE13" s="42"/>
    </row>
    <row r="14" spans="1:32" ht="45.75" customHeight="1" x14ac:dyDescent="0.3">
      <c r="A14" s="254" t="s">
        <v>59</v>
      </c>
      <c r="B14" s="255"/>
      <c r="C14" s="255"/>
      <c r="D14" s="255"/>
      <c r="E14" s="256"/>
      <c r="F14" s="25">
        <f>F12+F13</f>
        <v>233</v>
      </c>
      <c r="G14" s="25">
        <f t="shared" ref="G14:Z14" si="2">G12+G13</f>
        <v>0</v>
      </c>
      <c r="H14" s="25">
        <f t="shared" si="2"/>
        <v>0</v>
      </c>
      <c r="I14" s="44">
        <f t="shared" si="2"/>
        <v>46.6</v>
      </c>
      <c r="J14" s="44">
        <f t="shared" si="2"/>
        <v>0</v>
      </c>
      <c r="K14" s="44">
        <f t="shared" si="2"/>
        <v>0</v>
      </c>
      <c r="L14" s="44">
        <f t="shared" si="2"/>
        <v>527.4</v>
      </c>
      <c r="M14" s="44">
        <f t="shared" si="2"/>
        <v>0</v>
      </c>
      <c r="N14" s="44">
        <f t="shared" si="2"/>
        <v>0</v>
      </c>
      <c r="O14" s="44">
        <f t="shared" si="2"/>
        <v>0</v>
      </c>
      <c r="P14" s="44">
        <f t="shared" si="2"/>
        <v>0</v>
      </c>
      <c r="Q14" s="44">
        <f t="shared" si="2"/>
        <v>0</v>
      </c>
      <c r="R14" s="44">
        <f t="shared" si="2"/>
        <v>0</v>
      </c>
      <c r="S14" s="44">
        <f t="shared" si="2"/>
        <v>0</v>
      </c>
      <c r="T14" s="25">
        <f t="shared" si="2"/>
        <v>1957</v>
      </c>
      <c r="U14" s="25">
        <f t="shared" si="2"/>
        <v>0</v>
      </c>
      <c r="V14" s="25">
        <f t="shared" si="2"/>
        <v>0</v>
      </c>
      <c r="W14" s="25">
        <f t="shared" si="2"/>
        <v>0</v>
      </c>
      <c r="X14" s="25">
        <f t="shared" si="2"/>
        <v>0</v>
      </c>
      <c r="Y14" s="25">
        <f t="shared" si="2"/>
        <v>0</v>
      </c>
      <c r="Z14" s="25">
        <f t="shared" si="2"/>
        <v>0</v>
      </c>
      <c r="AA14" s="25"/>
      <c r="AB14" s="25"/>
      <c r="AC14" s="25"/>
      <c r="AD14" s="25"/>
      <c r="AE14" s="25"/>
    </row>
    <row r="15" spans="1:32" ht="45.75" customHeight="1" thickBot="1" x14ac:dyDescent="0.35">
      <c r="A15" s="260" t="s">
        <v>60</v>
      </c>
      <c r="B15" s="261"/>
      <c r="C15" s="261"/>
      <c r="D15" s="261"/>
      <c r="E15" s="262"/>
      <c r="F15" s="45">
        <f>F10-F14+F11-F75</f>
        <v>1785</v>
      </c>
      <c r="G15" s="45">
        <f t="shared" ref="G15:H15" si="3">G10-G14+G11-G75</f>
        <v>765</v>
      </c>
      <c r="H15" s="45">
        <f t="shared" si="3"/>
        <v>726</v>
      </c>
      <c r="I15" s="46">
        <f t="shared" ref="I15:Z15" si="4">I10-I14+I11</f>
        <v>473.07399999999996</v>
      </c>
      <c r="J15" s="46">
        <f t="shared" si="4"/>
        <v>0</v>
      </c>
      <c r="K15" s="46">
        <f t="shared" si="4"/>
        <v>-1.1368683772161603E-13</v>
      </c>
      <c r="L15" s="46">
        <f t="shared" si="4"/>
        <v>4401.7</v>
      </c>
      <c r="M15" s="46">
        <f t="shared" si="4"/>
        <v>0</v>
      </c>
      <c r="N15" s="46">
        <f t="shared" si="4"/>
        <v>0</v>
      </c>
      <c r="O15" s="46">
        <f t="shared" si="4"/>
        <v>1.4210854715202004E-14</v>
      </c>
      <c r="P15" s="46">
        <f t="shared" si="4"/>
        <v>14109.856</v>
      </c>
      <c r="Q15" s="46">
        <f t="shared" si="4"/>
        <v>0</v>
      </c>
      <c r="R15" s="46">
        <f t="shared" si="4"/>
        <v>0</v>
      </c>
      <c r="S15" s="46">
        <f t="shared" si="4"/>
        <v>0</v>
      </c>
      <c r="T15" s="47">
        <f t="shared" si="4"/>
        <v>7837</v>
      </c>
      <c r="U15" s="47">
        <f t="shared" si="4"/>
        <v>0</v>
      </c>
      <c r="V15" s="47">
        <f t="shared" si="4"/>
        <v>3175</v>
      </c>
      <c r="W15" s="47">
        <f t="shared" si="4"/>
        <v>6717</v>
      </c>
      <c r="X15" s="47">
        <f t="shared" si="4"/>
        <v>28773</v>
      </c>
      <c r="Y15" s="47">
        <f t="shared" si="4"/>
        <v>0</v>
      </c>
      <c r="Z15" s="47">
        <f t="shared" si="4"/>
        <v>31575</v>
      </c>
      <c r="AA15" s="47"/>
      <c r="AB15" s="47"/>
      <c r="AC15" s="47"/>
      <c r="AD15" s="47"/>
      <c r="AE15" s="47"/>
    </row>
    <row r="16" spans="1:32" ht="15.75" customHeight="1" x14ac:dyDescent="0.3">
      <c r="A16" s="263" t="s">
        <v>61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5"/>
      <c r="AF16" s="8"/>
    </row>
    <row r="17" spans="1:36" ht="15.75" customHeight="1" thickBot="1" x14ac:dyDescent="0.3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8"/>
    </row>
    <row r="18" spans="1:36" ht="34.5" customHeight="1" thickBot="1" x14ac:dyDescent="0.35">
      <c r="A18" s="251" t="s">
        <v>62</v>
      </c>
      <c r="B18" s="252"/>
      <c r="C18" s="252"/>
      <c r="D18" s="252"/>
      <c r="E18" s="253"/>
      <c r="F18" s="48">
        <v>1</v>
      </c>
      <c r="G18" s="49"/>
      <c r="H18" s="49"/>
      <c r="I18" s="50">
        <v>0.2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  <c r="U18" s="51"/>
      <c r="V18" s="49"/>
      <c r="W18" s="49"/>
      <c r="X18" s="49"/>
      <c r="Y18" s="49"/>
      <c r="Z18" s="49"/>
      <c r="AA18" s="52"/>
      <c r="AB18" s="53"/>
      <c r="AC18" s="54"/>
      <c r="AD18" s="54"/>
      <c r="AE18" s="55"/>
    </row>
    <row r="19" spans="1:36" ht="20.100000000000001" customHeight="1" thickBot="1" x14ac:dyDescent="0.35">
      <c r="A19" s="243" t="s">
        <v>63</v>
      </c>
      <c r="B19" s="244"/>
      <c r="C19" s="245"/>
      <c r="D19" s="246" t="s">
        <v>64</v>
      </c>
      <c r="E19" s="247"/>
      <c r="F19" s="56"/>
      <c r="G19" s="57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9"/>
      <c r="V19" s="57"/>
      <c r="W19" s="57"/>
      <c r="X19" s="57"/>
      <c r="Y19" s="57"/>
      <c r="Z19" s="57"/>
      <c r="AA19" s="58"/>
      <c r="AB19" s="60"/>
      <c r="AC19" s="61"/>
      <c r="AD19" s="61"/>
      <c r="AE19" s="62"/>
    </row>
    <row r="20" spans="1:36" ht="34.5" customHeight="1" thickBot="1" x14ac:dyDescent="0.35">
      <c r="A20" s="248"/>
      <c r="B20" s="249"/>
      <c r="C20" s="250"/>
      <c r="D20" s="248"/>
      <c r="E20" s="250"/>
      <c r="F20" s="63">
        <f>ROUND(F18*$D$20,3)</f>
        <v>0</v>
      </c>
      <c r="G20" s="63">
        <f>ROUND(G18*$D$20,3)</f>
        <v>0</v>
      </c>
      <c r="H20" s="63">
        <f t="shared" ref="H20:Z20" si="5">ROUND(H18*$D$20,3)</f>
        <v>0</v>
      </c>
      <c r="I20" s="64">
        <f t="shared" si="5"/>
        <v>0</v>
      </c>
      <c r="J20" s="64">
        <f t="shared" si="5"/>
        <v>0</v>
      </c>
      <c r="K20" s="64">
        <f t="shared" si="5"/>
        <v>0</v>
      </c>
      <c r="L20" s="64">
        <f t="shared" si="5"/>
        <v>0</v>
      </c>
      <c r="M20" s="64">
        <f t="shared" si="5"/>
        <v>0</v>
      </c>
      <c r="N20" s="64">
        <f t="shared" si="5"/>
        <v>0</v>
      </c>
      <c r="O20" s="64">
        <f t="shared" si="5"/>
        <v>0</v>
      </c>
      <c r="P20" s="64">
        <f t="shared" si="5"/>
        <v>0</v>
      </c>
      <c r="Q20" s="64">
        <f t="shared" si="5"/>
        <v>0</v>
      </c>
      <c r="R20" s="64">
        <f t="shared" si="5"/>
        <v>0</v>
      </c>
      <c r="S20" s="64">
        <f t="shared" si="5"/>
        <v>0</v>
      </c>
      <c r="T20" s="65">
        <f t="shared" si="5"/>
        <v>0</v>
      </c>
      <c r="U20" s="65">
        <f t="shared" si="5"/>
        <v>0</v>
      </c>
      <c r="V20" s="63">
        <f t="shared" si="5"/>
        <v>0</v>
      </c>
      <c r="W20" s="63">
        <f t="shared" si="5"/>
        <v>0</v>
      </c>
      <c r="X20" s="63">
        <f t="shared" si="5"/>
        <v>0</v>
      </c>
      <c r="Y20" s="63">
        <f t="shared" si="5"/>
        <v>0</v>
      </c>
      <c r="Z20" s="63">
        <f t="shared" si="5"/>
        <v>0</v>
      </c>
      <c r="AA20" s="58"/>
      <c r="AB20" s="60"/>
      <c r="AC20" s="61"/>
      <c r="AD20" s="61"/>
      <c r="AE20" s="62" t="s">
        <v>65</v>
      </c>
    </row>
    <row r="21" spans="1:36" ht="20.100000000000001" customHeight="1" thickBot="1" x14ac:dyDescent="0.35">
      <c r="A21" s="251" t="s">
        <v>62</v>
      </c>
      <c r="B21" s="252"/>
      <c r="C21" s="252"/>
      <c r="D21" s="252"/>
      <c r="E21" s="253"/>
      <c r="F21" s="66">
        <v>1</v>
      </c>
      <c r="G21" s="67"/>
      <c r="H21" s="67"/>
      <c r="I21" s="68">
        <v>0.2</v>
      </c>
      <c r="J21" s="68"/>
      <c r="K21" s="68"/>
      <c r="L21" s="68">
        <v>2.2000000000000002</v>
      </c>
      <c r="M21" s="68"/>
      <c r="N21" s="68"/>
      <c r="O21" s="68"/>
      <c r="P21" s="68"/>
      <c r="Q21" s="68"/>
      <c r="R21" s="68"/>
      <c r="S21" s="68"/>
      <c r="T21" s="69">
        <v>7</v>
      </c>
      <c r="U21" s="69"/>
      <c r="V21" s="67"/>
      <c r="W21" s="67"/>
      <c r="X21" s="67"/>
      <c r="Y21" s="67"/>
      <c r="Z21" s="67"/>
      <c r="AA21" s="52"/>
      <c r="AB21" s="53"/>
      <c r="AC21" s="54"/>
      <c r="AD21" s="54"/>
      <c r="AE21" s="55"/>
    </row>
    <row r="22" spans="1:36" ht="33.75" customHeight="1" thickBot="1" x14ac:dyDescent="0.35">
      <c r="A22" s="248" t="s">
        <v>90</v>
      </c>
      <c r="B22" s="249"/>
      <c r="C22" s="250"/>
      <c r="D22" s="249">
        <v>48</v>
      </c>
      <c r="E22" s="250"/>
      <c r="F22" s="57">
        <f>ROUND(F21*$D$22,3)</f>
        <v>48</v>
      </c>
      <c r="G22" s="57">
        <f t="shared" ref="G22:Z22" si="6">ROUND(G21*$D$22,3)</f>
        <v>0</v>
      </c>
      <c r="H22" s="57">
        <f t="shared" si="6"/>
        <v>0</v>
      </c>
      <c r="I22" s="70">
        <f t="shared" si="6"/>
        <v>9.6</v>
      </c>
      <c r="J22" s="70">
        <f t="shared" si="6"/>
        <v>0</v>
      </c>
      <c r="K22" s="70">
        <f t="shared" si="6"/>
        <v>0</v>
      </c>
      <c r="L22" s="70">
        <f t="shared" si="6"/>
        <v>105.6</v>
      </c>
      <c r="M22" s="70">
        <f t="shared" si="6"/>
        <v>0</v>
      </c>
      <c r="N22" s="70">
        <f t="shared" si="6"/>
        <v>0</v>
      </c>
      <c r="O22" s="70">
        <f>ROUND(O21*$D$22,3)</f>
        <v>0</v>
      </c>
      <c r="P22" s="70">
        <f t="shared" si="6"/>
        <v>0</v>
      </c>
      <c r="Q22" s="70">
        <f t="shared" si="6"/>
        <v>0</v>
      </c>
      <c r="R22" s="70">
        <f t="shared" si="6"/>
        <v>0</v>
      </c>
      <c r="S22" s="70">
        <f t="shared" si="6"/>
        <v>0</v>
      </c>
      <c r="T22" s="59">
        <f t="shared" si="6"/>
        <v>336</v>
      </c>
      <c r="U22" s="59">
        <f t="shared" si="6"/>
        <v>0</v>
      </c>
      <c r="V22" s="57">
        <f t="shared" si="6"/>
        <v>0</v>
      </c>
      <c r="W22" s="57">
        <f t="shared" si="6"/>
        <v>0</v>
      </c>
      <c r="X22" s="57">
        <f t="shared" si="6"/>
        <v>0</v>
      </c>
      <c r="Y22" s="57">
        <f t="shared" si="6"/>
        <v>0</v>
      </c>
      <c r="Z22" s="57">
        <f t="shared" si="6"/>
        <v>0</v>
      </c>
      <c r="AA22" s="58"/>
      <c r="AB22" s="60"/>
      <c r="AC22" s="61"/>
      <c r="AD22" s="61"/>
      <c r="AE22" s="62"/>
    </row>
    <row r="23" spans="1:36" ht="36" customHeight="1" thickBot="1" x14ac:dyDescent="0.35">
      <c r="A23" s="274" t="s">
        <v>67</v>
      </c>
      <c r="B23" s="275"/>
      <c r="C23" s="275"/>
      <c r="D23" s="275"/>
      <c r="E23" s="283"/>
      <c r="F23" s="71">
        <f>F20+F22</f>
        <v>48</v>
      </c>
      <c r="G23" s="71">
        <f t="shared" ref="G23:Z23" si="7">G20+G22</f>
        <v>0</v>
      </c>
      <c r="H23" s="71">
        <f t="shared" si="7"/>
        <v>0</v>
      </c>
      <c r="I23" s="72">
        <f t="shared" si="7"/>
        <v>9.6</v>
      </c>
      <c r="J23" s="72">
        <f t="shared" si="7"/>
        <v>0</v>
      </c>
      <c r="K23" s="72">
        <f t="shared" si="7"/>
        <v>0</v>
      </c>
      <c r="L23" s="72">
        <f t="shared" si="7"/>
        <v>105.6</v>
      </c>
      <c r="M23" s="72">
        <f t="shared" si="7"/>
        <v>0</v>
      </c>
      <c r="N23" s="72">
        <f t="shared" si="7"/>
        <v>0</v>
      </c>
      <c r="O23" s="72">
        <f t="shared" si="7"/>
        <v>0</v>
      </c>
      <c r="P23" s="72">
        <f t="shared" si="7"/>
        <v>0</v>
      </c>
      <c r="Q23" s="72">
        <f t="shared" si="7"/>
        <v>0</v>
      </c>
      <c r="R23" s="72">
        <f t="shared" si="7"/>
        <v>0</v>
      </c>
      <c r="S23" s="72">
        <f t="shared" si="7"/>
        <v>0</v>
      </c>
      <c r="T23" s="71">
        <f t="shared" si="7"/>
        <v>336</v>
      </c>
      <c r="U23" s="71">
        <f t="shared" si="7"/>
        <v>0</v>
      </c>
      <c r="V23" s="71">
        <f t="shared" si="7"/>
        <v>0</v>
      </c>
      <c r="W23" s="71">
        <f t="shared" si="7"/>
        <v>0</v>
      </c>
      <c r="X23" s="71">
        <f t="shared" si="7"/>
        <v>0</v>
      </c>
      <c r="Y23" s="71">
        <f t="shared" si="7"/>
        <v>0</v>
      </c>
      <c r="Z23" s="71">
        <f t="shared" si="7"/>
        <v>0</v>
      </c>
      <c r="AA23" s="58"/>
      <c r="AB23" s="60"/>
      <c r="AC23" s="61"/>
      <c r="AD23" s="61"/>
      <c r="AE23" s="62"/>
    </row>
    <row r="24" spans="1:36" ht="27" customHeight="1" thickBot="1" x14ac:dyDescent="0.35">
      <c r="A24" s="251" t="s">
        <v>62</v>
      </c>
      <c r="B24" s="252"/>
      <c r="C24" s="252"/>
      <c r="D24" s="252"/>
      <c r="E24" s="253"/>
      <c r="F24" s="73">
        <v>1</v>
      </c>
      <c r="G24" s="74"/>
      <c r="H24" s="74"/>
      <c r="I24" s="75">
        <v>0.2</v>
      </c>
      <c r="J24" s="75"/>
      <c r="K24" s="75"/>
      <c r="L24" s="75">
        <v>2.2000000000000002</v>
      </c>
      <c r="M24" s="75"/>
      <c r="N24" s="75"/>
      <c r="O24" s="75"/>
      <c r="P24" s="75"/>
      <c r="Q24" s="75"/>
      <c r="R24" s="75"/>
      <c r="S24" s="75"/>
      <c r="T24" s="76">
        <v>7</v>
      </c>
      <c r="U24" s="76"/>
      <c r="V24" s="74"/>
      <c r="W24" s="74"/>
      <c r="X24" s="74"/>
      <c r="Y24" s="74"/>
      <c r="Z24" s="74"/>
      <c r="AA24" s="77"/>
      <c r="AB24" s="78"/>
      <c r="AC24" s="79"/>
      <c r="AD24" s="79"/>
      <c r="AE24" s="80"/>
    </row>
    <row r="25" spans="1:36" ht="25.5" customHeight="1" thickBot="1" x14ac:dyDescent="0.35">
      <c r="A25" s="243" t="s">
        <v>63</v>
      </c>
      <c r="B25" s="244"/>
      <c r="C25" s="245"/>
      <c r="D25" s="246" t="s">
        <v>68</v>
      </c>
      <c r="E25" s="247"/>
      <c r="F25" s="81"/>
      <c r="G25" s="82"/>
      <c r="H25" s="82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4"/>
      <c r="U25" s="84"/>
      <c r="V25" s="82"/>
      <c r="W25" s="82"/>
      <c r="X25" s="82"/>
      <c r="Y25" s="82"/>
      <c r="Z25" s="82"/>
      <c r="AA25" s="83"/>
      <c r="AB25" s="85"/>
      <c r="AC25" s="86"/>
      <c r="AD25" s="86"/>
      <c r="AE25" s="87"/>
    </row>
    <row r="26" spans="1:36" ht="30.75" customHeight="1" thickBot="1" x14ac:dyDescent="0.35">
      <c r="A26" s="248" t="s">
        <v>91</v>
      </c>
      <c r="B26" s="249"/>
      <c r="C26" s="250"/>
      <c r="D26" s="248">
        <v>49</v>
      </c>
      <c r="E26" s="250"/>
      <c r="F26" s="88">
        <f t="shared" ref="F26:Z26" si="8">ROUND(F24*$D$26,3)</f>
        <v>49</v>
      </c>
      <c r="G26" s="88">
        <f t="shared" si="8"/>
        <v>0</v>
      </c>
      <c r="H26" s="88">
        <f t="shared" si="8"/>
        <v>0</v>
      </c>
      <c r="I26" s="89">
        <f t="shared" si="8"/>
        <v>9.8000000000000007</v>
      </c>
      <c r="J26" s="89">
        <f t="shared" si="8"/>
        <v>0</v>
      </c>
      <c r="K26" s="89">
        <f t="shared" si="8"/>
        <v>0</v>
      </c>
      <c r="L26" s="89">
        <f t="shared" si="8"/>
        <v>107.8</v>
      </c>
      <c r="M26" s="89">
        <f t="shared" si="8"/>
        <v>0</v>
      </c>
      <c r="N26" s="89">
        <f t="shared" si="8"/>
        <v>0</v>
      </c>
      <c r="O26" s="89">
        <f t="shared" si="8"/>
        <v>0</v>
      </c>
      <c r="P26" s="89">
        <f t="shared" si="8"/>
        <v>0</v>
      </c>
      <c r="Q26" s="89">
        <f t="shared" si="8"/>
        <v>0</v>
      </c>
      <c r="R26" s="89">
        <f t="shared" si="8"/>
        <v>0</v>
      </c>
      <c r="S26" s="89">
        <f t="shared" si="8"/>
        <v>0</v>
      </c>
      <c r="T26" s="90">
        <f t="shared" si="8"/>
        <v>343</v>
      </c>
      <c r="U26" s="90">
        <f t="shared" si="8"/>
        <v>0</v>
      </c>
      <c r="V26" s="88">
        <f t="shared" si="8"/>
        <v>0</v>
      </c>
      <c r="W26" s="88">
        <f t="shared" si="8"/>
        <v>0</v>
      </c>
      <c r="X26" s="88">
        <f t="shared" si="8"/>
        <v>0</v>
      </c>
      <c r="Y26" s="88">
        <f t="shared" si="8"/>
        <v>0</v>
      </c>
      <c r="Z26" s="88">
        <f t="shared" si="8"/>
        <v>0</v>
      </c>
      <c r="AA26" s="91"/>
      <c r="AB26" s="92"/>
      <c r="AC26" s="93"/>
      <c r="AD26" s="93"/>
      <c r="AE26" s="94"/>
    </row>
    <row r="27" spans="1:36" ht="24" customHeight="1" thickBot="1" x14ac:dyDescent="0.35">
      <c r="A27" s="251" t="s">
        <v>62</v>
      </c>
      <c r="B27" s="252"/>
      <c r="C27" s="252"/>
      <c r="D27" s="252"/>
      <c r="E27" s="253"/>
      <c r="F27" s="66"/>
      <c r="G27" s="67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9"/>
      <c r="U27" s="69"/>
      <c r="V27" s="67"/>
      <c r="W27" s="67"/>
      <c r="X27" s="67"/>
      <c r="Y27" s="67"/>
      <c r="Z27" s="67"/>
      <c r="AA27" s="52"/>
      <c r="AB27" s="53"/>
      <c r="AC27" s="54"/>
      <c r="AD27" s="54"/>
      <c r="AE27" s="55"/>
    </row>
    <row r="28" spans="1:36" ht="25.5" customHeight="1" thickBot="1" x14ac:dyDescent="0.35">
      <c r="A28" s="269"/>
      <c r="B28" s="270"/>
      <c r="C28" s="271"/>
      <c r="D28" s="272"/>
      <c r="E28" s="273"/>
      <c r="F28" s="88">
        <f>ROUND(F27*$D$28,3)</f>
        <v>0</v>
      </c>
      <c r="G28" s="88">
        <f t="shared" ref="G28:Z28" si="9">ROUND(G27*$D$28,3)</f>
        <v>0</v>
      </c>
      <c r="H28" s="88">
        <f t="shared" si="9"/>
        <v>0</v>
      </c>
      <c r="I28" s="89">
        <f>ROUND(I27*$D$28,3)</f>
        <v>0</v>
      </c>
      <c r="J28" s="89">
        <f t="shared" si="9"/>
        <v>0</v>
      </c>
      <c r="K28" s="89">
        <f t="shared" si="9"/>
        <v>0</v>
      </c>
      <c r="L28" s="89">
        <f t="shared" si="9"/>
        <v>0</v>
      </c>
      <c r="M28" s="89">
        <f t="shared" si="9"/>
        <v>0</v>
      </c>
      <c r="N28" s="89">
        <f t="shared" si="9"/>
        <v>0</v>
      </c>
      <c r="O28" s="89">
        <f t="shared" si="9"/>
        <v>0</v>
      </c>
      <c r="P28" s="89">
        <f t="shared" si="9"/>
        <v>0</v>
      </c>
      <c r="Q28" s="89">
        <f t="shared" si="9"/>
        <v>0</v>
      </c>
      <c r="R28" s="89">
        <f t="shared" si="9"/>
        <v>0</v>
      </c>
      <c r="S28" s="89">
        <f t="shared" si="9"/>
        <v>0</v>
      </c>
      <c r="T28" s="90">
        <f t="shared" si="9"/>
        <v>0</v>
      </c>
      <c r="U28" s="90">
        <f t="shared" si="9"/>
        <v>0</v>
      </c>
      <c r="V28" s="88">
        <f t="shared" si="9"/>
        <v>0</v>
      </c>
      <c r="W28" s="88">
        <f t="shared" si="9"/>
        <v>0</v>
      </c>
      <c r="X28" s="88">
        <f t="shared" si="9"/>
        <v>0</v>
      </c>
      <c r="Y28" s="88"/>
      <c r="Z28" s="88">
        <f t="shared" si="9"/>
        <v>0</v>
      </c>
      <c r="AA28" s="58"/>
      <c r="AB28" s="60"/>
      <c r="AC28" s="61"/>
      <c r="AD28" s="61"/>
      <c r="AE28" s="62"/>
    </row>
    <row r="29" spans="1:36" ht="30" customHeight="1" thickBot="1" x14ac:dyDescent="0.35">
      <c r="A29" s="274" t="s">
        <v>69</v>
      </c>
      <c r="B29" s="275"/>
      <c r="C29" s="275"/>
      <c r="D29" s="275"/>
      <c r="E29" s="275"/>
      <c r="F29" s="95">
        <f>F26+F28</f>
        <v>49</v>
      </c>
      <c r="G29" s="95">
        <f t="shared" ref="G29:Y29" si="10">G26+G28</f>
        <v>0</v>
      </c>
      <c r="H29" s="95">
        <f t="shared" si="10"/>
        <v>0</v>
      </c>
      <c r="I29" s="96">
        <f t="shared" si="10"/>
        <v>9.8000000000000007</v>
      </c>
      <c r="J29" s="96">
        <f t="shared" si="10"/>
        <v>0</v>
      </c>
      <c r="K29" s="96">
        <f t="shared" si="10"/>
        <v>0</v>
      </c>
      <c r="L29" s="96">
        <f t="shared" si="10"/>
        <v>107.8</v>
      </c>
      <c r="M29" s="96">
        <f t="shared" si="10"/>
        <v>0</v>
      </c>
      <c r="N29" s="96">
        <f t="shared" si="10"/>
        <v>0</v>
      </c>
      <c r="O29" s="96">
        <f t="shared" si="10"/>
        <v>0</v>
      </c>
      <c r="P29" s="96">
        <f t="shared" si="10"/>
        <v>0</v>
      </c>
      <c r="Q29" s="96">
        <f t="shared" si="10"/>
        <v>0</v>
      </c>
      <c r="R29" s="96">
        <f t="shared" si="10"/>
        <v>0</v>
      </c>
      <c r="S29" s="96">
        <f t="shared" si="10"/>
        <v>0</v>
      </c>
      <c r="T29" s="95">
        <f t="shared" si="10"/>
        <v>343</v>
      </c>
      <c r="U29" s="95">
        <f t="shared" si="10"/>
        <v>0</v>
      </c>
      <c r="V29" s="95">
        <f t="shared" si="10"/>
        <v>0</v>
      </c>
      <c r="W29" s="95">
        <f t="shared" si="10"/>
        <v>0</v>
      </c>
      <c r="X29" s="95">
        <f t="shared" si="10"/>
        <v>0</v>
      </c>
      <c r="Y29" s="95">
        <f t="shared" si="10"/>
        <v>0</v>
      </c>
      <c r="Z29" s="95">
        <f>Z26+Z28</f>
        <v>0</v>
      </c>
      <c r="AA29" s="58"/>
      <c r="AB29" s="58"/>
      <c r="AC29" s="61"/>
      <c r="AD29" s="61"/>
      <c r="AE29" s="62"/>
    </row>
    <row r="30" spans="1:36" ht="27.75" customHeight="1" thickBot="1" x14ac:dyDescent="0.35">
      <c r="A30" s="276" t="s">
        <v>70</v>
      </c>
      <c r="B30" s="277"/>
      <c r="C30" s="277"/>
      <c r="D30" s="277"/>
      <c r="E30" s="277"/>
      <c r="F30" s="97">
        <f>F23+F29</f>
        <v>97</v>
      </c>
      <c r="G30" s="97">
        <f t="shared" ref="G30:Z30" si="11">G23+G29</f>
        <v>0</v>
      </c>
      <c r="H30" s="97">
        <f t="shared" si="11"/>
        <v>0</v>
      </c>
      <c r="I30" s="98">
        <f t="shared" si="11"/>
        <v>19.399999999999999</v>
      </c>
      <c r="J30" s="98">
        <f t="shared" si="11"/>
        <v>0</v>
      </c>
      <c r="K30" s="98">
        <f t="shared" si="11"/>
        <v>0</v>
      </c>
      <c r="L30" s="98">
        <f t="shared" si="11"/>
        <v>213.39999999999998</v>
      </c>
      <c r="M30" s="98">
        <f t="shared" si="11"/>
        <v>0</v>
      </c>
      <c r="N30" s="98">
        <f t="shared" si="11"/>
        <v>0</v>
      </c>
      <c r="O30" s="98">
        <f t="shared" si="11"/>
        <v>0</v>
      </c>
      <c r="P30" s="98">
        <f t="shared" si="11"/>
        <v>0</v>
      </c>
      <c r="Q30" s="98">
        <f t="shared" si="11"/>
        <v>0</v>
      </c>
      <c r="R30" s="98">
        <f t="shared" si="11"/>
        <v>0</v>
      </c>
      <c r="S30" s="98">
        <f t="shared" si="11"/>
        <v>0</v>
      </c>
      <c r="T30" s="97">
        <f t="shared" si="11"/>
        <v>679</v>
      </c>
      <c r="U30" s="97">
        <f t="shared" si="11"/>
        <v>0</v>
      </c>
      <c r="V30" s="97">
        <f t="shared" si="11"/>
        <v>0</v>
      </c>
      <c r="W30" s="97">
        <f t="shared" si="11"/>
        <v>0</v>
      </c>
      <c r="X30" s="97">
        <f t="shared" si="11"/>
        <v>0</v>
      </c>
      <c r="Y30" s="97">
        <f t="shared" si="11"/>
        <v>0</v>
      </c>
      <c r="Z30" s="97">
        <f t="shared" si="11"/>
        <v>0</v>
      </c>
      <c r="AA30" s="86"/>
      <c r="AB30" s="86"/>
      <c r="AC30" s="86"/>
      <c r="AD30" s="86"/>
      <c r="AE30" s="87"/>
    </row>
    <row r="31" spans="1:36" ht="10.5" customHeight="1" x14ac:dyDescent="0.3">
      <c r="A31" s="263" t="s">
        <v>71</v>
      </c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9"/>
    </row>
    <row r="32" spans="1:36" ht="21.75" customHeight="1" thickBot="1" x14ac:dyDescent="0.35">
      <c r="A32" s="280"/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2"/>
      <c r="AF32" s="8"/>
      <c r="AG32" s="8"/>
      <c r="AH32" s="8"/>
      <c r="AI32" s="8"/>
      <c r="AJ32" s="8"/>
    </row>
    <row r="33" spans="1:36" ht="32.25" customHeight="1" thickBot="1" x14ac:dyDescent="0.35">
      <c r="A33" s="251" t="s">
        <v>62</v>
      </c>
      <c r="B33" s="252"/>
      <c r="C33" s="252"/>
      <c r="D33" s="252"/>
      <c r="E33" s="253"/>
      <c r="F33" s="99">
        <v>1</v>
      </c>
      <c r="G33" s="74"/>
      <c r="H33" s="100"/>
      <c r="I33" s="75">
        <v>0.2</v>
      </c>
      <c r="J33" s="75"/>
      <c r="K33" s="75"/>
      <c r="L33" s="75">
        <v>2</v>
      </c>
      <c r="M33" s="75"/>
      <c r="N33" s="75"/>
      <c r="O33" s="75"/>
      <c r="P33" s="75"/>
      <c r="Q33" s="75"/>
      <c r="R33" s="75"/>
      <c r="S33" s="75"/>
      <c r="T33" s="74">
        <v>10</v>
      </c>
      <c r="U33" s="74"/>
      <c r="V33" s="74"/>
      <c r="W33" s="74"/>
      <c r="X33" s="74"/>
      <c r="Y33" s="74"/>
      <c r="Z33" s="74"/>
      <c r="AA33" s="77"/>
      <c r="AB33" s="78"/>
      <c r="AC33" s="79"/>
      <c r="AD33" s="79"/>
      <c r="AE33" s="80"/>
      <c r="AF33" s="101"/>
      <c r="AG33" s="8"/>
      <c r="AH33" s="8"/>
      <c r="AI33" s="8"/>
      <c r="AJ33" s="8"/>
    </row>
    <row r="34" spans="1:36" ht="21" customHeight="1" thickBot="1" x14ac:dyDescent="0.35">
      <c r="A34" s="243" t="s">
        <v>63</v>
      </c>
      <c r="B34" s="244"/>
      <c r="C34" s="245"/>
      <c r="D34" s="246" t="s">
        <v>64</v>
      </c>
      <c r="E34" s="247"/>
      <c r="F34" s="102"/>
      <c r="G34" s="57"/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7"/>
      <c r="U34" s="57"/>
      <c r="V34" s="57"/>
      <c r="W34" s="57"/>
      <c r="X34" s="57"/>
      <c r="Y34" s="57"/>
      <c r="Z34" s="57"/>
      <c r="AA34" s="58"/>
      <c r="AB34" s="60"/>
      <c r="AC34" s="61"/>
      <c r="AD34" s="61"/>
      <c r="AE34" s="62"/>
      <c r="AF34" s="101"/>
      <c r="AG34" s="8"/>
      <c r="AH34" s="8"/>
      <c r="AI34" s="8"/>
      <c r="AJ34" s="8"/>
    </row>
    <row r="35" spans="1:36" ht="30.75" customHeight="1" thickBot="1" x14ac:dyDescent="0.35">
      <c r="A35" s="248" t="s">
        <v>72</v>
      </c>
      <c r="B35" s="249"/>
      <c r="C35" s="250"/>
      <c r="D35" s="249">
        <v>26</v>
      </c>
      <c r="E35" s="250"/>
      <c r="F35" s="57">
        <f>ROUND(F33*$D$35,3)</f>
        <v>26</v>
      </c>
      <c r="G35" s="57">
        <f t="shared" ref="G35:Z35" si="12">ROUND(G33*$D$35,3)</f>
        <v>0</v>
      </c>
      <c r="H35" s="57">
        <f t="shared" si="12"/>
        <v>0</v>
      </c>
      <c r="I35" s="70">
        <f t="shared" si="12"/>
        <v>5.2</v>
      </c>
      <c r="J35" s="70">
        <f t="shared" si="12"/>
        <v>0</v>
      </c>
      <c r="K35" s="70">
        <f t="shared" si="12"/>
        <v>0</v>
      </c>
      <c r="L35" s="70">
        <f t="shared" si="12"/>
        <v>52</v>
      </c>
      <c r="M35" s="70">
        <f t="shared" si="12"/>
        <v>0</v>
      </c>
      <c r="N35" s="70">
        <f t="shared" si="12"/>
        <v>0</v>
      </c>
      <c r="O35" s="70">
        <f t="shared" si="12"/>
        <v>0</v>
      </c>
      <c r="P35" s="70">
        <f t="shared" si="12"/>
        <v>0</v>
      </c>
      <c r="Q35" s="70">
        <f t="shared" si="12"/>
        <v>0</v>
      </c>
      <c r="R35" s="70">
        <f t="shared" si="12"/>
        <v>0</v>
      </c>
      <c r="S35" s="70">
        <f t="shared" si="12"/>
        <v>0</v>
      </c>
      <c r="T35" s="57">
        <f t="shared" si="12"/>
        <v>260</v>
      </c>
      <c r="U35" s="57">
        <f t="shared" si="12"/>
        <v>0</v>
      </c>
      <c r="V35" s="57">
        <f t="shared" si="12"/>
        <v>0</v>
      </c>
      <c r="W35" s="57">
        <f t="shared" si="12"/>
        <v>0</v>
      </c>
      <c r="X35" s="57">
        <f t="shared" si="12"/>
        <v>0</v>
      </c>
      <c r="Y35" s="57">
        <f t="shared" si="12"/>
        <v>0</v>
      </c>
      <c r="Z35" s="57">
        <f t="shared" si="12"/>
        <v>0</v>
      </c>
      <c r="AA35" s="58"/>
      <c r="AB35" s="60"/>
      <c r="AC35" s="61"/>
      <c r="AD35" s="61"/>
      <c r="AE35" s="62" t="s">
        <v>65</v>
      </c>
      <c r="AF35" s="101"/>
      <c r="AG35" s="8"/>
      <c r="AH35" s="8"/>
      <c r="AI35" s="8"/>
      <c r="AJ35" s="8"/>
    </row>
    <row r="36" spans="1:36" ht="27.75" customHeight="1" thickBot="1" x14ac:dyDescent="0.35">
      <c r="A36" s="251" t="s">
        <v>62</v>
      </c>
      <c r="B36" s="252"/>
      <c r="C36" s="252"/>
      <c r="D36" s="252"/>
      <c r="E36" s="253"/>
      <c r="F36" s="99">
        <v>1</v>
      </c>
      <c r="G36" s="74"/>
      <c r="H36" s="74"/>
      <c r="I36" s="75">
        <v>0.2</v>
      </c>
      <c r="J36" s="75"/>
      <c r="K36" s="75"/>
      <c r="L36" s="75">
        <v>2</v>
      </c>
      <c r="M36" s="75"/>
      <c r="N36" s="75"/>
      <c r="O36" s="75"/>
      <c r="P36" s="75"/>
      <c r="Q36" s="75"/>
      <c r="R36" s="75"/>
      <c r="S36" s="75"/>
      <c r="T36" s="74"/>
      <c r="U36" s="74"/>
      <c r="V36" s="74"/>
      <c r="W36" s="74"/>
      <c r="X36" s="74"/>
      <c r="Y36" s="74">
        <v>10</v>
      </c>
      <c r="Z36" s="74"/>
      <c r="AA36" s="77"/>
      <c r="AB36" s="78"/>
      <c r="AC36" s="79"/>
      <c r="AD36" s="79"/>
      <c r="AE36" s="80"/>
      <c r="AF36" s="101"/>
      <c r="AG36" s="8"/>
      <c r="AH36" s="8"/>
      <c r="AI36" s="8"/>
      <c r="AJ36" s="8"/>
    </row>
    <row r="37" spans="1:36" ht="25.5" customHeight="1" thickBot="1" x14ac:dyDescent="0.35">
      <c r="A37" s="248" t="s">
        <v>72</v>
      </c>
      <c r="B37" s="249"/>
      <c r="C37" s="250"/>
      <c r="D37" s="249"/>
      <c r="E37" s="250"/>
      <c r="F37" s="57">
        <f>ROUND(F36*$D$37,3)</f>
        <v>0</v>
      </c>
      <c r="G37" s="57">
        <f t="shared" ref="G37:AE37" si="13">ROUND(G36*$D$37,3)</f>
        <v>0</v>
      </c>
      <c r="H37" s="57">
        <f t="shared" si="13"/>
        <v>0</v>
      </c>
      <c r="I37" s="70">
        <f t="shared" si="13"/>
        <v>0</v>
      </c>
      <c r="J37" s="70">
        <f t="shared" si="13"/>
        <v>0</v>
      </c>
      <c r="K37" s="70">
        <f t="shared" si="13"/>
        <v>0</v>
      </c>
      <c r="L37" s="70">
        <f t="shared" si="13"/>
        <v>0</v>
      </c>
      <c r="M37" s="70">
        <f t="shared" si="13"/>
        <v>0</v>
      </c>
      <c r="N37" s="70">
        <f t="shared" si="13"/>
        <v>0</v>
      </c>
      <c r="O37" s="70">
        <f t="shared" si="13"/>
        <v>0</v>
      </c>
      <c r="P37" s="70">
        <f t="shared" si="13"/>
        <v>0</v>
      </c>
      <c r="Q37" s="70">
        <f t="shared" si="13"/>
        <v>0</v>
      </c>
      <c r="R37" s="70">
        <f t="shared" si="13"/>
        <v>0</v>
      </c>
      <c r="S37" s="70">
        <f t="shared" si="13"/>
        <v>0</v>
      </c>
      <c r="T37" s="57">
        <f t="shared" si="13"/>
        <v>0</v>
      </c>
      <c r="U37" s="57">
        <f t="shared" si="13"/>
        <v>0</v>
      </c>
      <c r="V37" s="57">
        <f t="shared" si="13"/>
        <v>0</v>
      </c>
      <c r="W37" s="57">
        <f t="shared" si="13"/>
        <v>0</v>
      </c>
      <c r="X37" s="57">
        <f t="shared" si="13"/>
        <v>0</v>
      </c>
      <c r="Y37" s="57">
        <f t="shared" si="13"/>
        <v>0</v>
      </c>
      <c r="Z37" s="57">
        <f t="shared" si="13"/>
        <v>0</v>
      </c>
      <c r="AA37" s="70">
        <f t="shared" si="13"/>
        <v>0</v>
      </c>
      <c r="AB37" s="70">
        <f t="shared" si="13"/>
        <v>0</v>
      </c>
      <c r="AC37" s="70">
        <f t="shared" si="13"/>
        <v>0</v>
      </c>
      <c r="AD37" s="70">
        <f t="shared" si="13"/>
        <v>0</v>
      </c>
      <c r="AE37" s="70">
        <f t="shared" si="13"/>
        <v>0</v>
      </c>
      <c r="AF37" s="101"/>
      <c r="AG37" s="8"/>
      <c r="AH37" s="8"/>
      <c r="AI37" s="8"/>
      <c r="AJ37" s="8"/>
    </row>
    <row r="38" spans="1:36" ht="27" customHeight="1" thickBot="1" x14ac:dyDescent="0.35">
      <c r="A38" s="274" t="s">
        <v>67</v>
      </c>
      <c r="B38" s="275"/>
      <c r="C38" s="275"/>
      <c r="D38" s="275"/>
      <c r="E38" s="283"/>
      <c r="F38" s="103">
        <f>F35+F37</f>
        <v>26</v>
      </c>
      <c r="G38" s="103">
        <f t="shared" ref="G38:Z38" si="14">G35+G37</f>
        <v>0</v>
      </c>
      <c r="H38" s="103">
        <f t="shared" si="14"/>
        <v>0</v>
      </c>
      <c r="I38" s="104">
        <f t="shared" si="14"/>
        <v>5.2</v>
      </c>
      <c r="J38" s="104">
        <f t="shared" si="14"/>
        <v>0</v>
      </c>
      <c r="K38" s="104">
        <f t="shared" si="14"/>
        <v>0</v>
      </c>
      <c r="L38" s="104">
        <f t="shared" si="14"/>
        <v>52</v>
      </c>
      <c r="M38" s="104">
        <f t="shared" si="14"/>
        <v>0</v>
      </c>
      <c r="N38" s="104">
        <f t="shared" si="14"/>
        <v>0</v>
      </c>
      <c r="O38" s="104">
        <f t="shared" si="14"/>
        <v>0</v>
      </c>
      <c r="P38" s="104">
        <f t="shared" si="14"/>
        <v>0</v>
      </c>
      <c r="Q38" s="104">
        <f t="shared" si="14"/>
        <v>0</v>
      </c>
      <c r="R38" s="104">
        <f t="shared" si="14"/>
        <v>0</v>
      </c>
      <c r="S38" s="104">
        <f t="shared" si="14"/>
        <v>0</v>
      </c>
      <c r="T38" s="103">
        <f t="shared" si="14"/>
        <v>260</v>
      </c>
      <c r="U38" s="103">
        <f t="shared" si="14"/>
        <v>0</v>
      </c>
      <c r="V38" s="103">
        <f t="shared" si="14"/>
        <v>0</v>
      </c>
      <c r="W38" s="103">
        <f t="shared" si="14"/>
        <v>0</v>
      </c>
      <c r="X38" s="103">
        <f t="shared" si="14"/>
        <v>0</v>
      </c>
      <c r="Y38" s="103">
        <f t="shared" si="14"/>
        <v>0</v>
      </c>
      <c r="Z38" s="103">
        <f t="shared" si="14"/>
        <v>0</v>
      </c>
      <c r="AA38" s="58"/>
      <c r="AB38" s="60"/>
      <c r="AC38" s="61"/>
      <c r="AD38" s="61"/>
      <c r="AE38" s="62"/>
      <c r="AF38" s="101"/>
      <c r="AG38" s="8"/>
      <c r="AH38" s="8"/>
      <c r="AI38" s="8"/>
      <c r="AJ38" s="8"/>
    </row>
    <row r="39" spans="1:36" ht="25.5" customHeight="1" thickBot="1" x14ac:dyDescent="0.35">
      <c r="A39" s="251" t="s">
        <v>62</v>
      </c>
      <c r="B39" s="252"/>
      <c r="C39" s="252"/>
      <c r="D39" s="252"/>
      <c r="E39" s="253"/>
      <c r="F39" s="99">
        <v>1</v>
      </c>
      <c r="G39" s="74"/>
      <c r="H39" s="74"/>
      <c r="I39" s="75">
        <v>0.2</v>
      </c>
      <c r="J39" s="75"/>
      <c r="K39" s="75"/>
      <c r="L39" s="75">
        <v>2</v>
      </c>
      <c r="M39" s="75"/>
      <c r="N39" s="75"/>
      <c r="O39" s="75"/>
      <c r="P39" s="75"/>
      <c r="Q39" s="75"/>
      <c r="R39" s="75"/>
      <c r="S39" s="75"/>
      <c r="T39" s="74">
        <v>10</v>
      </c>
      <c r="U39" s="74"/>
      <c r="V39" s="74"/>
      <c r="W39" s="74"/>
      <c r="X39" s="74"/>
      <c r="Y39" s="74"/>
      <c r="Z39" s="74"/>
      <c r="AA39" s="58"/>
      <c r="AB39" s="60"/>
      <c r="AC39" s="61"/>
      <c r="AD39" s="61"/>
      <c r="AE39" s="62"/>
      <c r="AF39" s="101"/>
      <c r="AG39" s="8"/>
      <c r="AH39" s="8"/>
      <c r="AI39" s="8"/>
      <c r="AJ39" s="8"/>
    </row>
    <row r="40" spans="1:36" ht="20.100000000000001" customHeight="1" thickBot="1" x14ac:dyDescent="0.35">
      <c r="A40" s="243" t="s">
        <v>63</v>
      </c>
      <c r="B40" s="244"/>
      <c r="C40" s="245"/>
      <c r="D40" s="246" t="s">
        <v>68</v>
      </c>
      <c r="E40" s="247"/>
      <c r="F40" s="82"/>
      <c r="G40" s="82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2"/>
      <c r="U40" s="82"/>
      <c r="V40" s="82"/>
      <c r="W40" s="82"/>
      <c r="X40" s="82"/>
      <c r="Y40" s="82"/>
      <c r="Z40" s="82"/>
      <c r="AA40" s="83"/>
      <c r="AB40" s="85"/>
      <c r="AC40" s="86"/>
      <c r="AD40" s="61"/>
      <c r="AE40" s="62"/>
      <c r="AF40" s="101"/>
      <c r="AG40" s="8"/>
      <c r="AH40" s="8"/>
      <c r="AI40" s="8"/>
      <c r="AJ40" s="8"/>
    </row>
    <row r="41" spans="1:36" ht="28.5" customHeight="1" thickBot="1" x14ac:dyDescent="0.35">
      <c r="A41" s="248" t="s">
        <v>72</v>
      </c>
      <c r="B41" s="249"/>
      <c r="C41" s="250"/>
      <c r="D41" s="248">
        <v>26</v>
      </c>
      <c r="E41" s="250"/>
      <c r="F41" s="88">
        <f>ROUND(F39*$D$41,3)</f>
        <v>26</v>
      </c>
      <c r="G41" s="88">
        <f t="shared" ref="G41:Z41" si="15">ROUND(G39*$D$41,3)</f>
        <v>0</v>
      </c>
      <c r="H41" s="88">
        <f t="shared" si="15"/>
        <v>0</v>
      </c>
      <c r="I41" s="89">
        <f t="shared" si="15"/>
        <v>5.2</v>
      </c>
      <c r="J41" s="89">
        <f t="shared" si="15"/>
        <v>0</v>
      </c>
      <c r="K41" s="89">
        <f t="shared" si="15"/>
        <v>0</v>
      </c>
      <c r="L41" s="89">
        <f t="shared" si="15"/>
        <v>52</v>
      </c>
      <c r="M41" s="89">
        <f t="shared" si="15"/>
        <v>0</v>
      </c>
      <c r="N41" s="89">
        <f t="shared" si="15"/>
        <v>0</v>
      </c>
      <c r="O41" s="89">
        <f t="shared" si="15"/>
        <v>0</v>
      </c>
      <c r="P41" s="89">
        <f t="shared" si="15"/>
        <v>0</v>
      </c>
      <c r="Q41" s="89">
        <f t="shared" si="15"/>
        <v>0</v>
      </c>
      <c r="R41" s="89">
        <f t="shared" si="15"/>
        <v>0</v>
      </c>
      <c r="S41" s="89">
        <f t="shared" si="15"/>
        <v>0</v>
      </c>
      <c r="T41" s="88">
        <f t="shared" si="15"/>
        <v>260</v>
      </c>
      <c r="U41" s="88">
        <f t="shared" si="15"/>
        <v>0</v>
      </c>
      <c r="V41" s="88">
        <f t="shared" si="15"/>
        <v>0</v>
      </c>
      <c r="W41" s="88">
        <f t="shared" si="15"/>
        <v>0</v>
      </c>
      <c r="X41" s="88">
        <f t="shared" si="15"/>
        <v>0</v>
      </c>
      <c r="Y41" s="88">
        <f t="shared" si="15"/>
        <v>0</v>
      </c>
      <c r="Z41" s="88">
        <f t="shared" si="15"/>
        <v>0</v>
      </c>
      <c r="AA41" s="91"/>
      <c r="AB41" s="92"/>
      <c r="AC41" s="93"/>
      <c r="AD41" s="61"/>
      <c r="AE41" s="62"/>
      <c r="AF41" s="101"/>
      <c r="AG41" s="8"/>
      <c r="AH41" s="8"/>
      <c r="AI41" s="8"/>
      <c r="AJ41" s="8"/>
    </row>
    <row r="42" spans="1:36" ht="18" customHeight="1" thickBot="1" x14ac:dyDescent="0.35">
      <c r="A42" s="251" t="s">
        <v>62</v>
      </c>
      <c r="B42" s="252"/>
      <c r="C42" s="252"/>
      <c r="D42" s="252"/>
      <c r="E42" s="253"/>
      <c r="F42" s="99"/>
      <c r="G42" s="74"/>
      <c r="H42" s="74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4"/>
      <c r="U42" s="74"/>
      <c r="V42" s="74"/>
      <c r="W42" s="74"/>
      <c r="X42" s="74"/>
      <c r="Y42" s="74"/>
      <c r="Z42" s="74"/>
      <c r="AA42" s="58"/>
      <c r="AB42" s="60"/>
      <c r="AC42" s="61"/>
      <c r="AD42" s="61"/>
      <c r="AE42" s="62"/>
      <c r="AF42" s="101"/>
      <c r="AG42" s="8"/>
      <c r="AH42" s="8"/>
      <c r="AI42" s="8"/>
      <c r="AJ42" s="8"/>
    </row>
    <row r="43" spans="1:36" ht="21" customHeight="1" thickBot="1" x14ac:dyDescent="0.35">
      <c r="A43" s="269"/>
      <c r="B43" s="270"/>
      <c r="C43" s="271"/>
      <c r="D43" s="272"/>
      <c r="E43" s="273"/>
      <c r="F43" s="88">
        <f>ROUND(F42*$D$43,3)</f>
        <v>0</v>
      </c>
      <c r="G43" s="88">
        <f t="shared" ref="G43:Z43" si="16">ROUND(G42*$D$43,3)</f>
        <v>0</v>
      </c>
      <c r="H43" s="88">
        <f t="shared" si="16"/>
        <v>0</v>
      </c>
      <c r="I43" s="89">
        <f t="shared" si="16"/>
        <v>0</v>
      </c>
      <c r="J43" s="89">
        <f t="shared" si="16"/>
        <v>0</v>
      </c>
      <c r="K43" s="89">
        <f t="shared" si="16"/>
        <v>0</v>
      </c>
      <c r="L43" s="89">
        <f t="shared" si="16"/>
        <v>0</v>
      </c>
      <c r="M43" s="89">
        <f t="shared" si="16"/>
        <v>0</v>
      </c>
      <c r="N43" s="89">
        <f t="shared" si="16"/>
        <v>0</v>
      </c>
      <c r="O43" s="89">
        <f t="shared" si="16"/>
        <v>0</v>
      </c>
      <c r="P43" s="89">
        <f t="shared" si="16"/>
        <v>0</v>
      </c>
      <c r="Q43" s="89">
        <f t="shared" si="16"/>
        <v>0</v>
      </c>
      <c r="R43" s="89">
        <f t="shared" si="16"/>
        <v>0</v>
      </c>
      <c r="S43" s="89">
        <f t="shared" si="16"/>
        <v>0</v>
      </c>
      <c r="T43" s="88">
        <f t="shared" si="16"/>
        <v>0</v>
      </c>
      <c r="U43" s="88">
        <f t="shared" si="16"/>
        <v>0</v>
      </c>
      <c r="V43" s="88">
        <f t="shared" si="16"/>
        <v>0</v>
      </c>
      <c r="W43" s="88">
        <f t="shared" si="16"/>
        <v>0</v>
      </c>
      <c r="X43" s="88">
        <f t="shared" si="16"/>
        <v>0</v>
      </c>
      <c r="Y43" s="88"/>
      <c r="Z43" s="88">
        <f t="shared" si="16"/>
        <v>0</v>
      </c>
      <c r="AA43" s="58"/>
      <c r="AB43" s="60"/>
      <c r="AC43" s="61"/>
      <c r="AD43" s="61"/>
      <c r="AE43" s="62"/>
      <c r="AF43" s="101"/>
      <c r="AG43" s="8"/>
      <c r="AH43" s="8"/>
      <c r="AI43" s="8"/>
      <c r="AJ43" s="8"/>
    </row>
    <row r="44" spans="1:36" ht="22.5" customHeight="1" thickBot="1" x14ac:dyDescent="0.35">
      <c r="A44" s="274" t="s">
        <v>69</v>
      </c>
      <c r="B44" s="275"/>
      <c r="C44" s="275"/>
      <c r="D44" s="275"/>
      <c r="E44" s="275"/>
      <c r="F44" s="95">
        <f>F41+F43</f>
        <v>26</v>
      </c>
      <c r="G44" s="95">
        <f t="shared" ref="G44:Z44" si="17">G41+G43</f>
        <v>0</v>
      </c>
      <c r="H44" s="95">
        <f t="shared" si="17"/>
        <v>0</v>
      </c>
      <c r="I44" s="96">
        <f t="shared" si="17"/>
        <v>5.2</v>
      </c>
      <c r="J44" s="96">
        <f t="shared" si="17"/>
        <v>0</v>
      </c>
      <c r="K44" s="96">
        <f t="shared" si="17"/>
        <v>0</v>
      </c>
      <c r="L44" s="96">
        <f t="shared" si="17"/>
        <v>52</v>
      </c>
      <c r="M44" s="96">
        <f t="shared" si="17"/>
        <v>0</v>
      </c>
      <c r="N44" s="96">
        <f t="shared" si="17"/>
        <v>0</v>
      </c>
      <c r="O44" s="96">
        <f t="shared" si="17"/>
        <v>0</v>
      </c>
      <c r="P44" s="96">
        <f t="shared" si="17"/>
        <v>0</v>
      </c>
      <c r="Q44" s="96">
        <f t="shared" si="17"/>
        <v>0</v>
      </c>
      <c r="R44" s="96">
        <f t="shared" si="17"/>
        <v>0</v>
      </c>
      <c r="S44" s="96">
        <f t="shared" si="17"/>
        <v>0</v>
      </c>
      <c r="T44" s="95">
        <f t="shared" si="17"/>
        <v>260</v>
      </c>
      <c r="U44" s="95">
        <f t="shared" si="17"/>
        <v>0</v>
      </c>
      <c r="V44" s="95">
        <f t="shared" si="17"/>
        <v>0</v>
      </c>
      <c r="W44" s="95">
        <f t="shared" si="17"/>
        <v>0</v>
      </c>
      <c r="X44" s="95">
        <f t="shared" si="17"/>
        <v>0</v>
      </c>
      <c r="Y44" s="95">
        <f t="shared" si="17"/>
        <v>0</v>
      </c>
      <c r="Z44" s="95">
        <f t="shared" si="17"/>
        <v>0</v>
      </c>
      <c r="AA44" s="58"/>
      <c r="AB44" s="58"/>
      <c r="AC44" s="61"/>
      <c r="AD44" s="61"/>
      <c r="AE44" s="62"/>
      <c r="AF44" s="101"/>
      <c r="AG44" s="8"/>
      <c r="AH44" s="8"/>
      <c r="AI44" s="8"/>
      <c r="AJ44" s="8"/>
    </row>
    <row r="45" spans="1:36" ht="26.25" customHeight="1" thickBot="1" x14ac:dyDescent="0.35">
      <c r="A45" s="276" t="s">
        <v>70</v>
      </c>
      <c r="B45" s="277"/>
      <c r="C45" s="277"/>
      <c r="D45" s="277"/>
      <c r="E45" s="277"/>
      <c r="F45" s="97">
        <f>F44+F38</f>
        <v>52</v>
      </c>
      <c r="G45" s="97">
        <f t="shared" ref="G45:Z45" si="18">G44+G38</f>
        <v>0</v>
      </c>
      <c r="H45" s="97">
        <f t="shared" si="18"/>
        <v>0</v>
      </c>
      <c r="I45" s="98">
        <f t="shared" si="18"/>
        <v>10.4</v>
      </c>
      <c r="J45" s="98">
        <f t="shared" si="18"/>
        <v>0</v>
      </c>
      <c r="K45" s="98">
        <f t="shared" si="18"/>
        <v>0</v>
      </c>
      <c r="L45" s="98">
        <f t="shared" si="18"/>
        <v>104</v>
      </c>
      <c r="M45" s="98">
        <f t="shared" si="18"/>
        <v>0</v>
      </c>
      <c r="N45" s="98">
        <f t="shared" si="18"/>
        <v>0</v>
      </c>
      <c r="O45" s="98">
        <f t="shared" si="18"/>
        <v>0</v>
      </c>
      <c r="P45" s="98">
        <f t="shared" si="18"/>
        <v>0</v>
      </c>
      <c r="Q45" s="98">
        <f t="shared" si="18"/>
        <v>0</v>
      </c>
      <c r="R45" s="98">
        <f t="shared" si="18"/>
        <v>0</v>
      </c>
      <c r="S45" s="98">
        <f t="shared" si="18"/>
        <v>0</v>
      </c>
      <c r="T45" s="97">
        <f t="shared" si="18"/>
        <v>520</v>
      </c>
      <c r="U45" s="97">
        <f t="shared" si="18"/>
        <v>0</v>
      </c>
      <c r="V45" s="97">
        <f t="shared" si="18"/>
        <v>0</v>
      </c>
      <c r="W45" s="97">
        <f t="shared" si="18"/>
        <v>0</v>
      </c>
      <c r="X45" s="97">
        <f t="shared" si="18"/>
        <v>0</v>
      </c>
      <c r="Y45" s="97">
        <f t="shared" si="18"/>
        <v>0</v>
      </c>
      <c r="Z45" s="97">
        <f t="shared" si="18"/>
        <v>0</v>
      </c>
      <c r="AA45" s="86"/>
      <c r="AB45" s="86"/>
      <c r="AC45" s="86"/>
      <c r="AD45" s="86"/>
      <c r="AE45" s="87"/>
      <c r="AF45" s="101"/>
      <c r="AG45" s="8"/>
      <c r="AH45" s="8"/>
      <c r="AI45" s="8"/>
      <c r="AJ45" s="8"/>
    </row>
    <row r="46" spans="1:36" ht="15" customHeight="1" x14ac:dyDescent="0.3">
      <c r="A46" s="263" t="s">
        <v>73</v>
      </c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9"/>
      <c r="AF46" s="8"/>
      <c r="AG46" s="8"/>
      <c r="AH46" s="8"/>
      <c r="AI46" s="8"/>
      <c r="AJ46" s="8"/>
    </row>
    <row r="47" spans="1:36" ht="18.75" customHeight="1" thickBot="1" x14ac:dyDescent="0.3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6"/>
      <c r="AF47" s="8"/>
      <c r="AG47" s="8"/>
      <c r="AH47" s="8"/>
      <c r="AI47" s="8"/>
      <c r="AJ47" s="8"/>
    </row>
    <row r="48" spans="1:36" ht="23.25" customHeight="1" thickBot="1" x14ac:dyDescent="0.35">
      <c r="A48" s="287" t="s">
        <v>62</v>
      </c>
      <c r="B48" s="288"/>
      <c r="C48" s="288"/>
      <c r="D48" s="288"/>
      <c r="E48" s="288"/>
      <c r="F48" s="66">
        <v>1</v>
      </c>
      <c r="G48" s="67"/>
      <c r="H48" s="67"/>
      <c r="I48" s="68">
        <v>0.2</v>
      </c>
      <c r="J48" s="68"/>
      <c r="K48" s="68"/>
      <c r="L48" s="68">
        <v>2.5</v>
      </c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>
        <v>8</v>
      </c>
      <c r="Z48" s="67"/>
      <c r="AA48" s="52"/>
      <c r="AB48" s="53"/>
      <c r="AC48" s="54"/>
      <c r="AD48" s="54"/>
      <c r="AE48" s="55"/>
      <c r="AF48" s="8"/>
      <c r="AG48" s="8"/>
      <c r="AH48" s="8"/>
      <c r="AI48" s="8"/>
      <c r="AJ48" s="8"/>
    </row>
    <row r="49" spans="1:36" ht="21.75" customHeight="1" thickBot="1" x14ac:dyDescent="0.35">
      <c r="A49" s="289" t="s">
        <v>63</v>
      </c>
      <c r="B49" s="290"/>
      <c r="C49" s="291"/>
      <c r="D49" s="292" t="s">
        <v>64</v>
      </c>
      <c r="E49" s="293"/>
      <c r="F49" s="56"/>
      <c r="G49" s="57"/>
      <c r="H49" s="57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7"/>
      <c r="U49" s="57"/>
      <c r="V49" s="57"/>
      <c r="W49" s="57"/>
      <c r="X49" s="57"/>
      <c r="Y49" s="57"/>
      <c r="Z49" s="57"/>
      <c r="AA49" s="58"/>
      <c r="AB49" s="60"/>
      <c r="AC49" s="61"/>
      <c r="AD49" s="61"/>
      <c r="AE49" s="62"/>
      <c r="AF49" s="8"/>
      <c r="AG49" s="8"/>
      <c r="AH49" s="8"/>
      <c r="AI49" s="8"/>
      <c r="AJ49" s="8"/>
    </row>
    <row r="50" spans="1:36" ht="33.75" customHeight="1" thickBot="1" x14ac:dyDescent="0.35">
      <c r="A50" s="294"/>
      <c r="B50" s="295"/>
      <c r="C50" s="296"/>
      <c r="D50" s="295"/>
      <c r="E50" s="295"/>
      <c r="F50" s="56">
        <f>ROUND(F48*$D$50,3)</f>
        <v>0</v>
      </c>
      <c r="G50" s="56">
        <f t="shared" ref="G50:Z50" si="19">ROUND(G48*$D$50,3)</f>
        <v>0</v>
      </c>
      <c r="H50" s="56">
        <f t="shared" si="19"/>
        <v>0</v>
      </c>
      <c r="I50" s="105">
        <f t="shared" si="19"/>
        <v>0</v>
      </c>
      <c r="J50" s="105">
        <f t="shared" si="19"/>
        <v>0</v>
      </c>
      <c r="K50" s="105">
        <f t="shared" si="19"/>
        <v>0</v>
      </c>
      <c r="L50" s="105">
        <f t="shared" si="19"/>
        <v>0</v>
      </c>
      <c r="M50" s="105">
        <f t="shared" si="19"/>
        <v>0</v>
      </c>
      <c r="N50" s="105">
        <f t="shared" si="19"/>
        <v>0</v>
      </c>
      <c r="O50" s="105">
        <f t="shared" si="19"/>
        <v>0</v>
      </c>
      <c r="P50" s="105">
        <f t="shared" si="19"/>
        <v>0</v>
      </c>
      <c r="Q50" s="105">
        <f t="shared" si="19"/>
        <v>0</v>
      </c>
      <c r="R50" s="105">
        <f t="shared" si="19"/>
        <v>0</v>
      </c>
      <c r="S50" s="105">
        <f t="shared" si="19"/>
        <v>0</v>
      </c>
      <c r="T50" s="56">
        <f t="shared" si="19"/>
        <v>0</v>
      </c>
      <c r="U50" s="56">
        <f t="shared" si="19"/>
        <v>0</v>
      </c>
      <c r="V50" s="56">
        <f t="shared" si="19"/>
        <v>0</v>
      </c>
      <c r="W50" s="56">
        <f t="shared" si="19"/>
        <v>0</v>
      </c>
      <c r="X50" s="56">
        <f t="shared" si="19"/>
        <v>0</v>
      </c>
      <c r="Y50" s="56">
        <f t="shared" si="19"/>
        <v>0</v>
      </c>
      <c r="Z50" s="56">
        <f t="shared" si="19"/>
        <v>0</v>
      </c>
      <c r="AA50" s="58"/>
      <c r="AB50" s="60"/>
      <c r="AC50" s="61"/>
      <c r="AD50" s="61"/>
      <c r="AE50" s="62" t="s">
        <v>65</v>
      </c>
      <c r="AF50" s="8"/>
      <c r="AG50" s="8"/>
      <c r="AH50" s="8"/>
      <c r="AI50" s="8"/>
      <c r="AJ50" s="8"/>
    </row>
    <row r="51" spans="1:36" ht="22.5" customHeight="1" thickBot="1" x14ac:dyDescent="0.35">
      <c r="A51" s="287" t="s">
        <v>62</v>
      </c>
      <c r="B51" s="288"/>
      <c r="C51" s="288"/>
      <c r="D51" s="288"/>
      <c r="E51" s="288"/>
      <c r="F51" s="66">
        <v>1</v>
      </c>
      <c r="G51" s="67"/>
      <c r="H51" s="67"/>
      <c r="I51" s="68">
        <v>0.2</v>
      </c>
      <c r="J51" s="68"/>
      <c r="K51" s="68"/>
      <c r="L51" s="68">
        <v>2.5</v>
      </c>
      <c r="M51" s="68"/>
      <c r="N51" s="68"/>
      <c r="O51" s="68"/>
      <c r="P51" s="68"/>
      <c r="Q51" s="68"/>
      <c r="R51" s="68"/>
      <c r="S51" s="68"/>
      <c r="T51" s="67">
        <v>9</v>
      </c>
      <c r="U51" s="67"/>
      <c r="V51" s="67"/>
      <c r="W51" s="67"/>
      <c r="X51" s="67"/>
      <c r="Y51" s="67"/>
      <c r="Z51" s="67"/>
      <c r="AA51" s="52"/>
      <c r="AB51" s="53"/>
      <c r="AC51" s="54"/>
      <c r="AD51" s="54"/>
      <c r="AE51" s="55"/>
      <c r="AF51" s="8"/>
      <c r="AG51" s="8"/>
      <c r="AH51" s="8"/>
      <c r="AI51" s="8"/>
      <c r="AJ51" s="8"/>
    </row>
    <row r="52" spans="1:36" ht="34.5" customHeight="1" thickBot="1" x14ac:dyDescent="0.35">
      <c r="A52" s="294" t="s">
        <v>97</v>
      </c>
      <c r="B52" s="295"/>
      <c r="C52" s="296"/>
      <c r="D52" s="295">
        <v>42</v>
      </c>
      <c r="E52" s="295"/>
      <c r="F52" s="56">
        <f>ROUND(F51*$D$52,3)</f>
        <v>42</v>
      </c>
      <c r="G52" s="56">
        <f t="shared" ref="G52:Z52" si="20">ROUND(G51*$D$52,3)</f>
        <v>0</v>
      </c>
      <c r="H52" s="56">
        <f t="shared" si="20"/>
        <v>0</v>
      </c>
      <c r="I52" s="105">
        <f t="shared" si="20"/>
        <v>8.4</v>
      </c>
      <c r="J52" s="105">
        <f t="shared" si="20"/>
        <v>0</v>
      </c>
      <c r="K52" s="105">
        <f t="shared" si="20"/>
        <v>0</v>
      </c>
      <c r="L52" s="105">
        <f t="shared" si="20"/>
        <v>105</v>
      </c>
      <c r="M52" s="105">
        <f t="shared" si="20"/>
        <v>0</v>
      </c>
      <c r="N52" s="105">
        <f t="shared" si="20"/>
        <v>0</v>
      </c>
      <c r="O52" s="105">
        <f t="shared" si="20"/>
        <v>0</v>
      </c>
      <c r="P52" s="105">
        <f t="shared" si="20"/>
        <v>0</v>
      </c>
      <c r="Q52" s="105">
        <f t="shared" si="20"/>
        <v>0</v>
      </c>
      <c r="R52" s="105">
        <f t="shared" si="20"/>
        <v>0</v>
      </c>
      <c r="S52" s="105">
        <f t="shared" si="20"/>
        <v>0</v>
      </c>
      <c r="T52" s="56">
        <f t="shared" si="20"/>
        <v>378</v>
      </c>
      <c r="U52" s="56">
        <f t="shared" si="20"/>
        <v>0</v>
      </c>
      <c r="V52" s="56">
        <f t="shared" si="20"/>
        <v>0</v>
      </c>
      <c r="W52" s="56">
        <f t="shared" si="20"/>
        <v>0</v>
      </c>
      <c r="X52" s="56">
        <f t="shared" si="20"/>
        <v>0</v>
      </c>
      <c r="Y52" s="56">
        <f t="shared" si="20"/>
        <v>0</v>
      </c>
      <c r="Z52" s="56">
        <f t="shared" si="20"/>
        <v>0</v>
      </c>
      <c r="AA52" s="58"/>
      <c r="AB52" s="60"/>
      <c r="AC52" s="61"/>
      <c r="AD52" s="61"/>
      <c r="AE52" s="62"/>
      <c r="AF52" s="8"/>
      <c r="AG52" s="8"/>
      <c r="AH52" s="8"/>
      <c r="AI52" s="8"/>
      <c r="AJ52" s="8"/>
    </row>
    <row r="53" spans="1:36" ht="24.75" customHeight="1" thickBot="1" x14ac:dyDescent="0.35">
      <c r="A53" s="301" t="s">
        <v>67</v>
      </c>
      <c r="B53" s="302"/>
      <c r="C53" s="302"/>
      <c r="D53" s="302"/>
      <c r="E53" s="302"/>
      <c r="F53" s="106">
        <f>F50+F52</f>
        <v>42</v>
      </c>
      <c r="G53" s="106">
        <f t="shared" ref="G53:Z53" si="21">G50+G52</f>
        <v>0</v>
      </c>
      <c r="H53" s="106">
        <f t="shared" si="21"/>
        <v>0</v>
      </c>
      <c r="I53" s="107">
        <f t="shared" si="21"/>
        <v>8.4</v>
      </c>
      <c r="J53" s="107">
        <f t="shared" si="21"/>
        <v>0</v>
      </c>
      <c r="K53" s="107">
        <f t="shared" si="21"/>
        <v>0</v>
      </c>
      <c r="L53" s="107">
        <f t="shared" si="21"/>
        <v>105</v>
      </c>
      <c r="M53" s="107">
        <f t="shared" si="21"/>
        <v>0</v>
      </c>
      <c r="N53" s="107">
        <f t="shared" si="21"/>
        <v>0</v>
      </c>
      <c r="O53" s="107">
        <f t="shared" si="21"/>
        <v>0</v>
      </c>
      <c r="P53" s="107">
        <f t="shared" si="21"/>
        <v>0</v>
      </c>
      <c r="Q53" s="107">
        <f t="shared" si="21"/>
        <v>0</v>
      </c>
      <c r="R53" s="107">
        <f t="shared" si="21"/>
        <v>0</v>
      </c>
      <c r="S53" s="107">
        <f t="shared" si="21"/>
        <v>0</v>
      </c>
      <c r="T53" s="106">
        <f t="shared" si="21"/>
        <v>378</v>
      </c>
      <c r="U53" s="106">
        <f t="shared" si="21"/>
        <v>0</v>
      </c>
      <c r="V53" s="106">
        <f t="shared" si="21"/>
        <v>0</v>
      </c>
      <c r="W53" s="106">
        <f t="shared" si="21"/>
        <v>0</v>
      </c>
      <c r="X53" s="106">
        <f t="shared" si="21"/>
        <v>0</v>
      </c>
      <c r="Y53" s="106">
        <f t="shared" si="21"/>
        <v>0</v>
      </c>
      <c r="Z53" s="106">
        <f t="shared" si="21"/>
        <v>0</v>
      </c>
      <c r="AA53" s="58"/>
      <c r="AB53" s="60"/>
      <c r="AC53" s="61"/>
      <c r="AD53" s="61"/>
      <c r="AE53" s="62"/>
      <c r="AF53" s="8"/>
      <c r="AG53" s="8"/>
      <c r="AH53" s="8"/>
      <c r="AI53" s="8"/>
      <c r="AJ53" s="8"/>
    </row>
    <row r="54" spans="1:36" ht="20.25" customHeight="1" thickBot="1" x14ac:dyDescent="0.35">
      <c r="A54" s="287" t="s">
        <v>62</v>
      </c>
      <c r="B54" s="288"/>
      <c r="C54" s="288"/>
      <c r="D54" s="288"/>
      <c r="E54" s="303"/>
      <c r="F54" s="66">
        <v>1</v>
      </c>
      <c r="G54" s="67"/>
      <c r="H54" s="67"/>
      <c r="I54" s="68">
        <v>0.2</v>
      </c>
      <c r="J54" s="68"/>
      <c r="K54" s="68"/>
      <c r="L54" s="68">
        <v>2.5</v>
      </c>
      <c r="M54" s="68"/>
      <c r="N54" s="68"/>
      <c r="O54" s="68"/>
      <c r="P54" s="68"/>
      <c r="Q54" s="68"/>
      <c r="R54" s="68"/>
      <c r="S54" s="68"/>
      <c r="T54" s="67">
        <v>9</v>
      </c>
      <c r="U54" s="67"/>
      <c r="V54" s="67"/>
      <c r="W54" s="67"/>
      <c r="X54" s="67"/>
      <c r="Y54" s="67"/>
      <c r="Z54" s="67"/>
      <c r="AA54" s="58"/>
      <c r="AB54" s="60"/>
      <c r="AC54" s="61"/>
      <c r="AD54" s="61"/>
      <c r="AE54" s="62"/>
      <c r="AF54" s="8"/>
      <c r="AG54" s="8"/>
      <c r="AH54" s="8"/>
      <c r="AI54" s="8"/>
      <c r="AJ54" s="8"/>
    </row>
    <row r="55" spans="1:36" ht="15.75" customHeight="1" thickBot="1" x14ac:dyDescent="0.35">
      <c r="A55" s="289" t="s">
        <v>63</v>
      </c>
      <c r="B55" s="290"/>
      <c r="C55" s="291"/>
      <c r="D55" s="292" t="s">
        <v>68</v>
      </c>
      <c r="E55" s="293"/>
      <c r="F55" s="81"/>
      <c r="G55" s="82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2"/>
      <c r="U55" s="82"/>
      <c r="V55" s="82"/>
      <c r="W55" s="82"/>
      <c r="X55" s="82"/>
      <c r="Y55" s="82"/>
      <c r="Z55" s="82"/>
      <c r="AA55" s="83"/>
      <c r="AB55" s="85"/>
      <c r="AC55" s="86"/>
      <c r="AD55" s="61"/>
      <c r="AE55" s="62"/>
      <c r="AF55" s="8"/>
      <c r="AG55" s="8"/>
      <c r="AH55" s="8"/>
      <c r="AI55" s="8"/>
      <c r="AJ55" s="8"/>
    </row>
    <row r="56" spans="1:36" ht="32.25" customHeight="1" thickBot="1" x14ac:dyDescent="0.35">
      <c r="A56" s="294" t="s">
        <v>97</v>
      </c>
      <c r="B56" s="295"/>
      <c r="C56" s="296"/>
      <c r="D56" s="294">
        <v>42</v>
      </c>
      <c r="E56" s="295"/>
      <c r="F56" s="108">
        <f>ROUND(F54*$D$56,3)</f>
        <v>42</v>
      </c>
      <c r="G56" s="108">
        <f t="shared" ref="G56:Z56" si="22">ROUND(G54*$D$56,3)</f>
        <v>0</v>
      </c>
      <c r="H56" s="108">
        <f t="shared" si="22"/>
        <v>0</v>
      </c>
      <c r="I56" s="109">
        <f t="shared" si="22"/>
        <v>8.4</v>
      </c>
      <c r="J56" s="109">
        <f t="shared" si="22"/>
        <v>0</v>
      </c>
      <c r="K56" s="109">
        <f t="shared" si="22"/>
        <v>0</v>
      </c>
      <c r="L56" s="109">
        <f t="shared" si="22"/>
        <v>105</v>
      </c>
      <c r="M56" s="109">
        <f>ROUND(M54*$D$56,3)</f>
        <v>0</v>
      </c>
      <c r="N56" s="109">
        <f t="shared" si="22"/>
        <v>0</v>
      </c>
      <c r="O56" s="109">
        <f t="shared" si="22"/>
        <v>0</v>
      </c>
      <c r="P56" s="109">
        <f t="shared" si="22"/>
        <v>0</v>
      </c>
      <c r="Q56" s="109">
        <f t="shared" si="22"/>
        <v>0</v>
      </c>
      <c r="R56" s="109">
        <f t="shared" si="22"/>
        <v>0</v>
      </c>
      <c r="S56" s="109">
        <f t="shared" si="22"/>
        <v>0</v>
      </c>
      <c r="T56" s="108">
        <f t="shared" si="22"/>
        <v>378</v>
      </c>
      <c r="U56" s="108">
        <f t="shared" si="22"/>
        <v>0</v>
      </c>
      <c r="V56" s="108">
        <f t="shared" si="22"/>
        <v>0</v>
      </c>
      <c r="W56" s="108">
        <f t="shared" si="22"/>
        <v>0</v>
      </c>
      <c r="X56" s="108">
        <f t="shared" si="22"/>
        <v>0</v>
      </c>
      <c r="Y56" s="108">
        <f t="shared" si="22"/>
        <v>0</v>
      </c>
      <c r="Z56" s="108">
        <f t="shared" si="22"/>
        <v>0</v>
      </c>
      <c r="AA56" s="91"/>
      <c r="AB56" s="92"/>
      <c r="AC56" s="93"/>
      <c r="AD56" s="61"/>
      <c r="AE56" s="62"/>
      <c r="AF56" s="8"/>
      <c r="AG56" s="8"/>
      <c r="AH56" s="8"/>
      <c r="AI56" s="8"/>
      <c r="AJ56" s="8"/>
    </row>
    <row r="57" spans="1:36" ht="20.25" customHeight="1" thickBot="1" x14ac:dyDescent="0.35">
      <c r="A57" s="287" t="s">
        <v>62</v>
      </c>
      <c r="B57" s="288"/>
      <c r="C57" s="288"/>
      <c r="D57" s="288"/>
      <c r="E57" s="288"/>
      <c r="F57" s="66"/>
      <c r="G57" s="67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7"/>
      <c r="U57" s="110"/>
      <c r="V57" s="74"/>
      <c r="W57" s="74"/>
      <c r="X57" s="74"/>
      <c r="Y57" s="74"/>
      <c r="Z57" s="74"/>
      <c r="AA57" s="58"/>
      <c r="AB57" s="60"/>
      <c r="AC57" s="61"/>
      <c r="AD57" s="61"/>
      <c r="AE57" s="62"/>
      <c r="AF57" s="8"/>
      <c r="AG57" s="8"/>
      <c r="AH57" s="8"/>
      <c r="AI57" s="8"/>
      <c r="AJ57" s="8"/>
    </row>
    <row r="58" spans="1:36" ht="22.5" customHeight="1" thickBot="1" x14ac:dyDescent="0.35">
      <c r="A58" s="297"/>
      <c r="B58" s="298"/>
      <c r="C58" s="299"/>
      <c r="D58" s="300"/>
      <c r="E58" s="300"/>
      <c r="F58" s="108">
        <f>ROUND(F57*$D$58,3)</f>
        <v>0</v>
      </c>
      <c r="G58" s="108">
        <f t="shared" ref="G58:Z58" si="23">ROUND(G57*$D$58,3)</f>
        <v>0</v>
      </c>
      <c r="H58" s="108">
        <f t="shared" si="23"/>
        <v>0</v>
      </c>
      <c r="I58" s="109">
        <f t="shared" si="23"/>
        <v>0</v>
      </c>
      <c r="J58" s="109">
        <f t="shared" si="23"/>
        <v>0</v>
      </c>
      <c r="K58" s="109">
        <f t="shared" si="23"/>
        <v>0</v>
      </c>
      <c r="L58" s="109">
        <f t="shared" si="23"/>
        <v>0</v>
      </c>
      <c r="M58" s="109">
        <f t="shared" si="23"/>
        <v>0</v>
      </c>
      <c r="N58" s="109">
        <f t="shared" si="23"/>
        <v>0</v>
      </c>
      <c r="O58" s="109">
        <f t="shared" si="23"/>
        <v>0</v>
      </c>
      <c r="P58" s="109">
        <f t="shared" si="23"/>
        <v>0</v>
      </c>
      <c r="Q58" s="109">
        <f t="shared" si="23"/>
        <v>0</v>
      </c>
      <c r="R58" s="109">
        <f t="shared" si="23"/>
        <v>0</v>
      </c>
      <c r="S58" s="109">
        <f t="shared" si="23"/>
        <v>0</v>
      </c>
      <c r="T58" s="108">
        <f t="shared" si="23"/>
        <v>0</v>
      </c>
      <c r="U58" s="108"/>
      <c r="V58" s="108">
        <f t="shared" si="23"/>
        <v>0</v>
      </c>
      <c r="W58" s="108">
        <f t="shared" si="23"/>
        <v>0</v>
      </c>
      <c r="X58" s="108">
        <f t="shared" si="23"/>
        <v>0</v>
      </c>
      <c r="Y58" s="108"/>
      <c r="Z58" s="108">
        <f t="shared" si="23"/>
        <v>0</v>
      </c>
      <c r="AA58" s="58"/>
      <c r="AB58" s="60"/>
      <c r="AC58" s="61"/>
      <c r="AD58" s="61"/>
      <c r="AE58" s="62"/>
      <c r="AF58" s="8"/>
      <c r="AG58" s="8"/>
      <c r="AH58" s="8"/>
      <c r="AI58" s="8"/>
      <c r="AJ58" s="8"/>
    </row>
    <row r="59" spans="1:36" ht="25.5" customHeight="1" thickBot="1" x14ac:dyDescent="0.35">
      <c r="A59" s="301" t="s">
        <v>69</v>
      </c>
      <c r="B59" s="302"/>
      <c r="C59" s="302"/>
      <c r="D59" s="302"/>
      <c r="E59" s="302"/>
      <c r="F59" s="106">
        <f>F56+F58</f>
        <v>42</v>
      </c>
      <c r="G59" s="106">
        <f t="shared" ref="G59:Z59" si="24">G56+G58</f>
        <v>0</v>
      </c>
      <c r="H59" s="106">
        <f t="shared" si="24"/>
        <v>0</v>
      </c>
      <c r="I59" s="111">
        <f t="shared" si="24"/>
        <v>8.4</v>
      </c>
      <c r="J59" s="111">
        <f t="shared" si="24"/>
        <v>0</v>
      </c>
      <c r="K59" s="111">
        <f t="shared" si="24"/>
        <v>0</v>
      </c>
      <c r="L59" s="111">
        <f t="shared" si="24"/>
        <v>105</v>
      </c>
      <c r="M59" s="111">
        <f t="shared" si="24"/>
        <v>0</v>
      </c>
      <c r="N59" s="111">
        <f t="shared" si="24"/>
        <v>0</v>
      </c>
      <c r="O59" s="111">
        <f t="shared" si="24"/>
        <v>0</v>
      </c>
      <c r="P59" s="111">
        <f t="shared" si="24"/>
        <v>0</v>
      </c>
      <c r="Q59" s="111">
        <f t="shared" si="24"/>
        <v>0</v>
      </c>
      <c r="R59" s="111">
        <f t="shared" si="24"/>
        <v>0</v>
      </c>
      <c r="S59" s="111">
        <f t="shared" si="24"/>
        <v>0</v>
      </c>
      <c r="T59" s="106">
        <f t="shared" si="24"/>
        <v>378</v>
      </c>
      <c r="U59" s="106">
        <f t="shared" si="24"/>
        <v>0</v>
      </c>
      <c r="V59" s="106">
        <f t="shared" si="24"/>
        <v>0</v>
      </c>
      <c r="W59" s="106">
        <f t="shared" si="24"/>
        <v>0</v>
      </c>
      <c r="X59" s="106">
        <f t="shared" si="24"/>
        <v>0</v>
      </c>
      <c r="Y59" s="106">
        <f t="shared" si="24"/>
        <v>0</v>
      </c>
      <c r="Z59" s="106">
        <f t="shared" si="24"/>
        <v>0</v>
      </c>
      <c r="AA59" s="58"/>
      <c r="AB59" s="58"/>
      <c r="AC59" s="61"/>
      <c r="AD59" s="61"/>
      <c r="AE59" s="62"/>
      <c r="AF59" s="8"/>
      <c r="AG59" s="8"/>
      <c r="AH59" s="8"/>
      <c r="AI59" s="8"/>
      <c r="AJ59" s="8"/>
    </row>
    <row r="60" spans="1:36" ht="28.5" customHeight="1" thickBot="1" x14ac:dyDescent="0.35">
      <c r="A60" s="308" t="s">
        <v>70</v>
      </c>
      <c r="B60" s="309"/>
      <c r="C60" s="309"/>
      <c r="D60" s="309"/>
      <c r="E60" s="309"/>
      <c r="F60" s="112">
        <f>F59+F53</f>
        <v>84</v>
      </c>
      <c r="G60" s="112">
        <f t="shared" ref="G60:Z60" si="25">G59+G53</f>
        <v>0</v>
      </c>
      <c r="H60" s="112">
        <f t="shared" si="25"/>
        <v>0</v>
      </c>
      <c r="I60" s="113">
        <f t="shared" si="25"/>
        <v>16.8</v>
      </c>
      <c r="J60" s="113">
        <f t="shared" si="25"/>
        <v>0</v>
      </c>
      <c r="K60" s="113">
        <f t="shared" si="25"/>
        <v>0</v>
      </c>
      <c r="L60" s="113">
        <f t="shared" si="25"/>
        <v>210</v>
      </c>
      <c r="M60" s="113">
        <f t="shared" si="25"/>
        <v>0</v>
      </c>
      <c r="N60" s="113">
        <f t="shared" si="25"/>
        <v>0</v>
      </c>
      <c r="O60" s="113">
        <f t="shared" si="25"/>
        <v>0</v>
      </c>
      <c r="P60" s="113">
        <f t="shared" si="25"/>
        <v>0</v>
      </c>
      <c r="Q60" s="113">
        <f t="shared" si="25"/>
        <v>0</v>
      </c>
      <c r="R60" s="113">
        <f t="shared" si="25"/>
        <v>0</v>
      </c>
      <c r="S60" s="113">
        <f t="shared" si="25"/>
        <v>0</v>
      </c>
      <c r="T60" s="112">
        <f t="shared" si="25"/>
        <v>756</v>
      </c>
      <c r="U60" s="112">
        <f t="shared" si="25"/>
        <v>0</v>
      </c>
      <c r="V60" s="112">
        <f t="shared" si="25"/>
        <v>0</v>
      </c>
      <c r="W60" s="112">
        <f t="shared" si="25"/>
        <v>0</v>
      </c>
      <c r="X60" s="112">
        <f t="shared" si="25"/>
        <v>0</v>
      </c>
      <c r="Y60" s="112">
        <f t="shared" si="25"/>
        <v>0</v>
      </c>
      <c r="Z60" s="112">
        <f t="shared" si="25"/>
        <v>0</v>
      </c>
      <c r="AA60" s="86"/>
      <c r="AB60" s="86"/>
      <c r="AC60" s="86"/>
      <c r="AD60" s="86"/>
      <c r="AE60" s="87"/>
      <c r="AF60" s="8"/>
      <c r="AG60" s="8"/>
      <c r="AH60" s="8"/>
      <c r="AI60" s="8"/>
      <c r="AJ60" s="8"/>
    </row>
    <row r="61" spans="1:36" ht="15" customHeight="1" x14ac:dyDescent="0.3">
      <c r="A61" s="310" t="s">
        <v>75</v>
      </c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8"/>
      <c r="AG61" s="8"/>
      <c r="AH61" s="8"/>
      <c r="AI61" s="8"/>
      <c r="AJ61" s="8"/>
    </row>
    <row r="62" spans="1:36" ht="15" customHeight="1" thickBot="1" x14ac:dyDescent="0.35">
      <c r="A62" s="313"/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5"/>
    </row>
    <row r="63" spans="1:36" ht="30" customHeight="1" thickBot="1" x14ac:dyDescent="0.35">
      <c r="A63" s="251" t="s">
        <v>62</v>
      </c>
      <c r="B63" s="252"/>
      <c r="C63" s="252"/>
      <c r="D63" s="252"/>
      <c r="E63" s="252"/>
      <c r="F63" s="114">
        <v>1</v>
      </c>
      <c r="G63" s="115"/>
      <c r="H63" s="115"/>
      <c r="I63" s="116">
        <v>8.1000000000000003E-2</v>
      </c>
      <c r="J63" s="116"/>
      <c r="K63" s="116"/>
      <c r="L63" s="116"/>
      <c r="M63" s="116"/>
      <c r="N63" s="116"/>
      <c r="O63" s="116"/>
      <c r="P63" s="116">
        <v>5.1999999999999998E-2</v>
      </c>
      <c r="Q63" s="116"/>
      <c r="R63" s="116"/>
      <c r="S63" s="116"/>
      <c r="T63" s="116"/>
      <c r="U63" s="116"/>
      <c r="V63" s="116"/>
      <c r="W63" s="116"/>
      <c r="X63" s="116"/>
      <c r="Y63" s="116"/>
      <c r="Z63" s="116">
        <v>20</v>
      </c>
      <c r="AA63" s="117"/>
      <c r="AB63" s="118"/>
      <c r="AC63" s="119"/>
      <c r="AD63" s="119"/>
      <c r="AE63" s="120"/>
    </row>
    <row r="64" spans="1:36" ht="15" customHeight="1" thickBot="1" x14ac:dyDescent="0.35">
      <c r="A64" s="243" t="s">
        <v>63</v>
      </c>
      <c r="B64" s="244"/>
      <c r="C64" s="245"/>
      <c r="D64" s="246" t="s">
        <v>64</v>
      </c>
      <c r="E64" s="307"/>
      <c r="F64" s="121"/>
      <c r="G64" s="122"/>
      <c r="H64" s="122"/>
      <c r="I64" s="123"/>
      <c r="J64" s="123"/>
      <c r="K64" s="123"/>
      <c r="L64" s="123"/>
      <c r="M64" s="123"/>
      <c r="N64" s="123"/>
      <c r="O64" s="123"/>
      <c r="P64" s="123"/>
      <c r="Q64" s="123"/>
      <c r="R64" s="124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5"/>
      <c r="AD64" s="125"/>
      <c r="AE64" s="126"/>
    </row>
    <row r="65" spans="1:31" ht="32.25" customHeight="1" thickBot="1" x14ac:dyDescent="0.35">
      <c r="A65" s="294" t="s">
        <v>76</v>
      </c>
      <c r="B65" s="295"/>
      <c r="C65" s="296"/>
      <c r="D65" s="248"/>
      <c r="E65" s="249"/>
      <c r="F65" s="127">
        <f>ROUND(F63*$D$65,3)</f>
        <v>0</v>
      </c>
      <c r="G65" s="127">
        <f t="shared" ref="G65:Z65" si="26">ROUND(G63*$D$65,3)</f>
        <v>0</v>
      </c>
      <c r="H65" s="127"/>
      <c r="I65" s="128">
        <f t="shared" si="26"/>
        <v>0</v>
      </c>
      <c r="J65" s="128">
        <f t="shared" si="26"/>
        <v>0</v>
      </c>
      <c r="K65" s="128">
        <f t="shared" si="26"/>
        <v>0</v>
      </c>
      <c r="L65" s="128">
        <f t="shared" si="26"/>
        <v>0</v>
      </c>
      <c r="M65" s="128">
        <f t="shared" si="26"/>
        <v>0</v>
      </c>
      <c r="N65" s="128">
        <f>ROUND(N63*110*$D$65,3)</f>
        <v>0</v>
      </c>
      <c r="O65" s="128">
        <f>ROUND(O63*90*$D$65,3)</f>
        <v>0</v>
      </c>
      <c r="P65" s="128">
        <f>ROUND(P63*64*$D$65,3)</f>
        <v>0</v>
      </c>
      <c r="Q65" s="128">
        <f>ROUND(Q63*64*$D$65,3)</f>
        <v>0</v>
      </c>
      <c r="R65" s="128">
        <f>ROUND(R63*49*$D$65,3)</f>
        <v>0</v>
      </c>
      <c r="S65" s="128">
        <f>ROUND(S63*64*$D$65,3)</f>
        <v>0</v>
      </c>
      <c r="T65" s="127">
        <f t="shared" si="26"/>
        <v>0</v>
      </c>
      <c r="U65" s="127">
        <f t="shared" si="26"/>
        <v>0</v>
      </c>
      <c r="V65" s="127">
        <f t="shared" si="26"/>
        <v>0</v>
      </c>
      <c r="W65" s="127">
        <f t="shared" si="26"/>
        <v>0</v>
      </c>
      <c r="X65" s="127">
        <f t="shared" si="26"/>
        <v>0</v>
      </c>
      <c r="Y65" s="127"/>
      <c r="Z65" s="127">
        <f t="shared" si="26"/>
        <v>0</v>
      </c>
      <c r="AA65" s="91"/>
      <c r="AB65" s="92"/>
      <c r="AC65" s="93"/>
      <c r="AD65" s="93"/>
      <c r="AE65" s="94" t="s">
        <v>65</v>
      </c>
    </row>
    <row r="66" spans="1:31" ht="25.5" customHeight="1" thickBot="1" x14ac:dyDescent="0.35">
      <c r="A66" s="251" t="s">
        <v>62</v>
      </c>
      <c r="B66" s="252"/>
      <c r="C66" s="252"/>
      <c r="D66" s="252"/>
      <c r="E66" s="252"/>
      <c r="F66" s="114">
        <v>1</v>
      </c>
      <c r="G66" s="115"/>
      <c r="H66" s="115"/>
      <c r="I66" s="116">
        <v>8.1000000000000003E-2</v>
      </c>
      <c r="J66" s="116"/>
      <c r="K66" s="116"/>
      <c r="L66" s="116"/>
      <c r="M66" s="116"/>
      <c r="N66" s="116"/>
      <c r="O66" s="116"/>
      <c r="P66" s="116">
        <v>5.1999999999999998E-2</v>
      </c>
      <c r="Q66" s="116"/>
      <c r="R66" s="116">
        <v>0</v>
      </c>
      <c r="S66" s="116"/>
      <c r="T66" s="115"/>
      <c r="U66" s="115"/>
      <c r="V66" s="115"/>
      <c r="W66" s="115"/>
      <c r="X66" s="115"/>
      <c r="Y66" s="115"/>
      <c r="Z66" s="115"/>
      <c r="AA66" s="117"/>
      <c r="AB66" s="118"/>
      <c r="AC66" s="119"/>
      <c r="AD66" s="119"/>
      <c r="AE66" s="120"/>
    </row>
    <row r="67" spans="1:31" ht="22.5" customHeight="1" thickBot="1" x14ac:dyDescent="0.35">
      <c r="A67" s="304"/>
      <c r="B67" s="305"/>
      <c r="C67" s="306"/>
      <c r="D67" s="249"/>
      <c r="E67" s="249"/>
      <c r="F67" s="127">
        <f>ROUND(F66*$D$67,3)</f>
        <v>0</v>
      </c>
      <c r="G67" s="127">
        <f t="shared" ref="G67:Z67" si="27">ROUND(G66*$D$67,3)</f>
        <v>0</v>
      </c>
      <c r="H67" s="127"/>
      <c r="I67" s="128">
        <f t="shared" si="27"/>
        <v>0</v>
      </c>
      <c r="J67" s="128">
        <f>ROUND(J66*$D$67,3)</f>
        <v>0</v>
      </c>
      <c r="K67" s="127">
        <f t="shared" si="27"/>
        <v>0</v>
      </c>
      <c r="L67" s="127">
        <f t="shared" si="27"/>
        <v>0</v>
      </c>
      <c r="M67" s="128">
        <f>ROUND(M66*90*$D$67,3)</f>
        <v>0</v>
      </c>
      <c r="N67" s="127">
        <f t="shared" si="27"/>
        <v>0</v>
      </c>
      <c r="O67" s="128">
        <f>ROUND(O66*64*$D$67,3)</f>
        <v>0</v>
      </c>
      <c r="P67" s="128">
        <f>ROUND(P66*90*$D$67,3)</f>
        <v>0</v>
      </c>
      <c r="Q67" s="128">
        <f>ROUND(Q66*64*$D$67,3)</f>
        <v>0</v>
      </c>
      <c r="R67" s="129">
        <f>ROUND(R66*90*$D$67,3)</f>
        <v>0</v>
      </c>
      <c r="S67" s="127">
        <f t="shared" si="27"/>
        <v>0</v>
      </c>
      <c r="T67" s="127">
        <f t="shared" si="27"/>
        <v>0</v>
      </c>
      <c r="U67" s="127">
        <f t="shared" si="27"/>
        <v>0</v>
      </c>
      <c r="V67" s="127">
        <f t="shared" si="27"/>
        <v>0</v>
      </c>
      <c r="W67" s="127">
        <f t="shared" si="27"/>
        <v>0</v>
      </c>
      <c r="X67" s="127">
        <f t="shared" si="27"/>
        <v>0</v>
      </c>
      <c r="Y67" s="127"/>
      <c r="Z67" s="127">
        <f t="shared" si="27"/>
        <v>0</v>
      </c>
      <c r="AA67" s="58"/>
      <c r="AB67" s="60"/>
      <c r="AC67" s="61"/>
      <c r="AD67" s="61"/>
      <c r="AE67" s="62"/>
    </row>
    <row r="68" spans="1:31" ht="24.75" customHeight="1" thickBot="1" x14ac:dyDescent="0.35">
      <c r="A68" s="274" t="s">
        <v>67</v>
      </c>
      <c r="B68" s="275"/>
      <c r="C68" s="275"/>
      <c r="D68" s="275"/>
      <c r="E68" s="275"/>
      <c r="F68" s="130">
        <f>F65+F67</f>
        <v>0</v>
      </c>
      <c r="G68" s="131">
        <f t="shared" ref="G68:Z68" si="28">G65+G67</f>
        <v>0</v>
      </c>
      <c r="H68" s="131">
        <f t="shared" si="28"/>
        <v>0</v>
      </c>
      <c r="I68" s="131">
        <f t="shared" si="28"/>
        <v>0</v>
      </c>
      <c r="J68" s="131">
        <f t="shared" si="28"/>
        <v>0</v>
      </c>
      <c r="K68" s="131">
        <f t="shared" si="28"/>
        <v>0</v>
      </c>
      <c r="L68" s="131">
        <f t="shared" si="28"/>
        <v>0</v>
      </c>
      <c r="M68" s="131">
        <f t="shared" si="28"/>
        <v>0</v>
      </c>
      <c r="N68" s="131">
        <f t="shared" si="28"/>
        <v>0</v>
      </c>
      <c r="O68" s="131">
        <f t="shared" si="28"/>
        <v>0</v>
      </c>
      <c r="P68" s="131">
        <f t="shared" si="28"/>
        <v>0</v>
      </c>
      <c r="Q68" s="131">
        <f t="shared" si="28"/>
        <v>0</v>
      </c>
      <c r="R68" s="131">
        <f t="shared" si="28"/>
        <v>0</v>
      </c>
      <c r="S68" s="131">
        <f t="shared" si="28"/>
        <v>0</v>
      </c>
      <c r="T68" s="130">
        <f t="shared" si="28"/>
        <v>0</v>
      </c>
      <c r="U68" s="130">
        <f t="shared" si="28"/>
        <v>0</v>
      </c>
      <c r="V68" s="130">
        <f t="shared" si="28"/>
        <v>0</v>
      </c>
      <c r="W68" s="130">
        <f t="shared" si="28"/>
        <v>0</v>
      </c>
      <c r="X68" s="130">
        <f t="shared" si="28"/>
        <v>0</v>
      </c>
      <c r="Y68" s="130">
        <f t="shared" si="28"/>
        <v>0</v>
      </c>
      <c r="Z68" s="130">
        <f t="shared" si="28"/>
        <v>0</v>
      </c>
      <c r="AA68" s="83">
        <v>12.5</v>
      </c>
      <c r="AB68" s="85">
        <v>7</v>
      </c>
      <c r="AC68" s="86">
        <v>64</v>
      </c>
      <c r="AD68" s="86"/>
      <c r="AE68" s="87"/>
    </row>
    <row r="69" spans="1:31" ht="29.25" customHeight="1" thickBot="1" x14ac:dyDescent="0.35">
      <c r="A69" s="243" t="s">
        <v>62</v>
      </c>
      <c r="B69" s="244"/>
      <c r="C69" s="244"/>
      <c r="D69" s="244"/>
      <c r="E69" s="244"/>
      <c r="F69" s="132">
        <v>1</v>
      </c>
      <c r="G69" s="132"/>
      <c r="H69" s="132"/>
      <c r="I69" s="116">
        <v>8.1000000000000003E-2</v>
      </c>
      <c r="J69" s="133"/>
      <c r="K69" s="133"/>
      <c r="L69" s="133"/>
      <c r="M69" s="133"/>
      <c r="N69" s="133"/>
      <c r="O69" s="133"/>
      <c r="P69" s="133">
        <v>5.1999999999999998E-2</v>
      </c>
      <c r="Q69" s="133"/>
      <c r="R69" s="133"/>
      <c r="S69" s="133"/>
      <c r="T69" s="134"/>
      <c r="U69" s="134"/>
      <c r="V69" s="134"/>
      <c r="W69" s="134"/>
      <c r="X69" s="134"/>
      <c r="Y69" s="134"/>
      <c r="Z69" s="134">
        <v>22</v>
      </c>
      <c r="AA69" s="135"/>
      <c r="AB69" s="136"/>
      <c r="AC69" s="137"/>
      <c r="AD69" s="137"/>
      <c r="AE69" s="138"/>
    </row>
    <row r="70" spans="1:31" ht="34.5" customHeight="1" thickBot="1" x14ac:dyDescent="0.35">
      <c r="A70" s="243" t="s">
        <v>63</v>
      </c>
      <c r="B70" s="244"/>
      <c r="C70" s="245"/>
      <c r="D70" s="246" t="s">
        <v>68</v>
      </c>
      <c r="E70" s="307"/>
      <c r="F70" s="121"/>
      <c r="G70" s="139"/>
      <c r="H70" s="139"/>
      <c r="I70" s="140"/>
      <c r="J70" s="140"/>
      <c r="K70" s="140"/>
      <c r="L70" s="140"/>
      <c r="M70" s="140"/>
      <c r="N70" s="140"/>
      <c r="O70" s="140"/>
      <c r="P70" s="140"/>
      <c r="Q70" s="140"/>
      <c r="R70" s="124"/>
      <c r="S70" s="140"/>
      <c r="T70" s="139"/>
      <c r="U70" s="139"/>
      <c r="V70" s="139"/>
      <c r="W70" s="122"/>
      <c r="X70" s="122"/>
      <c r="Y70" s="122"/>
      <c r="Z70" s="122"/>
      <c r="AA70" s="123"/>
      <c r="AB70" s="123"/>
      <c r="AC70" s="125"/>
      <c r="AD70" s="125"/>
      <c r="AE70" s="126"/>
    </row>
    <row r="71" spans="1:31" ht="34.5" customHeight="1" thickBot="1" x14ac:dyDescent="0.35">
      <c r="A71" s="304" t="s">
        <v>77</v>
      </c>
      <c r="B71" s="305"/>
      <c r="C71" s="306"/>
      <c r="D71" s="248"/>
      <c r="E71" s="249"/>
      <c r="F71" s="127">
        <f>ROUND(F69*$D$71,3)</f>
        <v>0</v>
      </c>
      <c r="G71" s="127">
        <f t="shared" ref="G71:Z71" si="29">ROUND(G69*$D$71,3)</f>
        <v>0</v>
      </c>
      <c r="H71" s="127"/>
      <c r="I71" s="128">
        <f t="shared" si="29"/>
        <v>0</v>
      </c>
      <c r="J71" s="128">
        <f t="shared" si="29"/>
        <v>0</v>
      </c>
      <c r="K71" s="128">
        <f t="shared" si="29"/>
        <v>0</v>
      </c>
      <c r="L71" s="128">
        <f t="shared" si="29"/>
        <v>0</v>
      </c>
      <c r="M71" s="128">
        <f t="shared" si="29"/>
        <v>0</v>
      </c>
      <c r="N71" s="128">
        <f>ROUND(N69*90*$D$71,3)</f>
        <v>0</v>
      </c>
      <c r="O71" s="128">
        <f>ROUND(O69*90*$D$71,3)</f>
        <v>0</v>
      </c>
      <c r="P71" s="128">
        <f>ROUND(P69*90*$D$71,3)</f>
        <v>0</v>
      </c>
      <c r="Q71" s="128">
        <f>ROUND(Q69*64*$D$71,3)</f>
        <v>0</v>
      </c>
      <c r="R71" s="128">
        <f>ROUND(R69*96*$D$71,3)</f>
        <v>0</v>
      </c>
      <c r="S71" s="128">
        <f>ROUND(S69*96*$D$71,3)</f>
        <v>0</v>
      </c>
      <c r="T71" s="127">
        <f t="shared" si="29"/>
        <v>0</v>
      </c>
      <c r="U71" s="127">
        <f t="shared" si="29"/>
        <v>0</v>
      </c>
      <c r="V71" s="127">
        <f t="shared" si="29"/>
        <v>0</v>
      </c>
      <c r="W71" s="127">
        <f t="shared" si="29"/>
        <v>0</v>
      </c>
      <c r="X71" s="127">
        <f t="shared" si="29"/>
        <v>0</v>
      </c>
      <c r="Y71" s="127"/>
      <c r="Z71" s="127">
        <f t="shared" si="29"/>
        <v>0</v>
      </c>
      <c r="AA71" s="91"/>
      <c r="AB71" s="92"/>
      <c r="AC71" s="93"/>
      <c r="AD71" s="93"/>
      <c r="AE71" s="94"/>
    </row>
    <row r="72" spans="1:31" ht="29.25" customHeight="1" thickBot="1" x14ac:dyDescent="0.35">
      <c r="A72" s="243" t="s">
        <v>62</v>
      </c>
      <c r="B72" s="244"/>
      <c r="C72" s="244"/>
      <c r="D72" s="244"/>
      <c r="E72" s="244"/>
      <c r="F72" s="132">
        <v>1</v>
      </c>
      <c r="G72" s="132"/>
      <c r="H72" s="132"/>
      <c r="I72" s="116">
        <v>8.1000000000000003E-2</v>
      </c>
      <c r="J72" s="133"/>
      <c r="K72" s="133"/>
      <c r="L72" s="133"/>
      <c r="M72" s="133"/>
      <c r="N72" s="133"/>
      <c r="O72" s="133"/>
      <c r="P72" s="133">
        <v>5.1999999999999998E-2</v>
      </c>
      <c r="Q72" s="133"/>
      <c r="R72" s="133"/>
      <c r="S72" s="133"/>
      <c r="T72" s="134"/>
      <c r="U72" s="134"/>
      <c r="V72" s="134"/>
      <c r="W72" s="134"/>
      <c r="X72" s="134"/>
      <c r="Y72" s="134"/>
      <c r="Z72" s="134"/>
      <c r="AA72" s="135"/>
      <c r="AB72" s="136"/>
      <c r="AC72" s="137"/>
      <c r="AD72" s="137"/>
      <c r="AE72" s="138"/>
    </row>
    <row r="73" spans="1:31" ht="30" customHeight="1" thickBot="1" x14ac:dyDescent="0.35">
      <c r="A73" s="294"/>
      <c r="B73" s="295"/>
      <c r="C73" s="296"/>
      <c r="D73" s="248"/>
      <c r="E73" s="249"/>
      <c r="F73" s="127">
        <f>ROUND(F72*$D$73,3)</f>
        <v>0</v>
      </c>
      <c r="G73" s="127">
        <f t="shared" ref="G73:Z73" si="30">ROUND(G72*$D$73,3)</f>
        <v>0</v>
      </c>
      <c r="H73" s="127"/>
      <c r="I73" s="128">
        <f t="shared" si="30"/>
        <v>0</v>
      </c>
      <c r="J73" s="128">
        <f t="shared" si="30"/>
        <v>0</v>
      </c>
      <c r="K73" s="128">
        <f t="shared" si="30"/>
        <v>0</v>
      </c>
      <c r="L73" s="128">
        <f t="shared" si="30"/>
        <v>0</v>
      </c>
      <c r="M73" s="128">
        <f>ROUND(M72*$D$73,3)*90</f>
        <v>0</v>
      </c>
      <c r="N73" s="128">
        <f t="shared" si="30"/>
        <v>0</v>
      </c>
      <c r="O73" s="128">
        <f>ROUND(O72*90*$D$73,3)</f>
        <v>0</v>
      </c>
      <c r="P73" s="128">
        <f>ROUND(P72*$D$73,3)*96</f>
        <v>0</v>
      </c>
      <c r="Q73" s="128">
        <f>ROUND(Q72*$D$73,3)*80</f>
        <v>0</v>
      </c>
      <c r="R73" s="128">
        <f>ROUND(R72*$D$73,3)*96</f>
        <v>0</v>
      </c>
      <c r="S73" s="128">
        <f>ROUND(S72*$D$73,3)*64</f>
        <v>0</v>
      </c>
      <c r="T73" s="127">
        <f t="shared" si="30"/>
        <v>0</v>
      </c>
      <c r="U73" s="127">
        <f t="shared" si="30"/>
        <v>0</v>
      </c>
      <c r="V73" s="127">
        <f t="shared" si="30"/>
        <v>0</v>
      </c>
      <c r="W73" s="127">
        <f t="shared" si="30"/>
        <v>0</v>
      </c>
      <c r="X73" s="127">
        <f t="shared" si="30"/>
        <v>0</v>
      </c>
      <c r="Y73" s="127"/>
      <c r="Z73" s="127">
        <f t="shared" si="30"/>
        <v>0</v>
      </c>
      <c r="AA73" s="58"/>
      <c r="AB73" s="60"/>
      <c r="AC73" s="61"/>
      <c r="AD73" s="61"/>
      <c r="AE73" s="62"/>
    </row>
    <row r="74" spans="1:31" ht="29.25" customHeight="1" thickBot="1" x14ac:dyDescent="0.35">
      <c r="A74" s="274" t="s">
        <v>67</v>
      </c>
      <c r="B74" s="275"/>
      <c r="C74" s="275"/>
      <c r="D74" s="275"/>
      <c r="E74" s="275"/>
      <c r="F74" s="141">
        <f>F71+F73</f>
        <v>0</v>
      </c>
      <c r="G74" s="141">
        <f t="shared" ref="G74:AA74" si="31">G71+G73</f>
        <v>0</v>
      </c>
      <c r="H74" s="141">
        <f t="shared" si="31"/>
        <v>0</v>
      </c>
      <c r="I74" s="142">
        <f t="shared" si="31"/>
        <v>0</v>
      </c>
      <c r="J74" s="142">
        <f t="shared" si="31"/>
        <v>0</v>
      </c>
      <c r="K74" s="142">
        <f t="shared" si="31"/>
        <v>0</v>
      </c>
      <c r="L74" s="142">
        <f t="shared" si="31"/>
        <v>0</v>
      </c>
      <c r="M74" s="142">
        <f t="shared" si="31"/>
        <v>0</v>
      </c>
      <c r="N74" s="142">
        <f t="shared" si="31"/>
        <v>0</v>
      </c>
      <c r="O74" s="142">
        <f t="shared" si="31"/>
        <v>0</v>
      </c>
      <c r="P74" s="142">
        <f t="shared" si="31"/>
        <v>0</v>
      </c>
      <c r="Q74" s="142">
        <f t="shared" si="31"/>
        <v>0</v>
      </c>
      <c r="R74" s="142">
        <f t="shared" si="31"/>
        <v>0</v>
      </c>
      <c r="S74" s="142">
        <f t="shared" si="31"/>
        <v>0</v>
      </c>
      <c r="T74" s="141">
        <f t="shared" si="31"/>
        <v>0</v>
      </c>
      <c r="U74" s="141">
        <f t="shared" si="31"/>
        <v>0</v>
      </c>
      <c r="V74" s="141">
        <f t="shared" si="31"/>
        <v>0</v>
      </c>
      <c r="W74" s="141">
        <f t="shared" si="31"/>
        <v>0</v>
      </c>
      <c r="X74" s="141">
        <f t="shared" si="31"/>
        <v>0</v>
      </c>
      <c r="Y74" s="141">
        <f t="shared" si="31"/>
        <v>0</v>
      </c>
      <c r="Z74" s="141">
        <f t="shared" si="31"/>
        <v>0</v>
      </c>
      <c r="AA74" s="105">
        <f t="shared" si="31"/>
        <v>0</v>
      </c>
      <c r="AB74" s="58">
        <v>9</v>
      </c>
      <c r="AC74" s="61">
        <v>70</v>
      </c>
      <c r="AD74" s="61"/>
      <c r="AE74" s="62"/>
    </row>
    <row r="75" spans="1:31" ht="35.25" customHeight="1" thickBot="1" x14ac:dyDescent="0.35">
      <c r="A75" s="276" t="s">
        <v>78</v>
      </c>
      <c r="B75" s="277"/>
      <c r="C75" s="277"/>
      <c r="D75" s="277"/>
      <c r="E75" s="277"/>
      <c r="F75" s="143">
        <f>F68+F74</f>
        <v>0</v>
      </c>
      <c r="G75" s="143">
        <f t="shared" ref="G75:Z75" si="32">G68+G74</f>
        <v>0</v>
      </c>
      <c r="H75" s="143">
        <f t="shared" si="32"/>
        <v>0</v>
      </c>
      <c r="I75" s="144">
        <f t="shared" si="32"/>
        <v>0</v>
      </c>
      <c r="J75" s="144">
        <f t="shared" si="32"/>
        <v>0</v>
      </c>
      <c r="K75" s="144">
        <f>K68+K74</f>
        <v>0</v>
      </c>
      <c r="L75" s="144">
        <f>L68+L74</f>
        <v>0</v>
      </c>
      <c r="M75" s="144">
        <f t="shared" si="32"/>
        <v>0</v>
      </c>
      <c r="N75" s="144">
        <f t="shared" si="32"/>
        <v>0</v>
      </c>
      <c r="O75" s="144">
        <f t="shared" si="32"/>
        <v>0</v>
      </c>
      <c r="P75" s="144">
        <f t="shared" si="32"/>
        <v>0</v>
      </c>
      <c r="Q75" s="144">
        <f t="shared" si="32"/>
        <v>0</v>
      </c>
      <c r="R75" s="144">
        <f t="shared" si="32"/>
        <v>0</v>
      </c>
      <c r="S75" s="144">
        <f t="shared" si="32"/>
        <v>0</v>
      </c>
      <c r="T75" s="143">
        <f>T68+T74</f>
        <v>0</v>
      </c>
      <c r="U75" s="143">
        <f>U68+U74</f>
        <v>0</v>
      </c>
      <c r="V75" s="143">
        <f t="shared" si="32"/>
        <v>0</v>
      </c>
      <c r="W75" s="143">
        <f t="shared" si="32"/>
        <v>0</v>
      </c>
      <c r="X75" s="143">
        <f t="shared" si="32"/>
        <v>0</v>
      </c>
      <c r="Y75" s="143">
        <f t="shared" si="32"/>
        <v>0</v>
      </c>
      <c r="Z75" s="143">
        <f t="shared" si="32"/>
        <v>0</v>
      </c>
      <c r="AA75" s="86">
        <f>AA74+AA68</f>
        <v>12.5</v>
      </c>
      <c r="AB75" s="86">
        <f>AB74+AB68</f>
        <v>16</v>
      </c>
      <c r="AC75" s="86">
        <f>AC74+AC68</f>
        <v>134</v>
      </c>
      <c r="AD75" s="86"/>
      <c r="AE75" s="87"/>
    </row>
    <row r="76" spans="1:31" s="150" customFormat="1" ht="35.25" customHeight="1" thickBot="1" x14ac:dyDescent="0.35">
      <c r="A76" s="316" t="s">
        <v>79</v>
      </c>
      <c r="B76" s="317"/>
      <c r="C76" s="317"/>
      <c r="D76" s="317"/>
      <c r="E76" s="317"/>
      <c r="F76" s="145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>
        <v>2</v>
      </c>
      <c r="U76" s="146"/>
      <c r="V76" s="146"/>
      <c r="W76" s="146"/>
      <c r="X76" s="146"/>
      <c r="Y76" s="146"/>
      <c r="Z76" s="146"/>
      <c r="AA76" s="147"/>
      <c r="AB76" s="148"/>
      <c r="AC76" s="148"/>
      <c r="AD76" s="149"/>
      <c r="AE76" s="149"/>
    </row>
    <row r="77" spans="1:31" ht="21" x14ac:dyDescent="0.3">
      <c r="A77" s="318" t="s">
        <v>80</v>
      </c>
      <c r="B77" s="319"/>
      <c r="C77" s="319"/>
      <c r="D77" s="319"/>
      <c r="E77" s="319"/>
      <c r="F77" s="151" t="s">
        <v>81</v>
      </c>
      <c r="G77" s="152">
        <f>ROUND(T76*0.61,2)+X76*0.54+Y76*0.61</f>
        <v>1.22</v>
      </c>
      <c r="H77" s="153"/>
      <c r="I77" s="154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1:31" ht="21.75" customHeight="1" thickBot="1" x14ac:dyDescent="0.35">
      <c r="A78" s="320" t="s">
        <v>82</v>
      </c>
      <c r="B78" s="321"/>
      <c r="C78" s="321"/>
      <c r="D78" s="321"/>
      <c r="E78" s="321"/>
      <c r="F78" s="156" t="s">
        <v>81</v>
      </c>
      <c r="G78" s="157">
        <f>K76+N76+O76+P76+Q76+R76+S76+M76+L76+J76+I76</f>
        <v>0</v>
      </c>
      <c r="H78" s="158"/>
      <c r="I78" s="159"/>
      <c r="J78" s="160"/>
      <c r="K78" s="160"/>
      <c r="L78" s="160"/>
      <c r="M78" s="160"/>
      <c r="N78" s="160"/>
      <c r="O78" s="160"/>
      <c r="P78" s="160"/>
      <c r="Q78" s="322" t="s">
        <v>83</v>
      </c>
      <c r="R78" s="322"/>
      <c r="S78" s="322"/>
      <c r="T78" s="322"/>
      <c r="U78" s="322"/>
      <c r="V78" s="322"/>
      <c r="W78" s="322"/>
      <c r="X78" s="322"/>
      <c r="Y78" s="322"/>
      <c r="Z78" s="322"/>
      <c r="AA78" s="160"/>
    </row>
  </sheetData>
  <mergeCells count="124">
    <mergeCell ref="A75:E75"/>
    <mergeCell ref="A76:E76"/>
    <mergeCell ref="A77:E77"/>
    <mergeCell ref="A78:E78"/>
    <mergeCell ref="Q78:Z78"/>
    <mergeCell ref="A71:C71"/>
    <mergeCell ref="D71:E71"/>
    <mergeCell ref="A72:E72"/>
    <mergeCell ref="A73:C73"/>
    <mergeCell ref="D73:E73"/>
    <mergeCell ref="A74:E74"/>
    <mergeCell ref="A66:E66"/>
    <mergeCell ref="A67:C67"/>
    <mergeCell ref="D67:E67"/>
    <mergeCell ref="A68:E68"/>
    <mergeCell ref="A69:E69"/>
    <mergeCell ref="A70:C70"/>
    <mergeCell ref="D70:E70"/>
    <mergeCell ref="A60:E60"/>
    <mergeCell ref="A61:AE62"/>
    <mergeCell ref="A63:E63"/>
    <mergeCell ref="A64:C64"/>
    <mergeCell ref="D64:E64"/>
    <mergeCell ref="A65:C65"/>
    <mergeCell ref="D65:E65"/>
    <mergeCell ref="A56:C56"/>
    <mergeCell ref="D56:E56"/>
    <mergeCell ref="A57:E57"/>
    <mergeCell ref="A58:C58"/>
    <mergeCell ref="D58:E58"/>
    <mergeCell ref="A59:E59"/>
    <mergeCell ref="A51:E51"/>
    <mergeCell ref="A52:C52"/>
    <mergeCell ref="D52:E52"/>
    <mergeCell ref="A53:E53"/>
    <mergeCell ref="A54:E54"/>
    <mergeCell ref="A55:C55"/>
    <mergeCell ref="D55:E55"/>
    <mergeCell ref="A45:E45"/>
    <mergeCell ref="A46:AE47"/>
    <mergeCell ref="A48:E48"/>
    <mergeCell ref="A49:C49"/>
    <mergeCell ref="D49:E49"/>
    <mergeCell ref="A50:C50"/>
    <mergeCell ref="D50:E50"/>
    <mergeCell ref="A41:C41"/>
    <mergeCell ref="D41:E41"/>
    <mergeCell ref="A42:E42"/>
    <mergeCell ref="A43:C43"/>
    <mergeCell ref="D43:E43"/>
    <mergeCell ref="A44:E44"/>
    <mergeCell ref="A37:C37"/>
    <mergeCell ref="D37:E37"/>
    <mergeCell ref="A38:E38"/>
    <mergeCell ref="A39:E39"/>
    <mergeCell ref="A40:C40"/>
    <mergeCell ref="D40:E40"/>
    <mergeCell ref="A33:E33"/>
    <mergeCell ref="A34:C34"/>
    <mergeCell ref="D34:E34"/>
    <mergeCell ref="A35:C35"/>
    <mergeCell ref="D35:E35"/>
    <mergeCell ref="A36:E36"/>
    <mergeCell ref="A27:E27"/>
    <mergeCell ref="A28:C28"/>
    <mergeCell ref="D28:E28"/>
    <mergeCell ref="A29:E29"/>
    <mergeCell ref="A30:E30"/>
    <mergeCell ref="A31:AE32"/>
    <mergeCell ref="A23:E23"/>
    <mergeCell ref="A24:E24"/>
    <mergeCell ref="A25:C25"/>
    <mergeCell ref="D25:E25"/>
    <mergeCell ref="A26:C26"/>
    <mergeCell ref="D26:E26"/>
    <mergeCell ref="A19:C19"/>
    <mergeCell ref="D19:E19"/>
    <mergeCell ref="A20:C20"/>
    <mergeCell ref="D20:E20"/>
    <mergeCell ref="A21:E21"/>
    <mergeCell ref="A22:C22"/>
    <mergeCell ref="D22:E22"/>
    <mergeCell ref="A12:E12"/>
    <mergeCell ref="A13:E13"/>
    <mergeCell ref="A14:E14"/>
    <mergeCell ref="A15:E15"/>
    <mergeCell ref="A16:AE17"/>
    <mergeCell ref="A18:E18"/>
    <mergeCell ref="AB6:AB9"/>
    <mergeCell ref="AC6:AC9"/>
    <mergeCell ref="AD6:AD9"/>
    <mergeCell ref="AE6:AE9"/>
    <mergeCell ref="A10:E10"/>
    <mergeCell ref="A11:E11"/>
    <mergeCell ref="V6:V9"/>
    <mergeCell ref="W6:W9"/>
    <mergeCell ref="X6:X9"/>
    <mergeCell ref="Y6:Y9"/>
    <mergeCell ref="Z6:Z9"/>
    <mergeCell ref="AA6:AA9"/>
    <mergeCell ref="P6:P9"/>
    <mergeCell ref="Q6:Q9"/>
    <mergeCell ref="R6:R9"/>
    <mergeCell ref="S6:S9"/>
    <mergeCell ref="T6:T9"/>
    <mergeCell ref="U6:U9"/>
    <mergeCell ref="J6:J9"/>
    <mergeCell ref="K6:K9"/>
    <mergeCell ref="L6:L9"/>
    <mergeCell ref="M6:M9"/>
    <mergeCell ref="N6:N9"/>
    <mergeCell ref="O6:O9"/>
    <mergeCell ref="A5:E5"/>
    <mergeCell ref="A6:E9"/>
    <mergeCell ref="F6:F9"/>
    <mergeCell ref="G6:G9"/>
    <mergeCell ref="H6:H9"/>
    <mergeCell ref="I6:I9"/>
    <mergeCell ref="A1:F1"/>
    <mergeCell ref="W1:Z1"/>
    <mergeCell ref="E2:T2"/>
    <mergeCell ref="W2:X2"/>
    <mergeCell ref="A3:C3"/>
    <mergeCell ref="X3:Z3"/>
  </mergeCells>
  <pageMargins left="0.7" right="0.7" top="0.75" bottom="0.75" header="0.3" footer="0.3"/>
  <pageSetup paperSize="9"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AJ78"/>
  <sheetViews>
    <sheetView view="pageBreakPreview" zoomScale="60" zoomScaleNormal="55" workbookViewId="0">
      <selection activeCell="S66" sqref="S66"/>
    </sheetView>
  </sheetViews>
  <sheetFormatPr defaultColWidth="9.109375" defaultRowHeight="15.6" x14ac:dyDescent="0.3"/>
  <cols>
    <col min="1" max="1" width="7.109375" style="2" customWidth="1"/>
    <col min="2" max="2" width="6" style="2" customWidth="1"/>
    <col min="3" max="3" width="15.6640625" style="2" customWidth="1"/>
    <col min="4" max="4" width="4.109375" style="2" customWidth="1"/>
    <col min="5" max="5" width="6.44140625" style="2" customWidth="1"/>
    <col min="6" max="6" width="12.88671875" style="1" customWidth="1"/>
    <col min="7" max="7" width="11.5546875" style="1" customWidth="1"/>
    <col min="8" max="8" width="12.6640625" style="1" customWidth="1"/>
    <col min="9" max="9" width="14.44140625" style="1" customWidth="1"/>
    <col min="10" max="10" width="15.5546875" style="1" customWidth="1"/>
    <col min="11" max="11" width="16" style="1" customWidth="1"/>
    <col min="12" max="12" width="18" style="1" customWidth="1"/>
    <col min="13" max="13" width="14.33203125" style="1" customWidth="1"/>
    <col min="14" max="14" width="13.88671875" style="1" customWidth="1"/>
    <col min="15" max="15" width="16.109375" style="1" customWidth="1"/>
    <col min="16" max="16" width="15.88671875" style="1" customWidth="1"/>
    <col min="17" max="17" width="10.44140625" style="1" customWidth="1"/>
    <col min="18" max="18" width="12.6640625" style="1" customWidth="1"/>
    <col min="19" max="19" width="13.44140625" style="1" customWidth="1"/>
    <col min="20" max="20" width="14.5546875" style="1" customWidth="1"/>
    <col min="21" max="21" width="10.44140625" style="1" customWidth="1"/>
    <col min="22" max="22" width="13.33203125" style="1" customWidth="1"/>
    <col min="23" max="23" width="13" style="1" customWidth="1"/>
    <col min="24" max="24" width="14.5546875" style="1" customWidth="1"/>
    <col min="25" max="25" width="13" style="1" customWidth="1"/>
    <col min="26" max="26" width="12.5546875" style="1" customWidth="1"/>
    <col min="27" max="28" width="11.5546875" style="1" customWidth="1"/>
    <col min="29" max="29" width="13.109375" style="1" customWidth="1"/>
    <col min="30" max="30" width="12.109375" style="1" customWidth="1"/>
    <col min="31" max="31" width="12.33203125" style="1" customWidth="1"/>
    <col min="32" max="16384" width="9.109375" style="1"/>
  </cols>
  <sheetData>
    <row r="1" spans="1:32" ht="14.4" x14ac:dyDescent="0.3">
      <c r="A1" s="205" t="s">
        <v>0</v>
      </c>
      <c r="B1" s="205"/>
      <c r="C1" s="205"/>
      <c r="D1" s="205"/>
      <c r="E1" s="205"/>
      <c r="F1" s="205"/>
      <c r="W1" s="206" t="s">
        <v>1</v>
      </c>
      <c r="X1" s="206"/>
      <c r="Y1" s="206"/>
      <c r="Z1" s="206"/>
    </row>
    <row r="2" spans="1:32" ht="30.75" customHeight="1" thickBot="1" x14ac:dyDescent="0.35">
      <c r="E2" s="207" t="s">
        <v>2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163"/>
      <c r="W2" s="206" t="s">
        <v>3</v>
      </c>
      <c r="X2" s="206"/>
      <c r="Y2" s="162"/>
      <c r="Z2" s="5"/>
    </row>
    <row r="3" spans="1:32" ht="23.25" customHeight="1" thickBot="1" x14ac:dyDescent="0.35">
      <c r="A3" s="208" t="s">
        <v>4</v>
      </c>
      <c r="B3" s="209"/>
      <c r="C3" s="210"/>
      <c r="D3" s="161"/>
      <c r="E3" s="161"/>
      <c r="F3" s="7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9"/>
      <c r="X3" s="211" t="s">
        <v>5</v>
      </c>
      <c r="Y3" s="211"/>
      <c r="Z3" s="211"/>
      <c r="AA3" s="7"/>
      <c r="AB3" s="8"/>
      <c r="AC3" s="8"/>
      <c r="AD3" s="8"/>
      <c r="AE3" s="8"/>
    </row>
    <row r="4" spans="1:32" ht="25.5" customHeight="1" thickBot="1" x14ac:dyDescent="0.35">
      <c r="A4" s="10" t="s">
        <v>84</v>
      </c>
      <c r="B4" s="11" t="s">
        <v>85</v>
      </c>
      <c r="C4" s="12">
        <v>2019</v>
      </c>
      <c r="D4" s="161"/>
      <c r="E4" s="161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"/>
      <c r="AD4" s="8"/>
      <c r="AE4" s="8"/>
    </row>
    <row r="5" spans="1:32" s="21" customFormat="1" ht="39.75" customHeight="1" thickBot="1" x14ac:dyDescent="0.35">
      <c r="A5" s="182"/>
      <c r="B5" s="183"/>
      <c r="C5" s="183"/>
      <c r="D5" s="183"/>
      <c r="E5" s="184"/>
      <c r="F5" s="13" t="s">
        <v>8</v>
      </c>
      <c r="G5" s="14" t="s">
        <v>9</v>
      </c>
      <c r="H5" s="15" t="s">
        <v>10</v>
      </c>
      <c r="I5" s="14" t="s">
        <v>11</v>
      </c>
      <c r="J5" s="14" t="s">
        <v>12</v>
      </c>
      <c r="K5" s="14" t="s">
        <v>13</v>
      </c>
      <c r="L5" s="16" t="s">
        <v>14</v>
      </c>
      <c r="M5" s="17" t="s">
        <v>15</v>
      </c>
      <c r="N5" s="14" t="s">
        <v>16</v>
      </c>
      <c r="O5" s="14" t="s">
        <v>17</v>
      </c>
      <c r="P5" s="14" t="s">
        <v>18</v>
      </c>
      <c r="Q5" s="15"/>
      <c r="R5" s="15" t="s">
        <v>19</v>
      </c>
      <c r="S5" s="18" t="s">
        <v>20</v>
      </c>
      <c r="T5" s="14" t="s">
        <v>21</v>
      </c>
      <c r="U5" s="15"/>
      <c r="V5" s="14" t="s">
        <v>22</v>
      </c>
      <c r="W5" s="14" t="s">
        <v>23</v>
      </c>
      <c r="X5" s="14" t="s">
        <v>24</v>
      </c>
      <c r="Y5" s="14" t="s">
        <v>25</v>
      </c>
      <c r="Z5" s="14" t="s">
        <v>26</v>
      </c>
      <c r="AA5" s="14"/>
      <c r="AB5" s="19"/>
      <c r="AC5" s="14"/>
      <c r="AD5" s="14"/>
      <c r="AE5" s="20"/>
    </row>
    <row r="6" spans="1:32" s="22" customFormat="1" ht="21" customHeight="1" x14ac:dyDescent="0.3">
      <c r="A6" s="185"/>
      <c r="B6" s="186"/>
      <c r="C6" s="186"/>
      <c r="D6" s="186"/>
      <c r="E6" s="187"/>
      <c r="F6" s="194" t="s">
        <v>31</v>
      </c>
      <c r="G6" s="197" t="s">
        <v>32</v>
      </c>
      <c r="H6" s="199" t="s">
        <v>33</v>
      </c>
      <c r="I6" s="202" t="s">
        <v>34</v>
      </c>
      <c r="J6" s="233" t="s">
        <v>35</v>
      </c>
      <c r="K6" s="236" t="s">
        <v>36</v>
      </c>
      <c r="L6" s="239" t="s">
        <v>37</v>
      </c>
      <c r="M6" s="239" t="s">
        <v>38</v>
      </c>
      <c r="N6" s="240" t="s">
        <v>39</v>
      </c>
      <c r="O6" s="228" t="s">
        <v>40</v>
      </c>
      <c r="P6" s="228" t="s">
        <v>41</v>
      </c>
      <c r="Q6" s="230"/>
      <c r="R6" s="230" t="s">
        <v>42</v>
      </c>
      <c r="S6" s="203" t="s">
        <v>43</v>
      </c>
      <c r="T6" s="225" t="s">
        <v>44</v>
      </c>
      <c r="U6" s="227"/>
      <c r="V6" s="225" t="s">
        <v>45</v>
      </c>
      <c r="W6" s="225" t="s">
        <v>46</v>
      </c>
      <c r="X6" s="225" t="s">
        <v>47</v>
      </c>
      <c r="Y6" s="227" t="s">
        <v>48</v>
      </c>
      <c r="Z6" s="225" t="s">
        <v>49</v>
      </c>
      <c r="AA6" s="215"/>
      <c r="AB6" s="212"/>
      <c r="AC6" s="215"/>
      <c r="AD6" s="215"/>
      <c r="AE6" s="218"/>
    </row>
    <row r="7" spans="1:32" s="22" customFormat="1" ht="21" customHeight="1" x14ac:dyDescent="0.3">
      <c r="A7" s="188"/>
      <c r="B7" s="189"/>
      <c r="C7" s="189"/>
      <c r="D7" s="189"/>
      <c r="E7" s="190"/>
      <c r="F7" s="195"/>
      <c r="G7" s="197"/>
      <c r="H7" s="200"/>
      <c r="I7" s="203"/>
      <c r="J7" s="234"/>
      <c r="K7" s="237"/>
      <c r="L7" s="239"/>
      <c r="M7" s="239"/>
      <c r="N7" s="241"/>
      <c r="O7" s="228"/>
      <c r="P7" s="228"/>
      <c r="Q7" s="231"/>
      <c r="R7" s="231"/>
      <c r="S7" s="203"/>
      <c r="T7" s="225"/>
      <c r="U7" s="225"/>
      <c r="V7" s="225"/>
      <c r="W7" s="225"/>
      <c r="X7" s="225"/>
      <c r="Y7" s="225"/>
      <c r="Z7" s="225"/>
      <c r="AA7" s="216"/>
      <c r="AB7" s="213"/>
      <c r="AC7" s="216"/>
      <c r="AD7" s="216"/>
      <c r="AE7" s="219"/>
    </row>
    <row r="8" spans="1:32" s="22" customFormat="1" ht="15" customHeight="1" x14ac:dyDescent="0.3">
      <c r="A8" s="188"/>
      <c r="B8" s="189"/>
      <c r="C8" s="189"/>
      <c r="D8" s="189"/>
      <c r="E8" s="190"/>
      <c r="F8" s="195"/>
      <c r="G8" s="197"/>
      <c r="H8" s="200"/>
      <c r="I8" s="203"/>
      <c r="J8" s="234"/>
      <c r="K8" s="237"/>
      <c r="L8" s="239"/>
      <c r="M8" s="239"/>
      <c r="N8" s="241"/>
      <c r="O8" s="228"/>
      <c r="P8" s="228"/>
      <c r="Q8" s="231"/>
      <c r="R8" s="231"/>
      <c r="S8" s="203"/>
      <c r="T8" s="225"/>
      <c r="U8" s="225"/>
      <c r="V8" s="225"/>
      <c r="W8" s="225"/>
      <c r="X8" s="225"/>
      <c r="Y8" s="225"/>
      <c r="Z8" s="225"/>
      <c r="AA8" s="216"/>
      <c r="AB8" s="213"/>
      <c r="AC8" s="216"/>
      <c r="AD8" s="216"/>
      <c r="AE8" s="219"/>
    </row>
    <row r="9" spans="1:32" s="22" customFormat="1" ht="72" customHeight="1" thickBot="1" x14ac:dyDescent="0.35">
      <c r="A9" s="191"/>
      <c r="B9" s="192"/>
      <c r="C9" s="192"/>
      <c r="D9" s="192"/>
      <c r="E9" s="193"/>
      <c r="F9" s="196"/>
      <c r="G9" s="198"/>
      <c r="H9" s="201"/>
      <c r="I9" s="204"/>
      <c r="J9" s="235"/>
      <c r="K9" s="238"/>
      <c r="L9" s="239"/>
      <c r="M9" s="239"/>
      <c r="N9" s="242"/>
      <c r="O9" s="229"/>
      <c r="P9" s="229"/>
      <c r="Q9" s="232"/>
      <c r="R9" s="232"/>
      <c r="S9" s="203"/>
      <c r="T9" s="226"/>
      <c r="U9" s="226"/>
      <c r="V9" s="226"/>
      <c r="W9" s="226"/>
      <c r="X9" s="226"/>
      <c r="Y9" s="226"/>
      <c r="Z9" s="226"/>
      <c r="AA9" s="217"/>
      <c r="AB9" s="214"/>
      <c r="AC9" s="217"/>
      <c r="AD9" s="217"/>
      <c r="AE9" s="220"/>
    </row>
    <row r="10" spans="1:32" ht="36.75" customHeight="1" thickBot="1" x14ac:dyDescent="0.35">
      <c r="A10" s="191" t="s">
        <v>55</v>
      </c>
      <c r="B10" s="192"/>
      <c r="C10" s="192"/>
      <c r="D10" s="192"/>
      <c r="E10" s="193"/>
      <c r="F10" s="23">
        <f>'30.09.2019+'!F15</f>
        <v>2161</v>
      </c>
      <c r="G10" s="23">
        <f>'30.09.2019+'!G15</f>
        <v>765</v>
      </c>
      <c r="H10" s="23">
        <f>'30.09.2019+'!H15</f>
        <v>716</v>
      </c>
      <c r="I10" s="24">
        <f>'30.09.2019+'!I15</f>
        <v>950.67399999999998</v>
      </c>
      <c r="J10" s="24">
        <f>'30.09.2019+'!J15</f>
        <v>0</v>
      </c>
      <c r="K10" s="24">
        <f>'30.09.2019+'!K15</f>
        <v>-1.1368683772161603E-13</v>
      </c>
      <c r="L10" s="24">
        <f>'30.09.2019+'!L15</f>
        <v>2547.2999999999993</v>
      </c>
      <c r="M10" s="24">
        <f>'30.09.2019+'!M15</f>
        <v>0</v>
      </c>
      <c r="N10" s="24">
        <f>'30.09.2019+'!N15</f>
        <v>0</v>
      </c>
      <c r="O10" s="24">
        <f>'30.09.2019+'!O15</f>
        <v>1.4210854715202004E-14</v>
      </c>
      <c r="P10" s="24">
        <f>'30.09.2019+'!P15</f>
        <v>14109.856</v>
      </c>
      <c r="Q10" s="24">
        <f>'30.09.2019+'!Q15</f>
        <v>0</v>
      </c>
      <c r="R10" s="24">
        <f>'30.09.2019+'!R15</f>
        <v>0</v>
      </c>
      <c r="S10" s="24">
        <f>'30.09.2019+'!S15</f>
        <v>0</v>
      </c>
      <c r="T10" s="23">
        <f>'30.09.2019+'!T15</f>
        <v>6224</v>
      </c>
      <c r="U10" s="23">
        <f>'30.09.2019+'!U15</f>
        <v>0</v>
      </c>
      <c r="V10" s="23">
        <f>'30.09.2019+'!V15</f>
        <v>3175</v>
      </c>
      <c r="W10" s="23">
        <f>'30.09.2019+'!W15</f>
        <v>6717</v>
      </c>
      <c r="X10" s="23">
        <f>'30.09.2019+'!X15</f>
        <v>28773</v>
      </c>
      <c r="Y10" s="23">
        <f>'30.09.2019+'!Y15</f>
        <v>0</v>
      </c>
      <c r="Z10" s="23">
        <f>'30.09.2019+'!Z15</f>
        <v>31575</v>
      </c>
      <c r="AA10" s="23"/>
      <c r="AB10" s="23"/>
      <c r="AC10" s="23"/>
      <c r="AD10" s="23"/>
      <c r="AE10" s="23"/>
      <c r="AF10" s="23"/>
    </row>
    <row r="11" spans="1:32" ht="45.75" customHeight="1" x14ac:dyDescent="0.3">
      <c r="A11" s="221" t="s">
        <v>56</v>
      </c>
      <c r="B11" s="222"/>
      <c r="C11" s="223"/>
      <c r="D11" s="223"/>
      <c r="E11" s="224"/>
      <c r="F11" s="25"/>
      <c r="G11" s="26"/>
      <c r="H11" s="26"/>
      <c r="I11" s="27"/>
      <c r="J11" s="28"/>
      <c r="K11" s="27"/>
      <c r="L11" s="27"/>
      <c r="M11" s="29"/>
      <c r="N11" s="27"/>
      <c r="O11" s="30"/>
      <c r="P11" s="30"/>
      <c r="Q11" s="27"/>
      <c r="R11" s="27"/>
      <c r="S11" s="27"/>
      <c r="T11" s="26">
        <v>10690</v>
      </c>
      <c r="U11" s="26"/>
      <c r="V11" s="26"/>
      <c r="W11" s="31"/>
      <c r="X11" s="31"/>
      <c r="Y11" s="31"/>
      <c r="Z11" s="32"/>
      <c r="AA11" s="33"/>
      <c r="AB11" s="34"/>
      <c r="AC11" s="35"/>
      <c r="AD11" s="35"/>
      <c r="AE11" s="35"/>
    </row>
    <row r="12" spans="1:32" ht="45.75" customHeight="1" x14ac:dyDescent="0.3">
      <c r="A12" s="254" t="s">
        <v>57</v>
      </c>
      <c r="B12" s="255"/>
      <c r="C12" s="255"/>
      <c r="D12" s="255"/>
      <c r="E12" s="256"/>
      <c r="F12" s="36">
        <f>F76</f>
        <v>0</v>
      </c>
      <c r="G12" s="36">
        <f>G76</f>
        <v>0</v>
      </c>
      <c r="H12" s="36">
        <f t="shared" ref="H12:Z12" si="0">H76</f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>L76</f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0"/>
        <v>7</v>
      </c>
      <c r="U12" s="36">
        <f t="shared" si="0"/>
        <v>0</v>
      </c>
      <c r="V12" s="36">
        <f t="shared" si="0"/>
        <v>0</v>
      </c>
      <c r="W12" s="36">
        <f t="shared" si="0"/>
        <v>0</v>
      </c>
      <c r="X12" s="36">
        <f>X76</f>
        <v>0</v>
      </c>
      <c r="Y12" s="36">
        <f t="shared" si="0"/>
        <v>0</v>
      </c>
      <c r="Z12" s="36">
        <f t="shared" si="0"/>
        <v>0</v>
      </c>
      <c r="AA12" s="37"/>
      <c r="AB12" s="38"/>
      <c r="AC12" s="39"/>
      <c r="AD12" s="39"/>
      <c r="AE12" s="39"/>
    </row>
    <row r="13" spans="1:32" s="43" customFormat="1" ht="45.75" customHeight="1" x14ac:dyDescent="0.3">
      <c r="A13" s="257" t="s">
        <v>58</v>
      </c>
      <c r="B13" s="258"/>
      <c r="C13" s="258"/>
      <c r="D13" s="258"/>
      <c r="E13" s="259"/>
      <c r="F13" s="40">
        <f>F45+F60+F30+F12</f>
        <v>203</v>
      </c>
      <c r="G13" s="40">
        <f>G45+G60+G30+G12</f>
        <v>0</v>
      </c>
      <c r="H13" s="41">
        <f>H45+H60+H30+H12</f>
        <v>0</v>
      </c>
      <c r="I13" s="42">
        <f>I45+I60+I30+I75</f>
        <v>40.599999999999994</v>
      </c>
      <c r="J13" s="42">
        <f t="shared" ref="J13:Z13" si="1">J45+J60+J30+J75</f>
        <v>0</v>
      </c>
      <c r="K13" s="42">
        <f>K45+K60+K30+K75</f>
        <v>0</v>
      </c>
      <c r="L13" s="42">
        <f t="shared" si="1"/>
        <v>466.79999999999995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>Q45+Q60+Q30+Q75</f>
        <v>0</v>
      </c>
      <c r="R13" s="42">
        <f t="shared" si="1"/>
        <v>0</v>
      </c>
      <c r="S13" s="42">
        <f t="shared" si="1"/>
        <v>0</v>
      </c>
      <c r="T13" s="41">
        <f t="shared" si="1"/>
        <v>1726</v>
      </c>
      <c r="U13" s="41">
        <f t="shared" si="1"/>
        <v>0</v>
      </c>
      <c r="V13" s="41">
        <f t="shared" si="1"/>
        <v>0</v>
      </c>
      <c r="W13" s="41">
        <f t="shared" si="1"/>
        <v>0</v>
      </c>
      <c r="X13" s="41">
        <f t="shared" si="1"/>
        <v>0</v>
      </c>
      <c r="Y13" s="41">
        <f t="shared" si="1"/>
        <v>0</v>
      </c>
      <c r="Z13" s="41">
        <f t="shared" si="1"/>
        <v>0</v>
      </c>
      <c r="AA13" s="42"/>
      <c r="AB13" s="42"/>
      <c r="AC13" s="42"/>
      <c r="AD13" s="42"/>
      <c r="AE13" s="42"/>
    </row>
    <row r="14" spans="1:32" ht="45.75" customHeight="1" x14ac:dyDescent="0.3">
      <c r="A14" s="254" t="s">
        <v>59</v>
      </c>
      <c r="B14" s="255"/>
      <c r="C14" s="255"/>
      <c r="D14" s="255"/>
      <c r="E14" s="256"/>
      <c r="F14" s="25">
        <f>F12+F13</f>
        <v>203</v>
      </c>
      <c r="G14" s="25">
        <f t="shared" ref="G14:Z14" si="2">G12+G13</f>
        <v>0</v>
      </c>
      <c r="H14" s="25">
        <f t="shared" si="2"/>
        <v>0</v>
      </c>
      <c r="I14" s="44">
        <f t="shared" si="2"/>
        <v>40.599999999999994</v>
      </c>
      <c r="J14" s="44">
        <f t="shared" si="2"/>
        <v>0</v>
      </c>
      <c r="K14" s="44">
        <f t="shared" si="2"/>
        <v>0</v>
      </c>
      <c r="L14" s="44">
        <f t="shared" si="2"/>
        <v>466.79999999999995</v>
      </c>
      <c r="M14" s="44">
        <f t="shared" si="2"/>
        <v>0</v>
      </c>
      <c r="N14" s="44">
        <f t="shared" si="2"/>
        <v>0</v>
      </c>
      <c r="O14" s="44">
        <f t="shared" si="2"/>
        <v>0</v>
      </c>
      <c r="P14" s="44">
        <f t="shared" si="2"/>
        <v>0</v>
      </c>
      <c r="Q14" s="44">
        <f t="shared" si="2"/>
        <v>0</v>
      </c>
      <c r="R14" s="44">
        <f t="shared" si="2"/>
        <v>0</v>
      </c>
      <c r="S14" s="44">
        <f t="shared" si="2"/>
        <v>0</v>
      </c>
      <c r="T14" s="25">
        <f t="shared" si="2"/>
        <v>1733</v>
      </c>
      <c r="U14" s="25">
        <f t="shared" si="2"/>
        <v>0</v>
      </c>
      <c r="V14" s="25">
        <f t="shared" si="2"/>
        <v>0</v>
      </c>
      <c r="W14" s="25">
        <f t="shared" si="2"/>
        <v>0</v>
      </c>
      <c r="X14" s="25">
        <f t="shared" si="2"/>
        <v>0</v>
      </c>
      <c r="Y14" s="25">
        <f t="shared" si="2"/>
        <v>0</v>
      </c>
      <c r="Z14" s="25">
        <f t="shared" si="2"/>
        <v>0</v>
      </c>
      <c r="AA14" s="25"/>
      <c r="AB14" s="25"/>
      <c r="AC14" s="25"/>
      <c r="AD14" s="25"/>
      <c r="AE14" s="25"/>
    </row>
    <row r="15" spans="1:32" ht="45.75" customHeight="1" thickBot="1" x14ac:dyDescent="0.35">
      <c r="A15" s="260" t="s">
        <v>60</v>
      </c>
      <c r="B15" s="261"/>
      <c r="C15" s="261"/>
      <c r="D15" s="261"/>
      <c r="E15" s="262"/>
      <c r="F15" s="45">
        <f>F10-F14+F11-F75</f>
        <v>1958</v>
      </c>
      <c r="G15" s="45">
        <f t="shared" ref="G15:H15" si="3">G10-G14+G11-G75</f>
        <v>765</v>
      </c>
      <c r="H15" s="45">
        <f t="shared" si="3"/>
        <v>716</v>
      </c>
      <c r="I15" s="46">
        <f t="shared" ref="I15:Z15" si="4">I10-I14+I11</f>
        <v>910.07399999999996</v>
      </c>
      <c r="J15" s="46">
        <f t="shared" si="4"/>
        <v>0</v>
      </c>
      <c r="K15" s="46">
        <f t="shared" si="4"/>
        <v>-1.1368683772161603E-13</v>
      </c>
      <c r="L15" s="46">
        <f t="shared" si="4"/>
        <v>2080.4999999999991</v>
      </c>
      <c r="M15" s="46">
        <f t="shared" si="4"/>
        <v>0</v>
      </c>
      <c r="N15" s="46">
        <f t="shared" si="4"/>
        <v>0</v>
      </c>
      <c r="O15" s="46">
        <f t="shared" si="4"/>
        <v>1.4210854715202004E-14</v>
      </c>
      <c r="P15" s="46">
        <f t="shared" si="4"/>
        <v>14109.856</v>
      </c>
      <c r="Q15" s="46">
        <f t="shared" si="4"/>
        <v>0</v>
      </c>
      <c r="R15" s="46">
        <f t="shared" si="4"/>
        <v>0</v>
      </c>
      <c r="S15" s="46">
        <f t="shared" si="4"/>
        <v>0</v>
      </c>
      <c r="T15" s="47">
        <f t="shared" si="4"/>
        <v>15181</v>
      </c>
      <c r="U15" s="47">
        <f t="shared" si="4"/>
        <v>0</v>
      </c>
      <c r="V15" s="47">
        <f t="shared" si="4"/>
        <v>3175</v>
      </c>
      <c r="W15" s="47">
        <f t="shared" si="4"/>
        <v>6717</v>
      </c>
      <c r="X15" s="47">
        <f t="shared" si="4"/>
        <v>28773</v>
      </c>
      <c r="Y15" s="47">
        <f t="shared" si="4"/>
        <v>0</v>
      </c>
      <c r="Z15" s="47">
        <f t="shared" si="4"/>
        <v>31575</v>
      </c>
      <c r="AA15" s="47"/>
      <c r="AB15" s="47"/>
      <c r="AC15" s="47"/>
      <c r="AD15" s="47"/>
      <c r="AE15" s="47"/>
    </row>
    <row r="16" spans="1:32" ht="15.75" customHeight="1" x14ac:dyDescent="0.3">
      <c r="A16" s="263" t="s">
        <v>61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5"/>
      <c r="AF16" s="8"/>
    </row>
    <row r="17" spans="1:36" ht="15.75" customHeight="1" thickBot="1" x14ac:dyDescent="0.3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8"/>
    </row>
    <row r="18" spans="1:36" ht="34.5" customHeight="1" thickBot="1" x14ac:dyDescent="0.35">
      <c r="A18" s="251" t="s">
        <v>62</v>
      </c>
      <c r="B18" s="252"/>
      <c r="C18" s="252"/>
      <c r="D18" s="252"/>
      <c r="E18" s="253"/>
      <c r="F18" s="48">
        <v>1</v>
      </c>
      <c r="G18" s="49"/>
      <c r="H18" s="49"/>
      <c r="I18" s="50">
        <v>0.2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  <c r="U18" s="51"/>
      <c r="V18" s="49"/>
      <c r="W18" s="49"/>
      <c r="X18" s="49"/>
      <c r="Y18" s="49"/>
      <c r="Z18" s="49"/>
      <c r="AA18" s="52"/>
      <c r="AB18" s="53"/>
      <c r="AC18" s="54"/>
      <c r="AD18" s="54"/>
      <c r="AE18" s="55"/>
    </row>
    <row r="19" spans="1:36" ht="20.100000000000001" customHeight="1" thickBot="1" x14ac:dyDescent="0.35">
      <c r="A19" s="243" t="s">
        <v>63</v>
      </c>
      <c r="B19" s="244"/>
      <c r="C19" s="245"/>
      <c r="D19" s="246" t="s">
        <v>64</v>
      </c>
      <c r="E19" s="247"/>
      <c r="F19" s="56"/>
      <c r="G19" s="57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9"/>
      <c r="V19" s="57"/>
      <c r="W19" s="57"/>
      <c r="X19" s="57"/>
      <c r="Y19" s="57"/>
      <c r="Z19" s="57"/>
      <c r="AA19" s="58"/>
      <c r="AB19" s="60"/>
      <c r="AC19" s="61"/>
      <c r="AD19" s="61"/>
      <c r="AE19" s="62"/>
    </row>
    <row r="20" spans="1:36" ht="34.5" customHeight="1" thickBot="1" x14ac:dyDescent="0.35">
      <c r="A20" s="248"/>
      <c r="B20" s="249"/>
      <c r="C20" s="250"/>
      <c r="D20" s="248"/>
      <c r="E20" s="250"/>
      <c r="F20" s="63">
        <f>ROUND(F18*$D$20,3)</f>
        <v>0</v>
      </c>
      <c r="G20" s="63">
        <f>ROUND(G18*$D$20,3)</f>
        <v>0</v>
      </c>
      <c r="H20" s="63">
        <f t="shared" ref="H20:Z20" si="5">ROUND(H18*$D$20,3)</f>
        <v>0</v>
      </c>
      <c r="I20" s="64">
        <f t="shared" si="5"/>
        <v>0</v>
      </c>
      <c r="J20" s="64">
        <f t="shared" si="5"/>
        <v>0</v>
      </c>
      <c r="K20" s="64">
        <f t="shared" si="5"/>
        <v>0</v>
      </c>
      <c r="L20" s="64">
        <f t="shared" si="5"/>
        <v>0</v>
      </c>
      <c r="M20" s="64">
        <f t="shared" si="5"/>
        <v>0</v>
      </c>
      <c r="N20" s="64">
        <f t="shared" si="5"/>
        <v>0</v>
      </c>
      <c r="O20" s="64">
        <f t="shared" si="5"/>
        <v>0</v>
      </c>
      <c r="P20" s="64">
        <f t="shared" si="5"/>
        <v>0</v>
      </c>
      <c r="Q20" s="64">
        <f t="shared" si="5"/>
        <v>0</v>
      </c>
      <c r="R20" s="64">
        <f t="shared" si="5"/>
        <v>0</v>
      </c>
      <c r="S20" s="64">
        <f t="shared" si="5"/>
        <v>0</v>
      </c>
      <c r="T20" s="65">
        <f t="shared" si="5"/>
        <v>0</v>
      </c>
      <c r="U20" s="65">
        <f t="shared" si="5"/>
        <v>0</v>
      </c>
      <c r="V20" s="63">
        <f t="shared" si="5"/>
        <v>0</v>
      </c>
      <c r="W20" s="63">
        <f t="shared" si="5"/>
        <v>0</v>
      </c>
      <c r="X20" s="63">
        <f t="shared" si="5"/>
        <v>0</v>
      </c>
      <c r="Y20" s="63">
        <f t="shared" si="5"/>
        <v>0</v>
      </c>
      <c r="Z20" s="63">
        <f t="shared" si="5"/>
        <v>0</v>
      </c>
      <c r="AA20" s="58"/>
      <c r="AB20" s="60"/>
      <c r="AC20" s="61"/>
      <c r="AD20" s="61"/>
      <c r="AE20" s="62" t="s">
        <v>65</v>
      </c>
    </row>
    <row r="21" spans="1:36" ht="20.100000000000001" customHeight="1" thickBot="1" x14ac:dyDescent="0.35">
      <c r="A21" s="251" t="s">
        <v>62</v>
      </c>
      <c r="B21" s="252"/>
      <c r="C21" s="252"/>
      <c r="D21" s="252"/>
      <c r="E21" s="253"/>
      <c r="F21" s="66">
        <v>1</v>
      </c>
      <c r="G21" s="67"/>
      <c r="H21" s="67"/>
      <c r="I21" s="68">
        <v>0.2</v>
      </c>
      <c r="J21" s="68"/>
      <c r="K21" s="68"/>
      <c r="L21" s="68">
        <v>2.6</v>
      </c>
      <c r="M21" s="68"/>
      <c r="N21" s="68"/>
      <c r="O21" s="68"/>
      <c r="P21" s="68"/>
      <c r="Q21" s="68"/>
      <c r="R21" s="68"/>
      <c r="S21" s="68"/>
      <c r="T21" s="69">
        <v>8</v>
      </c>
      <c r="U21" s="69"/>
      <c r="V21" s="67"/>
      <c r="W21" s="67"/>
      <c r="X21" s="67"/>
      <c r="Y21" s="67"/>
      <c r="Z21" s="67"/>
      <c r="AA21" s="52"/>
      <c r="AB21" s="53"/>
      <c r="AC21" s="54"/>
      <c r="AD21" s="54"/>
      <c r="AE21" s="55"/>
    </row>
    <row r="22" spans="1:36" ht="33.75" customHeight="1" thickBot="1" x14ac:dyDescent="0.35">
      <c r="A22" s="248" t="s">
        <v>66</v>
      </c>
      <c r="B22" s="249"/>
      <c r="C22" s="250"/>
      <c r="D22" s="249">
        <v>38</v>
      </c>
      <c r="E22" s="250"/>
      <c r="F22" s="57">
        <f>ROUND(F21*$D$22,3)</f>
        <v>38</v>
      </c>
      <c r="G22" s="57">
        <f t="shared" ref="G22:Z22" si="6">ROUND(G21*$D$22,3)</f>
        <v>0</v>
      </c>
      <c r="H22" s="57">
        <f t="shared" si="6"/>
        <v>0</v>
      </c>
      <c r="I22" s="70">
        <f t="shared" si="6"/>
        <v>7.6</v>
      </c>
      <c r="J22" s="70">
        <f t="shared" si="6"/>
        <v>0</v>
      </c>
      <c r="K22" s="70">
        <f t="shared" si="6"/>
        <v>0</v>
      </c>
      <c r="L22" s="70">
        <f t="shared" si="6"/>
        <v>98.8</v>
      </c>
      <c r="M22" s="70">
        <f t="shared" si="6"/>
        <v>0</v>
      </c>
      <c r="N22" s="70">
        <f t="shared" si="6"/>
        <v>0</v>
      </c>
      <c r="O22" s="70">
        <f>ROUND(O21*$D$22,3)</f>
        <v>0</v>
      </c>
      <c r="P22" s="70">
        <f t="shared" si="6"/>
        <v>0</v>
      </c>
      <c r="Q22" s="70">
        <f t="shared" si="6"/>
        <v>0</v>
      </c>
      <c r="R22" s="70">
        <f t="shared" si="6"/>
        <v>0</v>
      </c>
      <c r="S22" s="70">
        <f t="shared" si="6"/>
        <v>0</v>
      </c>
      <c r="T22" s="59">
        <f t="shared" si="6"/>
        <v>304</v>
      </c>
      <c r="U22" s="59">
        <f t="shared" si="6"/>
        <v>0</v>
      </c>
      <c r="V22" s="57">
        <f t="shared" si="6"/>
        <v>0</v>
      </c>
      <c r="W22" s="57">
        <f t="shared" si="6"/>
        <v>0</v>
      </c>
      <c r="X22" s="57">
        <f t="shared" si="6"/>
        <v>0</v>
      </c>
      <c r="Y22" s="57">
        <f t="shared" si="6"/>
        <v>0</v>
      </c>
      <c r="Z22" s="57">
        <f t="shared" si="6"/>
        <v>0</v>
      </c>
      <c r="AA22" s="58"/>
      <c r="AB22" s="60"/>
      <c r="AC22" s="61"/>
      <c r="AD22" s="61"/>
      <c r="AE22" s="62"/>
    </row>
    <row r="23" spans="1:36" ht="36" customHeight="1" thickBot="1" x14ac:dyDescent="0.35">
      <c r="A23" s="274" t="s">
        <v>67</v>
      </c>
      <c r="B23" s="275"/>
      <c r="C23" s="275"/>
      <c r="D23" s="275"/>
      <c r="E23" s="283"/>
      <c r="F23" s="71">
        <f>F20+F22</f>
        <v>38</v>
      </c>
      <c r="G23" s="71">
        <f t="shared" ref="G23:Z23" si="7">G20+G22</f>
        <v>0</v>
      </c>
      <c r="H23" s="71">
        <f t="shared" si="7"/>
        <v>0</v>
      </c>
      <c r="I23" s="72">
        <f t="shared" si="7"/>
        <v>7.6</v>
      </c>
      <c r="J23" s="72">
        <f t="shared" si="7"/>
        <v>0</v>
      </c>
      <c r="K23" s="72">
        <f t="shared" si="7"/>
        <v>0</v>
      </c>
      <c r="L23" s="72">
        <f t="shared" si="7"/>
        <v>98.8</v>
      </c>
      <c r="M23" s="72">
        <f t="shared" si="7"/>
        <v>0</v>
      </c>
      <c r="N23" s="72">
        <f t="shared" si="7"/>
        <v>0</v>
      </c>
      <c r="O23" s="72">
        <f t="shared" si="7"/>
        <v>0</v>
      </c>
      <c r="P23" s="72">
        <f t="shared" si="7"/>
        <v>0</v>
      </c>
      <c r="Q23" s="72">
        <f t="shared" si="7"/>
        <v>0</v>
      </c>
      <c r="R23" s="72">
        <f t="shared" si="7"/>
        <v>0</v>
      </c>
      <c r="S23" s="72">
        <f t="shared" si="7"/>
        <v>0</v>
      </c>
      <c r="T23" s="71">
        <f t="shared" si="7"/>
        <v>304</v>
      </c>
      <c r="U23" s="71">
        <f t="shared" si="7"/>
        <v>0</v>
      </c>
      <c r="V23" s="71">
        <f t="shared" si="7"/>
        <v>0</v>
      </c>
      <c r="W23" s="71">
        <f t="shared" si="7"/>
        <v>0</v>
      </c>
      <c r="X23" s="71">
        <f t="shared" si="7"/>
        <v>0</v>
      </c>
      <c r="Y23" s="71">
        <f t="shared" si="7"/>
        <v>0</v>
      </c>
      <c r="Z23" s="71">
        <f t="shared" si="7"/>
        <v>0</v>
      </c>
      <c r="AA23" s="58"/>
      <c r="AB23" s="60"/>
      <c r="AC23" s="61"/>
      <c r="AD23" s="61"/>
      <c r="AE23" s="62"/>
    </row>
    <row r="24" spans="1:36" ht="27" customHeight="1" thickBot="1" x14ac:dyDescent="0.35">
      <c r="A24" s="251" t="s">
        <v>62</v>
      </c>
      <c r="B24" s="252"/>
      <c r="C24" s="252"/>
      <c r="D24" s="252"/>
      <c r="E24" s="253"/>
      <c r="F24" s="73">
        <v>1</v>
      </c>
      <c r="G24" s="74"/>
      <c r="H24" s="74"/>
      <c r="I24" s="75">
        <v>0.2</v>
      </c>
      <c r="J24" s="75"/>
      <c r="K24" s="75"/>
      <c r="L24" s="75">
        <v>2.6</v>
      </c>
      <c r="M24" s="75"/>
      <c r="N24" s="75"/>
      <c r="O24" s="75"/>
      <c r="P24" s="75"/>
      <c r="Q24" s="75"/>
      <c r="R24" s="75"/>
      <c r="S24" s="75"/>
      <c r="T24" s="76">
        <v>8</v>
      </c>
      <c r="U24" s="76"/>
      <c r="V24" s="74"/>
      <c r="W24" s="74"/>
      <c r="X24" s="74"/>
      <c r="Y24" s="74"/>
      <c r="Z24" s="74"/>
      <c r="AA24" s="77"/>
      <c r="AB24" s="78"/>
      <c r="AC24" s="79"/>
      <c r="AD24" s="79"/>
      <c r="AE24" s="80"/>
    </row>
    <row r="25" spans="1:36" ht="25.5" customHeight="1" thickBot="1" x14ac:dyDescent="0.35">
      <c r="A25" s="243" t="s">
        <v>63</v>
      </c>
      <c r="B25" s="244"/>
      <c r="C25" s="245"/>
      <c r="D25" s="246" t="s">
        <v>68</v>
      </c>
      <c r="E25" s="247"/>
      <c r="F25" s="81"/>
      <c r="G25" s="82"/>
      <c r="H25" s="82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4"/>
      <c r="U25" s="84"/>
      <c r="V25" s="82"/>
      <c r="W25" s="82"/>
      <c r="X25" s="82"/>
      <c r="Y25" s="82"/>
      <c r="Z25" s="82"/>
      <c r="AA25" s="83"/>
      <c r="AB25" s="85"/>
      <c r="AC25" s="86"/>
      <c r="AD25" s="86"/>
      <c r="AE25" s="87"/>
    </row>
    <row r="26" spans="1:36" ht="30.75" customHeight="1" thickBot="1" x14ac:dyDescent="0.35">
      <c r="A26" s="248" t="s">
        <v>66</v>
      </c>
      <c r="B26" s="249"/>
      <c r="C26" s="250"/>
      <c r="D26" s="248">
        <v>38</v>
      </c>
      <c r="E26" s="250"/>
      <c r="F26" s="88">
        <f t="shared" ref="F26:Z26" si="8">ROUND(F24*$D$26,3)</f>
        <v>38</v>
      </c>
      <c r="G26" s="88">
        <f t="shared" si="8"/>
        <v>0</v>
      </c>
      <c r="H26" s="88">
        <f t="shared" si="8"/>
        <v>0</v>
      </c>
      <c r="I26" s="89">
        <f t="shared" si="8"/>
        <v>7.6</v>
      </c>
      <c r="J26" s="89">
        <f t="shared" si="8"/>
        <v>0</v>
      </c>
      <c r="K26" s="89">
        <f t="shared" si="8"/>
        <v>0</v>
      </c>
      <c r="L26" s="89">
        <f t="shared" si="8"/>
        <v>98.8</v>
      </c>
      <c r="M26" s="89">
        <f t="shared" si="8"/>
        <v>0</v>
      </c>
      <c r="N26" s="89">
        <f t="shared" si="8"/>
        <v>0</v>
      </c>
      <c r="O26" s="89">
        <f t="shared" si="8"/>
        <v>0</v>
      </c>
      <c r="P26" s="89">
        <f t="shared" si="8"/>
        <v>0</v>
      </c>
      <c r="Q26" s="89">
        <f t="shared" si="8"/>
        <v>0</v>
      </c>
      <c r="R26" s="89">
        <f t="shared" si="8"/>
        <v>0</v>
      </c>
      <c r="S26" s="89">
        <f t="shared" si="8"/>
        <v>0</v>
      </c>
      <c r="T26" s="90">
        <f t="shared" si="8"/>
        <v>304</v>
      </c>
      <c r="U26" s="90">
        <f t="shared" si="8"/>
        <v>0</v>
      </c>
      <c r="V26" s="88">
        <f t="shared" si="8"/>
        <v>0</v>
      </c>
      <c r="W26" s="88">
        <f t="shared" si="8"/>
        <v>0</v>
      </c>
      <c r="X26" s="88">
        <f t="shared" si="8"/>
        <v>0</v>
      </c>
      <c r="Y26" s="88">
        <f t="shared" si="8"/>
        <v>0</v>
      </c>
      <c r="Z26" s="88">
        <f t="shared" si="8"/>
        <v>0</v>
      </c>
      <c r="AA26" s="91"/>
      <c r="AB26" s="92"/>
      <c r="AC26" s="93"/>
      <c r="AD26" s="93"/>
      <c r="AE26" s="94"/>
    </row>
    <row r="27" spans="1:36" ht="24" customHeight="1" thickBot="1" x14ac:dyDescent="0.35">
      <c r="A27" s="251" t="s">
        <v>62</v>
      </c>
      <c r="B27" s="252"/>
      <c r="C27" s="252"/>
      <c r="D27" s="252"/>
      <c r="E27" s="253"/>
      <c r="F27" s="66"/>
      <c r="G27" s="67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9"/>
      <c r="U27" s="69"/>
      <c r="V27" s="67"/>
      <c r="W27" s="67"/>
      <c r="X27" s="67"/>
      <c r="Y27" s="67"/>
      <c r="Z27" s="67"/>
      <c r="AA27" s="52"/>
      <c r="AB27" s="53"/>
      <c r="AC27" s="54"/>
      <c r="AD27" s="54"/>
      <c r="AE27" s="55"/>
    </row>
    <row r="28" spans="1:36" ht="25.5" customHeight="1" thickBot="1" x14ac:dyDescent="0.35">
      <c r="A28" s="269"/>
      <c r="B28" s="270"/>
      <c r="C28" s="271"/>
      <c r="D28" s="272"/>
      <c r="E28" s="273"/>
      <c r="F28" s="88">
        <f>ROUND(F27*$D$28,3)</f>
        <v>0</v>
      </c>
      <c r="G28" s="88">
        <f t="shared" ref="G28:Z28" si="9">ROUND(G27*$D$28,3)</f>
        <v>0</v>
      </c>
      <c r="H28" s="88">
        <f t="shared" si="9"/>
        <v>0</v>
      </c>
      <c r="I28" s="89">
        <f>ROUND(I27*$D$28,3)</f>
        <v>0</v>
      </c>
      <c r="J28" s="89">
        <f t="shared" si="9"/>
        <v>0</v>
      </c>
      <c r="K28" s="89">
        <f t="shared" si="9"/>
        <v>0</v>
      </c>
      <c r="L28" s="89">
        <f t="shared" si="9"/>
        <v>0</v>
      </c>
      <c r="M28" s="89">
        <f t="shared" si="9"/>
        <v>0</v>
      </c>
      <c r="N28" s="89">
        <f t="shared" si="9"/>
        <v>0</v>
      </c>
      <c r="O28" s="89">
        <f t="shared" si="9"/>
        <v>0</v>
      </c>
      <c r="P28" s="89">
        <f t="shared" si="9"/>
        <v>0</v>
      </c>
      <c r="Q28" s="89">
        <f t="shared" si="9"/>
        <v>0</v>
      </c>
      <c r="R28" s="89">
        <f t="shared" si="9"/>
        <v>0</v>
      </c>
      <c r="S28" s="89">
        <f t="shared" si="9"/>
        <v>0</v>
      </c>
      <c r="T28" s="90">
        <f t="shared" si="9"/>
        <v>0</v>
      </c>
      <c r="U28" s="90">
        <f t="shared" si="9"/>
        <v>0</v>
      </c>
      <c r="V28" s="88">
        <f t="shared" si="9"/>
        <v>0</v>
      </c>
      <c r="W28" s="88">
        <f t="shared" si="9"/>
        <v>0</v>
      </c>
      <c r="X28" s="88">
        <f t="shared" si="9"/>
        <v>0</v>
      </c>
      <c r="Y28" s="88"/>
      <c r="Z28" s="88">
        <f t="shared" si="9"/>
        <v>0</v>
      </c>
      <c r="AA28" s="58"/>
      <c r="AB28" s="60"/>
      <c r="AC28" s="61"/>
      <c r="AD28" s="61"/>
      <c r="AE28" s="62"/>
    </row>
    <row r="29" spans="1:36" ht="30" customHeight="1" thickBot="1" x14ac:dyDescent="0.35">
      <c r="A29" s="274" t="s">
        <v>69</v>
      </c>
      <c r="B29" s="275"/>
      <c r="C29" s="275"/>
      <c r="D29" s="275"/>
      <c r="E29" s="275"/>
      <c r="F29" s="95">
        <f>F26+F28</f>
        <v>38</v>
      </c>
      <c r="G29" s="95">
        <f t="shared" ref="G29:Y29" si="10">G26+G28</f>
        <v>0</v>
      </c>
      <c r="H29" s="95">
        <f t="shared" si="10"/>
        <v>0</v>
      </c>
      <c r="I29" s="96">
        <f t="shared" si="10"/>
        <v>7.6</v>
      </c>
      <c r="J29" s="96">
        <f t="shared" si="10"/>
        <v>0</v>
      </c>
      <c r="K29" s="96">
        <f t="shared" si="10"/>
        <v>0</v>
      </c>
      <c r="L29" s="96">
        <f t="shared" si="10"/>
        <v>98.8</v>
      </c>
      <c r="M29" s="96">
        <f t="shared" si="10"/>
        <v>0</v>
      </c>
      <c r="N29" s="96">
        <f t="shared" si="10"/>
        <v>0</v>
      </c>
      <c r="O29" s="96">
        <f t="shared" si="10"/>
        <v>0</v>
      </c>
      <c r="P29" s="96">
        <f t="shared" si="10"/>
        <v>0</v>
      </c>
      <c r="Q29" s="96">
        <f t="shared" si="10"/>
        <v>0</v>
      </c>
      <c r="R29" s="96">
        <f t="shared" si="10"/>
        <v>0</v>
      </c>
      <c r="S29" s="96">
        <f t="shared" si="10"/>
        <v>0</v>
      </c>
      <c r="T29" s="95">
        <f t="shared" si="10"/>
        <v>304</v>
      </c>
      <c r="U29" s="95">
        <f t="shared" si="10"/>
        <v>0</v>
      </c>
      <c r="V29" s="95">
        <f t="shared" si="10"/>
        <v>0</v>
      </c>
      <c r="W29" s="95">
        <f t="shared" si="10"/>
        <v>0</v>
      </c>
      <c r="X29" s="95">
        <f t="shared" si="10"/>
        <v>0</v>
      </c>
      <c r="Y29" s="95">
        <f t="shared" si="10"/>
        <v>0</v>
      </c>
      <c r="Z29" s="95">
        <f>Z26+Z28</f>
        <v>0</v>
      </c>
      <c r="AA29" s="58"/>
      <c r="AB29" s="58"/>
      <c r="AC29" s="61"/>
      <c r="AD29" s="61"/>
      <c r="AE29" s="62"/>
    </row>
    <row r="30" spans="1:36" ht="27.75" customHeight="1" thickBot="1" x14ac:dyDescent="0.35">
      <c r="A30" s="276" t="s">
        <v>70</v>
      </c>
      <c r="B30" s="277"/>
      <c r="C30" s="277"/>
      <c r="D30" s="277"/>
      <c r="E30" s="277"/>
      <c r="F30" s="97">
        <f>F23+F29</f>
        <v>76</v>
      </c>
      <c r="G30" s="97">
        <f t="shared" ref="G30:Z30" si="11">G23+G29</f>
        <v>0</v>
      </c>
      <c r="H30" s="97">
        <f t="shared" si="11"/>
        <v>0</v>
      </c>
      <c r="I30" s="98">
        <f t="shared" si="11"/>
        <v>15.2</v>
      </c>
      <c r="J30" s="98">
        <f t="shared" si="11"/>
        <v>0</v>
      </c>
      <c r="K30" s="98">
        <f t="shared" si="11"/>
        <v>0</v>
      </c>
      <c r="L30" s="98">
        <f t="shared" si="11"/>
        <v>197.6</v>
      </c>
      <c r="M30" s="98">
        <f t="shared" si="11"/>
        <v>0</v>
      </c>
      <c r="N30" s="98">
        <f t="shared" si="11"/>
        <v>0</v>
      </c>
      <c r="O30" s="98">
        <f t="shared" si="11"/>
        <v>0</v>
      </c>
      <c r="P30" s="98">
        <f t="shared" si="11"/>
        <v>0</v>
      </c>
      <c r="Q30" s="98">
        <f t="shared" si="11"/>
        <v>0</v>
      </c>
      <c r="R30" s="98">
        <f t="shared" si="11"/>
        <v>0</v>
      </c>
      <c r="S30" s="98">
        <f t="shared" si="11"/>
        <v>0</v>
      </c>
      <c r="T30" s="97">
        <f t="shared" si="11"/>
        <v>608</v>
      </c>
      <c r="U30" s="97">
        <f t="shared" si="11"/>
        <v>0</v>
      </c>
      <c r="V30" s="97">
        <f t="shared" si="11"/>
        <v>0</v>
      </c>
      <c r="W30" s="97">
        <f t="shared" si="11"/>
        <v>0</v>
      </c>
      <c r="X30" s="97">
        <f t="shared" si="11"/>
        <v>0</v>
      </c>
      <c r="Y30" s="97">
        <f t="shared" si="11"/>
        <v>0</v>
      </c>
      <c r="Z30" s="97">
        <f t="shared" si="11"/>
        <v>0</v>
      </c>
      <c r="AA30" s="86"/>
      <c r="AB30" s="86"/>
      <c r="AC30" s="86"/>
      <c r="AD30" s="86"/>
      <c r="AE30" s="87"/>
    </row>
    <row r="31" spans="1:36" ht="10.5" customHeight="1" x14ac:dyDescent="0.3">
      <c r="A31" s="263" t="s">
        <v>71</v>
      </c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9"/>
    </row>
    <row r="32" spans="1:36" ht="21.75" customHeight="1" thickBot="1" x14ac:dyDescent="0.35">
      <c r="A32" s="280"/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2"/>
      <c r="AF32" s="8"/>
      <c r="AG32" s="8"/>
      <c r="AH32" s="8"/>
      <c r="AI32" s="8"/>
      <c r="AJ32" s="8"/>
    </row>
    <row r="33" spans="1:36" ht="32.25" customHeight="1" thickBot="1" x14ac:dyDescent="0.35">
      <c r="A33" s="251" t="s">
        <v>62</v>
      </c>
      <c r="B33" s="252"/>
      <c r="C33" s="252"/>
      <c r="D33" s="252"/>
      <c r="E33" s="253"/>
      <c r="F33" s="99">
        <v>1</v>
      </c>
      <c r="G33" s="74"/>
      <c r="H33" s="100"/>
      <c r="I33" s="75">
        <v>0.2</v>
      </c>
      <c r="J33" s="75"/>
      <c r="K33" s="75"/>
      <c r="L33" s="75">
        <v>2</v>
      </c>
      <c r="M33" s="75"/>
      <c r="N33" s="75"/>
      <c r="O33" s="75"/>
      <c r="P33" s="75"/>
      <c r="Q33" s="75"/>
      <c r="R33" s="75"/>
      <c r="S33" s="75"/>
      <c r="T33" s="74">
        <v>10</v>
      </c>
      <c r="U33" s="74"/>
      <c r="V33" s="74"/>
      <c r="W33" s="74"/>
      <c r="X33" s="74"/>
      <c r="Y33" s="74"/>
      <c r="Z33" s="74"/>
      <c r="AA33" s="77"/>
      <c r="AB33" s="78"/>
      <c r="AC33" s="79"/>
      <c r="AD33" s="79"/>
      <c r="AE33" s="80"/>
      <c r="AF33" s="101"/>
      <c r="AG33" s="8"/>
      <c r="AH33" s="8"/>
      <c r="AI33" s="8"/>
      <c r="AJ33" s="8"/>
    </row>
    <row r="34" spans="1:36" ht="21" customHeight="1" thickBot="1" x14ac:dyDescent="0.35">
      <c r="A34" s="243" t="s">
        <v>63</v>
      </c>
      <c r="B34" s="244"/>
      <c r="C34" s="245"/>
      <c r="D34" s="246" t="s">
        <v>64</v>
      </c>
      <c r="E34" s="247"/>
      <c r="F34" s="102"/>
      <c r="G34" s="57"/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7"/>
      <c r="U34" s="57"/>
      <c r="V34" s="57"/>
      <c r="W34" s="57"/>
      <c r="X34" s="57"/>
      <c r="Y34" s="57"/>
      <c r="Z34" s="57"/>
      <c r="AA34" s="58"/>
      <c r="AB34" s="60"/>
      <c r="AC34" s="61"/>
      <c r="AD34" s="61"/>
      <c r="AE34" s="62"/>
      <c r="AF34" s="101"/>
      <c r="AG34" s="8"/>
      <c r="AH34" s="8"/>
      <c r="AI34" s="8"/>
      <c r="AJ34" s="8"/>
    </row>
    <row r="35" spans="1:36" ht="30.75" customHeight="1" thickBot="1" x14ac:dyDescent="0.35">
      <c r="A35" s="248" t="s">
        <v>72</v>
      </c>
      <c r="B35" s="249"/>
      <c r="C35" s="250"/>
      <c r="D35" s="249">
        <v>25</v>
      </c>
      <c r="E35" s="250"/>
      <c r="F35" s="57">
        <f>ROUND(F33*$D$35,3)</f>
        <v>25</v>
      </c>
      <c r="G35" s="57">
        <f t="shared" ref="G35:Z35" si="12">ROUND(G33*$D$35,3)</f>
        <v>0</v>
      </c>
      <c r="H35" s="57">
        <f t="shared" si="12"/>
        <v>0</v>
      </c>
      <c r="I35" s="70">
        <f t="shared" si="12"/>
        <v>5</v>
      </c>
      <c r="J35" s="70">
        <f t="shared" si="12"/>
        <v>0</v>
      </c>
      <c r="K35" s="70">
        <f t="shared" si="12"/>
        <v>0</v>
      </c>
      <c r="L35" s="70">
        <f t="shared" si="12"/>
        <v>50</v>
      </c>
      <c r="M35" s="70">
        <f t="shared" si="12"/>
        <v>0</v>
      </c>
      <c r="N35" s="70">
        <f t="shared" si="12"/>
        <v>0</v>
      </c>
      <c r="O35" s="70">
        <f t="shared" si="12"/>
        <v>0</v>
      </c>
      <c r="P35" s="70">
        <f t="shared" si="12"/>
        <v>0</v>
      </c>
      <c r="Q35" s="70">
        <f t="shared" si="12"/>
        <v>0</v>
      </c>
      <c r="R35" s="70">
        <f t="shared" si="12"/>
        <v>0</v>
      </c>
      <c r="S35" s="70">
        <f t="shared" si="12"/>
        <v>0</v>
      </c>
      <c r="T35" s="57">
        <f t="shared" si="12"/>
        <v>250</v>
      </c>
      <c r="U35" s="57">
        <f t="shared" si="12"/>
        <v>0</v>
      </c>
      <c r="V35" s="57">
        <f t="shared" si="12"/>
        <v>0</v>
      </c>
      <c r="W35" s="57">
        <f t="shared" si="12"/>
        <v>0</v>
      </c>
      <c r="X35" s="57">
        <f t="shared" si="12"/>
        <v>0</v>
      </c>
      <c r="Y35" s="57">
        <f t="shared" si="12"/>
        <v>0</v>
      </c>
      <c r="Z35" s="57">
        <f t="shared" si="12"/>
        <v>0</v>
      </c>
      <c r="AA35" s="58"/>
      <c r="AB35" s="60"/>
      <c r="AC35" s="61"/>
      <c r="AD35" s="61"/>
      <c r="AE35" s="62" t="s">
        <v>65</v>
      </c>
      <c r="AF35" s="101"/>
      <c r="AG35" s="8"/>
      <c r="AH35" s="8"/>
      <c r="AI35" s="8"/>
      <c r="AJ35" s="8"/>
    </row>
    <row r="36" spans="1:36" ht="27.75" customHeight="1" thickBot="1" x14ac:dyDescent="0.35">
      <c r="A36" s="251" t="s">
        <v>62</v>
      </c>
      <c r="B36" s="252"/>
      <c r="C36" s="252"/>
      <c r="D36" s="252"/>
      <c r="E36" s="253"/>
      <c r="F36" s="99">
        <v>1</v>
      </c>
      <c r="G36" s="74"/>
      <c r="H36" s="74"/>
      <c r="I36" s="75">
        <v>0.2</v>
      </c>
      <c r="J36" s="75"/>
      <c r="K36" s="75"/>
      <c r="L36" s="75">
        <v>2</v>
      </c>
      <c r="M36" s="75"/>
      <c r="N36" s="75"/>
      <c r="O36" s="75"/>
      <c r="P36" s="75"/>
      <c r="Q36" s="75"/>
      <c r="R36" s="75"/>
      <c r="S36" s="75"/>
      <c r="T36" s="74"/>
      <c r="U36" s="74"/>
      <c r="V36" s="74"/>
      <c r="W36" s="74"/>
      <c r="X36" s="74"/>
      <c r="Y36" s="74">
        <v>10</v>
      </c>
      <c r="Z36" s="74"/>
      <c r="AA36" s="77"/>
      <c r="AB36" s="78"/>
      <c r="AC36" s="79"/>
      <c r="AD36" s="79"/>
      <c r="AE36" s="80"/>
      <c r="AF36" s="101"/>
      <c r="AG36" s="8"/>
      <c r="AH36" s="8"/>
      <c r="AI36" s="8"/>
      <c r="AJ36" s="8"/>
    </row>
    <row r="37" spans="1:36" ht="25.5" customHeight="1" thickBot="1" x14ac:dyDescent="0.35">
      <c r="A37" s="248" t="s">
        <v>72</v>
      </c>
      <c r="B37" s="249"/>
      <c r="C37" s="250"/>
      <c r="D37" s="249"/>
      <c r="E37" s="250"/>
      <c r="F37" s="57">
        <f>ROUND(F36*$D$37,3)</f>
        <v>0</v>
      </c>
      <c r="G37" s="57">
        <f t="shared" ref="G37:AE37" si="13">ROUND(G36*$D$37,3)</f>
        <v>0</v>
      </c>
      <c r="H37" s="57">
        <f t="shared" si="13"/>
        <v>0</v>
      </c>
      <c r="I37" s="70">
        <f t="shared" si="13"/>
        <v>0</v>
      </c>
      <c r="J37" s="70">
        <f t="shared" si="13"/>
        <v>0</v>
      </c>
      <c r="K37" s="70">
        <f t="shared" si="13"/>
        <v>0</v>
      </c>
      <c r="L37" s="70">
        <f t="shared" si="13"/>
        <v>0</v>
      </c>
      <c r="M37" s="70">
        <f t="shared" si="13"/>
        <v>0</v>
      </c>
      <c r="N37" s="70">
        <f t="shared" si="13"/>
        <v>0</v>
      </c>
      <c r="O37" s="70">
        <f t="shared" si="13"/>
        <v>0</v>
      </c>
      <c r="P37" s="70">
        <f t="shared" si="13"/>
        <v>0</v>
      </c>
      <c r="Q37" s="70">
        <f t="shared" si="13"/>
        <v>0</v>
      </c>
      <c r="R37" s="70">
        <f t="shared" si="13"/>
        <v>0</v>
      </c>
      <c r="S37" s="70">
        <f t="shared" si="13"/>
        <v>0</v>
      </c>
      <c r="T37" s="57">
        <f t="shared" si="13"/>
        <v>0</v>
      </c>
      <c r="U37" s="57">
        <f t="shared" si="13"/>
        <v>0</v>
      </c>
      <c r="V37" s="57">
        <f t="shared" si="13"/>
        <v>0</v>
      </c>
      <c r="W37" s="57">
        <f t="shared" si="13"/>
        <v>0</v>
      </c>
      <c r="X37" s="57">
        <f t="shared" si="13"/>
        <v>0</v>
      </c>
      <c r="Y37" s="57">
        <f t="shared" si="13"/>
        <v>0</v>
      </c>
      <c r="Z37" s="57">
        <f t="shared" si="13"/>
        <v>0</v>
      </c>
      <c r="AA37" s="70">
        <f t="shared" si="13"/>
        <v>0</v>
      </c>
      <c r="AB37" s="70">
        <f t="shared" si="13"/>
        <v>0</v>
      </c>
      <c r="AC37" s="70">
        <f t="shared" si="13"/>
        <v>0</v>
      </c>
      <c r="AD37" s="70">
        <f t="shared" si="13"/>
        <v>0</v>
      </c>
      <c r="AE37" s="70">
        <f t="shared" si="13"/>
        <v>0</v>
      </c>
      <c r="AF37" s="101"/>
      <c r="AG37" s="8"/>
      <c r="AH37" s="8"/>
      <c r="AI37" s="8"/>
      <c r="AJ37" s="8"/>
    </row>
    <row r="38" spans="1:36" ht="27" customHeight="1" thickBot="1" x14ac:dyDescent="0.35">
      <c r="A38" s="274" t="s">
        <v>67</v>
      </c>
      <c r="B38" s="275"/>
      <c r="C38" s="275"/>
      <c r="D38" s="275"/>
      <c r="E38" s="283"/>
      <c r="F38" s="103">
        <f>F35+F37</f>
        <v>25</v>
      </c>
      <c r="G38" s="103">
        <f t="shared" ref="G38:Z38" si="14">G35+G37</f>
        <v>0</v>
      </c>
      <c r="H38" s="103">
        <f t="shared" si="14"/>
        <v>0</v>
      </c>
      <c r="I38" s="104">
        <f t="shared" si="14"/>
        <v>5</v>
      </c>
      <c r="J38" s="104">
        <f t="shared" si="14"/>
        <v>0</v>
      </c>
      <c r="K38" s="104">
        <f t="shared" si="14"/>
        <v>0</v>
      </c>
      <c r="L38" s="104">
        <f t="shared" si="14"/>
        <v>50</v>
      </c>
      <c r="M38" s="104">
        <f t="shared" si="14"/>
        <v>0</v>
      </c>
      <c r="N38" s="104">
        <f t="shared" si="14"/>
        <v>0</v>
      </c>
      <c r="O38" s="104">
        <f t="shared" si="14"/>
        <v>0</v>
      </c>
      <c r="P38" s="104">
        <f t="shared" si="14"/>
        <v>0</v>
      </c>
      <c r="Q38" s="104">
        <f t="shared" si="14"/>
        <v>0</v>
      </c>
      <c r="R38" s="104">
        <f t="shared" si="14"/>
        <v>0</v>
      </c>
      <c r="S38" s="104">
        <f t="shared" si="14"/>
        <v>0</v>
      </c>
      <c r="T38" s="103">
        <f t="shared" si="14"/>
        <v>250</v>
      </c>
      <c r="U38" s="103">
        <f t="shared" si="14"/>
        <v>0</v>
      </c>
      <c r="V38" s="103">
        <f t="shared" si="14"/>
        <v>0</v>
      </c>
      <c r="W38" s="103">
        <f t="shared" si="14"/>
        <v>0</v>
      </c>
      <c r="X38" s="103">
        <f t="shared" si="14"/>
        <v>0</v>
      </c>
      <c r="Y38" s="103">
        <f t="shared" si="14"/>
        <v>0</v>
      </c>
      <c r="Z38" s="103">
        <f t="shared" si="14"/>
        <v>0</v>
      </c>
      <c r="AA38" s="58"/>
      <c r="AB38" s="60"/>
      <c r="AC38" s="61"/>
      <c r="AD38" s="61"/>
      <c r="AE38" s="62"/>
      <c r="AF38" s="101"/>
      <c r="AG38" s="8"/>
      <c r="AH38" s="8"/>
      <c r="AI38" s="8"/>
      <c r="AJ38" s="8"/>
    </row>
    <row r="39" spans="1:36" ht="25.5" customHeight="1" thickBot="1" x14ac:dyDescent="0.35">
      <c r="A39" s="251" t="s">
        <v>62</v>
      </c>
      <c r="B39" s="252"/>
      <c r="C39" s="252"/>
      <c r="D39" s="252"/>
      <c r="E39" s="253"/>
      <c r="F39" s="99">
        <v>1</v>
      </c>
      <c r="G39" s="74"/>
      <c r="H39" s="74"/>
      <c r="I39" s="75">
        <v>0.2</v>
      </c>
      <c r="J39" s="75"/>
      <c r="K39" s="75"/>
      <c r="L39" s="75">
        <v>2</v>
      </c>
      <c r="M39" s="75"/>
      <c r="N39" s="75"/>
      <c r="O39" s="75"/>
      <c r="P39" s="75"/>
      <c r="Q39" s="75"/>
      <c r="R39" s="75"/>
      <c r="S39" s="75"/>
      <c r="T39" s="74">
        <v>10</v>
      </c>
      <c r="U39" s="74"/>
      <c r="V39" s="74"/>
      <c r="W39" s="74"/>
      <c r="X39" s="74"/>
      <c r="Y39" s="74"/>
      <c r="Z39" s="74"/>
      <c r="AA39" s="58"/>
      <c r="AB39" s="60"/>
      <c r="AC39" s="61"/>
      <c r="AD39" s="61"/>
      <c r="AE39" s="62"/>
      <c r="AF39" s="101"/>
      <c r="AG39" s="8"/>
      <c r="AH39" s="8"/>
      <c r="AI39" s="8"/>
      <c r="AJ39" s="8"/>
    </row>
    <row r="40" spans="1:36" ht="20.100000000000001" customHeight="1" thickBot="1" x14ac:dyDescent="0.35">
      <c r="A40" s="243" t="s">
        <v>63</v>
      </c>
      <c r="B40" s="244"/>
      <c r="C40" s="245"/>
      <c r="D40" s="246" t="s">
        <v>68</v>
      </c>
      <c r="E40" s="247"/>
      <c r="F40" s="82"/>
      <c r="G40" s="82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2"/>
      <c r="U40" s="82"/>
      <c r="V40" s="82"/>
      <c r="W40" s="82"/>
      <c r="X40" s="82"/>
      <c r="Y40" s="82"/>
      <c r="Z40" s="82"/>
      <c r="AA40" s="83"/>
      <c r="AB40" s="85"/>
      <c r="AC40" s="86"/>
      <c r="AD40" s="61"/>
      <c r="AE40" s="62"/>
      <c r="AF40" s="101"/>
      <c r="AG40" s="8"/>
      <c r="AH40" s="8"/>
      <c r="AI40" s="8"/>
      <c r="AJ40" s="8"/>
    </row>
    <row r="41" spans="1:36" ht="28.5" customHeight="1" thickBot="1" x14ac:dyDescent="0.35">
      <c r="A41" s="248" t="s">
        <v>72</v>
      </c>
      <c r="B41" s="249"/>
      <c r="C41" s="250"/>
      <c r="D41" s="248">
        <v>26</v>
      </c>
      <c r="E41" s="250"/>
      <c r="F41" s="88">
        <f>ROUND(F39*$D$41,3)</f>
        <v>26</v>
      </c>
      <c r="G41" s="88">
        <f t="shared" ref="G41:Z41" si="15">ROUND(G39*$D$41,3)</f>
        <v>0</v>
      </c>
      <c r="H41" s="88">
        <f t="shared" si="15"/>
        <v>0</v>
      </c>
      <c r="I41" s="89">
        <f t="shared" si="15"/>
        <v>5.2</v>
      </c>
      <c r="J41" s="89">
        <f t="shared" si="15"/>
        <v>0</v>
      </c>
      <c r="K41" s="89">
        <f t="shared" si="15"/>
        <v>0</v>
      </c>
      <c r="L41" s="89">
        <f t="shared" si="15"/>
        <v>52</v>
      </c>
      <c r="M41" s="89">
        <f t="shared" si="15"/>
        <v>0</v>
      </c>
      <c r="N41" s="89">
        <f t="shared" si="15"/>
        <v>0</v>
      </c>
      <c r="O41" s="89">
        <f t="shared" si="15"/>
        <v>0</v>
      </c>
      <c r="P41" s="89">
        <f t="shared" si="15"/>
        <v>0</v>
      </c>
      <c r="Q41" s="89">
        <f t="shared" si="15"/>
        <v>0</v>
      </c>
      <c r="R41" s="89">
        <f t="shared" si="15"/>
        <v>0</v>
      </c>
      <c r="S41" s="89">
        <f t="shared" si="15"/>
        <v>0</v>
      </c>
      <c r="T41" s="88">
        <f t="shared" si="15"/>
        <v>260</v>
      </c>
      <c r="U41" s="88">
        <f t="shared" si="15"/>
        <v>0</v>
      </c>
      <c r="V41" s="88">
        <f t="shared" si="15"/>
        <v>0</v>
      </c>
      <c r="W41" s="88">
        <f t="shared" si="15"/>
        <v>0</v>
      </c>
      <c r="X41" s="88">
        <f t="shared" si="15"/>
        <v>0</v>
      </c>
      <c r="Y41" s="88">
        <f t="shared" si="15"/>
        <v>0</v>
      </c>
      <c r="Z41" s="88">
        <f t="shared" si="15"/>
        <v>0</v>
      </c>
      <c r="AA41" s="91"/>
      <c r="AB41" s="92"/>
      <c r="AC41" s="93"/>
      <c r="AD41" s="61"/>
      <c r="AE41" s="62"/>
      <c r="AF41" s="101"/>
      <c r="AG41" s="8"/>
      <c r="AH41" s="8"/>
      <c r="AI41" s="8"/>
      <c r="AJ41" s="8"/>
    </row>
    <row r="42" spans="1:36" ht="18" customHeight="1" thickBot="1" x14ac:dyDescent="0.35">
      <c r="A42" s="251" t="s">
        <v>62</v>
      </c>
      <c r="B42" s="252"/>
      <c r="C42" s="252"/>
      <c r="D42" s="252"/>
      <c r="E42" s="253"/>
      <c r="F42" s="99"/>
      <c r="G42" s="74"/>
      <c r="H42" s="74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4"/>
      <c r="U42" s="74"/>
      <c r="V42" s="74"/>
      <c r="W42" s="74"/>
      <c r="X42" s="74"/>
      <c r="Y42" s="74"/>
      <c r="Z42" s="74"/>
      <c r="AA42" s="58"/>
      <c r="AB42" s="60"/>
      <c r="AC42" s="61"/>
      <c r="AD42" s="61"/>
      <c r="AE42" s="62"/>
      <c r="AF42" s="101"/>
      <c r="AG42" s="8"/>
      <c r="AH42" s="8"/>
      <c r="AI42" s="8"/>
      <c r="AJ42" s="8"/>
    </row>
    <row r="43" spans="1:36" ht="21" customHeight="1" thickBot="1" x14ac:dyDescent="0.35">
      <c r="A43" s="269"/>
      <c r="B43" s="270"/>
      <c r="C43" s="271"/>
      <c r="D43" s="272"/>
      <c r="E43" s="273"/>
      <c r="F43" s="88">
        <f>ROUND(F42*$D$43,3)</f>
        <v>0</v>
      </c>
      <c r="G43" s="88">
        <f t="shared" ref="G43:Z43" si="16">ROUND(G42*$D$43,3)</f>
        <v>0</v>
      </c>
      <c r="H43" s="88">
        <f t="shared" si="16"/>
        <v>0</v>
      </c>
      <c r="I43" s="89">
        <f t="shared" si="16"/>
        <v>0</v>
      </c>
      <c r="J43" s="89">
        <f t="shared" si="16"/>
        <v>0</v>
      </c>
      <c r="K43" s="89">
        <f t="shared" si="16"/>
        <v>0</v>
      </c>
      <c r="L43" s="89">
        <f t="shared" si="16"/>
        <v>0</v>
      </c>
      <c r="M43" s="89">
        <f t="shared" si="16"/>
        <v>0</v>
      </c>
      <c r="N43" s="89">
        <f t="shared" si="16"/>
        <v>0</v>
      </c>
      <c r="O43" s="89">
        <f t="shared" si="16"/>
        <v>0</v>
      </c>
      <c r="P43" s="89">
        <f t="shared" si="16"/>
        <v>0</v>
      </c>
      <c r="Q43" s="89">
        <f t="shared" si="16"/>
        <v>0</v>
      </c>
      <c r="R43" s="89">
        <f t="shared" si="16"/>
        <v>0</v>
      </c>
      <c r="S43" s="89">
        <f t="shared" si="16"/>
        <v>0</v>
      </c>
      <c r="T43" s="88">
        <f t="shared" si="16"/>
        <v>0</v>
      </c>
      <c r="U43" s="88">
        <f t="shared" si="16"/>
        <v>0</v>
      </c>
      <c r="V43" s="88">
        <f t="shared" si="16"/>
        <v>0</v>
      </c>
      <c r="W43" s="88">
        <f t="shared" si="16"/>
        <v>0</v>
      </c>
      <c r="X43" s="88">
        <f t="shared" si="16"/>
        <v>0</v>
      </c>
      <c r="Y43" s="88"/>
      <c r="Z43" s="88">
        <f t="shared" si="16"/>
        <v>0</v>
      </c>
      <c r="AA43" s="58"/>
      <c r="AB43" s="60"/>
      <c r="AC43" s="61"/>
      <c r="AD43" s="61"/>
      <c r="AE43" s="62"/>
      <c r="AF43" s="101"/>
      <c r="AG43" s="8"/>
      <c r="AH43" s="8"/>
      <c r="AI43" s="8"/>
      <c r="AJ43" s="8"/>
    </row>
    <row r="44" spans="1:36" ht="22.5" customHeight="1" thickBot="1" x14ac:dyDescent="0.35">
      <c r="A44" s="274" t="s">
        <v>69</v>
      </c>
      <c r="B44" s="275"/>
      <c r="C44" s="275"/>
      <c r="D44" s="275"/>
      <c r="E44" s="275"/>
      <c r="F44" s="95">
        <f>F41+F43</f>
        <v>26</v>
      </c>
      <c r="G44" s="95">
        <f t="shared" ref="G44:Z44" si="17">G41+G43</f>
        <v>0</v>
      </c>
      <c r="H44" s="95">
        <f t="shared" si="17"/>
        <v>0</v>
      </c>
      <c r="I44" s="96">
        <f t="shared" si="17"/>
        <v>5.2</v>
      </c>
      <c r="J44" s="96">
        <f t="shared" si="17"/>
        <v>0</v>
      </c>
      <c r="K44" s="96">
        <f t="shared" si="17"/>
        <v>0</v>
      </c>
      <c r="L44" s="96">
        <f t="shared" si="17"/>
        <v>52</v>
      </c>
      <c r="M44" s="96">
        <f t="shared" si="17"/>
        <v>0</v>
      </c>
      <c r="N44" s="96">
        <f t="shared" si="17"/>
        <v>0</v>
      </c>
      <c r="O44" s="96">
        <f t="shared" si="17"/>
        <v>0</v>
      </c>
      <c r="P44" s="96">
        <f t="shared" si="17"/>
        <v>0</v>
      </c>
      <c r="Q44" s="96">
        <f t="shared" si="17"/>
        <v>0</v>
      </c>
      <c r="R44" s="96">
        <f t="shared" si="17"/>
        <v>0</v>
      </c>
      <c r="S44" s="96">
        <f t="shared" si="17"/>
        <v>0</v>
      </c>
      <c r="T44" s="95">
        <f t="shared" si="17"/>
        <v>260</v>
      </c>
      <c r="U44" s="95">
        <f t="shared" si="17"/>
        <v>0</v>
      </c>
      <c r="V44" s="95">
        <f t="shared" si="17"/>
        <v>0</v>
      </c>
      <c r="W44" s="95">
        <f t="shared" si="17"/>
        <v>0</v>
      </c>
      <c r="X44" s="95">
        <f t="shared" si="17"/>
        <v>0</v>
      </c>
      <c r="Y44" s="95">
        <f t="shared" si="17"/>
        <v>0</v>
      </c>
      <c r="Z44" s="95">
        <f t="shared" si="17"/>
        <v>0</v>
      </c>
      <c r="AA44" s="58"/>
      <c r="AB44" s="58"/>
      <c r="AC44" s="61"/>
      <c r="AD44" s="61"/>
      <c r="AE44" s="62"/>
      <c r="AF44" s="101"/>
      <c r="AG44" s="8"/>
      <c r="AH44" s="8"/>
      <c r="AI44" s="8"/>
      <c r="AJ44" s="8"/>
    </row>
    <row r="45" spans="1:36" ht="26.25" customHeight="1" thickBot="1" x14ac:dyDescent="0.35">
      <c r="A45" s="276" t="s">
        <v>70</v>
      </c>
      <c r="B45" s="277"/>
      <c r="C45" s="277"/>
      <c r="D45" s="277"/>
      <c r="E45" s="277"/>
      <c r="F45" s="97">
        <f>F44+F38</f>
        <v>51</v>
      </c>
      <c r="G45" s="97">
        <f t="shared" ref="G45:Z45" si="18">G44+G38</f>
        <v>0</v>
      </c>
      <c r="H45" s="97">
        <f t="shared" si="18"/>
        <v>0</v>
      </c>
      <c r="I45" s="98">
        <f t="shared" si="18"/>
        <v>10.199999999999999</v>
      </c>
      <c r="J45" s="98">
        <f t="shared" si="18"/>
        <v>0</v>
      </c>
      <c r="K45" s="98">
        <f t="shared" si="18"/>
        <v>0</v>
      </c>
      <c r="L45" s="98">
        <f t="shared" si="18"/>
        <v>102</v>
      </c>
      <c r="M45" s="98">
        <f t="shared" si="18"/>
        <v>0</v>
      </c>
      <c r="N45" s="98">
        <f t="shared" si="18"/>
        <v>0</v>
      </c>
      <c r="O45" s="98">
        <f t="shared" si="18"/>
        <v>0</v>
      </c>
      <c r="P45" s="98">
        <f t="shared" si="18"/>
        <v>0</v>
      </c>
      <c r="Q45" s="98">
        <f t="shared" si="18"/>
        <v>0</v>
      </c>
      <c r="R45" s="98">
        <f t="shared" si="18"/>
        <v>0</v>
      </c>
      <c r="S45" s="98">
        <f t="shared" si="18"/>
        <v>0</v>
      </c>
      <c r="T45" s="97">
        <f t="shared" si="18"/>
        <v>510</v>
      </c>
      <c r="U45" s="97">
        <f t="shared" si="18"/>
        <v>0</v>
      </c>
      <c r="V45" s="97">
        <f t="shared" si="18"/>
        <v>0</v>
      </c>
      <c r="W45" s="97">
        <f t="shared" si="18"/>
        <v>0</v>
      </c>
      <c r="X45" s="97">
        <f t="shared" si="18"/>
        <v>0</v>
      </c>
      <c r="Y45" s="97">
        <f t="shared" si="18"/>
        <v>0</v>
      </c>
      <c r="Z45" s="97">
        <f t="shared" si="18"/>
        <v>0</v>
      </c>
      <c r="AA45" s="86"/>
      <c r="AB45" s="86"/>
      <c r="AC45" s="86"/>
      <c r="AD45" s="86"/>
      <c r="AE45" s="87"/>
      <c r="AF45" s="101"/>
      <c r="AG45" s="8"/>
      <c r="AH45" s="8"/>
      <c r="AI45" s="8"/>
      <c r="AJ45" s="8"/>
    </row>
    <row r="46" spans="1:36" ht="15" customHeight="1" x14ac:dyDescent="0.3">
      <c r="A46" s="263" t="s">
        <v>73</v>
      </c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9"/>
      <c r="AF46" s="8"/>
      <c r="AG46" s="8"/>
      <c r="AH46" s="8"/>
      <c r="AI46" s="8"/>
      <c r="AJ46" s="8"/>
    </row>
    <row r="47" spans="1:36" ht="18.75" customHeight="1" thickBot="1" x14ac:dyDescent="0.3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6"/>
      <c r="AF47" s="8"/>
      <c r="AG47" s="8"/>
      <c r="AH47" s="8"/>
      <c r="AI47" s="8"/>
      <c r="AJ47" s="8"/>
    </row>
    <row r="48" spans="1:36" ht="23.25" customHeight="1" thickBot="1" x14ac:dyDescent="0.35">
      <c r="A48" s="287" t="s">
        <v>62</v>
      </c>
      <c r="B48" s="288"/>
      <c r="C48" s="288"/>
      <c r="D48" s="288"/>
      <c r="E48" s="288"/>
      <c r="F48" s="66">
        <v>1</v>
      </c>
      <c r="G48" s="67"/>
      <c r="H48" s="67"/>
      <c r="I48" s="68">
        <v>0.2</v>
      </c>
      <c r="J48" s="68"/>
      <c r="K48" s="68"/>
      <c r="L48" s="68">
        <v>2.2000000000000002</v>
      </c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>
        <v>8</v>
      </c>
      <c r="Z48" s="67"/>
      <c r="AA48" s="52"/>
      <c r="AB48" s="53"/>
      <c r="AC48" s="54"/>
      <c r="AD48" s="54"/>
      <c r="AE48" s="55"/>
      <c r="AF48" s="8"/>
      <c r="AG48" s="8"/>
      <c r="AH48" s="8"/>
      <c r="AI48" s="8"/>
      <c r="AJ48" s="8"/>
    </row>
    <row r="49" spans="1:36" ht="21.75" customHeight="1" thickBot="1" x14ac:dyDescent="0.35">
      <c r="A49" s="289" t="s">
        <v>63</v>
      </c>
      <c r="B49" s="290"/>
      <c r="C49" s="291"/>
      <c r="D49" s="292" t="s">
        <v>64</v>
      </c>
      <c r="E49" s="293"/>
      <c r="F49" s="56"/>
      <c r="G49" s="57"/>
      <c r="H49" s="57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7"/>
      <c r="U49" s="57"/>
      <c r="V49" s="57"/>
      <c r="W49" s="57"/>
      <c r="X49" s="57"/>
      <c r="Y49" s="57"/>
      <c r="Z49" s="57"/>
      <c r="AA49" s="58"/>
      <c r="AB49" s="60"/>
      <c r="AC49" s="61"/>
      <c r="AD49" s="61"/>
      <c r="AE49" s="62"/>
      <c r="AF49" s="8"/>
      <c r="AG49" s="8"/>
      <c r="AH49" s="8"/>
      <c r="AI49" s="8"/>
      <c r="AJ49" s="8"/>
    </row>
    <row r="50" spans="1:36" ht="33.75" customHeight="1" thickBot="1" x14ac:dyDescent="0.35">
      <c r="A50" s="294"/>
      <c r="B50" s="295"/>
      <c r="C50" s="296"/>
      <c r="D50" s="295"/>
      <c r="E50" s="295"/>
      <c r="F50" s="56">
        <f>ROUND(F48*$D$50,3)</f>
        <v>0</v>
      </c>
      <c r="G50" s="56">
        <f t="shared" ref="G50:Z50" si="19">ROUND(G48*$D$50,3)</f>
        <v>0</v>
      </c>
      <c r="H50" s="56">
        <f t="shared" si="19"/>
        <v>0</v>
      </c>
      <c r="I50" s="105">
        <f t="shared" si="19"/>
        <v>0</v>
      </c>
      <c r="J50" s="105">
        <f t="shared" si="19"/>
        <v>0</v>
      </c>
      <c r="K50" s="105">
        <f t="shared" si="19"/>
        <v>0</v>
      </c>
      <c r="L50" s="105">
        <f t="shared" si="19"/>
        <v>0</v>
      </c>
      <c r="M50" s="105">
        <f t="shared" si="19"/>
        <v>0</v>
      </c>
      <c r="N50" s="105">
        <f t="shared" si="19"/>
        <v>0</v>
      </c>
      <c r="O50" s="105">
        <f t="shared" si="19"/>
        <v>0</v>
      </c>
      <c r="P50" s="105">
        <f t="shared" si="19"/>
        <v>0</v>
      </c>
      <c r="Q50" s="105">
        <f t="shared" si="19"/>
        <v>0</v>
      </c>
      <c r="R50" s="105">
        <f t="shared" si="19"/>
        <v>0</v>
      </c>
      <c r="S50" s="105">
        <f t="shared" si="19"/>
        <v>0</v>
      </c>
      <c r="T50" s="56">
        <f t="shared" si="19"/>
        <v>0</v>
      </c>
      <c r="U50" s="56">
        <f t="shared" si="19"/>
        <v>0</v>
      </c>
      <c r="V50" s="56">
        <f t="shared" si="19"/>
        <v>0</v>
      </c>
      <c r="W50" s="56">
        <f t="shared" si="19"/>
        <v>0</v>
      </c>
      <c r="X50" s="56">
        <f t="shared" si="19"/>
        <v>0</v>
      </c>
      <c r="Y50" s="56">
        <f t="shared" si="19"/>
        <v>0</v>
      </c>
      <c r="Z50" s="56">
        <f t="shared" si="19"/>
        <v>0</v>
      </c>
      <c r="AA50" s="58"/>
      <c r="AB50" s="60"/>
      <c r="AC50" s="61"/>
      <c r="AD50" s="61"/>
      <c r="AE50" s="62" t="s">
        <v>65</v>
      </c>
      <c r="AF50" s="8"/>
      <c r="AG50" s="8"/>
      <c r="AH50" s="8"/>
      <c r="AI50" s="8"/>
      <c r="AJ50" s="8"/>
    </row>
    <row r="51" spans="1:36" ht="22.5" customHeight="1" thickBot="1" x14ac:dyDescent="0.35">
      <c r="A51" s="287" t="s">
        <v>62</v>
      </c>
      <c r="B51" s="288"/>
      <c r="C51" s="288"/>
      <c r="D51" s="288"/>
      <c r="E51" s="288"/>
      <c r="F51" s="66">
        <v>1</v>
      </c>
      <c r="G51" s="67"/>
      <c r="H51" s="67"/>
      <c r="I51" s="68">
        <v>0.2</v>
      </c>
      <c r="J51" s="68"/>
      <c r="K51" s="68"/>
      <c r="L51" s="68">
        <v>2.2000000000000002</v>
      </c>
      <c r="M51" s="68"/>
      <c r="N51" s="68"/>
      <c r="O51" s="68"/>
      <c r="P51" s="68"/>
      <c r="Q51" s="68"/>
      <c r="R51" s="68"/>
      <c r="S51" s="68"/>
      <c r="T51" s="67">
        <v>8</v>
      </c>
      <c r="U51" s="67"/>
      <c r="V51" s="67"/>
      <c r="W51" s="67"/>
      <c r="X51" s="67"/>
      <c r="Y51" s="67"/>
      <c r="Z51" s="67"/>
      <c r="AA51" s="52"/>
      <c r="AB51" s="53"/>
      <c r="AC51" s="54"/>
      <c r="AD51" s="54"/>
      <c r="AE51" s="55"/>
      <c r="AF51" s="8"/>
      <c r="AG51" s="8"/>
      <c r="AH51" s="8"/>
      <c r="AI51" s="8"/>
      <c r="AJ51" s="8"/>
    </row>
    <row r="52" spans="1:36" ht="34.5" customHeight="1" thickBot="1" x14ac:dyDescent="0.35">
      <c r="A52" s="294" t="s">
        <v>74</v>
      </c>
      <c r="B52" s="295"/>
      <c r="C52" s="296"/>
      <c r="D52" s="295">
        <v>38</v>
      </c>
      <c r="E52" s="295"/>
      <c r="F52" s="56">
        <f>ROUND(F51*$D$52,3)</f>
        <v>38</v>
      </c>
      <c r="G52" s="56">
        <f t="shared" ref="G52:Z52" si="20">ROUND(G51*$D$52,3)</f>
        <v>0</v>
      </c>
      <c r="H52" s="56">
        <f t="shared" si="20"/>
        <v>0</v>
      </c>
      <c r="I52" s="105">
        <f t="shared" si="20"/>
        <v>7.6</v>
      </c>
      <c r="J52" s="105">
        <f t="shared" si="20"/>
        <v>0</v>
      </c>
      <c r="K52" s="105">
        <f t="shared" si="20"/>
        <v>0</v>
      </c>
      <c r="L52" s="105">
        <f t="shared" si="20"/>
        <v>83.6</v>
      </c>
      <c r="M52" s="105">
        <f t="shared" si="20"/>
        <v>0</v>
      </c>
      <c r="N52" s="105">
        <f t="shared" si="20"/>
        <v>0</v>
      </c>
      <c r="O52" s="105">
        <f t="shared" si="20"/>
        <v>0</v>
      </c>
      <c r="P52" s="105">
        <f t="shared" si="20"/>
        <v>0</v>
      </c>
      <c r="Q52" s="105">
        <f t="shared" si="20"/>
        <v>0</v>
      </c>
      <c r="R52" s="105">
        <f t="shared" si="20"/>
        <v>0</v>
      </c>
      <c r="S52" s="105">
        <f t="shared" si="20"/>
        <v>0</v>
      </c>
      <c r="T52" s="56">
        <f t="shared" si="20"/>
        <v>304</v>
      </c>
      <c r="U52" s="56">
        <f t="shared" si="20"/>
        <v>0</v>
      </c>
      <c r="V52" s="56">
        <f t="shared" si="20"/>
        <v>0</v>
      </c>
      <c r="W52" s="56">
        <f t="shared" si="20"/>
        <v>0</v>
      </c>
      <c r="X52" s="56">
        <f t="shared" si="20"/>
        <v>0</v>
      </c>
      <c r="Y52" s="56">
        <f t="shared" si="20"/>
        <v>0</v>
      </c>
      <c r="Z52" s="56">
        <f t="shared" si="20"/>
        <v>0</v>
      </c>
      <c r="AA52" s="58"/>
      <c r="AB52" s="60"/>
      <c r="AC52" s="61"/>
      <c r="AD52" s="61"/>
      <c r="AE52" s="62"/>
      <c r="AF52" s="8"/>
      <c r="AG52" s="8"/>
      <c r="AH52" s="8"/>
      <c r="AI52" s="8"/>
      <c r="AJ52" s="8"/>
    </row>
    <row r="53" spans="1:36" ht="24.75" customHeight="1" thickBot="1" x14ac:dyDescent="0.35">
      <c r="A53" s="301" t="s">
        <v>67</v>
      </c>
      <c r="B53" s="302"/>
      <c r="C53" s="302"/>
      <c r="D53" s="302"/>
      <c r="E53" s="302"/>
      <c r="F53" s="106">
        <f>F50+F52</f>
        <v>38</v>
      </c>
      <c r="G53" s="106">
        <f t="shared" ref="G53:Z53" si="21">G50+G52</f>
        <v>0</v>
      </c>
      <c r="H53" s="106">
        <f t="shared" si="21"/>
        <v>0</v>
      </c>
      <c r="I53" s="107">
        <f t="shared" si="21"/>
        <v>7.6</v>
      </c>
      <c r="J53" s="107">
        <f t="shared" si="21"/>
        <v>0</v>
      </c>
      <c r="K53" s="107">
        <f t="shared" si="21"/>
        <v>0</v>
      </c>
      <c r="L53" s="107">
        <f t="shared" si="21"/>
        <v>83.6</v>
      </c>
      <c r="M53" s="107">
        <f t="shared" si="21"/>
        <v>0</v>
      </c>
      <c r="N53" s="107">
        <f t="shared" si="21"/>
        <v>0</v>
      </c>
      <c r="O53" s="107">
        <f t="shared" si="21"/>
        <v>0</v>
      </c>
      <c r="P53" s="107">
        <f t="shared" si="21"/>
        <v>0</v>
      </c>
      <c r="Q53" s="107">
        <f t="shared" si="21"/>
        <v>0</v>
      </c>
      <c r="R53" s="107">
        <f t="shared" si="21"/>
        <v>0</v>
      </c>
      <c r="S53" s="107">
        <f t="shared" si="21"/>
        <v>0</v>
      </c>
      <c r="T53" s="106">
        <f t="shared" si="21"/>
        <v>304</v>
      </c>
      <c r="U53" s="106">
        <f t="shared" si="21"/>
        <v>0</v>
      </c>
      <c r="V53" s="106">
        <f t="shared" si="21"/>
        <v>0</v>
      </c>
      <c r="W53" s="106">
        <f t="shared" si="21"/>
        <v>0</v>
      </c>
      <c r="X53" s="106">
        <f t="shared" si="21"/>
        <v>0</v>
      </c>
      <c r="Y53" s="106">
        <f t="shared" si="21"/>
        <v>0</v>
      </c>
      <c r="Z53" s="106">
        <f t="shared" si="21"/>
        <v>0</v>
      </c>
      <c r="AA53" s="58"/>
      <c r="AB53" s="60"/>
      <c r="AC53" s="61"/>
      <c r="AD53" s="61"/>
      <c r="AE53" s="62"/>
      <c r="AF53" s="8"/>
      <c r="AG53" s="8"/>
      <c r="AH53" s="8"/>
      <c r="AI53" s="8"/>
      <c r="AJ53" s="8"/>
    </row>
    <row r="54" spans="1:36" ht="20.25" customHeight="1" thickBot="1" x14ac:dyDescent="0.35">
      <c r="A54" s="287" t="s">
        <v>62</v>
      </c>
      <c r="B54" s="288"/>
      <c r="C54" s="288"/>
      <c r="D54" s="288"/>
      <c r="E54" s="303"/>
      <c r="F54" s="66">
        <v>1</v>
      </c>
      <c r="G54" s="67"/>
      <c r="H54" s="67"/>
      <c r="I54" s="68">
        <v>0.2</v>
      </c>
      <c r="J54" s="68"/>
      <c r="K54" s="68"/>
      <c r="L54" s="68">
        <v>2.2000000000000002</v>
      </c>
      <c r="M54" s="68"/>
      <c r="N54" s="68"/>
      <c r="O54" s="68"/>
      <c r="P54" s="68"/>
      <c r="Q54" s="68"/>
      <c r="R54" s="68"/>
      <c r="S54" s="68"/>
      <c r="T54" s="67">
        <v>8</v>
      </c>
      <c r="U54" s="67"/>
      <c r="V54" s="67"/>
      <c r="W54" s="67"/>
      <c r="X54" s="67"/>
      <c r="Y54" s="67"/>
      <c r="Z54" s="67"/>
      <c r="AA54" s="58"/>
      <c r="AB54" s="60"/>
      <c r="AC54" s="61"/>
      <c r="AD54" s="61"/>
      <c r="AE54" s="62"/>
      <c r="AF54" s="8"/>
      <c r="AG54" s="8"/>
      <c r="AH54" s="8"/>
      <c r="AI54" s="8"/>
      <c r="AJ54" s="8"/>
    </row>
    <row r="55" spans="1:36" ht="15.75" customHeight="1" thickBot="1" x14ac:dyDescent="0.35">
      <c r="A55" s="289" t="s">
        <v>63</v>
      </c>
      <c r="B55" s="290"/>
      <c r="C55" s="291"/>
      <c r="D55" s="292" t="s">
        <v>68</v>
      </c>
      <c r="E55" s="293"/>
      <c r="F55" s="81"/>
      <c r="G55" s="82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2"/>
      <c r="U55" s="82"/>
      <c r="V55" s="82"/>
      <c r="W55" s="82"/>
      <c r="X55" s="82"/>
      <c r="Y55" s="82"/>
      <c r="Z55" s="82"/>
      <c r="AA55" s="83"/>
      <c r="AB55" s="85"/>
      <c r="AC55" s="86"/>
      <c r="AD55" s="61"/>
      <c r="AE55" s="62"/>
      <c r="AF55" s="8"/>
      <c r="AG55" s="8"/>
      <c r="AH55" s="8"/>
      <c r="AI55" s="8"/>
      <c r="AJ55" s="8"/>
    </row>
    <row r="56" spans="1:36" ht="32.25" customHeight="1" thickBot="1" x14ac:dyDescent="0.35">
      <c r="A56" s="294" t="s">
        <v>74</v>
      </c>
      <c r="B56" s="295"/>
      <c r="C56" s="296"/>
      <c r="D56" s="294">
        <v>38</v>
      </c>
      <c r="E56" s="295"/>
      <c r="F56" s="108">
        <f>ROUND(F54*$D$56,3)</f>
        <v>38</v>
      </c>
      <c r="G56" s="108">
        <f t="shared" ref="G56:Z56" si="22">ROUND(G54*$D$56,3)</f>
        <v>0</v>
      </c>
      <c r="H56" s="108">
        <f t="shared" si="22"/>
        <v>0</v>
      </c>
      <c r="I56" s="109">
        <f t="shared" si="22"/>
        <v>7.6</v>
      </c>
      <c r="J56" s="109">
        <f t="shared" si="22"/>
        <v>0</v>
      </c>
      <c r="K56" s="109">
        <f t="shared" si="22"/>
        <v>0</v>
      </c>
      <c r="L56" s="109">
        <f t="shared" si="22"/>
        <v>83.6</v>
      </c>
      <c r="M56" s="109">
        <f>ROUND(M54*$D$56,3)</f>
        <v>0</v>
      </c>
      <c r="N56" s="109">
        <f t="shared" si="22"/>
        <v>0</v>
      </c>
      <c r="O56" s="109">
        <f t="shared" si="22"/>
        <v>0</v>
      </c>
      <c r="P56" s="109">
        <f t="shared" si="22"/>
        <v>0</v>
      </c>
      <c r="Q56" s="109">
        <f t="shared" si="22"/>
        <v>0</v>
      </c>
      <c r="R56" s="109">
        <f t="shared" si="22"/>
        <v>0</v>
      </c>
      <c r="S56" s="109">
        <f t="shared" si="22"/>
        <v>0</v>
      </c>
      <c r="T56" s="108">
        <f t="shared" si="22"/>
        <v>304</v>
      </c>
      <c r="U56" s="108">
        <f t="shared" si="22"/>
        <v>0</v>
      </c>
      <c r="V56" s="108">
        <f t="shared" si="22"/>
        <v>0</v>
      </c>
      <c r="W56" s="108">
        <f t="shared" si="22"/>
        <v>0</v>
      </c>
      <c r="X56" s="108">
        <f t="shared" si="22"/>
        <v>0</v>
      </c>
      <c r="Y56" s="108">
        <f t="shared" si="22"/>
        <v>0</v>
      </c>
      <c r="Z56" s="108">
        <f t="shared" si="22"/>
        <v>0</v>
      </c>
      <c r="AA56" s="91"/>
      <c r="AB56" s="92"/>
      <c r="AC56" s="93"/>
      <c r="AD56" s="61"/>
      <c r="AE56" s="62"/>
      <c r="AF56" s="8"/>
      <c r="AG56" s="8"/>
      <c r="AH56" s="8"/>
      <c r="AI56" s="8"/>
      <c r="AJ56" s="8"/>
    </row>
    <row r="57" spans="1:36" ht="20.25" customHeight="1" thickBot="1" x14ac:dyDescent="0.35">
      <c r="A57" s="287" t="s">
        <v>62</v>
      </c>
      <c r="B57" s="288"/>
      <c r="C57" s="288"/>
      <c r="D57" s="288"/>
      <c r="E57" s="288"/>
      <c r="F57" s="66"/>
      <c r="G57" s="67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7"/>
      <c r="U57" s="110"/>
      <c r="V57" s="74"/>
      <c r="W57" s="74"/>
      <c r="X57" s="74"/>
      <c r="Y57" s="74"/>
      <c r="Z57" s="74"/>
      <c r="AA57" s="58"/>
      <c r="AB57" s="60"/>
      <c r="AC57" s="61"/>
      <c r="AD57" s="61"/>
      <c r="AE57" s="62"/>
      <c r="AF57" s="8"/>
      <c r="AG57" s="8"/>
      <c r="AH57" s="8"/>
      <c r="AI57" s="8"/>
      <c r="AJ57" s="8"/>
    </row>
    <row r="58" spans="1:36" ht="22.5" customHeight="1" thickBot="1" x14ac:dyDescent="0.35">
      <c r="A58" s="297"/>
      <c r="B58" s="298"/>
      <c r="C58" s="299"/>
      <c r="D58" s="300"/>
      <c r="E58" s="300"/>
      <c r="F58" s="108">
        <f>ROUND(F57*$D$58,3)</f>
        <v>0</v>
      </c>
      <c r="G58" s="108">
        <f t="shared" ref="G58:Z58" si="23">ROUND(G57*$D$58,3)</f>
        <v>0</v>
      </c>
      <c r="H58" s="108">
        <f t="shared" si="23"/>
        <v>0</v>
      </c>
      <c r="I58" s="109">
        <f t="shared" si="23"/>
        <v>0</v>
      </c>
      <c r="J58" s="109">
        <f t="shared" si="23"/>
        <v>0</v>
      </c>
      <c r="K58" s="109">
        <f t="shared" si="23"/>
        <v>0</v>
      </c>
      <c r="L58" s="109">
        <f t="shared" si="23"/>
        <v>0</v>
      </c>
      <c r="M58" s="109">
        <f t="shared" si="23"/>
        <v>0</v>
      </c>
      <c r="N58" s="109">
        <f t="shared" si="23"/>
        <v>0</v>
      </c>
      <c r="O58" s="109">
        <f t="shared" si="23"/>
        <v>0</v>
      </c>
      <c r="P58" s="109">
        <f t="shared" si="23"/>
        <v>0</v>
      </c>
      <c r="Q58" s="109">
        <f t="shared" si="23"/>
        <v>0</v>
      </c>
      <c r="R58" s="109">
        <f t="shared" si="23"/>
        <v>0</v>
      </c>
      <c r="S58" s="109">
        <f t="shared" si="23"/>
        <v>0</v>
      </c>
      <c r="T58" s="108">
        <f t="shared" si="23"/>
        <v>0</v>
      </c>
      <c r="U58" s="108"/>
      <c r="V58" s="108">
        <f t="shared" si="23"/>
        <v>0</v>
      </c>
      <c r="W58" s="108">
        <f t="shared" si="23"/>
        <v>0</v>
      </c>
      <c r="X58" s="108">
        <f t="shared" si="23"/>
        <v>0</v>
      </c>
      <c r="Y58" s="108"/>
      <c r="Z58" s="108">
        <f t="shared" si="23"/>
        <v>0</v>
      </c>
      <c r="AA58" s="58"/>
      <c r="AB58" s="60"/>
      <c r="AC58" s="61"/>
      <c r="AD58" s="61"/>
      <c r="AE58" s="62"/>
      <c r="AF58" s="8"/>
      <c r="AG58" s="8"/>
      <c r="AH58" s="8"/>
      <c r="AI58" s="8"/>
      <c r="AJ58" s="8"/>
    </row>
    <row r="59" spans="1:36" ht="25.5" customHeight="1" thickBot="1" x14ac:dyDescent="0.35">
      <c r="A59" s="301" t="s">
        <v>69</v>
      </c>
      <c r="B59" s="302"/>
      <c r="C59" s="302"/>
      <c r="D59" s="302"/>
      <c r="E59" s="302"/>
      <c r="F59" s="106">
        <f>F56+F58</f>
        <v>38</v>
      </c>
      <c r="G59" s="106">
        <f t="shared" ref="G59:Z59" si="24">G56+G58</f>
        <v>0</v>
      </c>
      <c r="H59" s="106">
        <f t="shared" si="24"/>
        <v>0</v>
      </c>
      <c r="I59" s="111">
        <f t="shared" si="24"/>
        <v>7.6</v>
      </c>
      <c r="J59" s="111">
        <f t="shared" si="24"/>
        <v>0</v>
      </c>
      <c r="K59" s="111">
        <f t="shared" si="24"/>
        <v>0</v>
      </c>
      <c r="L59" s="111">
        <f t="shared" si="24"/>
        <v>83.6</v>
      </c>
      <c r="M59" s="111">
        <f t="shared" si="24"/>
        <v>0</v>
      </c>
      <c r="N59" s="111">
        <f t="shared" si="24"/>
        <v>0</v>
      </c>
      <c r="O59" s="111">
        <f t="shared" si="24"/>
        <v>0</v>
      </c>
      <c r="P59" s="111">
        <f t="shared" si="24"/>
        <v>0</v>
      </c>
      <c r="Q59" s="111">
        <f t="shared" si="24"/>
        <v>0</v>
      </c>
      <c r="R59" s="111">
        <f t="shared" si="24"/>
        <v>0</v>
      </c>
      <c r="S59" s="111">
        <f t="shared" si="24"/>
        <v>0</v>
      </c>
      <c r="T59" s="106">
        <f t="shared" si="24"/>
        <v>304</v>
      </c>
      <c r="U59" s="106">
        <f t="shared" si="24"/>
        <v>0</v>
      </c>
      <c r="V59" s="106">
        <f t="shared" si="24"/>
        <v>0</v>
      </c>
      <c r="W59" s="106">
        <f t="shared" si="24"/>
        <v>0</v>
      </c>
      <c r="X59" s="106">
        <f t="shared" si="24"/>
        <v>0</v>
      </c>
      <c r="Y59" s="106">
        <f t="shared" si="24"/>
        <v>0</v>
      </c>
      <c r="Z59" s="106">
        <f t="shared" si="24"/>
        <v>0</v>
      </c>
      <c r="AA59" s="58"/>
      <c r="AB59" s="58"/>
      <c r="AC59" s="61"/>
      <c r="AD59" s="61"/>
      <c r="AE59" s="62"/>
      <c r="AF59" s="8"/>
      <c r="AG59" s="8"/>
      <c r="AH59" s="8"/>
      <c r="AI59" s="8"/>
      <c r="AJ59" s="8"/>
    </row>
    <row r="60" spans="1:36" ht="28.5" customHeight="1" thickBot="1" x14ac:dyDescent="0.35">
      <c r="A60" s="308" t="s">
        <v>70</v>
      </c>
      <c r="B60" s="309"/>
      <c r="C60" s="309"/>
      <c r="D60" s="309"/>
      <c r="E60" s="309"/>
      <c r="F60" s="112">
        <f>F59+F53</f>
        <v>76</v>
      </c>
      <c r="G60" s="112">
        <f t="shared" ref="G60:Z60" si="25">G59+G53</f>
        <v>0</v>
      </c>
      <c r="H60" s="112">
        <f t="shared" si="25"/>
        <v>0</v>
      </c>
      <c r="I60" s="113">
        <f t="shared" si="25"/>
        <v>15.2</v>
      </c>
      <c r="J60" s="113">
        <f t="shared" si="25"/>
        <v>0</v>
      </c>
      <c r="K60" s="113">
        <f t="shared" si="25"/>
        <v>0</v>
      </c>
      <c r="L60" s="113">
        <f t="shared" si="25"/>
        <v>167.2</v>
      </c>
      <c r="M60" s="113">
        <f t="shared" si="25"/>
        <v>0</v>
      </c>
      <c r="N60" s="113">
        <f t="shared" si="25"/>
        <v>0</v>
      </c>
      <c r="O60" s="113">
        <f t="shared" si="25"/>
        <v>0</v>
      </c>
      <c r="P60" s="113">
        <f t="shared" si="25"/>
        <v>0</v>
      </c>
      <c r="Q60" s="113">
        <f t="shared" si="25"/>
        <v>0</v>
      </c>
      <c r="R60" s="113">
        <f t="shared" si="25"/>
        <v>0</v>
      </c>
      <c r="S60" s="113">
        <f t="shared" si="25"/>
        <v>0</v>
      </c>
      <c r="T60" s="112">
        <f t="shared" si="25"/>
        <v>608</v>
      </c>
      <c r="U60" s="112">
        <f t="shared" si="25"/>
        <v>0</v>
      </c>
      <c r="V60" s="112">
        <f t="shared" si="25"/>
        <v>0</v>
      </c>
      <c r="W60" s="112">
        <f t="shared" si="25"/>
        <v>0</v>
      </c>
      <c r="X60" s="112">
        <f t="shared" si="25"/>
        <v>0</v>
      </c>
      <c r="Y60" s="112">
        <f t="shared" si="25"/>
        <v>0</v>
      </c>
      <c r="Z60" s="112">
        <f t="shared" si="25"/>
        <v>0</v>
      </c>
      <c r="AA60" s="86"/>
      <c r="AB60" s="86"/>
      <c r="AC60" s="86"/>
      <c r="AD60" s="86"/>
      <c r="AE60" s="87"/>
      <c r="AF60" s="8"/>
      <c r="AG60" s="8"/>
      <c r="AH60" s="8"/>
      <c r="AI60" s="8"/>
      <c r="AJ60" s="8"/>
    </row>
    <row r="61" spans="1:36" ht="15" customHeight="1" x14ac:dyDescent="0.3">
      <c r="A61" s="310" t="s">
        <v>75</v>
      </c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8"/>
      <c r="AG61" s="8"/>
      <c r="AH61" s="8"/>
      <c r="AI61" s="8"/>
      <c r="AJ61" s="8"/>
    </row>
    <row r="62" spans="1:36" ht="15" customHeight="1" thickBot="1" x14ac:dyDescent="0.35">
      <c r="A62" s="313"/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5"/>
    </row>
    <row r="63" spans="1:36" ht="30" customHeight="1" thickBot="1" x14ac:dyDescent="0.35">
      <c r="A63" s="251" t="s">
        <v>62</v>
      </c>
      <c r="B63" s="252"/>
      <c r="C63" s="252"/>
      <c r="D63" s="252"/>
      <c r="E63" s="252"/>
      <c r="F63" s="114">
        <v>1</v>
      </c>
      <c r="G63" s="115"/>
      <c r="H63" s="115"/>
      <c r="I63" s="116">
        <v>8.1000000000000003E-2</v>
      </c>
      <c r="J63" s="116"/>
      <c r="K63" s="116"/>
      <c r="L63" s="116"/>
      <c r="M63" s="116"/>
      <c r="N63" s="116"/>
      <c r="O63" s="116"/>
      <c r="P63" s="116">
        <v>5.1999999999999998E-2</v>
      </c>
      <c r="Q63" s="116"/>
      <c r="R63" s="116"/>
      <c r="S63" s="116"/>
      <c r="T63" s="116"/>
      <c r="U63" s="116"/>
      <c r="V63" s="116"/>
      <c r="W63" s="116"/>
      <c r="X63" s="116"/>
      <c r="Y63" s="116"/>
      <c r="Z63" s="116">
        <v>20</v>
      </c>
      <c r="AA63" s="117"/>
      <c r="AB63" s="118"/>
      <c r="AC63" s="119"/>
      <c r="AD63" s="119"/>
      <c r="AE63" s="120"/>
    </row>
    <row r="64" spans="1:36" ht="15" customHeight="1" thickBot="1" x14ac:dyDescent="0.35">
      <c r="A64" s="243" t="s">
        <v>63</v>
      </c>
      <c r="B64" s="244"/>
      <c r="C64" s="245"/>
      <c r="D64" s="246" t="s">
        <v>64</v>
      </c>
      <c r="E64" s="307"/>
      <c r="F64" s="121"/>
      <c r="G64" s="122"/>
      <c r="H64" s="122"/>
      <c r="I64" s="123"/>
      <c r="J64" s="123"/>
      <c r="K64" s="123"/>
      <c r="L64" s="123"/>
      <c r="M64" s="123"/>
      <c r="N64" s="123"/>
      <c r="O64" s="123"/>
      <c r="P64" s="123"/>
      <c r="Q64" s="123"/>
      <c r="R64" s="124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5"/>
      <c r="AD64" s="125"/>
      <c r="AE64" s="126"/>
    </row>
    <row r="65" spans="1:31" ht="32.25" customHeight="1" thickBot="1" x14ac:dyDescent="0.35">
      <c r="A65" s="294" t="s">
        <v>76</v>
      </c>
      <c r="B65" s="295"/>
      <c r="C65" s="296"/>
      <c r="D65" s="248"/>
      <c r="E65" s="249"/>
      <c r="F65" s="127">
        <f>ROUND(F63*$D$65,3)</f>
        <v>0</v>
      </c>
      <c r="G65" s="127">
        <f t="shared" ref="G65:Z65" si="26">ROUND(G63*$D$65,3)</f>
        <v>0</v>
      </c>
      <c r="H65" s="127"/>
      <c r="I65" s="128">
        <f t="shared" si="26"/>
        <v>0</v>
      </c>
      <c r="J65" s="128">
        <f t="shared" si="26"/>
        <v>0</v>
      </c>
      <c r="K65" s="128">
        <f t="shared" si="26"/>
        <v>0</v>
      </c>
      <c r="L65" s="128">
        <f t="shared" si="26"/>
        <v>0</v>
      </c>
      <c r="M65" s="128">
        <f t="shared" si="26"/>
        <v>0</v>
      </c>
      <c r="N65" s="128">
        <f>ROUND(N63*110*$D$65,3)</f>
        <v>0</v>
      </c>
      <c r="O65" s="128">
        <f>ROUND(O63*90*$D$65,3)</f>
        <v>0</v>
      </c>
      <c r="P65" s="128">
        <f>ROUND(P63*64*$D$65,3)</f>
        <v>0</v>
      </c>
      <c r="Q65" s="128">
        <f>ROUND(Q63*64*$D$65,3)</f>
        <v>0</v>
      </c>
      <c r="R65" s="128">
        <f>ROUND(R63*49*$D$65,3)</f>
        <v>0</v>
      </c>
      <c r="S65" s="128">
        <f>ROUND(S63*64*$D$65,3)</f>
        <v>0</v>
      </c>
      <c r="T65" s="127">
        <f t="shared" si="26"/>
        <v>0</v>
      </c>
      <c r="U65" s="127">
        <f t="shared" si="26"/>
        <v>0</v>
      </c>
      <c r="V65" s="127">
        <f t="shared" si="26"/>
        <v>0</v>
      </c>
      <c r="W65" s="127">
        <f t="shared" si="26"/>
        <v>0</v>
      </c>
      <c r="X65" s="127">
        <f t="shared" si="26"/>
        <v>0</v>
      </c>
      <c r="Y65" s="127"/>
      <c r="Z65" s="127">
        <f t="shared" si="26"/>
        <v>0</v>
      </c>
      <c r="AA65" s="91"/>
      <c r="AB65" s="92"/>
      <c r="AC65" s="93"/>
      <c r="AD65" s="93"/>
      <c r="AE65" s="94" t="s">
        <v>65</v>
      </c>
    </row>
    <row r="66" spans="1:31" ht="25.5" customHeight="1" thickBot="1" x14ac:dyDescent="0.35">
      <c r="A66" s="251" t="s">
        <v>62</v>
      </c>
      <c r="B66" s="252"/>
      <c r="C66" s="252"/>
      <c r="D66" s="252"/>
      <c r="E66" s="252"/>
      <c r="F66" s="114">
        <v>1</v>
      </c>
      <c r="G66" s="115"/>
      <c r="H66" s="115"/>
      <c r="I66" s="116">
        <v>8.1000000000000003E-2</v>
      </c>
      <c r="J66" s="116"/>
      <c r="K66" s="116"/>
      <c r="L66" s="116"/>
      <c r="M66" s="116"/>
      <c r="N66" s="116"/>
      <c r="O66" s="116"/>
      <c r="P66" s="116">
        <v>5.1999999999999998E-2</v>
      </c>
      <c r="Q66" s="116"/>
      <c r="R66" s="116">
        <v>0</v>
      </c>
      <c r="S66" s="116"/>
      <c r="T66" s="115"/>
      <c r="U66" s="115"/>
      <c r="V66" s="115"/>
      <c r="W66" s="115"/>
      <c r="X66" s="115"/>
      <c r="Y66" s="115"/>
      <c r="Z66" s="115"/>
      <c r="AA66" s="117"/>
      <c r="AB66" s="118"/>
      <c r="AC66" s="119"/>
      <c r="AD66" s="119"/>
      <c r="AE66" s="120"/>
    </row>
    <row r="67" spans="1:31" ht="22.5" customHeight="1" thickBot="1" x14ac:dyDescent="0.35">
      <c r="A67" s="304"/>
      <c r="B67" s="305"/>
      <c r="C67" s="306"/>
      <c r="D67" s="249"/>
      <c r="E67" s="249"/>
      <c r="F67" s="127">
        <f>ROUND(F66*$D$67,3)</f>
        <v>0</v>
      </c>
      <c r="G67" s="127">
        <f t="shared" ref="G67:Z67" si="27">ROUND(G66*$D$67,3)</f>
        <v>0</v>
      </c>
      <c r="H67" s="127"/>
      <c r="I67" s="128">
        <f t="shared" si="27"/>
        <v>0</v>
      </c>
      <c r="J67" s="128">
        <f>ROUND(J66*$D$67,3)</f>
        <v>0</v>
      </c>
      <c r="K67" s="127">
        <f t="shared" si="27"/>
        <v>0</v>
      </c>
      <c r="L67" s="127">
        <f t="shared" si="27"/>
        <v>0</v>
      </c>
      <c r="M67" s="128">
        <f>ROUND(M66*90*$D$67,3)</f>
        <v>0</v>
      </c>
      <c r="N67" s="127">
        <f t="shared" si="27"/>
        <v>0</v>
      </c>
      <c r="O67" s="128">
        <f>ROUND(O66*64*$D$67,3)</f>
        <v>0</v>
      </c>
      <c r="P67" s="128">
        <f>ROUND(P66*90*$D$67,3)</f>
        <v>0</v>
      </c>
      <c r="Q67" s="128">
        <f>ROUND(Q66*64*$D$67,3)</f>
        <v>0</v>
      </c>
      <c r="R67" s="129">
        <f>ROUND(R66*90*$D$67,3)</f>
        <v>0</v>
      </c>
      <c r="S67" s="127">
        <f t="shared" si="27"/>
        <v>0</v>
      </c>
      <c r="T67" s="127">
        <f t="shared" si="27"/>
        <v>0</v>
      </c>
      <c r="U67" s="127">
        <f t="shared" si="27"/>
        <v>0</v>
      </c>
      <c r="V67" s="127">
        <f t="shared" si="27"/>
        <v>0</v>
      </c>
      <c r="W67" s="127">
        <f t="shared" si="27"/>
        <v>0</v>
      </c>
      <c r="X67" s="127">
        <f t="shared" si="27"/>
        <v>0</v>
      </c>
      <c r="Y67" s="127"/>
      <c r="Z67" s="127">
        <f t="shared" si="27"/>
        <v>0</v>
      </c>
      <c r="AA67" s="58"/>
      <c r="AB67" s="60"/>
      <c r="AC67" s="61"/>
      <c r="AD67" s="61"/>
      <c r="AE67" s="62"/>
    </row>
    <row r="68" spans="1:31" ht="24.75" customHeight="1" thickBot="1" x14ac:dyDescent="0.35">
      <c r="A68" s="274" t="s">
        <v>67</v>
      </c>
      <c r="B68" s="275"/>
      <c r="C68" s="275"/>
      <c r="D68" s="275"/>
      <c r="E68" s="275"/>
      <c r="F68" s="130">
        <f>F65+F67</f>
        <v>0</v>
      </c>
      <c r="G68" s="131">
        <f t="shared" ref="G68:Z68" si="28">G65+G67</f>
        <v>0</v>
      </c>
      <c r="H68" s="131">
        <f t="shared" si="28"/>
        <v>0</v>
      </c>
      <c r="I68" s="131">
        <f t="shared" si="28"/>
        <v>0</v>
      </c>
      <c r="J68" s="131">
        <f t="shared" si="28"/>
        <v>0</v>
      </c>
      <c r="K68" s="131">
        <f t="shared" si="28"/>
        <v>0</v>
      </c>
      <c r="L68" s="131">
        <f t="shared" si="28"/>
        <v>0</v>
      </c>
      <c r="M68" s="131">
        <f t="shared" si="28"/>
        <v>0</v>
      </c>
      <c r="N68" s="131">
        <f t="shared" si="28"/>
        <v>0</v>
      </c>
      <c r="O68" s="131">
        <f t="shared" si="28"/>
        <v>0</v>
      </c>
      <c r="P68" s="131">
        <f t="shared" si="28"/>
        <v>0</v>
      </c>
      <c r="Q68" s="131">
        <f t="shared" si="28"/>
        <v>0</v>
      </c>
      <c r="R68" s="131">
        <f t="shared" si="28"/>
        <v>0</v>
      </c>
      <c r="S68" s="131">
        <f t="shared" si="28"/>
        <v>0</v>
      </c>
      <c r="T68" s="130">
        <f t="shared" si="28"/>
        <v>0</v>
      </c>
      <c r="U68" s="130">
        <f t="shared" si="28"/>
        <v>0</v>
      </c>
      <c r="V68" s="130">
        <f t="shared" si="28"/>
        <v>0</v>
      </c>
      <c r="W68" s="130">
        <f t="shared" si="28"/>
        <v>0</v>
      </c>
      <c r="X68" s="130">
        <f t="shared" si="28"/>
        <v>0</v>
      </c>
      <c r="Y68" s="130">
        <f t="shared" si="28"/>
        <v>0</v>
      </c>
      <c r="Z68" s="130">
        <f t="shared" si="28"/>
        <v>0</v>
      </c>
      <c r="AA68" s="83">
        <v>12.5</v>
      </c>
      <c r="AB68" s="85">
        <v>7</v>
      </c>
      <c r="AC68" s="86">
        <v>64</v>
      </c>
      <c r="AD68" s="86"/>
      <c r="AE68" s="87"/>
    </row>
    <row r="69" spans="1:31" ht="29.25" customHeight="1" thickBot="1" x14ac:dyDescent="0.35">
      <c r="A69" s="243" t="s">
        <v>62</v>
      </c>
      <c r="B69" s="244"/>
      <c r="C69" s="244"/>
      <c r="D69" s="244"/>
      <c r="E69" s="244"/>
      <c r="F69" s="132">
        <v>1</v>
      </c>
      <c r="G69" s="132"/>
      <c r="H69" s="132"/>
      <c r="I69" s="116">
        <v>8.1000000000000003E-2</v>
      </c>
      <c r="J69" s="133"/>
      <c r="K69" s="133"/>
      <c r="L69" s="133"/>
      <c r="M69" s="133"/>
      <c r="N69" s="133"/>
      <c r="O69" s="133"/>
      <c r="P69" s="133">
        <v>5.1999999999999998E-2</v>
      </c>
      <c r="Q69" s="133"/>
      <c r="R69" s="133"/>
      <c r="S69" s="133"/>
      <c r="T69" s="134"/>
      <c r="U69" s="134"/>
      <c r="V69" s="134"/>
      <c r="W69" s="134"/>
      <c r="X69" s="134"/>
      <c r="Y69" s="134"/>
      <c r="Z69" s="134">
        <v>22</v>
      </c>
      <c r="AA69" s="135"/>
      <c r="AB69" s="136"/>
      <c r="AC69" s="137"/>
      <c r="AD69" s="137"/>
      <c r="AE69" s="138"/>
    </row>
    <row r="70" spans="1:31" ht="34.5" customHeight="1" thickBot="1" x14ac:dyDescent="0.35">
      <c r="A70" s="243" t="s">
        <v>63</v>
      </c>
      <c r="B70" s="244"/>
      <c r="C70" s="245"/>
      <c r="D70" s="246" t="s">
        <v>68</v>
      </c>
      <c r="E70" s="307"/>
      <c r="F70" s="121"/>
      <c r="G70" s="139"/>
      <c r="H70" s="139"/>
      <c r="I70" s="140"/>
      <c r="J70" s="140"/>
      <c r="K70" s="140"/>
      <c r="L70" s="140"/>
      <c r="M70" s="140"/>
      <c r="N70" s="140"/>
      <c r="O70" s="140"/>
      <c r="P70" s="140"/>
      <c r="Q70" s="140"/>
      <c r="R70" s="124"/>
      <c r="S70" s="140"/>
      <c r="T70" s="139"/>
      <c r="U70" s="139"/>
      <c r="V70" s="139"/>
      <c r="W70" s="122"/>
      <c r="X70" s="122"/>
      <c r="Y70" s="122"/>
      <c r="Z70" s="122"/>
      <c r="AA70" s="123"/>
      <c r="AB70" s="123"/>
      <c r="AC70" s="125"/>
      <c r="AD70" s="125"/>
      <c r="AE70" s="126"/>
    </row>
    <row r="71" spans="1:31" ht="34.5" customHeight="1" thickBot="1" x14ac:dyDescent="0.35">
      <c r="A71" s="304" t="s">
        <v>77</v>
      </c>
      <c r="B71" s="305"/>
      <c r="C71" s="306"/>
      <c r="D71" s="248"/>
      <c r="E71" s="249"/>
      <c r="F71" s="127">
        <f>ROUND(F69*$D$71,3)</f>
        <v>0</v>
      </c>
      <c r="G71" s="127">
        <f t="shared" ref="G71:Z71" si="29">ROUND(G69*$D$71,3)</f>
        <v>0</v>
      </c>
      <c r="H71" s="127"/>
      <c r="I71" s="128">
        <f t="shared" si="29"/>
        <v>0</v>
      </c>
      <c r="J71" s="128">
        <f t="shared" si="29"/>
        <v>0</v>
      </c>
      <c r="K71" s="128">
        <f t="shared" si="29"/>
        <v>0</v>
      </c>
      <c r="L71" s="128">
        <f t="shared" si="29"/>
        <v>0</v>
      </c>
      <c r="M71" s="128">
        <f t="shared" si="29"/>
        <v>0</v>
      </c>
      <c r="N71" s="128">
        <f>ROUND(N69*90*$D$71,3)</f>
        <v>0</v>
      </c>
      <c r="O71" s="128">
        <f>ROUND(O69*90*$D$71,3)</f>
        <v>0</v>
      </c>
      <c r="P71" s="128">
        <f>ROUND(P69*90*$D$71,3)</f>
        <v>0</v>
      </c>
      <c r="Q71" s="128">
        <f>ROUND(Q69*64*$D$71,3)</f>
        <v>0</v>
      </c>
      <c r="R71" s="128">
        <f>ROUND(R69*96*$D$71,3)</f>
        <v>0</v>
      </c>
      <c r="S71" s="128">
        <f>ROUND(S69*96*$D$71,3)</f>
        <v>0</v>
      </c>
      <c r="T71" s="127">
        <f t="shared" si="29"/>
        <v>0</v>
      </c>
      <c r="U71" s="127">
        <f t="shared" si="29"/>
        <v>0</v>
      </c>
      <c r="V71" s="127">
        <f t="shared" si="29"/>
        <v>0</v>
      </c>
      <c r="W71" s="127">
        <f t="shared" si="29"/>
        <v>0</v>
      </c>
      <c r="X71" s="127">
        <f t="shared" si="29"/>
        <v>0</v>
      </c>
      <c r="Y71" s="127"/>
      <c r="Z71" s="127">
        <f t="shared" si="29"/>
        <v>0</v>
      </c>
      <c r="AA71" s="91"/>
      <c r="AB71" s="92"/>
      <c r="AC71" s="93"/>
      <c r="AD71" s="93"/>
      <c r="AE71" s="94"/>
    </row>
    <row r="72" spans="1:31" ht="29.25" customHeight="1" thickBot="1" x14ac:dyDescent="0.35">
      <c r="A72" s="243" t="s">
        <v>62</v>
      </c>
      <c r="B72" s="244"/>
      <c r="C72" s="244"/>
      <c r="D72" s="244"/>
      <c r="E72" s="244"/>
      <c r="F72" s="132">
        <v>1</v>
      </c>
      <c r="G72" s="132"/>
      <c r="H72" s="132"/>
      <c r="I72" s="116">
        <v>8.1000000000000003E-2</v>
      </c>
      <c r="J72" s="133"/>
      <c r="K72" s="133"/>
      <c r="L72" s="133"/>
      <c r="M72" s="133"/>
      <c r="N72" s="133"/>
      <c r="O72" s="133"/>
      <c r="P72" s="133">
        <v>5.1999999999999998E-2</v>
      </c>
      <c r="Q72" s="133"/>
      <c r="R72" s="133"/>
      <c r="S72" s="133"/>
      <c r="T72" s="134"/>
      <c r="U72" s="134"/>
      <c r="V72" s="134"/>
      <c r="W72" s="134"/>
      <c r="X72" s="134"/>
      <c r="Y72" s="134"/>
      <c r="Z72" s="134"/>
      <c r="AA72" s="135"/>
      <c r="AB72" s="136"/>
      <c r="AC72" s="137"/>
      <c r="AD72" s="137"/>
      <c r="AE72" s="138"/>
    </row>
    <row r="73" spans="1:31" ht="30" customHeight="1" thickBot="1" x14ac:dyDescent="0.35">
      <c r="A73" s="294"/>
      <c r="B73" s="295"/>
      <c r="C73" s="296"/>
      <c r="D73" s="248"/>
      <c r="E73" s="249"/>
      <c r="F73" s="127">
        <f>ROUND(F72*$D$73,3)</f>
        <v>0</v>
      </c>
      <c r="G73" s="127">
        <f t="shared" ref="G73:Z73" si="30">ROUND(G72*$D$73,3)</f>
        <v>0</v>
      </c>
      <c r="H73" s="127"/>
      <c r="I73" s="128">
        <f t="shared" si="30"/>
        <v>0</v>
      </c>
      <c r="J73" s="128">
        <f t="shared" si="30"/>
        <v>0</v>
      </c>
      <c r="K73" s="128">
        <f t="shared" si="30"/>
        <v>0</v>
      </c>
      <c r="L73" s="128">
        <f t="shared" si="30"/>
        <v>0</v>
      </c>
      <c r="M73" s="128">
        <f>ROUND(M72*$D$73,3)*90</f>
        <v>0</v>
      </c>
      <c r="N73" s="128">
        <f t="shared" si="30"/>
        <v>0</v>
      </c>
      <c r="O73" s="128">
        <f>ROUND(O72*90*$D$73,3)</f>
        <v>0</v>
      </c>
      <c r="P73" s="128">
        <f>ROUND(P72*$D$73,3)*96</f>
        <v>0</v>
      </c>
      <c r="Q73" s="128">
        <f>ROUND(Q72*$D$73,3)*80</f>
        <v>0</v>
      </c>
      <c r="R73" s="128">
        <f>ROUND(R72*$D$73,3)*96</f>
        <v>0</v>
      </c>
      <c r="S73" s="128">
        <f>ROUND(S72*$D$73,3)*64</f>
        <v>0</v>
      </c>
      <c r="T73" s="127">
        <f t="shared" si="30"/>
        <v>0</v>
      </c>
      <c r="U73" s="127">
        <f t="shared" si="30"/>
        <v>0</v>
      </c>
      <c r="V73" s="127">
        <f t="shared" si="30"/>
        <v>0</v>
      </c>
      <c r="W73" s="127">
        <f t="shared" si="30"/>
        <v>0</v>
      </c>
      <c r="X73" s="127">
        <f t="shared" si="30"/>
        <v>0</v>
      </c>
      <c r="Y73" s="127"/>
      <c r="Z73" s="127">
        <f t="shared" si="30"/>
        <v>0</v>
      </c>
      <c r="AA73" s="58"/>
      <c r="AB73" s="60"/>
      <c r="AC73" s="61"/>
      <c r="AD73" s="61"/>
      <c r="AE73" s="62"/>
    </row>
    <row r="74" spans="1:31" ht="29.25" customHeight="1" thickBot="1" x14ac:dyDescent="0.35">
      <c r="A74" s="274" t="s">
        <v>67</v>
      </c>
      <c r="B74" s="275"/>
      <c r="C74" s="275"/>
      <c r="D74" s="275"/>
      <c r="E74" s="275"/>
      <c r="F74" s="141">
        <f>F71+F73</f>
        <v>0</v>
      </c>
      <c r="G74" s="141">
        <f t="shared" ref="G74:AA74" si="31">G71+G73</f>
        <v>0</v>
      </c>
      <c r="H74" s="141">
        <f t="shared" si="31"/>
        <v>0</v>
      </c>
      <c r="I74" s="142">
        <f t="shared" si="31"/>
        <v>0</v>
      </c>
      <c r="J74" s="142">
        <f t="shared" si="31"/>
        <v>0</v>
      </c>
      <c r="K74" s="142">
        <f t="shared" si="31"/>
        <v>0</v>
      </c>
      <c r="L74" s="142">
        <f t="shared" si="31"/>
        <v>0</v>
      </c>
      <c r="M74" s="142">
        <f t="shared" si="31"/>
        <v>0</v>
      </c>
      <c r="N74" s="142">
        <f t="shared" si="31"/>
        <v>0</v>
      </c>
      <c r="O74" s="142">
        <f t="shared" si="31"/>
        <v>0</v>
      </c>
      <c r="P74" s="142">
        <f t="shared" si="31"/>
        <v>0</v>
      </c>
      <c r="Q74" s="142">
        <f t="shared" si="31"/>
        <v>0</v>
      </c>
      <c r="R74" s="142">
        <f t="shared" si="31"/>
        <v>0</v>
      </c>
      <c r="S74" s="142">
        <f t="shared" si="31"/>
        <v>0</v>
      </c>
      <c r="T74" s="141">
        <f t="shared" si="31"/>
        <v>0</v>
      </c>
      <c r="U74" s="141">
        <f t="shared" si="31"/>
        <v>0</v>
      </c>
      <c r="V74" s="141">
        <f t="shared" si="31"/>
        <v>0</v>
      </c>
      <c r="W74" s="141">
        <f t="shared" si="31"/>
        <v>0</v>
      </c>
      <c r="X74" s="141">
        <f t="shared" si="31"/>
        <v>0</v>
      </c>
      <c r="Y74" s="141">
        <f t="shared" si="31"/>
        <v>0</v>
      </c>
      <c r="Z74" s="141">
        <f t="shared" si="31"/>
        <v>0</v>
      </c>
      <c r="AA74" s="105">
        <f t="shared" si="31"/>
        <v>0</v>
      </c>
      <c r="AB74" s="58">
        <v>9</v>
      </c>
      <c r="AC74" s="61">
        <v>70</v>
      </c>
      <c r="AD74" s="61"/>
      <c r="AE74" s="62"/>
    </row>
    <row r="75" spans="1:31" ht="35.25" customHeight="1" thickBot="1" x14ac:dyDescent="0.35">
      <c r="A75" s="276" t="s">
        <v>78</v>
      </c>
      <c r="B75" s="277"/>
      <c r="C75" s="277"/>
      <c r="D75" s="277"/>
      <c r="E75" s="277"/>
      <c r="F75" s="143">
        <f>F68+F74</f>
        <v>0</v>
      </c>
      <c r="G75" s="143">
        <f t="shared" ref="G75:Z75" si="32">G68+G74</f>
        <v>0</v>
      </c>
      <c r="H75" s="143">
        <f t="shared" si="32"/>
        <v>0</v>
      </c>
      <c r="I75" s="144">
        <f t="shared" si="32"/>
        <v>0</v>
      </c>
      <c r="J75" s="144">
        <f t="shared" si="32"/>
        <v>0</v>
      </c>
      <c r="K75" s="144">
        <f>K68+K74</f>
        <v>0</v>
      </c>
      <c r="L75" s="144">
        <f>L68+L74</f>
        <v>0</v>
      </c>
      <c r="M75" s="144">
        <f t="shared" si="32"/>
        <v>0</v>
      </c>
      <c r="N75" s="144">
        <f t="shared" si="32"/>
        <v>0</v>
      </c>
      <c r="O75" s="144">
        <f t="shared" si="32"/>
        <v>0</v>
      </c>
      <c r="P75" s="144">
        <f t="shared" si="32"/>
        <v>0</v>
      </c>
      <c r="Q75" s="144">
        <f t="shared" si="32"/>
        <v>0</v>
      </c>
      <c r="R75" s="144">
        <f t="shared" si="32"/>
        <v>0</v>
      </c>
      <c r="S75" s="144">
        <f t="shared" si="32"/>
        <v>0</v>
      </c>
      <c r="T75" s="143">
        <f>T68+T74</f>
        <v>0</v>
      </c>
      <c r="U75" s="143">
        <f>U68+U74</f>
        <v>0</v>
      </c>
      <c r="V75" s="143">
        <f t="shared" si="32"/>
        <v>0</v>
      </c>
      <c r="W75" s="143">
        <f t="shared" si="32"/>
        <v>0</v>
      </c>
      <c r="X75" s="143">
        <f t="shared" si="32"/>
        <v>0</v>
      </c>
      <c r="Y75" s="143">
        <f t="shared" si="32"/>
        <v>0</v>
      </c>
      <c r="Z75" s="143">
        <f t="shared" si="32"/>
        <v>0</v>
      </c>
      <c r="AA75" s="86">
        <f>AA74+AA68</f>
        <v>12.5</v>
      </c>
      <c r="AB75" s="86">
        <f>AB74+AB68</f>
        <v>16</v>
      </c>
      <c r="AC75" s="86">
        <f>AC74+AC68</f>
        <v>134</v>
      </c>
      <c r="AD75" s="86"/>
      <c r="AE75" s="87"/>
    </row>
    <row r="76" spans="1:31" s="150" customFormat="1" ht="35.25" customHeight="1" thickBot="1" x14ac:dyDescent="0.35">
      <c r="A76" s="316" t="s">
        <v>79</v>
      </c>
      <c r="B76" s="317"/>
      <c r="C76" s="317"/>
      <c r="D76" s="317"/>
      <c r="E76" s="317"/>
      <c r="F76" s="145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>
        <v>7</v>
      </c>
      <c r="U76" s="146"/>
      <c r="V76" s="146"/>
      <c r="W76" s="146"/>
      <c r="X76" s="146"/>
      <c r="Y76" s="146"/>
      <c r="Z76" s="146"/>
      <c r="AA76" s="147"/>
      <c r="AB76" s="148"/>
      <c r="AC76" s="148"/>
      <c r="AD76" s="149"/>
      <c r="AE76" s="149"/>
    </row>
    <row r="77" spans="1:31" ht="21" x14ac:dyDescent="0.3">
      <c r="A77" s="318" t="s">
        <v>80</v>
      </c>
      <c r="B77" s="319"/>
      <c r="C77" s="319"/>
      <c r="D77" s="319"/>
      <c r="E77" s="319"/>
      <c r="F77" s="151" t="s">
        <v>81</v>
      </c>
      <c r="G77" s="152">
        <f>ROUND(T76*0.61,2)+X76*0.54+Y76*0.61</f>
        <v>4.2699999999999996</v>
      </c>
      <c r="H77" s="153"/>
      <c r="I77" s="154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1:31" ht="21.75" customHeight="1" thickBot="1" x14ac:dyDescent="0.35">
      <c r="A78" s="320" t="s">
        <v>82</v>
      </c>
      <c r="B78" s="321"/>
      <c r="C78" s="321"/>
      <c r="D78" s="321"/>
      <c r="E78" s="321"/>
      <c r="F78" s="156" t="s">
        <v>81</v>
      </c>
      <c r="G78" s="157">
        <f>K76+N76+O76+P76+Q76+R76+S76+M76+L76+J76+I76</f>
        <v>0</v>
      </c>
      <c r="H78" s="158"/>
      <c r="I78" s="159"/>
      <c r="J78" s="160"/>
      <c r="K78" s="160"/>
      <c r="L78" s="160"/>
      <c r="M78" s="160"/>
      <c r="N78" s="160"/>
      <c r="O78" s="160"/>
      <c r="P78" s="160"/>
      <c r="Q78" s="322" t="s">
        <v>83</v>
      </c>
      <c r="R78" s="322"/>
      <c r="S78" s="322"/>
      <c r="T78" s="322"/>
      <c r="U78" s="322"/>
      <c r="V78" s="322"/>
      <c r="W78" s="322"/>
      <c r="X78" s="322"/>
      <c r="Y78" s="322"/>
      <c r="Z78" s="322"/>
      <c r="AA78" s="160"/>
    </row>
  </sheetData>
  <mergeCells count="124">
    <mergeCell ref="A75:E75"/>
    <mergeCell ref="A76:E76"/>
    <mergeCell ref="A77:E77"/>
    <mergeCell ref="A78:E78"/>
    <mergeCell ref="Q78:Z78"/>
    <mergeCell ref="A71:C71"/>
    <mergeCell ref="D71:E71"/>
    <mergeCell ref="A72:E72"/>
    <mergeCell ref="A73:C73"/>
    <mergeCell ref="D73:E73"/>
    <mergeCell ref="A74:E74"/>
    <mergeCell ref="A66:E66"/>
    <mergeCell ref="A67:C67"/>
    <mergeCell ref="D67:E67"/>
    <mergeCell ref="A68:E68"/>
    <mergeCell ref="A69:E69"/>
    <mergeCell ref="A70:C70"/>
    <mergeCell ref="D70:E70"/>
    <mergeCell ref="A60:E60"/>
    <mergeCell ref="A61:AE62"/>
    <mergeCell ref="A63:E63"/>
    <mergeCell ref="A64:C64"/>
    <mergeCell ref="D64:E64"/>
    <mergeCell ref="A65:C65"/>
    <mergeCell ref="D65:E65"/>
    <mergeCell ref="A56:C56"/>
    <mergeCell ref="D56:E56"/>
    <mergeCell ref="A57:E57"/>
    <mergeCell ref="A58:C58"/>
    <mergeCell ref="D58:E58"/>
    <mergeCell ref="A59:E59"/>
    <mergeCell ref="A51:E51"/>
    <mergeCell ref="A52:C52"/>
    <mergeCell ref="D52:E52"/>
    <mergeCell ref="A53:E53"/>
    <mergeCell ref="A54:E54"/>
    <mergeCell ref="A55:C55"/>
    <mergeCell ref="D55:E55"/>
    <mergeCell ref="A45:E45"/>
    <mergeCell ref="A46:AE47"/>
    <mergeCell ref="A48:E48"/>
    <mergeCell ref="A49:C49"/>
    <mergeCell ref="D49:E49"/>
    <mergeCell ref="A50:C50"/>
    <mergeCell ref="D50:E50"/>
    <mergeCell ref="A41:C41"/>
    <mergeCell ref="D41:E41"/>
    <mergeCell ref="A42:E42"/>
    <mergeCell ref="A43:C43"/>
    <mergeCell ref="D43:E43"/>
    <mergeCell ref="A44:E44"/>
    <mergeCell ref="A37:C37"/>
    <mergeCell ref="D37:E37"/>
    <mergeCell ref="A38:E38"/>
    <mergeCell ref="A39:E39"/>
    <mergeCell ref="A40:C40"/>
    <mergeCell ref="D40:E40"/>
    <mergeCell ref="A33:E33"/>
    <mergeCell ref="A34:C34"/>
    <mergeCell ref="D34:E34"/>
    <mergeCell ref="A35:C35"/>
    <mergeCell ref="D35:E35"/>
    <mergeCell ref="A36:E36"/>
    <mergeCell ref="A27:E27"/>
    <mergeCell ref="A28:C28"/>
    <mergeCell ref="D28:E28"/>
    <mergeCell ref="A29:E29"/>
    <mergeCell ref="A30:E30"/>
    <mergeCell ref="A31:AE32"/>
    <mergeCell ref="A23:E23"/>
    <mergeCell ref="A24:E24"/>
    <mergeCell ref="A25:C25"/>
    <mergeCell ref="D25:E25"/>
    <mergeCell ref="A26:C26"/>
    <mergeCell ref="D26:E26"/>
    <mergeCell ref="A19:C19"/>
    <mergeCell ref="D19:E19"/>
    <mergeCell ref="A20:C20"/>
    <mergeCell ref="D20:E20"/>
    <mergeCell ref="A21:E21"/>
    <mergeCell ref="A22:C22"/>
    <mergeCell ref="D22:E22"/>
    <mergeCell ref="A12:E12"/>
    <mergeCell ref="A13:E13"/>
    <mergeCell ref="A14:E14"/>
    <mergeCell ref="A15:E15"/>
    <mergeCell ref="A16:AE17"/>
    <mergeCell ref="A18:E18"/>
    <mergeCell ref="AB6:AB9"/>
    <mergeCell ref="AC6:AC9"/>
    <mergeCell ref="AD6:AD9"/>
    <mergeCell ref="AE6:AE9"/>
    <mergeCell ref="A10:E10"/>
    <mergeCell ref="A11:E11"/>
    <mergeCell ref="V6:V9"/>
    <mergeCell ref="W6:W9"/>
    <mergeCell ref="X6:X9"/>
    <mergeCell ref="Y6:Y9"/>
    <mergeCell ref="Z6:Z9"/>
    <mergeCell ref="AA6:AA9"/>
    <mergeCell ref="P6:P9"/>
    <mergeCell ref="Q6:Q9"/>
    <mergeCell ref="R6:R9"/>
    <mergeCell ref="S6:S9"/>
    <mergeCell ref="T6:T9"/>
    <mergeCell ref="U6:U9"/>
    <mergeCell ref="J6:J9"/>
    <mergeCell ref="K6:K9"/>
    <mergeCell ref="L6:L9"/>
    <mergeCell ref="M6:M9"/>
    <mergeCell ref="N6:N9"/>
    <mergeCell ref="O6:O9"/>
    <mergeCell ref="A5:E5"/>
    <mergeCell ref="A6:E9"/>
    <mergeCell ref="F6:F9"/>
    <mergeCell ref="G6:G9"/>
    <mergeCell ref="H6:H9"/>
    <mergeCell ref="I6:I9"/>
    <mergeCell ref="A1:F1"/>
    <mergeCell ref="W1:Z1"/>
    <mergeCell ref="E2:T2"/>
    <mergeCell ref="W2:X2"/>
    <mergeCell ref="A3:C3"/>
    <mergeCell ref="X3:Z3"/>
  </mergeCells>
  <pageMargins left="1" right="1" top="1" bottom="1" header="0.5" footer="0.5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AJ78"/>
  <sheetViews>
    <sheetView view="pageBreakPreview" topLeftCell="L1" zoomScale="60" zoomScaleNormal="55" workbookViewId="0">
      <selection activeCell="T23" sqref="T23"/>
    </sheetView>
  </sheetViews>
  <sheetFormatPr defaultColWidth="9.109375" defaultRowHeight="15.6" x14ac:dyDescent="0.3"/>
  <cols>
    <col min="1" max="1" width="7.109375" style="2" customWidth="1"/>
    <col min="2" max="2" width="6" style="2" customWidth="1"/>
    <col min="3" max="3" width="15.6640625" style="2" customWidth="1"/>
    <col min="4" max="4" width="4.109375" style="2" customWidth="1"/>
    <col min="5" max="5" width="6.44140625" style="2" customWidth="1"/>
    <col min="6" max="6" width="12.88671875" style="1" customWidth="1"/>
    <col min="7" max="7" width="11.5546875" style="1" customWidth="1"/>
    <col min="8" max="8" width="12.6640625" style="1" customWidth="1"/>
    <col min="9" max="9" width="14.44140625" style="1" customWidth="1"/>
    <col min="10" max="10" width="15.5546875" style="1" customWidth="1"/>
    <col min="11" max="11" width="16" style="1" customWidth="1"/>
    <col min="12" max="12" width="18" style="1" customWidth="1"/>
    <col min="13" max="13" width="14.33203125" style="1" customWidth="1"/>
    <col min="14" max="14" width="13.88671875" style="1" customWidth="1"/>
    <col min="15" max="15" width="16.109375" style="1" customWidth="1"/>
    <col min="16" max="16" width="15.88671875" style="1" customWidth="1"/>
    <col min="17" max="17" width="10.44140625" style="1" customWidth="1"/>
    <col min="18" max="18" width="12.6640625" style="1" customWidth="1"/>
    <col min="19" max="19" width="13.44140625" style="1" customWidth="1"/>
    <col min="20" max="20" width="14.5546875" style="1" customWidth="1"/>
    <col min="21" max="21" width="10.44140625" style="1" customWidth="1"/>
    <col min="22" max="22" width="13.33203125" style="1" customWidth="1"/>
    <col min="23" max="23" width="13" style="1" customWidth="1"/>
    <col min="24" max="24" width="14.5546875" style="1" customWidth="1"/>
    <col min="25" max="25" width="13" style="1" customWidth="1"/>
    <col min="26" max="26" width="12.5546875" style="1" customWidth="1"/>
    <col min="27" max="28" width="11.5546875" style="1" customWidth="1"/>
    <col min="29" max="29" width="13.109375" style="1" customWidth="1"/>
    <col min="30" max="30" width="12.109375" style="1" customWidth="1"/>
    <col min="31" max="31" width="12.33203125" style="1" customWidth="1"/>
    <col min="32" max="16384" width="9.109375" style="1"/>
  </cols>
  <sheetData>
    <row r="1" spans="1:32" ht="14.4" x14ac:dyDescent="0.3">
      <c r="A1" s="205" t="s">
        <v>0</v>
      </c>
      <c r="B1" s="205"/>
      <c r="C1" s="205"/>
      <c r="D1" s="205"/>
      <c r="E1" s="205"/>
      <c r="F1" s="205"/>
      <c r="W1" s="206" t="s">
        <v>1</v>
      </c>
      <c r="X1" s="206"/>
      <c r="Y1" s="206"/>
      <c r="Z1" s="206"/>
    </row>
    <row r="2" spans="1:32" ht="30.75" customHeight="1" thickBot="1" x14ac:dyDescent="0.35">
      <c r="E2" s="207" t="s">
        <v>2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163"/>
      <c r="W2" s="206" t="s">
        <v>3</v>
      </c>
      <c r="X2" s="206"/>
      <c r="Y2" s="162"/>
      <c r="Z2" s="5"/>
    </row>
    <row r="3" spans="1:32" ht="23.25" customHeight="1" thickBot="1" x14ac:dyDescent="0.35">
      <c r="A3" s="208" t="s">
        <v>4</v>
      </c>
      <c r="B3" s="209"/>
      <c r="C3" s="210"/>
      <c r="D3" s="161"/>
      <c r="E3" s="161"/>
      <c r="F3" s="7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9"/>
      <c r="X3" s="211" t="s">
        <v>5</v>
      </c>
      <c r="Y3" s="211"/>
      <c r="Z3" s="211"/>
      <c r="AA3" s="7"/>
      <c r="AB3" s="8"/>
      <c r="AC3" s="8"/>
      <c r="AD3" s="8"/>
      <c r="AE3" s="8"/>
    </row>
    <row r="4" spans="1:32" ht="25.5" customHeight="1" thickBot="1" x14ac:dyDescent="0.35">
      <c r="A4" s="10" t="s">
        <v>86</v>
      </c>
      <c r="B4" s="11" t="s">
        <v>85</v>
      </c>
      <c r="C4" s="12">
        <v>2019</v>
      </c>
      <c r="D4" s="161"/>
      <c r="E4" s="161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"/>
      <c r="AD4" s="8"/>
      <c r="AE4" s="8"/>
    </row>
    <row r="5" spans="1:32" s="21" customFormat="1" ht="39.75" customHeight="1" thickBot="1" x14ac:dyDescent="0.35">
      <c r="A5" s="182"/>
      <c r="B5" s="183"/>
      <c r="C5" s="183"/>
      <c r="D5" s="183"/>
      <c r="E5" s="184"/>
      <c r="F5" s="13" t="s">
        <v>8</v>
      </c>
      <c r="G5" s="14" t="s">
        <v>9</v>
      </c>
      <c r="H5" s="15" t="s">
        <v>10</v>
      </c>
      <c r="I5" s="14" t="s">
        <v>11</v>
      </c>
      <c r="J5" s="14" t="s">
        <v>12</v>
      </c>
      <c r="K5" s="14" t="s">
        <v>13</v>
      </c>
      <c r="L5" s="16" t="s">
        <v>14</v>
      </c>
      <c r="M5" s="17" t="s">
        <v>15</v>
      </c>
      <c r="N5" s="14" t="s">
        <v>16</v>
      </c>
      <c r="O5" s="14" t="s">
        <v>17</v>
      </c>
      <c r="P5" s="14" t="s">
        <v>18</v>
      </c>
      <c r="Q5" s="15"/>
      <c r="R5" s="15" t="s">
        <v>19</v>
      </c>
      <c r="S5" s="18" t="s">
        <v>20</v>
      </c>
      <c r="T5" s="14" t="s">
        <v>21</v>
      </c>
      <c r="U5" s="15"/>
      <c r="V5" s="14" t="s">
        <v>22</v>
      </c>
      <c r="W5" s="14" t="s">
        <v>23</v>
      </c>
      <c r="X5" s="14" t="s">
        <v>24</v>
      </c>
      <c r="Y5" s="14" t="s">
        <v>25</v>
      </c>
      <c r="Z5" s="14" t="s">
        <v>26</v>
      </c>
      <c r="AA5" s="14"/>
      <c r="AB5" s="19"/>
      <c r="AC5" s="14"/>
      <c r="AD5" s="14"/>
      <c r="AE5" s="20"/>
    </row>
    <row r="6" spans="1:32" s="22" customFormat="1" ht="21" customHeight="1" x14ac:dyDescent="0.3">
      <c r="A6" s="185"/>
      <c r="B6" s="186"/>
      <c r="C6" s="186"/>
      <c r="D6" s="186"/>
      <c r="E6" s="187"/>
      <c r="F6" s="194" t="s">
        <v>31</v>
      </c>
      <c r="G6" s="197" t="s">
        <v>32</v>
      </c>
      <c r="H6" s="199" t="s">
        <v>33</v>
      </c>
      <c r="I6" s="202" t="s">
        <v>34</v>
      </c>
      <c r="J6" s="233" t="s">
        <v>35</v>
      </c>
      <c r="K6" s="236" t="s">
        <v>36</v>
      </c>
      <c r="L6" s="239" t="s">
        <v>37</v>
      </c>
      <c r="M6" s="239" t="s">
        <v>38</v>
      </c>
      <c r="N6" s="240" t="s">
        <v>39</v>
      </c>
      <c r="O6" s="228" t="s">
        <v>40</v>
      </c>
      <c r="P6" s="228" t="s">
        <v>41</v>
      </c>
      <c r="Q6" s="230"/>
      <c r="R6" s="230" t="s">
        <v>42</v>
      </c>
      <c r="S6" s="203" t="s">
        <v>43</v>
      </c>
      <c r="T6" s="225" t="s">
        <v>44</v>
      </c>
      <c r="U6" s="227"/>
      <c r="V6" s="225" t="s">
        <v>45</v>
      </c>
      <c r="W6" s="225" t="s">
        <v>46</v>
      </c>
      <c r="X6" s="225" t="s">
        <v>47</v>
      </c>
      <c r="Y6" s="227" t="s">
        <v>48</v>
      </c>
      <c r="Z6" s="225" t="s">
        <v>49</v>
      </c>
      <c r="AA6" s="215"/>
      <c r="AB6" s="212"/>
      <c r="AC6" s="215"/>
      <c r="AD6" s="215"/>
      <c r="AE6" s="218"/>
    </row>
    <row r="7" spans="1:32" s="22" customFormat="1" ht="21" customHeight="1" x14ac:dyDescent="0.3">
      <c r="A7" s="188"/>
      <c r="B7" s="189"/>
      <c r="C7" s="189"/>
      <c r="D7" s="189"/>
      <c r="E7" s="190"/>
      <c r="F7" s="195"/>
      <c r="G7" s="197"/>
      <c r="H7" s="200"/>
      <c r="I7" s="203"/>
      <c r="J7" s="234"/>
      <c r="K7" s="237"/>
      <c r="L7" s="239"/>
      <c r="M7" s="239"/>
      <c r="N7" s="241"/>
      <c r="O7" s="228"/>
      <c r="P7" s="228"/>
      <c r="Q7" s="231"/>
      <c r="R7" s="231"/>
      <c r="S7" s="203"/>
      <c r="T7" s="225"/>
      <c r="U7" s="225"/>
      <c r="V7" s="225"/>
      <c r="W7" s="225"/>
      <c r="X7" s="225"/>
      <c r="Y7" s="225"/>
      <c r="Z7" s="225"/>
      <c r="AA7" s="216"/>
      <c r="AB7" s="213"/>
      <c r="AC7" s="216"/>
      <c r="AD7" s="216"/>
      <c r="AE7" s="219"/>
    </row>
    <row r="8" spans="1:32" s="22" customFormat="1" ht="15" customHeight="1" x14ac:dyDescent="0.3">
      <c r="A8" s="188"/>
      <c r="B8" s="189"/>
      <c r="C8" s="189"/>
      <c r="D8" s="189"/>
      <c r="E8" s="190"/>
      <c r="F8" s="195"/>
      <c r="G8" s="197"/>
      <c r="H8" s="200"/>
      <c r="I8" s="203"/>
      <c r="J8" s="234"/>
      <c r="K8" s="237"/>
      <c r="L8" s="239"/>
      <c r="M8" s="239"/>
      <c r="N8" s="241"/>
      <c r="O8" s="228"/>
      <c r="P8" s="228"/>
      <c r="Q8" s="231"/>
      <c r="R8" s="231"/>
      <c r="S8" s="203"/>
      <c r="T8" s="225"/>
      <c r="U8" s="225"/>
      <c r="V8" s="225"/>
      <c r="W8" s="225"/>
      <c r="X8" s="225"/>
      <c r="Y8" s="225"/>
      <c r="Z8" s="225"/>
      <c r="AA8" s="216"/>
      <c r="AB8" s="213"/>
      <c r="AC8" s="216"/>
      <c r="AD8" s="216"/>
      <c r="AE8" s="219"/>
    </row>
    <row r="9" spans="1:32" s="22" customFormat="1" ht="72" customHeight="1" thickBot="1" x14ac:dyDescent="0.35">
      <c r="A9" s="191"/>
      <c r="B9" s="192"/>
      <c r="C9" s="192"/>
      <c r="D9" s="192"/>
      <c r="E9" s="193"/>
      <c r="F9" s="196"/>
      <c r="G9" s="198"/>
      <c r="H9" s="201"/>
      <c r="I9" s="204"/>
      <c r="J9" s="235"/>
      <c r="K9" s="238"/>
      <c r="L9" s="239"/>
      <c r="M9" s="239"/>
      <c r="N9" s="242"/>
      <c r="O9" s="229"/>
      <c r="P9" s="229"/>
      <c r="Q9" s="232"/>
      <c r="R9" s="232"/>
      <c r="S9" s="203"/>
      <c r="T9" s="226"/>
      <c r="U9" s="226"/>
      <c r="V9" s="226"/>
      <c r="W9" s="226"/>
      <c r="X9" s="226"/>
      <c r="Y9" s="226"/>
      <c r="Z9" s="226"/>
      <c r="AA9" s="217"/>
      <c r="AB9" s="214"/>
      <c r="AC9" s="217"/>
      <c r="AD9" s="217"/>
      <c r="AE9" s="220"/>
    </row>
    <row r="10" spans="1:32" ht="36.75" customHeight="1" thickBot="1" x14ac:dyDescent="0.35">
      <c r="A10" s="191" t="s">
        <v>55</v>
      </c>
      <c r="B10" s="192"/>
      <c r="C10" s="192"/>
      <c r="D10" s="192"/>
      <c r="E10" s="193"/>
      <c r="F10" s="23">
        <f>'01.10.2019+ (2)'!F15</f>
        <v>1958</v>
      </c>
      <c r="G10" s="23">
        <f>'01.10.2019+ (2)'!G15</f>
        <v>765</v>
      </c>
      <c r="H10" s="23">
        <f>'01.10.2019+ (2)'!H15</f>
        <v>716</v>
      </c>
      <c r="I10" s="24">
        <f>'01.10.2019+ (2)'!I15</f>
        <v>910.07399999999996</v>
      </c>
      <c r="J10" s="24">
        <f>'01.10.2019+ (2)'!J15</f>
        <v>0</v>
      </c>
      <c r="K10" s="24">
        <f>'01.10.2019+ (2)'!K15</f>
        <v>-1.1368683772161603E-13</v>
      </c>
      <c r="L10" s="24">
        <f>'01.10.2019+ (2)'!L15</f>
        <v>2080.4999999999991</v>
      </c>
      <c r="M10" s="24">
        <f>'01.10.2019+ (2)'!M15</f>
        <v>0</v>
      </c>
      <c r="N10" s="24">
        <f>'01.10.2019+ (2)'!N15</f>
        <v>0</v>
      </c>
      <c r="O10" s="24">
        <f>'01.10.2019+ (2)'!O15</f>
        <v>1.4210854715202004E-14</v>
      </c>
      <c r="P10" s="24">
        <f>'01.10.2019+ (2)'!P15</f>
        <v>14109.856</v>
      </c>
      <c r="Q10" s="24">
        <f>'01.10.2019+ (2)'!Q15</f>
        <v>0</v>
      </c>
      <c r="R10" s="24">
        <f>'01.10.2019+ (2)'!R15</f>
        <v>0</v>
      </c>
      <c r="S10" s="24">
        <f>'01.10.2019+ (2)'!S15</f>
        <v>0</v>
      </c>
      <c r="T10" s="23">
        <f>'01.10.2019+ (2)'!T15</f>
        <v>15181</v>
      </c>
      <c r="U10" s="23">
        <f>'01.10.2019+ (2)'!U15</f>
        <v>0</v>
      </c>
      <c r="V10" s="23">
        <f>'01.10.2019+ (2)'!V15</f>
        <v>3175</v>
      </c>
      <c r="W10" s="23">
        <f>'01.10.2019+ (2)'!W15</f>
        <v>6717</v>
      </c>
      <c r="X10" s="23">
        <f>'01.10.2019+ (2)'!X15</f>
        <v>28773</v>
      </c>
      <c r="Y10" s="23">
        <f>'01.10.2019+ (2)'!Y15</f>
        <v>0</v>
      </c>
      <c r="Z10" s="23">
        <f>'01.10.2019+ (2)'!Z15</f>
        <v>31575</v>
      </c>
      <c r="AA10" s="23"/>
      <c r="AB10" s="23"/>
      <c r="AC10" s="23"/>
      <c r="AD10" s="23"/>
      <c r="AE10" s="23"/>
      <c r="AF10" s="23"/>
    </row>
    <row r="11" spans="1:32" ht="45.75" customHeight="1" x14ac:dyDescent="0.3">
      <c r="A11" s="221" t="s">
        <v>56</v>
      </c>
      <c r="B11" s="222"/>
      <c r="C11" s="223"/>
      <c r="D11" s="223"/>
      <c r="E11" s="224"/>
      <c r="F11" s="25"/>
      <c r="G11" s="26"/>
      <c r="H11" s="26"/>
      <c r="I11" s="27"/>
      <c r="J11" s="28"/>
      <c r="K11" s="27"/>
      <c r="L11" s="27"/>
      <c r="M11" s="29"/>
      <c r="N11" s="27"/>
      <c r="O11" s="30"/>
      <c r="P11" s="30"/>
      <c r="Q11" s="27"/>
      <c r="R11" s="27"/>
      <c r="S11" s="27"/>
      <c r="T11" s="26"/>
      <c r="U11" s="26"/>
      <c r="V11" s="26"/>
      <c r="W11" s="31"/>
      <c r="X11" s="31"/>
      <c r="Y11" s="31"/>
      <c r="Z11" s="32"/>
      <c r="AA11" s="33"/>
      <c r="AB11" s="34"/>
      <c r="AC11" s="35"/>
      <c r="AD11" s="35"/>
      <c r="AE11" s="35"/>
    </row>
    <row r="12" spans="1:32" ht="45.75" customHeight="1" x14ac:dyDescent="0.3">
      <c r="A12" s="254" t="s">
        <v>57</v>
      </c>
      <c r="B12" s="255"/>
      <c r="C12" s="255"/>
      <c r="D12" s="255"/>
      <c r="E12" s="256"/>
      <c r="F12" s="36">
        <f>F76</f>
        <v>0</v>
      </c>
      <c r="G12" s="36">
        <f>G76</f>
        <v>0</v>
      </c>
      <c r="H12" s="36">
        <f t="shared" ref="H12:Z12" si="0">H76</f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>L76</f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0"/>
        <v>5</v>
      </c>
      <c r="U12" s="36">
        <f t="shared" si="0"/>
        <v>0</v>
      </c>
      <c r="V12" s="36">
        <f t="shared" si="0"/>
        <v>0</v>
      </c>
      <c r="W12" s="36">
        <f t="shared" si="0"/>
        <v>0</v>
      </c>
      <c r="X12" s="36">
        <f>X76</f>
        <v>0</v>
      </c>
      <c r="Y12" s="36">
        <f t="shared" si="0"/>
        <v>0</v>
      </c>
      <c r="Z12" s="36">
        <f t="shared" si="0"/>
        <v>0</v>
      </c>
      <c r="AA12" s="37"/>
      <c r="AB12" s="38"/>
      <c r="AC12" s="39"/>
      <c r="AD12" s="39"/>
      <c r="AE12" s="39"/>
    </row>
    <row r="13" spans="1:32" s="43" customFormat="1" ht="45.75" customHeight="1" x14ac:dyDescent="0.3">
      <c r="A13" s="257" t="s">
        <v>58</v>
      </c>
      <c r="B13" s="258"/>
      <c r="C13" s="258"/>
      <c r="D13" s="258"/>
      <c r="E13" s="259"/>
      <c r="F13" s="40">
        <f>F45+F60+F30+F12</f>
        <v>205</v>
      </c>
      <c r="G13" s="40">
        <f>G45+G60+G30+G12</f>
        <v>0</v>
      </c>
      <c r="H13" s="41">
        <f>H45+H60+H30+H12</f>
        <v>0</v>
      </c>
      <c r="I13" s="42">
        <f>I45+I60+I30+I75</f>
        <v>41</v>
      </c>
      <c r="J13" s="42">
        <f t="shared" ref="J13:Z13" si="1">J45+J60+J30+J75</f>
        <v>0</v>
      </c>
      <c r="K13" s="42">
        <f>K45+K60+K30+K75</f>
        <v>0</v>
      </c>
      <c r="L13" s="42">
        <f t="shared" si="1"/>
        <v>472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>Q45+Q60+Q30+Q75</f>
        <v>0</v>
      </c>
      <c r="R13" s="42">
        <f t="shared" si="1"/>
        <v>0</v>
      </c>
      <c r="S13" s="42">
        <f t="shared" si="1"/>
        <v>0</v>
      </c>
      <c r="T13" s="41">
        <f t="shared" si="1"/>
        <v>1742</v>
      </c>
      <c r="U13" s="41">
        <f t="shared" si="1"/>
        <v>0</v>
      </c>
      <c r="V13" s="41">
        <f t="shared" si="1"/>
        <v>0</v>
      </c>
      <c r="W13" s="41">
        <f t="shared" si="1"/>
        <v>0</v>
      </c>
      <c r="X13" s="41">
        <f t="shared" si="1"/>
        <v>0</v>
      </c>
      <c r="Y13" s="41">
        <f t="shared" si="1"/>
        <v>0</v>
      </c>
      <c r="Z13" s="41">
        <f t="shared" si="1"/>
        <v>0</v>
      </c>
      <c r="AA13" s="42"/>
      <c r="AB13" s="42"/>
      <c r="AC13" s="42"/>
      <c r="AD13" s="42"/>
      <c r="AE13" s="42"/>
    </row>
    <row r="14" spans="1:32" ht="45.75" customHeight="1" x14ac:dyDescent="0.3">
      <c r="A14" s="254" t="s">
        <v>59</v>
      </c>
      <c r="B14" s="255"/>
      <c r="C14" s="255"/>
      <c r="D14" s="255"/>
      <c r="E14" s="256"/>
      <c r="F14" s="25">
        <f>F12+F13</f>
        <v>205</v>
      </c>
      <c r="G14" s="25">
        <f t="shared" ref="G14:Z14" si="2">G12+G13</f>
        <v>0</v>
      </c>
      <c r="H14" s="25">
        <f t="shared" si="2"/>
        <v>0</v>
      </c>
      <c r="I14" s="44">
        <f t="shared" si="2"/>
        <v>41</v>
      </c>
      <c r="J14" s="44">
        <f t="shared" si="2"/>
        <v>0</v>
      </c>
      <c r="K14" s="44">
        <f t="shared" si="2"/>
        <v>0</v>
      </c>
      <c r="L14" s="44">
        <f t="shared" si="2"/>
        <v>472</v>
      </c>
      <c r="M14" s="44">
        <f t="shared" si="2"/>
        <v>0</v>
      </c>
      <c r="N14" s="44">
        <f t="shared" si="2"/>
        <v>0</v>
      </c>
      <c r="O14" s="44">
        <f t="shared" si="2"/>
        <v>0</v>
      </c>
      <c r="P14" s="44">
        <f t="shared" si="2"/>
        <v>0</v>
      </c>
      <c r="Q14" s="44">
        <f t="shared" si="2"/>
        <v>0</v>
      </c>
      <c r="R14" s="44">
        <f t="shared" si="2"/>
        <v>0</v>
      </c>
      <c r="S14" s="44">
        <f t="shared" si="2"/>
        <v>0</v>
      </c>
      <c r="T14" s="25">
        <f t="shared" si="2"/>
        <v>1747</v>
      </c>
      <c r="U14" s="25">
        <f t="shared" si="2"/>
        <v>0</v>
      </c>
      <c r="V14" s="25">
        <f t="shared" si="2"/>
        <v>0</v>
      </c>
      <c r="W14" s="25">
        <f t="shared" si="2"/>
        <v>0</v>
      </c>
      <c r="X14" s="25">
        <f t="shared" si="2"/>
        <v>0</v>
      </c>
      <c r="Y14" s="25">
        <f t="shared" si="2"/>
        <v>0</v>
      </c>
      <c r="Z14" s="25">
        <f t="shared" si="2"/>
        <v>0</v>
      </c>
      <c r="AA14" s="25"/>
      <c r="AB14" s="25"/>
      <c r="AC14" s="25"/>
      <c r="AD14" s="25"/>
      <c r="AE14" s="25"/>
    </row>
    <row r="15" spans="1:32" ht="45.75" customHeight="1" thickBot="1" x14ac:dyDescent="0.35">
      <c r="A15" s="260" t="s">
        <v>60</v>
      </c>
      <c r="B15" s="261"/>
      <c r="C15" s="261"/>
      <c r="D15" s="261"/>
      <c r="E15" s="262"/>
      <c r="F15" s="45">
        <f>F10-F14+F11-F75</f>
        <v>1753</v>
      </c>
      <c r="G15" s="45">
        <f t="shared" ref="G15:H15" si="3">G10-G14+G11-G75</f>
        <v>765</v>
      </c>
      <c r="H15" s="45">
        <f t="shared" si="3"/>
        <v>716</v>
      </c>
      <c r="I15" s="46">
        <f t="shared" ref="I15:Z15" si="4">I10-I14+I11</f>
        <v>869.07399999999996</v>
      </c>
      <c r="J15" s="46">
        <f t="shared" si="4"/>
        <v>0</v>
      </c>
      <c r="K15" s="46">
        <f t="shared" si="4"/>
        <v>-1.1368683772161603E-13</v>
      </c>
      <c r="L15" s="46">
        <f t="shared" si="4"/>
        <v>1608.4999999999991</v>
      </c>
      <c r="M15" s="46">
        <f t="shared" si="4"/>
        <v>0</v>
      </c>
      <c r="N15" s="46">
        <f t="shared" si="4"/>
        <v>0</v>
      </c>
      <c r="O15" s="46">
        <f t="shared" si="4"/>
        <v>1.4210854715202004E-14</v>
      </c>
      <c r="P15" s="46">
        <f t="shared" si="4"/>
        <v>14109.856</v>
      </c>
      <c r="Q15" s="46">
        <f t="shared" si="4"/>
        <v>0</v>
      </c>
      <c r="R15" s="46">
        <f t="shared" si="4"/>
        <v>0</v>
      </c>
      <c r="S15" s="46">
        <f t="shared" si="4"/>
        <v>0</v>
      </c>
      <c r="T15" s="47">
        <f t="shared" si="4"/>
        <v>13434</v>
      </c>
      <c r="U15" s="47">
        <f t="shared" si="4"/>
        <v>0</v>
      </c>
      <c r="V15" s="47">
        <f t="shared" si="4"/>
        <v>3175</v>
      </c>
      <c r="W15" s="47">
        <f t="shared" si="4"/>
        <v>6717</v>
      </c>
      <c r="X15" s="47">
        <f t="shared" si="4"/>
        <v>28773</v>
      </c>
      <c r="Y15" s="47">
        <f t="shared" si="4"/>
        <v>0</v>
      </c>
      <c r="Z15" s="47">
        <f t="shared" si="4"/>
        <v>31575</v>
      </c>
      <c r="AA15" s="47"/>
      <c r="AB15" s="47"/>
      <c r="AC15" s="47"/>
      <c r="AD15" s="47"/>
      <c r="AE15" s="47"/>
    </row>
    <row r="16" spans="1:32" ht="15.75" customHeight="1" x14ac:dyDescent="0.3">
      <c r="A16" s="263" t="s">
        <v>61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5"/>
      <c r="AF16" s="8"/>
    </row>
    <row r="17" spans="1:36" ht="15.75" customHeight="1" thickBot="1" x14ac:dyDescent="0.3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8"/>
    </row>
    <row r="18" spans="1:36" ht="34.5" customHeight="1" thickBot="1" x14ac:dyDescent="0.35">
      <c r="A18" s="251" t="s">
        <v>62</v>
      </c>
      <c r="B18" s="252"/>
      <c r="C18" s="252"/>
      <c r="D18" s="252"/>
      <c r="E18" s="253"/>
      <c r="F18" s="48">
        <v>1</v>
      </c>
      <c r="G18" s="49"/>
      <c r="H18" s="49"/>
      <c r="I18" s="50">
        <v>0.2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  <c r="U18" s="51"/>
      <c r="V18" s="49"/>
      <c r="W18" s="49"/>
      <c r="X18" s="49"/>
      <c r="Y18" s="49"/>
      <c r="Z18" s="49"/>
      <c r="AA18" s="52"/>
      <c r="AB18" s="53"/>
      <c r="AC18" s="54"/>
      <c r="AD18" s="54"/>
      <c r="AE18" s="55"/>
    </row>
    <row r="19" spans="1:36" ht="20.100000000000001" customHeight="1" thickBot="1" x14ac:dyDescent="0.35">
      <c r="A19" s="243" t="s">
        <v>63</v>
      </c>
      <c r="B19" s="244"/>
      <c r="C19" s="245"/>
      <c r="D19" s="246" t="s">
        <v>64</v>
      </c>
      <c r="E19" s="247"/>
      <c r="F19" s="56"/>
      <c r="G19" s="57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9"/>
      <c r="V19" s="57"/>
      <c r="W19" s="57"/>
      <c r="X19" s="57"/>
      <c r="Y19" s="57"/>
      <c r="Z19" s="57"/>
      <c r="AA19" s="58"/>
      <c r="AB19" s="60"/>
      <c r="AC19" s="61"/>
      <c r="AD19" s="61"/>
      <c r="AE19" s="62"/>
    </row>
    <row r="20" spans="1:36" ht="34.5" customHeight="1" thickBot="1" x14ac:dyDescent="0.35">
      <c r="A20" s="248"/>
      <c r="B20" s="249"/>
      <c r="C20" s="250"/>
      <c r="D20" s="248"/>
      <c r="E20" s="250"/>
      <c r="F20" s="63">
        <f>ROUND(F18*$D$20,3)</f>
        <v>0</v>
      </c>
      <c r="G20" s="63">
        <f>ROUND(G18*$D$20,3)</f>
        <v>0</v>
      </c>
      <c r="H20" s="63">
        <f t="shared" ref="H20:Z20" si="5">ROUND(H18*$D$20,3)</f>
        <v>0</v>
      </c>
      <c r="I20" s="64">
        <f t="shared" si="5"/>
        <v>0</v>
      </c>
      <c r="J20" s="64">
        <f t="shared" si="5"/>
        <v>0</v>
      </c>
      <c r="K20" s="64">
        <f t="shared" si="5"/>
        <v>0</v>
      </c>
      <c r="L20" s="64">
        <f t="shared" si="5"/>
        <v>0</v>
      </c>
      <c r="M20" s="64">
        <f t="shared" si="5"/>
        <v>0</v>
      </c>
      <c r="N20" s="64">
        <f t="shared" si="5"/>
        <v>0</v>
      </c>
      <c r="O20" s="64">
        <f t="shared" si="5"/>
        <v>0</v>
      </c>
      <c r="P20" s="64">
        <f t="shared" si="5"/>
        <v>0</v>
      </c>
      <c r="Q20" s="64">
        <f t="shared" si="5"/>
        <v>0</v>
      </c>
      <c r="R20" s="64">
        <f t="shared" si="5"/>
        <v>0</v>
      </c>
      <c r="S20" s="64">
        <f t="shared" si="5"/>
        <v>0</v>
      </c>
      <c r="T20" s="65">
        <f t="shared" si="5"/>
        <v>0</v>
      </c>
      <c r="U20" s="65">
        <f t="shared" si="5"/>
        <v>0</v>
      </c>
      <c r="V20" s="63">
        <f t="shared" si="5"/>
        <v>0</v>
      </c>
      <c r="W20" s="63">
        <f t="shared" si="5"/>
        <v>0</v>
      </c>
      <c r="X20" s="63">
        <f t="shared" si="5"/>
        <v>0</v>
      </c>
      <c r="Y20" s="63">
        <f t="shared" si="5"/>
        <v>0</v>
      </c>
      <c r="Z20" s="63">
        <f t="shared" si="5"/>
        <v>0</v>
      </c>
      <c r="AA20" s="58"/>
      <c r="AB20" s="60"/>
      <c r="AC20" s="61"/>
      <c r="AD20" s="61"/>
      <c r="AE20" s="62" t="s">
        <v>65</v>
      </c>
    </row>
    <row r="21" spans="1:36" ht="20.100000000000001" customHeight="1" thickBot="1" x14ac:dyDescent="0.35">
      <c r="A21" s="251" t="s">
        <v>62</v>
      </c>
      <c r="B21" s="252"/>
      <c r="C21" s="252"/>
      <c r="D21" s="252"/>
      <c r="E21" s="253"/>
      <c r="F21" s="66">
        <v>1</v>
      </c>
      <c r="G21" s="67"/>
      <c r="H21" s="67"/>
      <c r="I21" s="68">
        <v>0.2</v>
      </c>
      <c r="J21" s="68"/>
      <c r="K21" s="68"/>
      <c r="L21" s="68">
        <v>2.6</v>
      </c>
      <c r="M21" s="68"/>
      <c r="N21" s="68"/>
      <c r="O21" s="68"/>
      <c r="P21" s="68"/>
      <c r="Q21" s="68"/>
      <c r="R21" s="68"/>
      <c r="S21" s="68"/>
      <c r="T21" s="69">
        <v>8</v>
      </c>
      <c r="U21" s="69"/>
      <c r="V21" s="67"/>
      <c r="W21" s="67"/>
      <c r="X21" s="67"/>
      <c r="Y21" s="67"/>
      <c r="Z21" s="67"/>
      <c r="AA21" s="52"/>
      <c r="AB21" s="53"/>
      <c r="AC21" s="54"/>
      <c r="AD21" s="54"/>
      <c r="AE21" s="55"/>
    </row>
    <row r="22" spans="1:36" ht="33.75" customHeight="1" thickBot="1" x14ac:dyDescent="0.35">
      <c r="A22" s="248" t="s">
        <v>66</v>
      </c>
      <c r="B22" s="249"/>
      <c r="C22" s="250"/>
      <c r="D22" s="249">
        <v>39</v>
      </c>
      <c r="E22" s="250"/>
      <c r="F22" s="57">
        <f>ROUND(F21*$D$22,3)</f>
        <v>39</v>
      </c>
      <c r="G22" s="57">
        <f t="shared" ref="G22:Z22" si="6">ROUND(G21*$D$22,3)</f>
        <v>0</v>
      </c>
      <c r="H22" s="57">
        <f t="shared" si="6"/>
        <v>0</v>
      </c>
      <c r="I22" s="70">
        <f t="shared" si="6"/>
        <v>7.8</v>
      </c>
      <c r="J22" s="70">
        <f t="shared" si="6"/>
        <v>0</v>
      </c>
      <c r="K22" s="70">
        <f t="shared" si="6"/>
        <v>0</v>
      </c>
      <c r="L22" s="70">
        <f t="shared" si="6"/>
        <v>101.4</v>
      </c>
      <c r="M22" s="70">
        <f t="shared" si="6"/>
        <v>0</v>
      </c>
      <c r="N22" s="70">
        <f t="shared" si="6"/>
        <v>0</v>
      </c>
      <c r="O22" s="70">
        <f>ROUND(O21*$D$22,3)</f>
        <v>0</v>
      </c>
      <c r="P22" s="70">
        <f t="shared" si="6"/>
        <v>0</v>
      </c>
      <c r="Q22" s="70">
        <f t="shared" si="6"/>
        <v>0</v>
      </c>
      <c r="R22" s="70">
        <f t="shared" si="6"/>
        <v>0</v>
      </c>
      <c r="S22" s="70">
        <f t="shared" si="6"/>
        <v>0</v>
      </c>
      <c r="T22" s="59">
        <f t="shared" si="6"/>
        <v>312</v>
      </c>
      <c r="U22" s="59">
        <f t="shared" si="6"/>
        <v>0</v>
      </c>
      <c r="V22" s="57">
        <f t="shared" si="6"/>
        <v>0</v>
      </c>
      <c r="W22" s="57">
        <f t="shared" si="6"/>
        <v>0</v>
      </c>
      <c r="X22" s="57">
        <f t="shared" si="6"/>
        <v>0</v>
      </c>
      <c r="Y22" s="57">
        <f t="shared" si="6"/>
        <v>0</v>
      </c>
      <c r="Z22" s="57">
        <f t="shared" si="6"/>
        <v>0</v>
      </c>
      <c r="AA22" s="58"/>
      <c r="AB22" s="60"/>
      <c r="AC22" s="61"/>
      <c r="AD22" s="61"/>
      <c r="AE22" s="62"/>
    </row>
    <row r="23" spans="1:36" ht="36" customHeight="1" thickBot="1" x14ac:dyDescent="0.35">
      <c r="A23" s="274" t="s">
        <v>67</v>
      </c>
      <c r="B23" s="275"/>
      <c r="C23" s="275"/>
      <c r="D23" s="275"/>
      <c r="E23" s="283"/>
      <c r="F23" s="71">
        <f>F20+F22</f>
        <v>39</v>
      </c>
      <c r="G23" s="71">
        <f t="shared" ref="G23:Z23" si="7">G20+G22</f>
        <v>0</v>
      </c>
      <c r="H23" s="71">
        <f t="shared" si="7"/>
        <v>0</v>
      </c>
      <c r="I23" s="72">
        <f t="shared" si="7"/>
        <v>7.8</v>
      </c>
      <c r="J23" s="72">
        <f t="shared" si="7"/>
        <v>0</v>
      </c>
      <c r="K23" s="72">
        <f t="shared" si="7"/>
        <v>0</v>
      </c>
      <c r="L23" s="72">
        <f t="shared" si="7"/>
        <v>101.4</v>
      </c>
      <c r="M23" s="72">
        <f t="shared" si="7"/>
        <v>0</v>
      </c>
      <c r="N23" s="72">
        <f t="shared" si="7"/>
        <v>0</v>
      </c>
      <c r="O23" s="72">
        <f t="shared" si="7"/>
        <v>0</v>
      </c>
      <c r="P23" s="72">
        <f t="shared" si="7"/>
        <v>0</v>
      </c>
      <c r="Q23" s="72">
        <f t="shared" si="7"/>
        <v>0</v>
      </c>
      <c r="R23" s="72">
        <f t="shared" si="7"/>
        <v>0</v>
      </c>
      <c r="S23" s="72">
        <f t="shared" si="7"/>
        <v>0</v>
      </c>
      <c r="T23" s="71">
        <f t="shared" si="7"/>
        <v>312</v>
      </c>
      <c r="U23" s="71">
        <f t="shared" si="7"/>
        <v>0</v>
      </c>
      <c r="V23" s="71">
        <f t="shared" si="7"/>
        <v>0</v>
      </c>
      <c r="W23" s="71">
        <f t="shared" si="7"/>
        <v>0</v>
      </c>
      <c r="X23" s="71">
        <f t="shared" si="7"/>
        <v>0</v>
      </c>
      <c r="Y23" s="71">
        <f t="shared" si="7"/>
        <v>0</v>
      </c>
      <c r="Z23" s="71">
        <f t="shared" si="7"/>
        <v>0</v>
      </c>
      <c r="AA23" s="58"/>
      <c r="AB23" s="60"/>
      <c r="AC23" s="61"/>
      <c r="AD23" s="61"/>
      <c r="AE23" s="62"/>
    </row>
    <row r="24" spans="1:36" ht="27" customHeight="1" thickBot="1" x14ac:dyDescent="0.35">
      <c r="A24" s="251" t="s">
        <v>62</v>
      </c>
      <c r="B24" s="252"/>
      <c r="C24" s="252"/>
      <c r="D24" s="252"/>
      <c r="E24" s="253"/>
      <c r="F24" s="73">
        <v>1</v>
      </c>
      <c r="G24" s="74"/>
      <c r="H24" s="74"/>
      <c r="I24" s="75">
        <v>0.2</v>
      </c>
      <c r="J24" s="75"/>
      <c r="K24" s="75"/>
      <c r="L24" s="75">
        <v>2.6</v>
      </c>
      <c r="M24" s="75"/>
      <c r="N24" s="75"/>
      <c r="O24" s="75"/>
      <c r="P24" s="75"/>
      <c r="Q24" s="75"/>
      <c r="R24" s="75"/>
      <c r="S24" s="75"/>
      <c r="T24" s="76">
        <v>8</v>
      </c>
      <c r="U24" s="76"/>
      <c r="V24" s="74"/>
      <c r="W24" s="74"/>
      <c r="X24" s="74"/>
      <c r="Y24" s="74"/>
      <c r="Z24" s="74"/>
      <c r="AA24" s="77"/>
      <c r="AB24" s="78"/>
      <c r="AC24" s="79"/>
      <c r="AD24" s="79"/>
      <c r="AE24" s="80"/>
    </row>
    <row r="25" spans="1:36" ht="25.5" customHeight="1" thickBot="1" x14ac:dyDescent="0.35">
      <c r="A25" s="243" t="s">
        <v>63</v>
      </c>
      <c r="B25" s="244"/>
      <c r="C25" s="245"/>
      <c r="D25" s="246" t="s">
        <v>68</v>
      </c>
      <c r="E25" s="247"/>
      <c r="F25" s="81"/>
      <c r="G25" s="82"/>
      <c r="H25" s="82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4"/>
      <c r="U25" s="84"/>
      <c r="V25" s="82"/>
      <c r="W25" s="82"/>
      <c r="X25" s="82"/>
      <c r="Y25" s="82"/>
      <c r="Z25" s="82"/>
      <c r="AA25" s="83"/>
      <c r="AB25" s="85"/>
      <c r="AC25" s="86"/>
      <c r="AD25" s="86"/>
      <c r="AE25" s="87"/>
    </row>
    <row r="26" spans="1:36" ht="30.75" customHeight="1" thickBot="1" x14ac:dyDescent="0.35">
      <c r="A26" s="248" t="s">
        <v>66</v>
      </c>
      <c r="B26" s="249"/>
      <c r="C26" s="250"/>
      <c r="D26" s="248">
        <v>39</v>
      </c>
      <c r="E26" s="250"/>
      <c r="F26" s="88">
        <f t="shared" ref="F26:Z26" si="8">ROUND(F24*$D$26,3)</f>
        <v>39</v>
      </c>
      <c r="G26" s="88">
        <f t="shared" si="8"/>
        <v>0</v>
      </c>
      <c r="H26" s="88">
        <f t="shared" si="8"/>
        <v>0</v>
      </c>
      <c r="I26" s="89">
        <f t="shared" si="8"/>
        <v>7.8</v>
      </c>
      <c r="J26" s="89">
        <f t="shared" si="8"/>
        <v>0</v>
      </c>
      <c r="K26" s="89">
        <f t="shared" si="8"/>
        <v>0</v>
      </c>
      <c r="L26" s="89">
        <f t="shared" si="8"/>
        <v>101.4</v>
      </c>
      <c r="M26" s="89">
        <f t="shared" si="8"/>
        <v>0</v>
      </c>
      <c r="N26" s="89">
        <f t="shared" si="8"/>
        <v>0</v>
      </c>
      <c r="O26" s="89">
        <f t="shared" si="8"/>
        <v>0</v>
      </c>
      <c r="P26" s="89">
        <f t="shared" si="8"/>
        <v>0</v>
      </c>
      <c r="Q26" s="89">
        <f t="shared" si="8"/>
        <v>0</v>
      </c>
      <c r="R26" s="89">
        <f t="shared" si="8"/>
        <v>0</v>
      </c>
      <c r="S26" s="89">
        <f t="shared" si="8"/>
        <v>0</v>
      </c>
      <c r="T26" s="90">
        <f t="shared" si="8"/>
        <v>312</v>
      </c>
      <c r="U26" s="90">
        <f t="shared" si="8"/>
        <v>0</v>
      </c>
      <c r="V26" s="88">
        <f t="shared" si="8"/>
        <v>0</v>
      </c>
      <c r="W26" s="88">
        <f t="shared" si="8"/>
        <v>0</v>
      </c>
      <c r="X26" s="88">
        <f t="shared" si="8"/>
        <v>0</v>
      </c>
      <c r="Y26" s="88">
        <f t="shared" si="8"/>
        <v>0</v>
      </c>
      <c r="Z26" s="88">
        <f t="shared" si="8"/>
        <v>0</v>
      </c>
      <c r="AA26" s="91"/>
      <c r="AB26" s="92"/>
      <c r="AC26" s="93"/>
      <c r="AD26" s="93"/>
      <c r="AE26" s="94"/>
    </row>
    <row r="27" spans="1:36" ht="24" customHeight="1" thickBot="1" x14ac:dyDescent="0.35">
      <c r="A27" s="251" t="s">
        <v>62</v>
      </c>
      <c r="B27" s="252"/>
      <c r="C27" s="252"/>
      <c r="D27" s="252"/>
      <c r="E27" s="253"/>
      <c r="F27" s="66"/>
      <c r="G27" s="67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9"/>
      <c r="U27" s="69"/>
      <c r="V27" s="67"/>
      <c r="W27" s="67"/>
      <c r="X27" s="67"/>
      <c r="Y27" s="67"/>
      <c r="Z27" s="67"/>
      <c r="AA27" s="52"/>
      <c r="AB27" s="53"/>
      <c r="AC27" s="54"/>
      <c r="AD27" s="54"/>
      <c r="AE27" s="55"/>
    </row>
    <row r="28" spans="1:36" ht="25.5" customHeight="1" thickBot="1" x14ac:dyDescent="0.35">
      <c r="A28" s="269"/>
      <c r="B28" s="270"/>
      <c r="C28" s="271"/>
      <c r="D28" s="272"/>
      <c r="E28" s="273"/>
      <c r="F28" s="88">
        <f>ROUND(F27*$D$28,3)</f>
        <v>0</v>
      </c>
      <c r="G28" s="88">
        <f t="shared" ref="G28:Z28" si="9">ROUND(G27*$D$28,3)</f>
        <v>0</v>
      </c>
      <c r="H28" s="88">
        <f t="shared" si="9"/>
        <v>0</v>
      </c>
      <c r="I28" s="89">
        <f>ROUND(I27*$D$28,3)</f>
        <v>0</v>
      </c>
      <c r="J28" s="89">
        <f t="shared" si="9"/>
        <v>0</v>
      </c>
      <c r="K28" s="89">
        <f t="shared" si="9"/>
        <v>0</v>
      </c>
      <c r="L28" s="89">
        <f t="shared" si="9"/>
        <v>0</v>
      </c>
      <c r="M28" s="89">
        <f t="shared" si="9"/>
        <v>0</v>
      </c>
      <c r="N28" s="89">
        <f t="shared" si="9"/>
        <v>0</v>
      </c>
      <c r="O28" s="89">
        <f t="shared" si="9"/>
        <v>0</v>
      </c>
      <c r="P28" s="89">
        <f t="shared" si="9"/>
        <v>0</v>
      </c>
      <c r="Q28" s="89">
        <f t="shared" si="9"/>
        <v>0</v>
      </c>
      <c r="R28" s="89">
        <f t="shared" si="9"/>
        <v>0</v>
      </c>
      <c r="S28" s="89">
        <f t="shared" si="9"/>
        <v>0</v>
      </c>
      <c r="T28" s="90">
        <f t="shared" si="9"/>
        <v>0</v>
      </c>
      <c r="U28" s="90">
        <f t="shared" si="9"/>
        <v>0</v>
      </c>
      <c r="V28" s="88">
        <f t="shared" si="9"/>
        <v>0</v>
      </c>
      <c r="W28" s="88">
        <f t="shared" si="9"/>
        <v>0</v>
      </c>
      <c r="X28" s="88">
        <f t="shared" si="9"/>
        <v>0</v>
      </c>
      <c r="Y28" s="88"/>
      <c r="Z28" s="88">
        <f t="shared" si="9"/>
        <v>0</v>
      </c>
      <c r="AA28" s="58"/>
      <c r="AB28" s="60"/>
      <c r="AC28" s="61"/>
      <c r="AD28" s="61"/>
      <c r="AE28" s="62"/>
    </row>
    <row r="29" spans="1:36" ht="30" customHeight="1" thickBot="1" x14ac:dyDescent="0.35">
      <c r="A29" s="274" t="s">
        <v>69</v>
      </c>
      <c r="B29" s="275"/>
      <c r="C29" s="275"/>
      <c r="D29" s="275"/>
      <c r="E29" s="275"/>
      <c r="F29" s="95">
        <f>F26+F28</f>
        <v>39</v>
      </c>
      <c r="G29" s="95">
        <f t="shared" ref="G29:Y29" si="10">G26+G28</f>
        <v>0</v>
      </c>
      <c r="H29" s="95">
        <f t="shared" si="10"/>
        <v>0</v>
      </c>
      <c r="I29" s="96">
        <f t="shared" si="10"/>
        <v>7.8</v>
      </c>
      <c r="J29" s="96">
        <f t="shared" si="10"/>
        <v>0</v>
      </c>
      <c r="K29" s="96">
        <f t="shared" si="10"/>
        <v>0</v>
      </c>
      <c r="L29" s="96">
        <f t="shared" si="10"/>
        <v>101.4</v>
      </c>
      <c r="M29" s="96">
        <f t="shared" si="10"/>
        <v>0</v>
      </c>
      <c r="N29" s="96">
        <f t="shared" si="10"/>
        <v>0</v>
      </c>
      <c r="O29" s="96">
        <f t="shared" si="10"/>
        <v>0</v>
      </c>
      <c r="P29" s="96">
        <f t="shared" si="10"/>
        <v>0</v>
      </c>
      <c r="Q29" s="96">
        <f t="shared" si="10"/>
        <v>0</v>
      </c>
      <c r="R29" s="96">
        <f t="shared" si="10"/>
        <v>0</v>
      </c>
      <c r="S29" s="96">
        <f t="shared" si="10"/>
        <v>0</v>
      </c>
      <c r="T29" s="95">
        <f t="shared" si="10"/>
        <v>312</v>
      </c>
      <c r="U29" s="95">
        <f t="shared" si="10"/>
        <v>0</v>
      </c>
      <c r="V29" s="95">
        <f t="shared" si="10"/>
        <v>0</v>
      </c>
      <c r="W29" s="95">
        <f t="shared" si="10"/>
        <v>0</v>
      </c>
      <c r="X29" s="95">
        <f t="shared" si="10"/>
        <v>0</v>
      </c>
      <c r="Y29" s="95">
        <f t="shared" si="10"/>
        <v>0</v>
      </c>
      <c r="Z29" s="95">
        <f>Z26+Z28</f>
        <v>0</v>
      </c>
      <c r="AA29" s="58"/>
      <c r="AB29" s="58"/>
      <c r="AC29" s="61"/>
      <c r="AD29" s="61"/>
      <c r="AE29" s="62"/>
    </row>
    <row r="30" spans="1:36" ht="27.75" customHeight="1" thickBot="1" x14ac:dyDescent="0.35">
      <c r="A30" s="276" t="s">
        <v>70</v>
      </c>
      <c r="B30" s="277"/>
      <c r="C30" s="277"/>
      <c r="D30" s="277"/>
      <c r="E30" s="277"/>
      <c r="F30" s="97">
        <f>F23+F29</f>
        <v>78</v>
      </c>
      <c r="G30" s="97">
        <f t="shared" ref="G30:Z30" si="11">G23+G29</f>
        <v>0</v>
      </c>
      <c r="H30" s="97">
        <f t="shared" si="11"/>
        <v>0</v>
      </c>
      <c r="I30" s="98">
        <f t="shared" si="11"/>
        <v>15.6</v>
      </c>
      <c r="J30" s="98">
        <f t="shared" si="11"/>
        <v>0</v>
      </c>
      <c r="K30" s="98">
        <f t="shared" si="11"/>
        <v>0</v>
      </c>
      <c r="L30" s="98">
        <f t="shared" si="11"/>
        <v>202.8</v>
      </c>
      <c r="M30" s="98">
        <f t="shared" si="11"/>
        <v>0</v>
      </c>
      <c r="N30" s="98">
        <f t="shared" si="11"/>
        <v>0</v>
      </c>
      <c r="O30" s="98">
        <f t="shared" si="11"/>
        <v>0</v>
      </c>
      <c r="P30" s="98">
        <f t="shared" si="11"/>
        <v>0</v>
      </c>
      <c r="Q30" s="98">
        <f t="shared" si="11"/>
        <v>0</v>
      </c>
      <c r="R30" s="98">
        <f t="shared" si="11"/>
        <v>0</v>
      </c>
      <c r="S30" s="98">
        <f t="shared" si="11"/>
        <v>0</v>
      </c>
      <c r="T30" s="97">
        <f t="shared" si="11"/>
        <v>624</v>
      </c>
      <c r="U30" s="97">
        <f t="shared" si="11"/>
        <v>0</v>
      </c>
      <c r="V30" s="97">
        <f t="shared" si="11"/>
        <v>0</v>
      </c>
      <c r="W30" s="97">
        <f t="shared" si="11"/>
        <v>0</v>
      </c>
      <c r="X30" s="97">
        <f t="shared" si="11"/>
        <v>0</v>
      </c>
      <c r="Y30" s="97">
        <f t="shared" si="11"/>
        <v>0</v>
      </c>
      <c r="Z30" s="97">
        <f t="shared" si="11"/>
        <v>0</v>
      </c>
      <c r="AA30" s="86"/>
      <c r="AB30" s="86"/>
      <c r="AC30" s="86"/>
      <c r="AD30" s="86"/>
      <c r="AE30" s="87"/>
    </row>
    <row r="31" spans="1:36" ht="10.5" customHeight="1" x14ac:dyDescent="0.3">
      <c r="A31" s="263" t="s">
        <v>71</v>
      </c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9"/>
    </row>
    <row r="32" spans="1:36" ht="21.75" customHeight="1" thickBot="1" x14ac:dyDescent="0.35">
      <c r="A32" s="280"/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2"/>
      <c r="AF32" s="8"/>
      <c r="AG32" s="8"/>
      <c r="AH32" s="8"/>
      <c r="AI32" s="8"/>
      <c r="AJ32" s="8"/>
    </row>
    <row r="33" spans="1:36" ht="32.25" customHeight="1" thickBot="1" x14ac:dyDescent="0.35">
      <c r="A33" s="251" t="s">
        <v>62</v>
      </c>
      <c r="B33" s="252"/>
      <c r="C33" s="252"/>
      <c r="D33" s="252"/>
      <c r="E33" s="253"/>
      <c r="F33" s="99">
        <v>1</v>
      </c>
      <c r="G33" s="74"/>
      <c r="H33" s="100"/>
      <c r="I33" s="75">
        <v>0.2</v>
      </c>
      <c r="J33" s="75"/>
      <c r="K33" s="75"/>
      <c r="L33" s="75">
        <v>2</v>
      </c>
      <c r="M33" s="75"/>
      <c r="N33" s="75"/>
      <c r="O33" s="75"/>
      <c r="P33" s="75"/>
      <c r="Q33" s="75"/>
      <c r="R33" s="75"/>
      <c r="S33" s="75"/>
      <c r="T33" s="74">
        <v>10</v>
      </c>
      <c r="U33" s="74"/>
      <c r="V33" s="74"/>
      <c r="W33" s="74"/>
      <c r="X33" s="74"/>
      <c r="Y33" s="74"/>
      <c r="Z33" s="74"/>
      <c r="AA33" s="77"/>
      <c r="AB33" s="78"/>
      <c r="AC33" s="79"/>
      <c r="AD33" s="79"/>
      <c r="AE33" s="80"/>
      <c r="AF33" s="101"/>
      <c r="AG33" s="8"/>
      <c r="AH33" s="8"/>
      <c r="AI33" s="8"/>
      <c r="AJ33" s="8"/>
    </row>
    <row r="34" spans="1:36" ht="21" customHeight="1" thickBot="1" x14ac:dyDescent="0.35">
      <c r="A34" s="243" t="s">
        <v>63</v>
      </c>
      <c r="B34" s="244"/>
      <c r="C34" s="245"/>
      <c r="D34" s="246" t="s">
        <v>64</v>
      </c>
      <c r="E34" s="247"/>
      <c r="F34" s="102"/>
      <c r="G34" s="57"/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7"/>
      <c r="U34" s="57"/>
      <c r="V34" s="57"/>
      <c r="W34" s="57"/>
      <c r="X34" s="57"/>
      <c r="Y34" s="57"/>
      <c r="Z34" s="57"/>
      <c r="AA34" s="58"/>
      <c r="AB34" s="60"/>
      <c r="AC34" s="61"/>
      <c r="AD34" s="61"/>
      <c r="AE34" s="62"/>
      <c r="AF34" s="101"/>
      <c r="AG34" s="8"/>
      <c r="AH34" s="8"/>
      <c r="AI34" s="8"/>
      <c r="AJ34" s="8"/>
    </row>
    <row r="35" spans="1:36" ht="30.75" customHeight="1" thickBot="1" x14ac:dyDescent="0.35">
      <c r="A35" s="248" t="s">
        <v>72</v>
      </c>
      <c r="B35" s="249"/>
      <c r="C35" s="250"/>
      <c r="D35" s="249">
        <v>25</v>
      </c>
      <c r="E35" s="250"/>
      <c r="F35" s="57">
        <f>ROUND(F33*$D$35,3)</f>
        <v>25</v>
      </c>
      <c r="G35" s="57">
        <f t="shared" ref="G35:Z35" si="12">ROUND(G33*$D$35,3)</f>
        <v>0</v>
      </c>
      <c r="H35" s="57">
        <f t="shared" si="12"/>
        <v>0</v>
      </c>
      <c r="I35" s="70">
        <f t="shared" si="12"/>
        <v>5</v>
      </c>
      <c r="J35" s="70">
        <f t="shared" si="12"/>
        <v>0</v>
      </c>
      <c r="K35" s="70">
        <f t="shared" si="12"/>
        <v>0</v>
      </c>
      <c r="L35" s="70">
        <f t="shared" si="12"/>
        <v>50</v>
      </c>
      <c r="M35" s="70">
        <f t="shared" si="12"/>
        <v>0</v>
      </c>
      <c r="N35" s="70">
        <f t="shared" si="12"/>
        <v>0</v>
      </c>
      <c r="O35" s="70">
        <f t="shared" si="12"/>
        <v>0</v>
      </c>
      <c r="P35" s="70">
        <f t="shared" si="12"/>
        <v>0</v>
      </c>
      <c r="Q35" s="70">
        <f t="shared" si="12"/>
        <v>0</v>
      </c>
      <c r="R35" s="70">
        <f t="shared" si="12"/>
        <v>0</v>
      </c>
      <c r="S35" s="70">
        <f t="shared" si="12"/>
        <v>0</v>
      </c>
      <c r="T35" s="57">
        <f t="shared" si="12"/>
        <v>250</v>
      </c>
      <c r="U35" s="57">
        <f t="shared" si="12"/>
        <v>0</v>
      </c>
      <c r="V35" s="57">
        <f t="shared" si="12"/>
        <v>0</v>
      </c>
      <c r="W35" s="57">
        <f t="shared" si="12"/>
        <v>0</v>
      </c>
      <c r="X35" s="57">
        <f t="shared" si="12"/>
        <v>0</v>
      </c>
      <c r="Y35" s="57">
        <f t="shared" si="12"/>
        <v>0</v>
      </c>
      <c r="Z35" s="57">
        <f t="shared" si="12"/>
        <v>0</v>
      </c>
      <c r="AA35" s="58"/>
      <c r="AB35" s="60"/>
      <c r="AC35" s="61"/>
      <c r="AD35" s="61"/>
      <c r="AE35" s="62" t="s">
        <v>65</v>
      </c>
      <c r="AF35" s="101"/>
      <c r="AG35" s="8"/>
      <c r="AH35" s="8"/>
      <c r="AI35" s="8"/>
      <c r="AJ35" s="8"/>
    </row>
    <row r="36" spans="1:36" ht="27.75" customHeight="1" thickBot="1" x14ac:dyDescent="0.35">
      <c r="A36" s="251" t="s">
        <v>62</v>
      </c>
      <c r="B36" s="252"/>
      <c r="C36" s="252"/>
      <c r="D36" s="252"/>
      <c r="E36" s="253"/>
      <c r="F36" s="99">
        <v>1</v>
      </c>
      <c r="G36" s="74"/>
      <c r="H36" s="74"/>
      <c r="I36" s="75">
        <v>0.2</v>
      </c>
      <c r="J36" s="75"/>
      <c r="K36" s="75"/>
      <c r="L36" s="75">
        <v>2</v>
      </c>
      <c r="M36" s="75"/>
      <c r="N36" s="75"/>
      <c r="O36" s="75"/>
      <c r="P36" s="75"/>
      <c r="Q36" s="75"/>
      <c r="R36" s="75"/>
      <c r="S36" s="75"/>
      <c r="T36" s="74"/>
      <c r="U36" s="74"/>
      <c r="V36" s="74"/>
      <c r="W36" s="74"/>
      <c r="X36" s="74"/>
      <c r="Y36" s="74">
        <v>10</v>
      </c>
      <c r="Z36" s="74"/>
      <c r="AA36" s="77"/>
      <c r="AB36" s="78"/>
      <c r="AC36" s="79"/>
      <c r="AD36" s="79"/>
      <c r="AE36" s="80"/>
      <c r="AF36" s="101"/>
      <c r="AG36" s="8"/>
      <c r="AH36" s="8"/>
      <c r="AI36" s="8"/>
      <c r="AJ36" s="8"/>
    </row>
    <row r="37" spans="1:36" ht="25.5" customHeight="1" thickBot="1" x14ac:dyDescent="0.35">
      <c r="A37" s="248" t="s">
        <v>72</v>
      </c>
      <c r="B37" s="249"/>
      <c r="C37" s="250"/>
      <c r="D37" s="249"/>
      <c r="E37" s="250"/>
      <c r="F37" s="57">
        <f>ROUND(F36*$D$37,3)</f>
        <v>0</v>
      </c>
      <c r="G37" s="57">
        <f t="shared" ref="G37:AE37" si="13">ROUND(G36*$D$37,3)</f>
        <v>0</v>
      </c>
      <c r="H37" s="57">
        <f t="shared" si="13"/>
        <v>0</v>
      </c>
      <c r="I37" s="70">
        <f t="shared" si="13"/>
        <v>0</v>
      </c>
      <c r="J37" s="70">
        <f t="shared" si="13"/>
        <v>0</v>
      </c>
      <c r="K37" s="70">
        <f t="shared" si="13"/>
        <v>0</v>
      </c>
      <c r="L37" s="70">
        <f t="shared" si="13"/>
        <v>0</v>
      </c>
      <c r="M37" s="70">
        <f t="shared" si="13"/>
        <v>0</v>
      </c>
      <c r="N37" s="70">
        <f t="shared" si="13"/>
        <v>0</v>
      </c>
      <c r="O37" s="70">
        <f t="shared" si="13"/>
        <v>0</v>
      </c>
      <c r="P37" s="70">
        <f t="shared" si="13"/>
        <v>0</v>
      </c>
      <c r="Q37" s="70">
        <f t="shared" si="13"/>
        <v>0</v>
      </c>
      <c r="R37" s="70">
        <f t="shared" si="13"/>
        <v>0</v>
      </c>
      <c r="S37" s="70">
        <f t="shared" si="13"/>
        <v>0</v>
      </c>
      <c r="T37" s="57">
        <f t="shared" si="13"/>
        <v>0</v>
      </c>
      <c r="U37" s="57">
        <f t="shared" si="13"/>
        <v>0</v>
      </c>
      <c r="V37" s="57">
        <f t="shared" si="13"/>
        <v>0</v>
      </c>
      <c r="W37" s="57">
        <f t="shared" si="13"/>
        <v>0</v>
      </c>
      <c r="X37" s="57">
        <f t="shared" si="13"/>
        <v>0</v>
      </c>
      <c r="Y37" s="57">
        <f t="shared" si="13"/>
        <v>0</v>
      </c>
      <c r="Z37" s="57">
        <f t="shared" si="13"/>
        <v>0</v>
      </c>
      <c r="AA37" s="70">
        <f t="shared" si="13"/>
        <v>0</v>
      </c>
      <c r="AB37" s="70">
        <f t="shared" si="13"/>
        <v>0</v>
      </c>
      <c r="AC37" s="70">
        <f t="shared" si="13"/>
        <v>0</v>
      </c>
      <c r="AD37" s="70">
        <f t="shared" si="13"/>
        <v>0</v>
      </c>
      <c r="AE37" s="70">
        <f t="shared" si="13"/>
        <v>0</v>
      </c>
      <c r="AF37" s="101"/>
      <c r="AG37" s="8"/>
      <c r="AH37" s="8"/>
      <c r="AI37" s="8"/>
      <c r="AJ37" s="8"/>
    </row>
    <row r="38" spans="1:36" ht="27" customHeight="1" thickBot="1" x14ac:dyDescent="0.35">
      <c r="A38" s="274" t="s">
        <v>67</v>
      </c>
      <c r="B38" s="275"/>
      <c r="C38" s="275"/>
      <c r="D38" s="275"/>
      <c r="E38" s="283"/>
      <c r="F38" s="103">
        <f>F35+F37</f>
        <v>25</v>
      </c>
      <c r="G38" s="103">
        <f t="shared" ref="G38:Z38" si="14">G35+G37</f>
        <v>0</v>
      </c>
      <c r="H38" s="103">
        <f t="shared" si="14"/>
        <v>0</v>
      </c>
      <c r="I38" s="104">
        <f t="shared" si="14"/>
        <v>5</v>
      </c>
      <c r="J38" s="104">
        <f t="shared" si="14"/>
        <v>0</v>
      </c>
      <c r="K38" s="104">
        <f t="shared" si="14"/>
        <v>0</v>
      </c>
      <c r="L38" s="104">
        <f t="shared" si="14"/>
        <v>50</v>
      </c>
      <c r="M38" s="104">
        <f t="shared" si="14"/>
        <v>0</v>
      </c>
      <c r="N38" s="104">
        <f t="shared" si="14"/>
        <v>0</v>
      </c>
      <c r="O38" s="104">
        <f t="shared" si="14"/>
        <v>0</v>
      </c>
      <c r="P38" s="104">
        <f t="shared" si="14"/>
        <v>0</v>
      </c>
      <c r="Q38" s="104">
        <f t="shared" si="14"/>
        <v>0</v>
      </c>
      <c r="R38" s="104">
        <f t="shared" si="14"/>
        <v>0</v>
      </c>
      <c r="S38" s="104">
        <f t="shared" si="14"/>
        <v>0</v>
      </c>
      <c r="T38" s="103">
        <f t="shared" si="14"/>
        <v>250</v>
      </c>
      <c r="U38" s="103">
        <f t="shared" si="14"/>
        <v>0</v>
      </c>
      <c r="V38" s="103">
        <f t="shared" si="14"/>
        <v>0</v>
      </c>
      <c r="W38" s="103">
        <f t="shared" si="14"/>
        <v>0</v>
      </c>
      <c r="X38" s="103">
        <f t="shared" si="14"/>
        <v>0</v>
      </c>
      <c r="Y38" s="103">
        <f t="shared" si="14"/>
        <v>0</v>
      </c>
      <c r="Z38" s="103">
        <f t="shared" si="14"/>
        <v>0</v>
      </c>
      <c r="AA38" s="58"/>
      <c r="AB38" s="60"/>
      <c r="AC38" s="61"/>
      <c r="AD38" s="61"/>
      <c r="AE38" s="62"/>
      <c r="AF38" s="101"/>
      <c r="AG38" s="8"/>
      <c r="AH38" s="8"/>
      <c r="AI38" s="8"/>
      <c r="AJ38" s="8"/>
    </row>
    <row r="39" spans="1:36" ht="25.5" customHeight="1" thickBot="1" x14ac:dyDescent="0.35">
      <c r="A39" s="251" t="s">
        <v>62</v>
      </c>
      <c r="B39" s="252"/>
      <c r="C39" s="252"/>
      <c r="D39" s="252"/>
      <c r="E39" s="253"/>
      <c r="F39" s="99">
        <v>1</v>
      </c>
      <c r="G39" s="74"/>
      <c r="H39" s="74"/>
      <c r="I39" s="75">
        <v>0.2</v>
      </c>
      <c r="J39" s="75"/>
      <c r="K39" s="75"/>
      <c r="L39" s="75">
        <v>2</v>
      </c>
      <c r="M39" s="75"/>
      <c r="N39" s="75"/>
      <c r="O39" s="75"/>
      <c r="P39" s="75"/>
      <c r="Q39" s="75"/>
      <c r="R39" s="75"/>
      <c r="S39" s="75"/>
      <c r="T39" s="74">
        <v>10</v>
      </c>
      <c r="U39" s="74"/>
      <c r="V39" s="74"/>
      <c r="W39" s="74"/>
      <c r="X39" s="74"/>
      <c r="Y39" s="74"/>
      <c r="Z39" s="74"/>
      <c r="AA39" s="58"/>
      <c r="AB39" s="60"/>
      <c r="AC39" s="61"/>
      <c r="AD39" s="61"/>
      <c r="AE39" s="62"/>
      <c r="AF39" s="101"/>
      <c r="AG39" s="8"/>
      <c r="AH39" s="8"/>
      <c r="AI39" s="8"/>
      <c r="AJ39" s="8"/>
    </row>
    <row r="40" spans="1:36" ht="20.100000000000001" customHeight="1" thickBot="1" x14ac:dyDescent="0.35">
      <c r="A40" s="243" t="s">
        <v>63</v>
      </c>
      <c r="B40" s="244"/>
      <c r="C40" s="245"/>
      <c r="D40" s="246" t="s">
        <v>68</v>
      </c>
      <c r="E40" s="247"/>
      <c r="F40" s="82"/>
      <c r="G40" s="82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2"/>
      <c r="U40" s="82"/>
      <c r="V40" s="82"/>
      <c r="W40" s="82"/>
      <c r="X40" s="82"/>
      <c r="Y40" s="82"/>
      <c r="Z40" s="82"/>
      <c r="AA40" s="83"/>
      <c r="AB40" s="85"/>
      <c r="AC40" s="86"/>
      <c r="AD40" s="61"/>
      <c r="AE40" s="62"/>
      <c r="AF40" s="101"/>
      <c r="AG40" s="8"/>
      <c r="AH40" s="8"/>
      <c r="AI40" s="8"/>
      <c r="AJ40" s="8"/>
    </row>
    <row r="41" spans="1:36" ht="28.5" customHeight="1" thickBot="1" x14ac:dyDescent="0.35">
      <c r="A41" s="248" t="s">
        <v>72</v>
      </c>
      <c r="B41" s="249"/>
      <c r="C41" s="250"/>
      <c r="D41" s="248">
        <v>26</v>
      </c>
      <c r="E41" s="250"/>
      <c r="F41" s="88">
        <f>ROUND(F39*$D$41,3)</f>
        <v>26</v>
      </c>
      <c r="G41" s="88">
        <f t="shared" ref="G41:Z41" si="15">ROUND(G39*$D$41,3)</f>
        <v>0</v>
      </c>
      <c r="H41" s="88">
        <f t="shared" si="15"/>
        <v>0</v>
      </c>
      <c r="I41" s="89">
        <f t="shared" si="15"/>
        <v>5.2</v>
      </c>
      <c r="J41" s="89">
        <f t="shared" si="15"/>
        <v>0</v>
      </c>
      <c r="K41" s="89">
        <f t="shared" si="15"/>
        <v>0</v>
      </c>
      <c r="L41" s="89">
        <f t="shared" si="15"/>
        <v>52</v>
      </c>
      <c r="M41" s="89">
        <f t="shared" si="15"/>
        <v>0</v>
      </c>
      <c r="N41" s="89">
        <f t="shared" si="15"/>
        <v>0</v>
      </c>
      <c r="O41" s="89">
        <f t="shared" si="15"/>
        <v>0</v>
      </c>
      <c r="P41" s="89">
        <f t="shared" si="15"/>
        <v>0</v>
      </c>
      <c r="Q41" s="89">
        <f t="shared" si="15"/>
        <v>0</v>
      </c>
      <c r="R41" s="89">
        <f t="shared" si="15"/>
        <v>0</v>
      </c>
      <c r="S41" s="89">
        <f t="shared" si="15"/>
        <v>0</v>
      </c>
      <c r="T41" s="88">
        <f t="shared" si="15"/>
        <v>260</v>
      </c>
      <c r="U41" s="88">
        <f t="shared" si="15"/>
        <v>0</v>
      </c>
      <c r="V41" s="88">
        <f t="shared" si="15"/>
        <v>0</v>
      </c>
      <c r="W41" s="88">
        <f t="shared" si="15"/>
        <v>0</v>
      </c>
      <c r="X41" s="88">
        <f t="shared" si="15"/>
        <v>0</v>
      </c>
      <c r="Y41" s="88">
        <f t="shared" si="15"/>
        <v>0</v>
      </c>
      <c r="Z41" s="88">
        <f t="shared" si="15"/>
        <v>0</v>
      </c>
      <c r="AA41" s="91"/>
      <c r="AB41" s="92"/>
      <c r="AC41" s="93"/>
      <c r="AD41" s="61"/>
      <c r="AE41" s="62"/>
      <c r="AF41" s="101"/>
      <c r="AG41" s="8"/>
      <c r="AH41" s="8"/>
      <c r="AI41" s="8"/>
      <c r="AJ41" s="8"/>
    </row>
    <row r="42" spans="1:36" ht="18" customHeight="1" thickBot="1" x14ac:dyDescent="0.35">
      <c r="A42" s="251" t="s">
        <v>62</v>
      </c>
      <c r="B42" s="252"/>
      <c r="C42" s="252"/>
      <c r="D42" s="252"/>
      <c r="E42" s="253"/>
      <c r="F42" s="99"/>
      <c r="G42" s="74"/>
      <c r="H42" s="74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4"/>
      <c r="U42" s="74"/>
      <c r="V42" s="74"/>
      <c r="W42" s="74"/>
      <c r="X42" s="74"/>
      <c r="Y42" s="74"/>
      <c r="Z42" s="74"/>
      <c r="AA42" s="58"/>
      <c r="AB42" s="60"/>
      <c r="AC42" s="61"/>
      <c r="AD42" s="61"/>
      <c r="AE42" s="62"/>
      <c r="AF42" s="101"/>
      <c r="AG42" s="8"/>
      <c r="AH42" s="8"/>
      <c r="AI42" s="8"/>
      <c r="AJ42" s="8"/>
    </row>
    <row r="43" spans="1:36" ht="21" customHeight="1" thickBot="1" x14ac:dyDescent="0.35">
      <c r="A43" s="269"/>
      <c r="B43" s="270"/>
      <c r="C43" s="271"/>
      <c r="D43" s="272"/>
      <c r="E43" s="273"/>
      <c r="F43" s="88">
        <f>ROUND(F42*$D$43,3)</f>
        <v>0</v>
      </c>
      <c r="G43" s="88">
        <f t="shared" ref="G43:Z43" si="16">ROUND(G42*$D$43,3)</f>
        <v>0</v>
      </c>
      <c r="H43" s="88">
        <f t="shared" si="16"/>
        <v>0</v>
      </c>
      <c r="I43" s="89">
        <f t="shared" si="16"/>
        <v>0</v>
      </c>
      <c r="J43" s="89">
        <f t="shared" si="16"/>
        <v>0</v>
      </c>
      <c r="K43" s="89">
        <f t="shared" si="16"/>
        <v>0</v>
      </c>
      <c r="L43" s="89">
        <f t="shared" si="16"/>
        <v>0</v>
      </c>
      <c r="M43" s="89">
        <f t="shared" si="16"/>
        <v>0</v>
      </c>
      <c r="N43" s="89">
        <f t="shared" si="16"/>
        <v>0</v>
      </c>
      <c r="O43" s="89">
        <f t="shared" si="16"/>
        <v>0</v>
      </c>
      <c r="P43" s="89">
        <f t="shared" si="16"/>
        <v>0</v>
      </c>
      <c r="Q43" s="89">
        <f t="shared" si="16"/>
        <v>0</v>
      </c>
      <c r="R43" s="89">
        <f t="shared" si="16"/>
        <v>0</v>
      </c>
      <c r="S43" s="89">
        <f t="shared" si="16"/>
        <v>0</v>
      </c>
      <c r="T43" s="88">
        <f t="shared" si="16"/>
        <v>0</v>
      </c>
      <c r="U43" s="88">
        <f t="shared" si="16"/>
        <v>0</v>
      </c>
      <c r="V43" s="88">
        <f t="shared" si="16"/>
        <v>0</v>
      </c>
      <c r="W43" s="88">
        <f t="shared" si="16"/>
        <v>0</v>
      </c>
      <c r="X43" s="88">
        <f t="shared" si="16"/>
        <v>0</v>
      </c>
      <c r="Y43" s="88"/>
      <c r="Z43" s="88">
        <f t="shared" si="16"/>
        <v>0</v>
      </c>
      <c r="AA43" s="58"/>
      <c r="AB43" s="60"/>
      <c r="AC43" s="61"/>
      <c r="AD43" s="61"/>
      <c r="AE43" s="62"/>
      <c r="AF43" s="101"/>
      <c r="AG43" s="8"/>
      <c r="AH43" s="8"/>
      <c r="AI43" s="8"/>
      <c r="AJ43" s="8"/>
    </row>
    <row r="44" spans="1:36" ht="22.5" customHeight="1" thickBot="1" x14ac:dyDescent="0.35">
      <c r="A44" s="274" t="s">
        <v>69</v>
      </c>
      <c r="B44" s="275"/>
      <c r="C44" s="275"/>
      <c r="D44" s="275"/>
      <c r="E44" s="275"/>
      <c r="F44" s="95">
        <f>F41+F43</f>
        <v>26</v>
      </c>
      <c r="G44" s="95">
        <f t="shared" ref="G44:Z44" si="17">G41+G43</f>
        <v>0</v>
      </c>
      <c r="H44" s="95">
        <f t="shared" si="17"/>
        <v>0</v>
      </c>
      <c r="I44" s="96">
        <f t="shared" si="17"/>
        <v>5.2</v>
      </c>
      <c r="J44" s="96">
        <f t="shared" si="17"/>
        <v>0</v>
      </c>
      <c r="K44" s="96">
        <f t="shared" si="17"/>
        <v>0</v>
      </c>
      <c r="L44" s="96">
        <f t="shared" si="17"/>
        <v>52</v>
      </c>
      <c r="M44" s="96">
        <f t="shared" si="17"/>
        <v>0</v>
      </c>
      <c r="N44" s="96">
        <f t="shared" si="17"/>
        <v>0</v>
      </c>
      <c r="O44" s="96">
        <f t="shared" si="17"/>
        <v>0</v>
      </c>
      <c r="P44" s="96">
        <f t="shared" si="17"/>
        <v>0</v>
      </c>
      <c r="Q44" s="96">
        <f t="shared" si="17"/>
        <v>0</v>
      </c>
      <c r="R44" s="96">
        <f t="shared" si="17"/>
        <v>0</v>
      </c>
      <c r="S44" s="96">
        <f t="shared" si="17"/>
        <v>0</v>
      </c>
      <c r="T44" s="95">
        <f t="shared" si="17"/>
        <v>260</v>
      </c>
      <c r="U44" s="95">
        <f t="shared" si="17"/>
        <v>0</v>
      </c>
      <c r="V44" s="95">
        <f t="shared" si="17"/>
        <v>0</v>
      </c>
      <c r="W44" s="95">
        <f t="shared" si="17"/>
        <v>0</v>
      </c>
      <c r="X44" s="95">
        <f t="shared" si="17"/>
        <v>0</v>
      </c>
      <c r="Y44" s="95">
        <f t="shared" si="17"/>
        <v>0</v>
      </c>
      <c r="Z44" s="95">
        <f t="shared" si="17"/>
        <v>0</v>
      </c>
      <c r="AA44" s="58"/>
      <c r="AB44" s="58"/>
      <c r="AC44" s="61"/>
      <c r="AD44" s="61"/>
      <c r="AE44" s="62"/>
      <c r="AF44" s="101"/>
      <c r="AG44" s="8"/>
      <c r="AH44" s="8"/>
      <c r="AI44" s="8"/>
      <c r="AJ44" s="8"/>
    </row>
    <row r="45" spans="1:36" ht="26.25" customHeight="1" thickBot="1" x14ac:dyDescent="0.35">
      <c r="A45" s="276" t="s">
        <v>70</v>
      </c>
      <c r="B45" s="277"/>
      <c r="C45" s="277"/>
      <c r="D45" s="277"/>
      <c r="E45" s="277"/>
      <c r="F45" s="97">
        <f>F44+F38</f>
        <v>51</v>
      </c>
      <c r="G45" s="97">
        <f t="shared" ref="G45:Z45" si="18">G44+G38</f>
        <v>0</v>
      </c>
      <c r="H45" s="97">
        <f t="shared" si="18"/>
        <v>0</v>
      </c>
      <c r="I45" s="98">
        <f t="shared" si="18"/>
        <v>10.199999999999999</v>
      </c>
      <c r="J45" s="98">
        <f t="shared" si="18"/>
        <v>0</v>
      </c>
      <c r="K45" s="98">
        <f t="shared" si="18"/>
        <v>0</v>
      </c>
      <c r="L45" s="98">
        <f t="shared" si="18"/>
        <v>102</v>
      </c>
      <c r="M45" s="98">
        <f t="shared" si="18"/>
        <v>0</v>
      </c>
      <c r="N45" s="98">
        <f t="shared" si="18"/>
        <v>0</v>
      </c>
      <c r="O45" s="98">
        <f t="shared" si="18"/>
        <v>0</v>
      </c>
      <c r="P45" s="98">
        <f t="shared" si="18"/>
        <v>0</v>
      </c>
      <c r="Q45" s="98">
        <f t="shared" si="18"/>
        <v>0</v>
      </c>
      <c r="R45" s="98">
        <f t="shared" si="18"/>
        <v>0</v>
      </c>
      <c r="S45" s="98">
        <f t="shared" si="18"/>
        <v>0</v>
      </c>
      <c r="T45" s="97">
        <f t="shared" si="18"/>
        <v>510</v>
      </c>
      <c r="U45" s="97">
        <f t="shared" si="18"/>
        <v>0</v>
      </c>
      <c r="V45" s="97">
        <f t="shared" si="18"/>
        <v>0</v>
      </c>
      <c r="W45" s="97">
        <f t="shared" si="18"/>
        <v>0</v>
      </c>
      <c r="X45" s="97">
        <f t="shared" si="18"/>
        <v>0</v>
      </c>
      <c r="Y45" s="97">
        <f t="shared" si="18"/>
        <v>0</v>
      </c>
      <c r="Z45" s="97">
        <f t="shared" si="18"/>
        <v>0</v>
      </c>
      <c r="AA45" s="86"/>
      <c r="AB45" s="86"/>
      <c r="AC45" s="86"/>
      <c r="AD45" s="86"/>
      <c r="AE45" s="87"/>
      <c r="AF45" s="101"/>
      <c r="AG45" s="8"/>
      <c r="AH45" s="8"/>
      <c r="AI45" s="8"/>
      <c r="AJ45" s="8"/>
    </row>
    <row r="46" spans="1:36" ht="15" customHeight="1" x14ac:dyDescent="0.3">
      <c r="A46" s="263" t="s">
        <v>73</v>
      </c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9"/>
      <c r="AF46" s="8"/>
      <c r="AG46" s="8"/>
      <c r="AH46" s="8"/>
      <c r="AI46" s="8"/>
      <c r="AJ46" s="8"/>
    </row>
    <row r="47" spans="1:36" ht="18.75" customHeight="1" thickBot="1" x14ac:dyDescent="0.3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6"/>
      <c r="AF47" s="8"/>
      <c r="AG47" s="8"/>
      <c r="AH47" s="8"/>
      <c r="AI47" s="8"/>
      <c r="AJ47" s="8"/>
    </row>
    <row r="48" spans="1:36" ht="23.25" customHeight="1" thickBot="1" x14ac:dyDescent="0.35">
      <c r="A48" s="287" t="s">
        <v>62</v>
      </c>
      <c r="B48" s="288"/>
      <c r="C48" s="288"/>
      <c r="D48" s="288"/>
      <c r="E48" s="288"/>
      <c r="F48" s="66">
        <v>1</v>
      </c>
      <c r="G48" s="67"/>
      <c r="H48" s="67"/>
      <c r="I48" s="68">
        <v>0.2</v>
      </c>
      <c r="J48" s="68"/>
      <c r="K48" s="68"/>
      <c r="L48" s="68">
        <v>2.2000000000000002</v>
      </c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>
        <v>8</v>
      </c>
      <c r="Z48" s="67"/>
      <c r="AA48" s="52"/>
      <c r="AB48" s="53"/>
      <c r="AC48" s="54"/>
      <c r="AD48" s="54"/>
      <c r="AE48" s="55"/>
      <c r="AF48" s="8"/>
      <c r="AG48" s="8"/>
      <c r="AH48" s="8"/>
      <c r="AI48" s="8"/>
      <c r="AJ48" s="8"/>
    </row>
    <row r="49" spans="1:36" ht="21.75" customHeight="1" thickBot="1" x14ac:dyDescent="0.35">
      <c r="A49" s="289" t="s">
        <v>63</v>
      </c>
      <c r="B49" s="290"/>
      <c r="C49" s="291"/>
      <c r="D49" s="292" t="s">
        <v>64</v>
      </c>
      <c r="E49" s="293"/>
      <c r="F49" s="56"/>
      <c r="G49" s="57"/>
      <c r="H49" s="57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7"/>
      <c r="U49" s="57"/>
      <c r="V49" s="57"/>
      <c r="W49" s="57"/>
      <c r="X49" s="57"/>
      <c r="Y49" s="57"/>
      <c r="Z49" s="57"/>
      <c r="AA49" s="58"/>
      <c r="AB49" s="60"/>
      <c r="AC49" s="61"/>
      <c r="AD49" s="61"/>
      <c r="AE49" s="62"/>
      <c r="AF49" s="8"/>
      <c r="AG49" s="8"/>
      <c r="AH49" s="8"/>
      <c r="AI49" s="8"/>
      <c r="AJ49" s="8"/>
    </row>
    <row r="50" spans="1:36" ht="33.75" customHeight="1" thickBot="1" x14ac:dyDescent="0.35">
      <c r="A50" s="294"/>
      <c r="B50" s="295"/>
      <c r="C50" s="296"/>
      <c r="D50" s="295"/>
      <c r="E50" s="295"/>
      <c r="F50" s="56">
        <f>ROUND(F48*$D$50,3)</f>
        <v>0</v>
      </c>
      <c r="G50" s="56">
        <f t="shared" ref="G50:Z50" si="19">ROUND(G48*$D$50,3)</f>
        <v>0</v>
      </c>
      <c r="H50" s="56">
        <f t="shared" si="19"/>
        <v>0</v>
      </c>
      <c r="I50" s="105">
        <f t="shared" si="19"/>
        <v>0</v>
      </c>
      <c r="J50" s="105">
        <f t="shared" si="19"/>
        <v>0</v>
      </c>
      <c r="K50" s="105">
        <f t="shared" si="19"/>
        <v>0</v>
      </c>
      <c r="L50" s="105">
        <f t="shared" si="19"/>
        <v>0</v>
      </c>
      <c r="M50" s="105">
        <f t="shared" si="19"/>
        <v>0</v>
      </c>
      <c r="N50" s="105">
        <f t="shared" si="19"/>
        <v>0</v>
      </c>
      <c r="O50" s="105">
        <f t="shared" si="19"/>
        <v>0</v>
      </c>
      <c r="P50" s="105">
        <f t="shared" si="19"/>
        <v>0</v>
      </c>
      <c r="Q50" s="105">
        <f t="shared" si="19"/>
        <v>0</v>
      </c>
      <c r="R50" s="105">
        <f t="shared" si="19"/>
        <v>0</v>
      </c>
      <c r="S50" s="105">
        <f t="shared" si="19"/>
        <v>0</v>
      </c>
      <c r="T50" s="56">
        <f t="shared" si="19"/>
        <v>0</v>
      </c>
      <c r="U50" s="56">
        <f t="shared" si="19"/>
        <v>0</v>
      </c>
      <c r="V50" s="56">
        <f t="shared" si="19"/>
        <v>0</v>
      </c>
      <c r="W50" s="56">
        <f t="shared" si="19"/>
        <v>0</v>
      </c>
      <c r="X50" s="56">
        <f t="shared" si="19"/>
        <v>0</v>
      </c>
      <c r="Y50" s="56">
        <f t="shared" si="19"/>
        <v>0</v>
      </c>
      <c r="Z50" s="56">
        <f t="shared" si="19"/>
        <v>0</v>
      </c>
      <c r="AA50" s="58"/>
      <c r="AB50" s="60"/>
      <c r="AC50" s="61"/>
      <c r="AD50" s="61"/>
      <c r="AE50" s="62" t="s">
        <v>65</v>
      </c>
      <c r="AF50" s="8"/>
      <c r="AG50" s="8"/>
      <c r="AH50" s="8"/>
      <c r="AI50" s="8"/>
      <c r="AJ50" s="8"/>
    </row>
    <row r="51" spans="1:36" ht="22.5" customHeight="1" thickBot="1" x14ac:dyDescent="0.35">
      <c r="A51" s="287" t="s">
        <v>62</v>
      </c>
      <c r="B51" s="288"/>
      <c r="C51" s="288"/>
      <c r="D51" s="288"/>
      <c r="E51" s="288"/>
      <c r="F51" s="66">
        <v>1</v>
      </c>
      <c r="G51" s="67"/>
      <c r="H51" s="67"/>
      <c r="I51" s="68">
        <v>0.2</v>
      </c>
      <c r="J51" s="68"/>
      <c r="K51" s="68"/>
      <c r="L51" s="68">
        <v>2.2000000000000002</v>
      </c>
      <c r="M51" s="68"/>
      <c r="N51" s="68"/>
      <c r="O51" s="68"/>
      <c r="P51" s="68"/>
      <c r="Q51" s="68"/>
      <c r="R51" s="68"/>
      <c r="S51" s="68"/>
      <c r="T51" s="67">
        <v>8</v>
      </c>
      <c r="U51" s="67"/>
      <c r="V51" s="67"/>
      <c r="W51" s="67"/>
      <c r="X51" s="67"/>
      <c r="Y51" s="67"/>
      <c r="Z51" s="67"/>
      <c r="AA51" s="52"/>
      <c r="AB51" s="53"/>
      <c r="AC51" s="54"/>
      <c r="AD51" s="54"/>
      <c r="AE51" s="55"/>
      <c r="AF51" s="8"/>
      <c r="AG51" s="8"/>
      <c r="AH51" s="8"/>
      <c r="AI51" s="8"/>
      <c r="AJ51" s="8"/>
    </row>
    <row r="52" spans="1:36" ht="34.5" customHeight="1" thickBot="1" x14ac:dyDescent="0.35">
      <c r="A52" s="294" t="s">
        <v>74</v>
      </c>
      <c r="B52" s="295"/>
      <c r="C52" s="296"/>
      <c r="D52" s="295">
        <v>38</v>
      </c>
      <c r="E52" s="295"/>
      <c r="F52" s="56">
        <f>ROUND(F51*$D$52,3)</f>
        <v>38</v>
      </c>
      <c r="G52" s="56">
        <f t="shared" ref="G52:Z52" si="20">ROUND(G51*$D$52,3)</f>
        <v>0</v>
      </c>
      <c r="H52" s="56">
        <f t="shared" si="20"/>
        <v>0</v>
      </c>
      <c r="I52" s="105">
        <f t="shared" si="20"/>
        <v>7.6</v>
      </c>
      <c r="J52" s="105">
        <f t="shared" si="20"/>
        <v>0</v>
      </c>
      <c r="K52" s="105">
        <f t="shared" si="20"/>
        <v>0</v>
      </c>
      <c r="L52" s="105">
        <f t="shared" si="20"/>
        <v>83.6</v>
      </c>
      <c r="M52" s="105">
        <f t="shared" si="20"/>
        <v>0</v>
      </c>
      <c r="N52" s="105">
        <f t="shared" si="20"/>
        <v>0</v>
      </c>
      <c r="O52" s="105">
        <f t="shared" si="20"/>
        <v>0</v>
      </c>
      <c r="P52" s="105">
        <f t="shared" si="20"/>
        <v>0</v>
      </c>
      <c r="Q52" s="105">
        <f t="shared" si="20"/>
        <v>0</v>
      </c>
      <c r="R52" s="105">
        <f t="shared" si="20"/>
        <v>0</v>
      </c>
      <c r="S52" s="105">
        <f t="shared" si="20"/>
        <v>0</v>
      </c>
      <c r="T52" s="56">
        <f t="shared" si="20"/>
        <v>304</v>
      </c>
      <c r="U52" s="56">
        <f t="shared" si="20"/>
        <v>0</v>
      </c>
      <c r="V52" s="56">
        <f t="shared" si="20"/>
        <v>0</v>
      </c>
      <c r="W52" s="56">
        <f t="shared" si="20"/>
        <v>0</v>
      </c>
      <c r="X52" s="56">
        <f t="shared" si="20"/>
        <v>0</v>
      </c>
      <c r="Y52" s="56">
        <f t="shared" si="20"/>
        <v>0</v>
      </c>
      <c r="Z52" s="56">
        <f t="shared" si="20"/>
        <v>0</v>
      </c>
      <c r="AA52" s="58"/>
      <c r="AB52" s="60"/>
      <c r="AC52" s="61"/>
      <c r="AD52" s="61"/>
      <c r="AE52" s="62"/>
      <c r="AF52" s="8"/>
      <c r="AG52" s="8"/>
      <c r="AH52" s="8"/>
      <c r="AI52" s="8"/>
      <c r="AJ52" s="8"/>
    </row>
    <row r="53" spans="1:36" ht="24.75" customHeight="1" thickBot="1" x14ac:dyDescent="0.35">
      <c r="A53" s="301" t="s">
        <v>67</v>
      </c>
      <c r="B53" s="302"/>
      <c r="C53" s="302"/>
      <c r="D53" s="302"/>
      <c r="E53" s="302"/>
      <c r="F53" s="106">
        <f>F50+F52</f>
        <v>38</v>
      </c>
      <c r="G53" s="106">
        <f t="shared" ref="G53:Z53" si="21">G50+G52</f>
        <v>0</v>
      </c>
      <c r="H53" s="106">
        <f t="shared" si="21"/>
        <v>0</v>
      </c>
      <c r="I53" s="107">
        <f t="shared" si="21"/>
        <v>7.6</v>
      </c>
      <c r="J53" s="107">
        <f t="shared" si="21"/>
        <v>0</v>
      </c>
      <c r="K53" s="107">
        <f t="shared" si="21"/>
        <v>0</v>
      </c>
      <c r="L53" s="107">
        <f t="shared" si="21"/>
        <v>83.6</v>
      </c>
      <c r="M53" s="107">
        <f t="shared" si="21"/>
        <v>0</v>
      </c>
      <c r="N53" s="107">
        <f t="shared" si="21"/>
        <v>0</v>
      </c>
      <c r="O53" s="107">
        <f t="shared" si="21"/>
        <v>0</v>
      </c>
      <c r="P53" s="107">
        <f t="shared" si="21"/>
        <v>0</v>
      </c>
      <c r="Q53" s="107">
        <f t="shared" si="21"/>
        <v>0</v>
      </c>
      <c r="R53" s="107">
        <f t="shared" si="21"/>
        <v>0</v>
      </c>
      <c r="S53" s="107">
        <f t="shared" si="21"/>
        <v>0</v>
      </c>
      <c r="T53" s="106">
        <f t="shared" si="21"/>
        <v>304</v>
      </c>
      <c r="U53" s="106">
        <f t="shared" si="21"/>
        <v>0</v>
      </c>
      <c r="V53" s="106">
        <f t="shared" si="21"/>
        <v>0</v>
      </c>
      <c r="W53" s="106">
        <f t="shared" si="21"/>
        <v>0</v>
      </c>
      <c r="X53" s="106">
        <f t="shared" si="21"/>
        <v>0</v>
      </c>
      <c r="Y53" s="106">
        <f t="shared" si="21"/>
        <v>0</v>
      </c>
      <c r="Z53" s="106">
        <f t="shared" si="21"/>
        <v>0</v>
      </c>
      <c r="AA53" s="58"/>
      <c r="AB53" s="60"/>
      <c r="AC53" s="61"/>
      <c r="AD53" s="61"/>
      <c r="AE53" s="62"/>
      <c r="AF53" s="8"/>
      <c r="AG53" s="8"/>
      <c r="AH53" s="8"/>
      <c r="AI53" s="8"/>
      <c r="AJ53" s="8"/>
    </row>
    <row r="54" spans="1:36" ht="20.25" customHeight="1" thickBot="1" x14ac:dyDescent="0.35">
      <c r="A54" s="287" t="s">
        <v>62</v>
      </c>
      <c r="B54" s="288"/>
      <c r="C54" s="288"/>
      <c r="D54" s="288"/>
      <c r="E54" s="303"/>
      <c r="F54" s="66">
        <v>1</v>
      </c>
      <c r="G54" s="67"/>
      <c r="H54" s="67"/>
      <c r="I54" s="68">
        <v>0.2</v>
      </c>
      <c r="J54" s="68"/>
      <c r="K54" s="68"/>
      <c r="L54" s="68">
        <v>2.2000000000000002</v>
      </c>
      <c r="M54" s="68"/>
      <c r="N54" s="68"/>
      <c r="O54" s="68"/>
      <c r="P54" s="68"/>
      <c r="Q54" s="68"/>
      <c r="R54" s="68"/>
      <c r="S54" s="68"/>
      <c r="T54" s="67">
        <v>8</v>
      </c>
      <c r="U54" s="67"/>
      <c r="V54" s="67"/>
      <c r="W54" s="67"/>
      <c r="X54" s="67"/>
      <c r="Y54" s="67"/>
      <c r="Z54" s="67"/>
      <c r="AA54" s="58"/>
      <c r="AB54" s="60"/>
      <c r="AC54" s="61"/>
      <c r="AD54" s="61"/>
      <c r="AE54" s="62"/>
      <c r="AF54" s="8"/>
      <c r="AG54" s="8"/>
      <c r="AH54" s="8"/>
      <c r="AI54" s="8"/>
      <c r="AJ54" s="8"/>
    </row>
    <row r="55" spans="1:36" ht="15.75" customHeight="1" thickBot="1" x14ac:dyDescent="0.35">
      <c r="A55" s="289" t="s">
        <v>63</v>
      </c>
      <c r="B55" s="290"/>
      <c r="C55" s="291"/>
      <c r="D55" s="292" t="s">
        <v>68</v>
      </c>
      <c r="E55" s="293"/>
      <c r="F55" s="81"/>
      <c r="G55" s="82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2"/>
      <c r="U55" s="82"/>
      <c r="V55" s="82"/>
      <c r="W55" s="82"/>
      <c r="X55" s="82"/>
      <c r="Y55" s="82"/>
      <c r="Z55" s="82"/>
      <c r="AA55" s="83"/>
      <c r="AB55" s="85"/>
      <c r="AC55" s="86"/>
      <c r="AD55" s="61"/>
      <c r="AE55" s="62"/>
      <c r="AF55" s="8"/>
      <c r="AG55" s="8"/>
      <c r="AH55" s="8"/>
      <c r="AI55" s="8"/>
      <c r="AJ55" s="8"/>
    </row>
    <row r="56" spans="1:36" ht="32.25" customHeight="1" thickBot="1" x14ac:dyDescent="0.35">
      <c r="A56" s="294" t="s">
        <v>74</v>
      </c>
      <c r="B56" s="295"/>
      <c r="C56" s="296"/>
      <c r="D56" s="294">
        <v>38</v>
      </c>
      <c r="E56" s="295"/>
      <c r="F56" s="108">
        <f>ROUND(F54*$D$56,3)</f>
        <v>38</v>
      </c>
      <c r="G56" s="108">
        <f t="shared" ref="G56:Z56" si="22">ROUND(G54*$D$56,3)</f>
        <v>0</v>
      </c>
      <c r="H56" s="108">
        <f t="shared" si="22"/>
        <v>0</v>
      </c>
      <c r="I56" s="109">
        <f t="shared" si="22"/>
        <v>7.6</v>
      </c>
      <c r="J56" s="109">
        <f t="shared" si="22"/>
        <v>0</v>
      </c>
      <c r="K56" s="109">
        <f t="shared" si="22"/>
        <v>0</v>
      </c>
      <c r="L56" s="109">
        <f t="shared" si="22"/>
        <v>83.6</v>
      </c>
      <c r="M56" s="109">
        <f>ROUND(M54*$D$56,3)</f>
        <v>0</v>
      </c>
      <c r="N56" s="109">
        <f t="shared" si="22"/>
        <v>0</v>
      </c>
      <c r="O56" s="109">
        <f t="shared" si="22"/>
        <v>0</v>
      </c>
      <c r="P56" s="109">
        <f t="shared" si="22"/>
        <v>0</v>
      </c>
      <c r="Q56" s="109">
        <f t="shared" si="22"/>
        <v>0</v>
      </c>
      <c r="R56" s="109">
        <f t="shared" si="22"/>
        <v>0</v>
      </c>
      <c r="S56" s="109">
        <f t="shared" si="22"/>
        <v>0</v>
      </c>
      <c r="T56" s="108">
        <f t="shared" si="22"/>
        <v>304</v>
      </c>
      <c r="U56" s="108">
        <f t="shared" si="22"/>
        <v>0</v>
      </c>
      <c r="V56" s="108">
        <f t="shared" si="22"/>
        <v>0</v>
      </c>
      <c r="W56" s="108">
        <f t="shared" si="22"/>
        <v>0</v>
      </c>
      <c r="X56" s="108">
        <f t="shared" si="22"/>
        <v>0</v>
      </c>
      <c r="Y56" s="108">
        <f t="shared" si="22"/>
        <v>0</v>
      </c>
      <c r="Z56" s="108">
        <f t="shared" si="22"/>
        <v>0</v>
      </c>
      <c r="AA56" s="91"/>
      <c r="AB56" s="92"/>
      <c r="AC56" s="93"/>
      <c r="AD56" s="61"/>
      <c r="AE56" s="62"/>
      <c r="AF56" s="8"/>
      <c r="AG56" s="8"/>
      <c r="AH56" s="8"/>
      <c r="AI56" s="8"/>
      <c r="AJ56" s="8"/>
    </row>
    <row r="57" spans="1:36" ht="20.25" customHeight="1" thickBot="1" x14ac:dyDescent="0.35">
      <c r="A57" s="287" t="s">
        <v>62</v>
      </c>
      <c r="B57" s="288"/>
      <c r="C57" s="288"/>
      <c r="D57" s="288"/>
      <c r="E57" s="288"/>
      <c r="F57" s="66"/>
      <c r="G57" s="67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7"/>
      <c r="U57" s="110"/>
      <c r="V57" s="74"/>
      <c r="W57" s="74"/>
      <c r="X57" s="74"/>
      <c r="Y57" s="74"/>
      <c r="Z57" s="74"/>
      <c r="AA57" s="58"/>
      <c r="AB57" s="60"/>
      <c r="AC57" s="61"/>
      <c r="AD57" s="61"/>
      <c r="AE57" s="62"/>
      <c r="AF57" s="8"/>
      <c r="AG57" s="8"/>
      <c r="AH57" s="8"/>
      <c r="AI57" s="8"/>
      <c r="AJ57" s="8"/>
    </row>
    <row r="58" spans="1:36" ht="22.5" customHeight="1" thickBot="1" x14ac:dyDescent="0.35">
      <c r="A58" s="297"/>
      <c r="B58" s="298"/>
      <c r="C58" s="299"/>
      <c r="D58" s="300"/>
      <c r="E58" s="300"/>
      <c r="F58" s="108">
        <f>ROUND(F57*$D$58,3)</f>
        <v>0</v>
      </c>
      <c r="G58" s="108">
        <f t="shared" ref="G58:Z58" si="23">ROUND(G57*$D$58,3)</f>
        <v>0</v>
      </c>
      <c r="H58" s="108">
        <f t="shared" si="23"/>
        <v>0</v>
      </c>
      <c r="I58" s="109">
        <f t="shared" si="23"/>
        <v>0</v>
      </c>
      <c r="J58" s="109">
        <f t="shared" si="23"/>
        <v>0</v>
      </c>
      <c r="K58" s="109">
        <f t="shared" si="23"/>
        <v>0</v>
      </c>
      <c r="L58" s="109">
        <f t="shared" si="23"/>
        <v>0</v>
      </c>
      <c r="M58" s="109">
        <f t="shared" si="23"/>
        <v>0</v>
      </c>
      <c r="N58" s="109">
        <f t="shared" si="23"/>
        <v>0</v>
      </c>
      <c r="O58" s="109">
        <f t="shared" si="23"/>
        <v>0</v>
      </c>
      <c r="P58" s="109">
        <f t="shared" si="23"/>
        <v>0</v>
      </c>
      <c r="Q58" s="109">
        <f t="shared" si="23"/>
        <v>0</v>
      </c>
      <c r="R58" s="109">
        <f t="shared" si="23"/>
        <v>0</v>
      </c>
      <c r="S58" s="109">
        <f t="shared" si="23"/>
        <v>0</v>
      </c>
      <c r="T58" s="108">
        <f t="shared" si="23"/>
        <v>0</v>
      </c>
      <c r="U58" s="108"/>
      <c r="V58" s="108">
        <f t="shared" si="23"/>
        <v>0</v>
      </c>
      <c r="W58" s="108">
        <f t="shared" si="23"/>
        <v>0</v>
      </c>
      <c r="X58" s="108">
        <f t="shared" si="23"/>
        <v>0</v>
      </c>
      <c r="Y58" s="108"/>
      <c r="Z58" s="108">
        <f t="shared" si="23"/>
        <v>0</v>
      </c>
      <c r="AA58" s="58"/>
      <c r="AB58" s="60"/>
      <c r="AC58" s="61"/>
      <c r="AD58" s="61"/>
      <c r="AE58" s="62"/>
      <c r="AF58" s="8"/>
      <c r="AG58" s="8"/>
      <c r="AH58" s="8"/>
      <c r="AI58" s="8"/>
      <c r="AJ58" s="8"/>
    </row>
    <row r="59" spans="1:36" ht="25.5" customHeight="1" thickBot="1" x14ac:dyDescent="0.35">
      <c r="A59" s="301" t="s">
        <v>69</v>
      </c>
      <c r="B59" s="302"/>
      <c r="C59" s="302"/>
      <c r="D59" s="302"/>
      <c r="E59" s="302"/>
      <c r="F59" s="106">
        <f>F56+F58</f>
        <v>38</v>
      </c>
      <c r="G59" s="106">
        <f t="shared" ref="G59:Z59" si="24">G56+G58</f>
        <v>0</v>
      </c>
      <c r="H59" s="106">
        <f t="shared" si="24"/>
        <v>0</v>
      </c>
      <c r="I59" s="111">
        <f t="shared" si="24"/>
        <v>7.6</v>
      </c>
      <c r="J59" s="111">
        <f t="shared" si="24"/>
        <v>0</v>
      </c>
      <c r="K59" s="111">
        <f t="shared" si="24"/>
        <v>0</v>
      </c>
      <c r="L59" s="111">
        <f t="shared" si="24"/>
        <v>83.6</v>
      </c>
      <c r="M59" s="111">
        <f t="shared" si="24"/>
        <v>0</v>
      </c>
      <c r="N59" s="111">
        <f t="shared" si="24"/>
        <v>0</v>
      </c>
      <c r="O59" s="111">
        <f t="shared" si="24"/>
        <v>0</v>
      </c>
      <c r="P59" s="111">
        <f t="shared" si="24"/>
        <v>0</v>
      </c>
      <c r="Q59" s="111">
        <f t="shared" si="24"/>
        <v>0</v>
      </c>
      <c r="R59" s="111">
        <f t="shared" si="24"/>
        <v>0</v>
      </c>
      <c r="S59" s="111">
        <f t="shared" si="24"/>
        <v>0</v>
      </c>
      <c r="T59" s="106">
        <f t="shared" si="24"/>
        <v>304</v>
      </c>
      <c r="U59" s="106">
        <f t="shared" si="24"/>
        <v>0</v>
      </c>
      <c r="V59" s="106">
        <f t="shared" si="24"/>
        <v>0</v>
      </c>
      <c r="W59" s="106">
        <f t="shared" si="24"/>
        <v>0</v>
      </c>
      <c r="X59" s="106">
        <f t="shared" si="24"/>
        <v>0</v>
      </c>
      <c r="Y59" s="106">
        <f t="shared" si="24"/>
        <v>0</v>
      </c>
      <c r="Z59" s="106">
        <f t="shared" si="24"/>
        <v>0</v>
      </c>
      <c r="AA59" s="58"/>
      <c r="AB59" s="58"/>
      <c r="AC59" s="61"/>
      <c r="AD59" s="61"/>
      <c r="AE59" s="62"/>
      <c r="AF59" s="8"/>
      <c r="AG59" s="8"/>
      <c r="AH59" s="8"/>
      <c r="AI59" s="8"/>
      <c r="AJ59" s="8"/>
    </row>
    <row r="60" spans="1:36" ht="28.5" customHeight="1" thickBot="1" x14ac:dyDescent="0.35">
      <c r="A60" s="308" t="s">
        <v>70</v>
      </c>
      <c r="B60" s="309"/>
      <c r="C60" s="309"/>
      <c r="D60" s="309"/>
      <c r="E60" s="309"/>
      <c r="F60" s="112">
        <f>F59+F53</f>
        <v>76</v>
      </c>
      <c r="G60" s="112">
        <f t="shared" ref="G60:Z60" si="25">G59+G53</f>
        <v>0</v>
      </c>
      <c r="H60" s="112">
        <f t="shared" si="25"/>
        <v>0</v>
      </c>
      <c r="I60" s="113">
        <f t="shared" si="25"/>
        <v>15.2</v>
      </c>
      <c r="J60" s="113">
        <f t="shared" si="25"/>
        <v>0</v>
      </c>
      <c r="K60" s="113">
        <f t="shared" si="25"/>
        <v>0</v>
      </c>
      <c r="L60" s="113">
        <f t="shared" si="25"/>
        <v>167.2</v>
      </c>
      <c r="M60" s="113">
        <f t="shared" si="25"/>
        <v>0</v>
      </c>
      <c r="N60" s="113">
        <f t="shared" si="25"/>
        <v>0</v>
      </c>
      <c r="O60" s="113">
        <f t="shared" si="25"/>
        <v>0</v>
      </c>
      <c r="P60" s="113">
        <f t="shared" si="25"/>
        <v>0</v>
      </c>
      <c r="Q60" s="113">
        <f t="shared" si="25"/>
        <v>0</v>
      </c>
      <c r="R60" s="113">
        <f t="shared" si="25"/>
        <v>0</v>
      </c>
      <c r="S60" s="113">
        <f t="shared" si="25"/>
        <v>0</v>
      </c>
      <c r="T60" s="112">
        <f t="shared" si="25"/>
        <v>608</v>
      </c>
      <c r="U60" s="112">
        <f t="shared" si="25"/>
        <v>0</v>
      </c>
      <c r="V60" s="112">
        <f t="shared" si="25"/>
        <v>0</v>
      </c>
      <c r="W60" s="112">
        <f t="shared" si="25"/>
        <v>0</v>
      </c>
      <c r="X60" s="112">
        <f t="shared" si="25"/>
        <v>0</v>
      </c>
      <c r="Y60" s="112">
        <f t="shared" si="25"/>
        <v>0</v>
      </c>
      <c r="Z60" s="112">
        <f t="shared" si="25"/>
        <v>0</v>
      </c>
      <c r="AA60" s="86"/>
      <c r="AB60" s="86"/>
      <c r="AC60" s="86"/>
      <c r="AD60" s="86"/>
      <c r="AE60" s="87"/>
      <c r="AF60" s="8"/>
      <c r="AG60" s="8"/>
      <c r="AH60" s="8"/>
      <c r="AI60" s="8"/>
      <c r="AJ60" s="8"/>
    </row>
    <row r="61" spans="1:36" ht="15" customHeight="1" x14ac:dyDescent="0.3">
      <c r="A61" s="310" t="s">
        <v>75</v>
      </c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8"/>
      <c r="AG61" s="8"/>
      <c r="AH61" s="8"/>
      <c r="AI61" s="8"/>
      <c r="AJ61" s="8"/>
    </row>
    <row r="62" spans="1:36" ht="15" customHeight="1" thickBot="1" x14ac:dyDescent="0.35">
      <c r="A62" s="313"/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5"/>
    </row>
    <row r="63" spans="1:36" ht="30" customHeight="1" thickBot="1" x14ac:dyDescent="0.35">
      <c r="A63" s="251" t="s">
        <v>62</v>
      </c>
      <c r="B63" s="252"/>
      <c r="C63" s="252"/>
      <c r="D63" s="252"/>
      <c r="E63" s="252"/>
      <c r="F63" s="114">
        <v>1</v>
      </c>
      <c r="G63" s="115"/>
      <c r="H63" s="115"/>
      <c r="I63" s="116">
        <v>8.1000000000000003E-2</v>
      </c>
      <c r="J63" s="116"/>
      <c r="K63" s="116"/>
      <c r="L63" s="116"/>
      <c r="M63" s="116"/>
      <c r="N63" s="116"/>
      <c r="O63" s="116"/>
      <c r="P63" s="116">
        <v>5.1999999999999998E-2</v>
      </c>
      <c r="Q63" s="116"/>
      <c r="R63" s="116"/>
      <c r="S63" s="116"/>
      <c r="T63" s="116"/>
      <c r="U63" s="116"/>
      <c r="V63" s="116"/>
      <c r="W63" s="116"/>
      <c r="X63" s="116"/>
      <c r="Y63" s="116"/>
      <c r="Z63" s="116">
        <v>20</v>
      </c>
      <c r="AA63" s="117"/>
      <c r="AB63" s="118"/>
      <c r="AC63" s="119"/>
      <c r="AD63" s="119"/>
      <c r="AE63" s="120"/>
    </row>
    <row r="64" spans="1:36" ht="15" customHeight="1" thickBot="1" x14ac:dyDescent="0.35">
      <c r="A64" s="243" t="s">
        <v>63</v>
      </c>
      <c r="B64" s="244"/>
      <c r="C64" s="245"/>
      <c r="D64" s="246" t="s">
        <v>64</v>
      </c>
      <c r="E64" s="307"/>
      <c r="F64" s="121"/>
      <c r="G64" s="122"/>
      <c r="H64" s="122"/>
      <c r="I64" s="123"/>
      <c r="J64" s="123"/>
      <c r="K64" s="123"/>
      <c r="L64" s="123"/>
      <c r="M64" s="123"/>
      <c r="N64" s="123"/>
      <c r="O64" s="123"/>
      <c r="P64" s="123"/>
      <c r="Q64" s="123"/>
      <c r="R64" s="124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5"/>
      <c r="AD64" s="125"/>
      <c r="AE64" s="126"/>
    </row>
    <row r="65" spans="1:31" ht="32.25" customHeight="1" thickBot="1" x14ac:dyDescent="0.35">
      <c r="A65" s="294" t="s">
        <v>76</v>
      </c>
      <c r="B65" s="295"/>
      <c r="C65" s="296"/>
      <c r="D65" s="248"/>
      <c r="E65" s="249"/>
      <c r="F65" s="127">
        <f>ROUND(F63*$D$65,3)</f>
        <v>0</v>
      </c>
      <c r="G65" s="127">
        <f t="shared" ref="G65:Z65" si="26">ROUND(G63*$D$65,3)</f>
        <v>0</v>
      </c>
      <c r="H65" s="127"/>
      <c r="I65" s="128">
        <f t="shared" si="26"/>
        <v>0</v>
      </c>
      <c r="J65" s="128">
        <f t="shared" si="26"/>
        <v>0</v>
      </c>
      <c r="K65" s="128">
        <f t="shared" si="26"/>
        <v>0</v>
      </c>
      <c r="L65" s="128">
        <f t="shared" si="26"/>
        <v>0</v>
      </c>
      <c r="M65" s="128">
        <f t="shared" si="26"/>
        <v>0</v>
      </c>
      <c r="N65" s="128">
        <f>ROUND(N63*110*$D$65,3)</f>
        <v>0</v>
      </c>
      <c r="O65" s="128">
        <f>ROUND(O63*90*$D$65,3)</f>
        <v>0</v>
      </c>
      <c r="P65" s="128">
        <f>ROUND(P63*64*$D$65,3)</f>
        <v>0</v>
      </c>
      <c r="Q65" s="128">
        <f>ROUND(Q63*64*$D$65,3)</f>
        <v>0</v>
      </c>
      <c r="R65" s="128">
        <f>ROUND(R63*49*$D$65,3)</f>
        <v>0</v>
      </c>
      <c r="S65" s="128">
        <f>ROUND(S63*64*$D$65,3)</f>
        <v>0</v>
      </c>
      <c r="T65" s="127">
        <f t="shared" si="26"/>
        <v>0</v>
      </c>
      <c r="U65" s="127">
        <f t="shared" si="26"/>
        <v>0</v>
      </c>
      <c r="V65" s="127">
        <f t="shared" si="26"/>
        <v>0</v>
      </c>
      <c r="W65" s="127">
        <f t="shared" si="26"/>
        <v>0</v>
      </c>
      <c r="X65" s="127">
        <f t="shared" si="26"/>
        <v>0</v>
      </c>
      <c r="Y65" s="127"/>
      <c r="Z65" s="127">
        <f t="shared" si="26"/>
        <v>0</v>
      </c>
      <c r="AA65" s="91"/>
      <c r="AB65" s="92"/>
      <c r="AC65" s="93"/>
      <c r="AD65" s="93"/>
      <c r="AE65" s="94" t="s">
        <v>65</v>
      </c>
    </row>
    <row r="66" spans="1:31" ht="25.5" customHeight="1" thickBot="1" x14ac:dyDescent="0.35">
      <c r="A66" s="251" t="s">
        <v>62</v>
      </c>
      <c r="B66" s="252"/>
      <c r="C66" s="252"/>
      <c r="D66" s="252"/>
      <c r="E66" s="252"/>
      <c r="F66" s="114">
        <v>1</v>
      </c>
      <c r="G66" s="115"/>
      <c r="H66" s="115"/>
      <c r="I66" s="116">
        <v>8.1000000000000003E-2</v>
      </c>
      <c r="J66" s="116"/>
      <c r="K66" s="116"/>
      <c r="L66" s="116"/>
      <c r="M66" s="116"/>
      <c r="N66" s="116"/>
      <c r="O66" s="116"/>
      <c r="P66" s="116">
        <v>5.1999999999999998E-2</v>
      </c>
      <c r="Q66" s="116"/>
      <c r="R66" s="116">
        <v>0</v>
      </c>
      <c r="S66" s="116"/>
      <c r="T66" s="115"/>
      <c r="U66" s="115"/>
      <c r="V66" s="115"/>
      <c r="W66" s="115"/>
      <c r="X66" s="115"/>
      <c r="Y66" s="115"/>
      <c r="Z66" s="115"/>
      <c r="AA66" s="117"/>
      <c r="AB66" s="118"/>
      <c r="AC66" s="119"/>
      <c r="AD66" s="119"/>
      <c r="AE66" s="120"/>
    </row>
    <row r="67" spans="1:31" ht="22.5" customHeight="1" thickBot="1" x14ac:dyDescent="0.35">
      <c r="A67" s="304"/>
      <c r="B67" s="305"/>
      <c r="C67" s="306"/>
      <c r="D67" s="249"/>
      <c r="E67" s="249"/>
      <c r="F67" s="127">
        <f>ROUND(F66*$D$67,3)</f>
        <v>0</v>
      </c>
      <c r="G67" s="127">
        <f t="shared" ref="G67:Z67" si="27">ROUND(G66*$D$67,3)</f>
        <v>0</v>
      </c>
      <c r="H67" s="127"/>
      <c r="I67" s="128">
        <f t="shared" si="27"/>
        <v>0</v>
      </c>
      <c r="J67" s="128">
        <f>ROUND(J66*$D$67,3)</f>
        <v>0</v>
      </c>
      <c r="K67" s="127">
        <f t="shared" si="27"/>
        <v>0</v>
      </c>
      <c r="L67" s="127">
        <f t="shared" si="27"/>
        <v>0</v>
      </c>
      <c r="M67" s="128">
        <f>ROUND(M66*90*$D$67,3)</f>
        <v>0</v>
      </c>
      <c r="N67" s="127">
        <f t="shared" si="27"/>
        <v>0</v>
      </c>
      <c r="O67" s="128">
        <f>ROUND(O66*64*$D$67,3)</f>
        <v>0</v>
      </c>
      <c r="P67" s="128">
        <f>ROUND(P66*90*$D$67,3)</f>
        <v>0</v>
      </c>
      <c r="Q67" s="128">
        <f>ROUND(Q66*64*$D$67,3)</f>
        <v>0</v>
      </c>
      <c r="R67" s="129">
        <f>ROUND(R66*90*$D$67,3)</f>
        <v>0</v>
      </c>
      <c r="S67" s="127">
        <f t="shared" si="27"/>
        <v>0</v>
      </c>
      <c r="T67" s="127">
        <f t="shared" si="27"/>
        <v>0</v>
      </c>
      <c r="U67" s="127">
        <f t="shared" si="27"/>
        <v>0</v>
      </c>
      <c r="V67" s="127">
        <f t="shared" si="27"/>
        <v>0</v>
      </c>
      <c r="W67" s="127">
        <f t="shared" si="27"/>
        <v>0</v>
      </c>
      <c r="X67" s="127">
        <f t="shared" si="27"/>
        <v>0</v>
      </c>
      <c r="Y67" s="127"/>
      <c r="Z67" s="127">
        <f t="shared" si="27"/>
        <v>0</v>
      </c>
      <c r="AA67" s="58"/>
      <c r="AB67" s="60"/>
      <c r="AC67" s="61"/>
      <c r="AD67" s="61"/>
      <c r="AE67" s="62"/>
    </row>
    <row r="68" spans="1:31" ht="24.75" customHeight="1" thickBot="1" x14ac:dyDescent="0.35">
      <c r="A68" s="274" t="s">
        <v>67</v>
      </c>
      <c r="B68" s="275"/>
      <c r="C68" s="275"/>
      <c r="D68" s="275"/>
      <c r="E68" s="275"/>
      <c r="F68" s="130">
        <f>F65+F67</f>
        <v>0</v>
      </c>
      <c r="G68" s="131">
        <f t="shared" ref="G68:Z68" si="28">G65+G67</f>
        <v>0</v>
      </c>
      <c r="H68" s="131">
        <f t="shared" si="28"/>
        <v>0</v>
      </c>
      <c r="I68" s="131">
        <f t="shared" si="28"/>
        <v>0</v>
      </c>
      <c r="J68" s="131">
        <f t="shared" si="28"/>
        <v>0</v>
      </c>
      <c r="K68" s="131">
        <f t="shared" si="28"/>
        <v>0</v>
      </c>
      <c r="L68" s="131">
        <f t="shared" si="28"/>
        <v>0</v>
      </c>
      <c r="M68" s="131">
        <f t="shared" si="28"/>
        <v>0</v>
      </c>
      <c r="N68" s="131">
        <f t="shared" si="28"/>
        <v>0</v>
      </c>
      <c r="O68" s="131">
        <f t="shared" si="28"/>
        <v>0</v>
      </c>
      <c r="P68" s="131">
        <f t="shared" si="28"/>
        <v>0</v>
      </c>
      <c r="Q68" s="131">
        <f t="shared" si="28"/>
        <v>0</v>
      </c>
      <c r="R68" s="131">
        <f t="shared" si="28"/>
        <v>0</v>
      </c>
      <c r="S68" s="131">
        <f t="shared" si="28"/>
        <v>0</v>
      </c>
      <c r="T68" s="130">
        <f t="shared" si="28"/>
        <v>0</v>
      </c>
      <c r="U68" s="130">
        <f t="shared" si="28"/>
        <v>0</v>
      </c>
      <c r="V68" s="130">
        <f t="shared" si="28"/>
        <v>0</v>
      </c>
      <c r="W68" s="130">
        <f t="shared" si="28"/>
        <v>0</v>
      </c>
      <c r="X68" s="130">
        <f t="shared" si="28"/>
        <v>0</v>
      </c>
      <c r="Y68" s="130">
        <f t="shared" si="28"/>
        <v>0</v>
      </c>
      <c r="Z68" s="130">
        <f t="shared" si="28"/>
        <v>0</v>
      </c>
      <c r="AA68" s="83">
        <v>12.5</v>
      </c>
      <c r="AB68" s="85">
        <v>7</v>
      </c>
      <c r="AC68" s="86">
        <v>64</v>
      </c>
      <c r="AD68" s="86"/>
      <c r="AE68" s="87"/>
    </row>
    <row r="69" spans="1:31" ht="29.25" customHeight="1" thickBot="1" x14ac:dyDescent="0.35">
      <c r="A69" s="243" t="s">
        <v>62</v>
      </c>
      <c r="B69" s="244"/>
      <c r="C69" s="244"/>
      <c r="D69" s="244"/>
      <c r="E69" s="244"/>
      <c r="F69" s="132">
        <v>1</v>
      </c>
      <c r="G69" s="132"/>
      <c r="H69" s="132"/>
      <c r="I69" s="116">
        <v>8.1000000000000003E-2</v>
      </c>
      <c r="J69" s="133"/>
      <c r="K69" s="133"/>
      <c r="L69" s="133"/>
      <c r="M69" s="133"/>
      <c r="N69" s="133"/>
      <c r="O69" s="133"/>
      <c r="P69" s="133">
        <v>5.1999999999999998E-2</v>
      </c>
      <c r="Q69" s="133"/>
      <c r="R69" s="133"/>
      <c r="S69" s="133"/>
      <c r="T69" s="134"/>
      <c r="U69" s="134"/>
      <c r="V69" s="134"/>
      <c r="W69" s="134"/>
      <c r="X69" s="134"/>
      <c r="Y69" s="134"/>
      <c r="Z69" s="134">
        <v>22</v>
      </c>
      <c r="AA69" s="135"/>
      <c r="AB69" s="136"/>
      <c r="AC69" s="137"/>
      <c r="AD69" s="137"/>
      <c r="AE69" s="138"/>
    </row>
    <row r="70" spans="1:31" ht="34.5" customHeight="1" thickBot="1" x14ac:dyDescent="0.35">
      <c r="A70" s="243" t="s">
        <v>63</v>
      </c>
      <c r="B70" s="244"/>
      <c r="C70" s="245"/>
      <c r="D70" s="246" t="s">
        <v>68</v>
      </c>
      <c r="E70" s="307"/>
      <c r="F70" s="121"/>
      <c r="G70" s="139"/>
      <c r="H70" s="139"/>
      <c r="I70" s="140"/>
      <c r="J70" s="140"/>
      <c r="K70" s="140"/>
      <c r="L70" s="140"/>
      <c r="M70" s="140"/>
      <c r="N70" s="140"/>
      <c r="O70" s="140"/>
      <c r="P70" s="140"/>
      <c r="Q70" s="140"/>
      <c r="R70" s="124"/>
      <c r="S70" s="140"/>
      <c r="T70" s="139"/>
      <c r="U70" s="139"/>
      <c r="V70" s="139"/>
      <c r="W70" s="122"/>
      <c r="X70" s="122"/>
      <c r="Y70" s="122"/>
      <c r="Z70" s="122"/>
      <c r="AA70" s="123"/>
      <c r="AB70" s="123"/>
      <c r="AC70" s="125"/>
      <c r="AD70" s="125"/>
      <c r="AE70" s="126"/>
    </row>
    <row r="71" spans="1:31" ht="34.5" customHeight="1" thickBot="1" x14ac:dyDescent="0.35">
      <c r="A71" s="304" t="s">
        <v>77</v>
      </c>
      <c r="B71" s="305"/>
      <c r="C71" s="306"/>
      <c r="D71" s="248"/>
      <c r="E71" s="249"/>
      <c r="F71" s="127">
        <f>ROUND(F69*$D$71,3)</f>
        <v>0</v>
      </c>
      <c r="G71" s="127">
        <f t="shared" ref="G71:Z71" si="29">ROUND(G69*$D$71,3)</f>
        <v>0</v>
      </c>
      <c r="H71" s="127"/>
      <c r="I71" s="128">
        <f t="shared" si="29"/>
        <v>0</v>
      </c>
      <c r="J71" s="128">
        <f t="shared" si="29"/>
        <v>0</v>
      </c>
      <c r="K71" s="128">
        <f t="shared" si="29"/>
        <v>0</v>
      </c>
      <c r="L71" s="128">
        <f t="shared" si="29"/>
        <v>0</v>
      </c>
      <c r="M71" s="128">
        <f t="shared" si="29"/>
        <v>0</v>
      </c>
      <c r="N71" s="128">
        <f>ROUND(N69*90*$D$71,3)</f>
        <v>0</v>
      </c>
      <c r="O71" s="128">
        <f>ROUND(O69*90*$D$71,3)</f>
        <v>0</v>
      </c>
      <c r="P71" s="128">
        <f>ROUND(P69*90*$D$71,3)</f>
        <v>0</v>
      </c>
      <c r="Q71" s="128">
        <f>ROUND(Q69*64*$D$71,3)</f>
        <v>0</v>
      </c>
      <c r="R71" s="128">
        <f>ROUND(R69*96*$D$71,3)</f>
        <v>0</v>
      </c>
      <c r="S71" s="128">
        <f>ROUND(S69*96*$D$71,3)</f>
        <v>0</v>
      </c>
      <c r="T71" s="127">
        <f t="shared" si="29"/>
        <v>0</v>
      </c>
      <c r="U71" s="127">
        <f t="shared" si="29"/>
        <v>0</v>
      </c>
      <c r="V71" s="127">
        <f t="shared" si="29"/>
        <v>0</v>
      </c>
      <c r="W71" s="127">
        <f t="shared" si="29"/>
        <v>0</v>
      </c>
      <c r="X71" s="127">
        <f t="shared" si="29"/>
        <v>0</v>
      </c>
      <c r="Y71" s="127"/>
      <c r="Z71" s="127">
        <f t="shared" si="29"/>
        <v>0</v>
      </c>
      <c r="AA71" s="91"/>
      <c r="AB71" s="92"/>
      <c r="AC71" s="93"/>
      <c r="AD71" s="93"/>
      <c r="AE71" s="94"/>
    </row>
    <row r="72" spans="1:31" ht="29.25" customHeight="1" thickBot="1" x14ac:dyDescent="0.35">
      <c r="A72" s="243" t="s">
        <v>62</v>
      </c>
      <c r="B72" s="244"/>
      <c r="C72" s="244"/>
      <c r="D72" s="244"/>
      <c r="E72" s="244"/>
      <c r="F72" s="132">
        <v>1</v>
      </c>
      <c r="G72" s="132"/>
      <c r="H72" s="132"/>
      <c r="I72" s="116">
        <v>8.1000000000000003E-2</v>
      </c>
      <c r="J72" s="133"/>
      <c r="K72" s="133"/>
      <c r="L72" s="133"/>
      <c r="M72" s="133"/>
      <c r="N72" s="133"/>
      <c r="O72" s="133"/>
      <c r="P72" s="133">
        <v>5.1999999999999998E-2</v>
      </c>
      <c r="Q72" s="133"/>
      <c r="R72" s="133"/>
      <c r="S72" s="133"/>
      <c r="T72" s="134"/>
      <c r="U72" s="134"/>
      <c r="V72" s="134"/>
      <c r="W72" s="134"/>
      <c r="X72" s="134"/>
      <c r="Y72" s="134"/>
      <c r="Z72" s="134"/>
      <c r="AA72" s="135"/>
      <c r="AB72" s="136"/>
      <c r="AC72" s="137"/>
      <c r="AD72" s="137"/>
      <c r="AE72" s="138"/>
    </row>
    <row r="73" spans="1:31" ht="30" customHeight="1" thickBot="1" x14ac:dyDescent="0.35">
      <c r="A73" s="294"/>
      <c r="B73" s="295"/>
      <c r="C73" s="296"/>
      <c r="D73" s="248"/>
      <c r="E73" s="249"/>
      <c r="F73" s="127">
        <f>ROUND(F72*$D$73,3)</f>
        <v>0</v>
      </c>
      <c r="G73" s="127">
        <f t="shared" ref="G73:Z73" si="30">ROUND(G72*$D$73,3)</f>
        <v>0</v>
      </c>
      <c r="H73" s="127"/>
      <c r="I73" s="128">
        <f t="shared" si="30"/>
        <v>0</v>
      </c>
      <c r="J73" s="128">
        <f t="shared" si="30"/>
        <v>0</v>
      </c>
      <c r="K73" s="128">
        <f t="shared" si="30"/>
        <v>0</v>
      </c>
      <c r="L73" s="128">
        <f t="shared" si="30"/>
        <v>0</v>
      </c>
      <c r="M73" s="128">
        <f>ROUND(M72*$D$73,3)*90</f>
        <v>0</v>
      </c>
      <c r="N73" s="128">
        <f t="shared" si="30"/>
        <v>0</v>
      </c>
      <c r="O73" s="128">
        <f>ROUND(O72*90*$D$73,3)</f>
        <v>0</v>
      </c>
      <c r="P73" s="128">
        <f>ROUND(P72*$D$73,3)*96</f>
        <v>0</v>
      </c>
      <c r="Q73" s="128">
        <f>ROUND(Q72*$D$73,3)*80</f>
        <v>0</v>
      </c>
      <c r="R73" s="128">
        <f>ROUND(R72*$D$73,3)*96</f>
        <v>0</v>
      </c>
      <c r="S73" s="128">
        <f>ROUND(S72*$D$73,3)*64</f>
        <v>0</v>
      </c>
      <c r="T73" s="127">
        <f t="shared" si="30"/>
        <v>0</v>
      </c>
      <c r="U73" s="127">
        <f t="shared" si="30"/>
        <v>0</v>
      </c>
      <c r="V73" s="127">
        <f t="shared" si="30"/>
        <v>0</v>
      </c>
      <c r="W73" s="127">
        <f t="shared" si="30"/>
        <v>0</v>
      </c>
      <c r="X73" s="127">
        <f t="shared" si="30"/>
        <v>0</v>
      </c>
      <c r="Y73" s="127"/>
      <c r="Z73" s="127">
        <f t="shared" si="30"/>
        <v>0</v>
      </c>
      <c r="AA73" s="58"/>
      <c r="AB73" s="60"/>
      <c r="AC73" s="61"/>
      <c r="AD73" s="61"/>
      <c r="AE73" s="62"/>
    </row>
    <row r="74" spans="1:31" ht="29.25" customHeight="1" thickBot="1" x14ac:dyDescent="0.35">
      <c r="A74" s="274" t="s">
        <v>67</v>
      </c>
      <c r="B74" s="275"/>
      <c r="C74" s="275"/>
      <c r="D74" s="275"/>
      <c r="E74" s="275"/>
      <c r="F74" s="141">
        <f>F71+F73</f>
        <v>0</v>
      </c>
      <c r="G74" s="141">
        <f t="shared" ref="G74:AA74" si="31">G71+G73</f>
        <v>0</v>
      </c>
      <c r="H74" s="141">
        <f t="shared" si="31"/>
        <v>0</v>
      </c>
      <c r="I74" s="142">
        <f t="shared" si="31"/>
        <v>0</v>
      </c>
      <c r="J74" s="142">
        <f t="shared" si="31"/>
        <v>0</v>
      </c>
      <c r="K74" s="142">
        <f t="shared" si="31"/>
        <v>0</v>
      </c>
      <c r="L74" s="142">
        <f t="shared" si="31"/>
        <v>0</v>
      </c>
      <c r="M74" s="142">
        <f t="shared" si="31"/>
        <v>0</v>
      </c>
      <c r="N74" s="142">
        <f t="shared" si="31"/>
        <v>0</v>
      </c>
      <c r="O74" s="142">
        <f t="shared" si="31"/>
        <v>0</v>
      </c>
      <c r="P74" s="142">
        <f t="shared" si="31"/>
        <v>0</v>
      </c>
      <c r="Q74" s="142">
        <f t="shared" si="31"/>
        <v>0</v>
      </c>
      <c r="R74" s="142">
        <f t="shared" si="31"/>
        <v>0</v>
      </c>
      <c r="S74" s="142">
        <f t="shared" si="31"/>
        <v>0</v>
      </c>
      <c r="T74" s="141">
        <f t="shared" si="31"/>
        <v>0</v>
      </c>
      <c r="U74" s="141">
        <f t="shared" si="31"/>
        <v>0</v>
      </c>
      <c r="V74" s="141">
        <f t="shared" si="31"/>
        <v>0</v>
      </c>
      <c r="W74" s="141">
        <f t="shared" si="31"/>
        <v>0</v>
      </c>
      <c r="X74" s="141">
        <f t="shared" si="31"/>
        <v>0</v>
      </c>
      <c r="Y74" s="141">
        <f t="shared" si="31"/>
        <v>0</v>
      </c>
      <c r="Z74" s="141">
        <f t="shared" si="31"/>
        <v>0</v>
      </c>
      <c r="AA74" s="105">
        <f t="shared" si="31"/>
        <v>0</v>
      </c>
      <c r="AB74" s="58">
        <v>9</v>
      </c>
      <c r="AC74" s="61">
        <v>70</v>
      </c>
      <c r="AD74" s="61"/>
      <c r="AE74" s="62"/>
    </row>
    <row r="75" spans="1:31" ht="35.25" customHeight="1" thickBot="1" x14ac:dyDescent="0.35">
      <c r="A75" s="276" t="s">
        <v>78</v>
      </c>
      <c r="B75" s="277"/>
      <c r="C75" s="277"/>
      <c r="D75" s="277"/>
      <c r="E75" s="277"/>
      <c r="F75" s="143">
        <f>F68+F74</f>
        <v>0</v>
      </c>
      <c r="G75" s="143">
        <f t="shared" ref="G75:Z75" si="32">G68+G74</f>
        <v>0</v>
      </c>
      <c r="H75" s="143">
        <f t="shared" si="32"/>
        <v>0</v>
      </c>
      <c r="I75" s="144">
        <f t="shared" si="32"/>
        <v>0</v>
      </c>
      <c r="J75" s="144">
        <f t="shared" si="32"/>
        <v>0</v>
      </c>
      <c r="K75" s="144">
        <f>K68+K74</f>
        <v>0</v>
      </c>
      <c r="L75" s="144">
        <f>L68+L74</f>
        <v>0</v>
      </c>
      <c r="M75" s="144">
        <f t="shared" si="32"/>
        <v>0</v>
      </c>
      <c r="N75" s="144">
        <f t="shared" si="32"/>
        <v>0</v>
      </c>
      <c r="O75" s="144">
        <f t="shared" si="32"/>
        <v>0</v>
      </c>
      <c r="P75" s="144">
        <f t="shared" si="32"/>
        <v>0</v>
      </c>
      <c r="Q75" s="144">
        <f t="shared" si="32"/>
        <v>0</v>
      </c>
      <c r="R75" s="144">
        <f t="shared" si="32"/>
        <v>0</v>
      </c>
      <c r="S75" s="144">
        <f t="shared" si="32"/>
        <v>0</v>
      </c>
      <c r="T75" s="143">
        <f>T68+T74</f>
        <v>0</v>
      </c>
      <c r="U75" s="143">
        <f>U68+U74</f>
        <v>0</v>
      </c>
      <c r="V75" s="143">
        <f t="shared" si="32"/>
        <v>0</v>
      </c>
      <c r="W75" s="143">
        <f t="shared" si="32"/>
        <v>0</v>
      </c>
      <c r="X75" s="143">
        <f t="shared" si="32"/>
        <v>0</v>
      </c>
      <c r="Y75" s="143">
        <f t="shared" si="32"/>
        <v>0</v>
      </c>
      <c r="Z75" s="143">
        <f t="shared" si="32"/>
        <v>0</v>
      </c>
      <c r="AA75" s="86">
        <f>AA74+AA68</f>
        <v>12.5</v>
      </c>
      <c r="AB75" s="86">
        <f>AB74+AB68</f>
        <v>16</v>
      </c>
      <c r="AC75" s="86">
        <f>AC74+AC68</f>
        <v>134</v>
      </c>
      <c r="AD75" s="86"/>
      <c r="AE75" s="87"/>
    </row>
    <row r="76" spans="1:31" s="150" customFormat="1" ht="35.25" customHeight="1" thickBot="1" x14ac:dyDescent="0.35">
      <c r="A76" s="316" t="s">
        <v>79</v>
      </c>
      <c r="B76" s="317"/>
      <c r="C76" s="317"/>
      <c r="D76" s="317"/>
      <c r="E76" s="317"/>
      <c r="F76" s="145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>
        <v>5</v>
      </c>
      <c r="U76" s="146"/>
      <c r="V76" s="146"/>
      <c r="W76" s="146"/>
      <c r="X76" s="146"/>
      <c r="Y76" s="146"/>
      <c r="Z76" s="146"/>
      <c r="AA76" s="147"/>
      <c r="AB76" s="148"/>
      <c r="AC76" s="148"/>
      <c r="AD76" s="149"/>
      <c r="AE76" s="149"/>
    </row>
    <row r="77" spans="1:31" ht="21" x14ac:dyDescent="0.3">
      <c r="A77" s="318" t="s">
        <v>80</v>
      </c>
      <c r="B77" s="319"/>
      <c r="C77" s="319"/>
      <c r="D77" s="319"/>
      <c r="E77" s="319"/>
      <c r="F77" s="151" t="s">
        <v>81</v>
      </c>
      <c r="G77" s="152">
        <f>ROUND(T76*0.61,2)+X76*0.54+Y76*0.61</f>
        <v>3.05</v>
      </c>
      <c r="H77" s="153"/>
      <c r="I77" s="154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1:31" ht="21.75" customHeight="1" thickBot="1" x14ac:dyDescent="0.35">
      <c r="A78" s="320" t="s">
        <v>82</v>
      </c>
      <c r="B78" s="321"/>
      <c r="C78" s="321"/>
      <c r="D78" s="321"/>
      <c r="E78" s="321"/>
      <c r="F78" s="156" t="s">
        <v>81</v>
      </c>
      <c r="G78" s="157">
        <f>K76+N76+O76+P76+Q76+R76+S76+M76+L76+J76+I76</f>
        <v>0</v>
      </c>
      <c r="H78" s="158"/>
      <c r="I78" s="159"/>
      <c r="J78" s="160"/>
      <c r="K78" s="160"/>
      <c r="L78" s="160"/>
      <c r="M78" s="160"/>
      <c r="N78" s="160"/>
      <c r="O78" s="160"/>
      <c r="P78" s="160"/>
      <c r="Q78" s="322" t="s">
        <v>83</v>
      </c>
      <c r="R78" s="322"/>
      <c r="S78" s="322"/>
      <c r="T78" s="322"/>
      <c r="U78" s="322"/>
      <c r="V78" s="322"/>
      <c r="W78" s="322"/>
      <c r="X78" s="322"/>
      <c r="Y78" s="322"/>
      <c r="Z78" s="322"/>
      <c r="AA78" s="160"/>
    </row>
  </sheetData>
  <mergeCells count="124">
    <mergeCell ref="A75:E75"/>
    <mergeCell ref="A76:E76"/>
    <mergeCell ref="A77:E77"/>
    <mergeCell ref="A78:E78"/>
    <mergeCell ref="Q78:Z78"/>
    <mergeCell ref="A71:C71"/>
    <mergeCell ref="D71:E71"/>
    <mergeCell ref="A72:E72"/>
    <mergeCell ref="A73:C73"/>
    <mergeCell ref="D73:E73"/>
    <mergeCell ref="A74:E74"/>
    <mergeCell ref="A66:E66"/>
    <mergeCell ref="A67:C67"/>
    <mergeCell ref="D67:E67"/>
    <mergeCell ref="A68:E68"/>
    <mergeCell ref="A69:E69"/>
    <mergeCell ref="A70:C70"/>
    <mergeCell ref="D70:E70"/>
    <mergeCell ref="A60:E60"/>
    <mergeCell ref="A61:AE62"/>
    <mergeCell ref="A63:E63"/>
    <mergeCell ref="A64:C64"/>
    <mergeCell ref="D64:E64"/>
    <mergeCell ref="A65:C65"/>
    <mergeCell ref="D65:E65"/>
    <mergeCell ref="A56:C56"/>
    <mergeCell ref="D56:E56"/>
    <mergeCell ref="A57:E57"/>
    <mergeCell ref="A58:C58"/>
    <mergeCell ref="D58:E58"/>
    <mergeCell ref="A59:E59"/>
    <mergeCell ref="A51:E51"/>
    <mergeCell ref="A52:C52"/>
    <mergeCell ref="D52:E52"/>
    <mergeCell ref="A53:E53"/>
    <mergeCell ref="A54:E54"/>
    <mergeCell ref="A55:C55"/>
    <mergeCell ref="D55:E55"/>
    <mergeCell ref="A45:E45"/>
    <mergeCell ref="A46:AE47"/>
    <mergeCell ref="A48:E48"/>
    <mergeCell ref="A49:C49"/>
    <mergeCell ref="D49:E49"/>
    <mergeCell ref="A50:C50"/>
    <mergeCell ref="D50:E50"/>
    <mergeCell ref="A41:C41"/>
    <mergeCell ref="D41:E41"/>
    <mergeCell ref="A42:E42"/>
    <mergeCell ref="A43:C43"/>
    <mergeCell ref="D43:E43"/>
    <mergeCell ref="A44:E44"/>
    <mergeCell ref="A37:C37"/>
    <mergeCell ref="D37:E37"/>
    <mergeCell ref="A38:E38"/>
    <mergeCell ref="A39:E39"/>
    <mergeCell ref="A40:C40"/>
    <mergeCell ref="D40:E40"/>
    <mergeCell ref="A33:E33"/>
    <mergeCell ref="A34:C34"/>
    <mergeCell ref="D34:E34"/>
    <mergeCell ref="A35:C35"/>
    <mergeCell ref="D35:E35"/>
    <mergeCell ref="A36:E36"/>
    <mergeCell ref="A27:E27"/>
    <mergeCell ref="A28:C28"/>
    <mergeCell ref="D28:E28"/>
    <mergeCell ref="A29:E29"/>
    <mergeCell ref="A30:E30"/>
    <mergeCell ref="A31:AE32"/>
    <mergeCell ref="A23:E23"/>
    <mergeCell ref="A24:E24"/>
    <mergeCell ref="A25:C25"/>
    <mergeCell ref="D25:E25"/>
    <mergeCell ref="A26:C26"/>
    <mergeCell ref="D26:E26"/>
    <mergeCell ref="A19:C19"/>
    <mergeCell ref="D19:E19"/>
    <mergeCell ref="A20:C20"/>
    <mergeCell ref="D20:E20"/>
    <mergeCell ref="A21:E21"/>
    <mergeCell ref="A22:C22"/>
    <mergeCell ref="D22:E22"/>
    <mergeCell ref="A12:E12"/>
    <mergeCell ref="A13:E13"/>
    <mergeCell ref="A14:E14"/>
    <mergeCell ref="A15:E15"/>
    <mergeCell ref="A16:AE17"/>
    <mergeCell ref="A18:E18"/>
    <mergeCell ref="AB6:AB9"/>
    <mergeCell ref="AC6:AC9"/>
    <mergeCell ref="AD6:AD9"/>
    <mergeCell ref="AE6:AE9"/>
    <mergeCell ref="A10:E10"/>
    <mergeCell ref="A11:E11"/>
    <mergeCell ref="V6:V9"/>
    <mergeCell ref="W6:W9"/>
    <mergeCell ref="X6:X9"/>
    <mergeCell ref="Y6:Y9"/>
    <mergeCell ref="Z6:Z9"/>
    <mergeCell ref="AA6:AA9"/>
    <mergeCell ref="P6:P9"/>
    <mergeCell ref="Q6:Q9"/>
    <mergeCell ref="R6:R9"/>
    <mergeCell ref="S6:S9"/>
    <mergeCell ref="T6:T9"/>
    <mergeCell ref="U6:U9"/>
    <mergeCell ref="J6:J9"/>
    <mergeCell ref="K6:K9"/>
    <mergeCell ref="L6:L9"/>
    <mergeCell ref="M6:M9"/>
    <mergeCell ref="N6:N9"/>
    <mergeCell ref="O6:O9"/>
    <mergeCell ref="A5:E5"/>
    <mergeCell ref="A6:E9"/>
    <mergeCell ref="F6:F9"/>
    <mergeCell ref="G6:G9"/>
    <mergeCell ref="H6:H9"/>
    <mergeCell ref="I6:I9"/>
    <mergeCell ref="A1:F1"/>
    <mergeCell ref="W1:Z1"/>
    <mergeCell ref="E2:T2"/>
    <mergeCell ref="W2:X2"/>
    <mergeCell ref="A3:C3"/>
    <mergeCell ref="X3:Z3"/>
  </mergeCells>
  <pageMargins left="0.7" right="0.7" top="0.75" bottom="0.75" header="0.3" footer="0.3"/>
  <pageSetup paperSize="9" scale="3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AJ78"/>
  <sheetViews>
    <sheetView topLeftCell="A46" zoomScale="55" zoomScaleNormal="55" workbookViewId="0">
      <selection activeCell="K64" sqref="K64"/>
    </sheetView>
  </sheetViews>
  <sheetFormatPr defaultColWidth="9.109375" defaultRowHeight="15.6" x14ac:dyDescent="0.3"/>
  <cols>
    <col min="1" max="1" width="7.109375" style="2" customWidth="1"/>
    <col min="2" max="2" width="6" style="2" customWidth="1"/>
    <col min="3" max="3" width="15.6640625" style="2" customWidth="1"/>
    <col min="4" max="4" width="4.109375" style="2" customWidth="1"/>
    <col min="5" max="5" width="6.44140625" style="2" customWidth="1"/>
    <col min="6" max="6" width="12.88671875" style="1" customWidth="1"/>
    <col min="7" max="7" width="11.5546875" style="1" customWidth="1"/>
    <col min="8" max="8" width="12.6640625" style="1" customWidth="1"/>
    <col min="9" max="9" width="14.44140625" style="1" customWidth="1"/>
    <col min="10" max="10" width="15.5546875" style="1" customWidth="1"/>
    <col min="11" max="11" width="16" style="1" customWidth="1"/>
    <col min="12" max="12" width="18" style="1" customWidth="1"/>
    <col min="13" max="13" width="14.33203125" style="1" customWidth="1"/>
    <col min="14" max="14" width="13.88671875" style="1" customWidth="1"/>
    <col min="15" max="15" width="16.109375" style="1" customWidth="1"/>
    <col min="16" max="16" width="15.88671875" style="1" customWidth="1"/>
    <col min="17" max="17" width="10.44140625" style="1" customWidth="1"/>
    <col min="18" max="18" width="12.6640625" style="1" customWidth="1"/>
    <col min="19" max="19" width="13.44140625" style="1" customWidth="1"/>
    <col min="20" max="20" width="14.5546875" style="1" customWidth="1"/>
    <col min="21" max="21" width="10.44140625" style="1" customWidth="1"/>
    <col min="22" max="22" width="13.33203125" style="1" customWidth="1"/>
    <col min="23" max="23" width="13" style="1" customWidth="1"/>
    <col min="24" max="24" width="14.5546875" style="1" customWidth="1"/>
    <col min="25" max="25" width="13" style="1" customWidth="1"/>
    <col min="26" max="26" width="12.5546875" style="1" customWidth="1"/>
    <col min="27" max="28" width="11.5546875" style="1" customWidth="1"/>
    <col min="29" max="29" width="13.109375" style="1" customWidth="1"/>
    <col min="30" max="30" width="12.109375" style="1" customWidth="1"/>
    <col min="31" max="31" width="12.33203125" style="1" customWidth="1"/>
    <col min="32" max="16384" width="9.109375" style="1"/>
  </cols>
  <sheetData>
    <row r="1" spans="1:32" ht="14.4" x14ac:dyDescent="0.3">
      <c r="A1" s="205" t="s">
        <v>0</v>
      </c>
      <c r="B1" s="205"/>
      <c r="C1" s="205"/>
      <c r="D1" s="205"/>
      <c r="E1" s="205"/>
      <c r="F1" s="205"/>
      <c r="W1" s="206" t="s">
        <v>1</v>
      </c>
      <c r="X1" s="206"/>
      <c r="Y1" s="206"/>
      <c r="Z1" s="206"/>
    </row>
    <row r="2" spans="1:32" ht="30.75" customHeight="1" thickBot="1" x14ac:dyDescent="0.35">
      <c r="E2" s="207" t="s">
        <v>2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163"/>
      <c r="W2" s="206" t="s">
        <v>3</v>
      </c>
      <c r="X2" s="206"/>
      <c r="Y2" s="162"/>
      <c r="Z2" s="5"/>
    </row>
    <row r="3" spans="1:32" ht="23.25" customHeight="1" thickBot="1" x14ac:dyDescent="0.35">
      <c r="A3" s="208" t="s">
        <v>4</v>
      </c>
      <c r="B3" s="209"/>
      <c r="C3" s="210"/>
      <c r="D3" s="161"/>
      <c r="E3" s="161"/>
      <c r="F3" s="7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9"/>
      <c r="X3" s="211" t="s">
        <v>5</v>
      </c>
      <c r="Y3" s="211"/>
      <c r="Z3" s="211"/>
      <c r="AA3" s="7"/>
      <c r="AB3" s="8"/>
      <c r="AC3" s="8"/>
      <c r="AD3" s="8"/>
      <c r="AE3" s="8"/>
    </row>
    <row r="4" spans="1:32" ht="25.5" customHeight="1" thickBot="1" x14ac:dyDescent="0.35">
      <c r="A4" s="10" t="s">
        <v>87</v>
      </c>
      <c r="B4" s="11" t="s">
        <v>85</v>
      </c>
      <c r="C4" s="12">
        <v>2019</v>
      </c>
      <c r="D4" s="161"/>
      <c r="E4" s="161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"/>
      <c r="AD4" s="8"/>
      <c r="AE4" s="8"/>
    </row>
    <row r="5" spans="1:32" s="21" customFormat="1" ht="39.75" customHeight="1" thickBot="1" x14ac:dyDescent="0.35">
      <c r="A5" s="182"/>
      <c r="B5" s="183"/>
      <c r="C5" s="183"/>
      <c r="D5" s="183"/>
      <c r="E5" s="184"/>
      <c r="F5" s="13" t="s">
        <v>8</v>
      </c>
      <c r="G5" s="14" t="s">
        <v>9</v>
      </c>
      <c r="H5" s="15" t="s">
        <v>10</v>
      </c>
      <c r="I5" s="14" t="s">
        <v>11</v>
      </c>
      <c r="J5" s="14" t="s">
        <v>12</v>
      </c>
      <c r="K5" s="14" t="s">
        <v>13</v>
      </c>
      <c r="L5" s="16" t="s">
        <v>14</v>
      </c>
      <c r="M5" s="17" t="s">
        <v>15</v>
      </c>
      <c r="N5" s="14" t="s">
        <v>16</v>
      </c>
      <c r="O5" s="14" t="s">
        <v>17</v>
      </c>
      <c r="P5" s="14" t="s">
        <v>18</v>
      </c>
      <c r="Q5" s="15"/>
      <c r="R5" s="15" t="s">
        <v>19</v>
      </c>
      <c r="S5" s="18" t="s">
        <v>20</v>
      </c>
      <c r="T5" s="14" t="s">
        <v>21</v>
      </c>
      <c r="U5" s="15"/>
      <c r="V5" s="14" t="s">
        <v>22</v>
      </c>
      <c r="W5" s="14" t="s">
        <v>23</v>
      </c>
      <c r="X5" s="14" t="s">
        <v>24</v>
      </c>
      <c r="Y5" s="14" t="s">
        <v>25</v>
      </c>
      <c r="Z5" s="14" t="s">
        <v>26</v>
      </c>
      <c r="AA5" s="14"/>
      <c r="AB5" s="19"/>
      <c r="AC5" s="14"/>
      <c r="AD5" s="14"/>
      <c r="AE5" s="20"/>
    </row>
    <row r="6" spans="1:32" s="22" customFormat="1" ht="21" customHeight="1" x14ac:dyDescent="0.3">
      <c r="A6" s="185"/>
      <c r="B6" s="186"/>
      <c r="C6" s="186"/>
      <c r="D6" s="186"/>
      <c r="E6" s="187"/>
      <c r="F6" s="194" t="s">
        <v>31</v>
      </c>
      <c r="G6" s="197" t="s">
        <v>32</v>
      </c>
      <c r="H6" s="199" t="s">
        <v>33</v>
      </c>
      <c r="I6" s="202" t="s">
        <v>34</v>
      </c>
      <c r="J6" s="233" t="s">
        <v>35</v>
      </c>
      <c r="K6" s="236" t="s">
        <v>36</v>
      </c>
      <c r="L6" s="239" t="s">
        <v>37</v>
      </c>
      <c r="M6" s="239" t="s">
        <v>38</v>
      </c>
      <c r="N6" s="240" t="s">
        <v>39</v>
      </c>
      <c r="O6" s="228" t="s">
        <v>40</v>
      </c>
      <c r="P6" s="228" t="s">
        <v>41</v>
      </c>
      <c r="Q6" s="230"/>
      <c r="R6" s="230" t="s">
        <v>42</v>
      </c>
      <c r="S6" s="203" t="s">
        <v>43</v>
      </c>
      <c r="T6" s="225" t="s">
        <v>44</v>
      </c>
      <c r="U6" s="227"/>
      <c r="V6" s="225" t="s">
        <v>45</v>
      </c>
      <c r="W6" s="225" t="s">
        <v>46</v>
      </c>
      <c r="X6" s="225" t="s">
        <v>47</v>
      </c>
      <c r="Y6" s="227" t="s">
        <v>48</v>
      </c>
      <c r="Z6" s="225" t="s">
        <v>49</v>
      </c>
      <c r="AA6" s="215"/>
      <c r="AB6" s="212"/>
      <c r="AC6" s="215"/>
      <c r="AD6" s="215"/>
      <c r="AE6" s="218"/>
    </row>
    <row r="7" spans="1:32" s="22" customFormat="1" ht="21" customHeight="1" x14ac:dyDescent="0.3">
      <c r="A7" s="188"/>
      <c r="B7" s="189"/>
      <c r="C7" s="189"/>
      <c r="D7" s="189"/>
      <c r="E7" s="190"/>
      <c r="F7" s="195"/>
      <c r="G7" s="197"/>
      <c r="H7" s="200"/>
      <c r="I7" s="203"/>
      <c r="J7" s="234"/>
      <c r="K7" s="237"/>
      <c r="L7" s="239"/>
      <c r="M7" s="239"/>
      <c r="N7" s="241"/>
      <c r="O7" s="228"/>
      <c r="P7" s="228"/>
      <c r="Q7" s="231"/>
      <c r="R7" s="231"/>
      <c r="S7" s="203"/>
      <c r="T7" s="225"/>
      <c r="U7" s="225"/>
      <c r="V7" s="225"/>
      <c r="W7" s="225"/>
      <c r="X7" s="225"/>
      <c r="Y7" s="225"/>
      <c r="Z7" s="225"/>
      <c r="AA7" s="216"/>
      <c r="AB7" s="213"/>
      <c r="AC7" s="216"/>
      <c r="AD7" s="216"/>
      <c r="AE7" s="219"/>
    </row>
    <row r="8" spans="1:32" s="22" customFormat="1" ht="15" customHeight="1" x14ac:dyDescent="0.3">
      <c r="A8" s="188"/>
      <c r="B8" s="189"/>
      <c r="C8" s="189"/>
      <c r="D8" s="189"/>
      <c r="E8" s="190"/>
      <c r="F8" s="195"/>
      <c r="G8" s="197"/>
      <c r="H8" s="200"/>
      <c r="I8" s="203"/>
      <c r="J8" s="234"/>
      <c r="K8" s="237"/>
      <c r="L8" s="239"/>
      <c r="M8" s="239"/>
      <c r="N8" s="241"/>
      <c r="O8" s="228"/>
      <c r="P8" s="228"/>
      <c r="Q8" s="231"/>
      <c r="R8" s="231"/>
      <c r="S8" s="203"/>
      <c r="T8" s="225"/>
      <c r="U8" s="225"/>
      <c r="V8" s="225"/>
      <c r="W8" s="225"/>
      <c r="X8" s="225"/>
      <c r="Y8" s="225"/>
      <c r="Z8" s="225"/>
      <c r="AA8" s="216"/>
      <c r="AB8" s="213"/>
      <c r="AC8" s="216"/>
      <c r="AD8" s="216"/>
      <c r="AE8" s="219"/>
    </row>
    <row r="9" spans="1:32" s="22" customFormat="1" ht="72" customHeight="1" thickBot="1" x14ac:dyDescent="0.35">
      <c r="A9" s="191"/>
      <c r="B9" s="192"/>
      <c r="C9" s="192"/>
      <c r="D9" s="192"/>
      <c r="E9" s="193"/>
      <c r="F9" s="196"/>
      <c r="G9" s="198"/>
      <c r="H9" s="201"/>
      <c r="I9" s="204"/>
      <c r="J9" s="235"/>
      <c r="K9" s="238"/>
      <c r="L9" s="239"/>
      <c r="M9" s="239"/>
      <c r="N9" s="242"/>
      <c r="O9" s="229"/>
      <c r="P9" s="229"/>
      <c r="Q9" s="232"/>
      <c r="R9" s="232"/>
      <c r="S9" s="203"/>
      <c r="T9" s="226"/>
      <c r="U9" s="226"/>
      <c r="V9" s="226"/>
      <c r="W9" s="226"/>
      <c r="X9" s="226"/>
      <c r="Y9" s="226"/>
      <c r="Z9" s="226"/>
      <c r="AA9" s="217"/>
      <c r="AB9" s="214"/>
      <c r="AC9" s="217"/>
      <c r="AD9" s="217"/>
      <c r="AE9" s="220"/>
    </row>
    <row r="10" spans="1:32" ht="36.75" customHeight="1" thickBot="1" x14ac:dyDescent="0.35">
      <c r="A10" s="191" t="s">
        <v>55</v>
      </c>
      <c r="B10" s="192"/>
      <c r="C10" s="192"/>
      <c r="D10" s="192"/>
      <c r="E10" s="193"/>
      <c r="F10" s="23">
        <f>'02.10.2019+ (3)'!F15</f>
        <v>1753</v>
      </c>
      <c r="G10" s="23">
        <f>'02.10.2019+ (3)'!G15</f>
        <v>765</v>
      </c>
      <c r="H10" s="23">
        <f>'02.10.2019+ (3)'!H15</f>
        <v>716</v>
      </c>
      <c r="I10" s="24">
        <f>'02.10.2019+ (3)'!I15</f>
        <v>869.07399999999996</v>
      </c>
      <c r="J10" s="24">
        <f>'02.10.2019+ (3)'!J15</f>
        <v>0</v>
      </c>
      <c r="K10" s="24">
        <f>'02.10.2019+ (3)'!K15</f>
        <v>-1.1368683772161603E-13</v>
      </c>
      <c r="L10" s="24">
        <f>'02.10.2019+ (3)'!L15</f>
        <v>1608.4999999999991</v>
      </c>
      <c r="M10" s="24">
        <f>'02.10.2019+ (3)'!M15</f>
        <v>0</v>
      </c>
      <c r="N10" s="24">
        <f>'02.10.2019+ (3)'!N15</f>
        <v>0</v>
      </c>
      <c r="O10" s="24">
        <f>'02.10.2019+ (3)'!O15</f>
        <v>1.4210854715202004E-14</v>
      </c>
      <c r="P10" s="24">
        <f>'02.10.2019+ (3)'!P15</f>
        <v>14109.856</v>
      </c>
      <c r="Q10" s="24">
        <f>'02.10.2019+ (3)'!Q15</f>
        <v>0</v>
      </c>
      <c r="R10" s="24">
        <f>'02.10.2019+ (3)'!R15</f>
        <v>0</v>
      </c>
      <c r="S10" s="24">
        <f>'02.10.2019+ (3)'!S15</f>
        <v>0</v>
      </c>
      <c r="T10" s="23">
        <f>'02.10.2019+ (3)'!T15</f>
        <v>13434</v>
      </c>
      <c r="U10" s="23">
        <f>'02.10.2019+ (3)'!U15</f>
        <v>0</v>
      </c>
      <c r="V10" s="23">
        <f>'02.10.2019+ (3)'!V15</f>
        <v>3175</v>
      </c>
      <c r="W10" s="23">
        <f>'02.10.2019+ (3)'!W15</f>
        <v>6717</v>
      </c>
      <c r="X10" s="23">
        <f>'02.10.2019+ (3)'!X15</f>
        <v>28773</v>
      </c>
      <c r="Y10" s="23">
        <f>'02.10.2019+ (3)'!Y15</f>
        <v>0</v>
      </c>
      <c r="Z10" s="23">
        <f>'02.10.2019+ (3)'!Z15</f>
        <v>31575</v>
      </c>
      <c r="AA10" s="23"/>
      <c r="AB10" s="23"/>
      <c r="AC10" s="23"/>
      <c r="AD10" s="23"/>
      <c r="AE10" s="23"/>
      <c r="AF10" s="23"/>
    </row>
    <row r="11" spans="1:32" ht="45.75" customHeight="1" x14ac:dyDescent="0.3">
      <c r="A11" s="221" t="s">
        <v>56</v>
      </c>
      <c r="B11" s="222"/>
      <c r="C11" s="223"/>
      <c r="D11" s="223"/>
      <c r="E11" s="224"/>
      <c r="F11" s="25">
        <v>574</v>
      </c>
      <c r="G11" s="26"/>
      <c r="H11" s="26"/>
      <c r="I11" s="27"/>
      <c r="J11" s="28"/>
      <c r="K11" s="27"/>
      <c r="L11" s="27"/>
      <c r="M11" s="29"/>
      <c r="N11" s="27"/>
      <c r="O11" s="30"/>
      <c r="P11" s="30"/>
      <c r="Q11" s="27"/>
      <c r="R11" s="27"/>
      <c r="S11" s="27"/>
      <c r="T11" s="26"/>
      <c r="U11" s="26"/>
      <c r="V11" s="26"/>
      <c r="W11" s="31"/>
      <c r="X11" s="31"/>
      <c r="Y11" s="31"/>
      <c r="Z11" s="32"/>
      <c r="AA11" s="33"/>
      <c r="AB11" s="34"/>
      <c r="AC11" s="35"/>
      <c r="AD11" s="35"/>
      <c r="AE11" s="35"/>
    </row>
    <row r="12" spans="1:32" ht="45.75" customHeight="1" x14ac:dyDescent="0.3">
      <c r="A12" s="254" t="s">
        <v>57</v>
      </c>
      <c r="B12" s="255"/>
      <c r="C12" s="255"/>
      <c r="D12" s="255"/>
      <c r="E12" s="256"/>
      <c r="F12" s="36">
        <f>F76</f>
        <v>0</v>
      </c>
      <c r="G12" s="36">
        <f>G76</f>
        <v>0</v>
      </c>
      <c r="H12" s="36">
        <f t="shared" ref="H12:Z12" si="0">H76</f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>L76</f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0"/>
        <v>4</v>
      </c>
      <c r="U12" s="36">
        <f t="shared" si="0"/>
        <v>0</v>
      </c>
      <c r="V12" s="36">
        <f t="shared" si="0"/>
        <v>0</v>
      </c>
      <c r="W12" s="36">
        <f t="shared" si="0"/>
        <v>0</v>
      </c>
      <c r="X12" s="36">
        <f>X76</f>
        <v>0</v>
      </c>
      <c r="Y12" s="36">
        <f t="shared" si="0"/>
        <v>0</v>
      </c>
      <c r="Z12" s="36">
        <f t="shared" si="0"/>
        <v>0</v>
      </c>
      <c r="AA12" s="37"/>
      <c r="AB12" s="38"/>
      <c r="AC12" s="39"/>
      <c r="AD12" s="39"/>
      <c r="AE12" s="39"/>
    </row>
    <row r="13" spans="1:32" s="43" customFormat="1" ht="45.75" customHeight="1" x14ac:dyDescent="0.3">
      <c r="A13" s="257" t="s">
        <v>58</v>
      </c>
      <c r="B13" s="258"/>
      <c r="C13" s="258"/>
      <c r="D13" s="258"/>
      <c r="E13" s="259"/>
      <c r="F13" s="40">
        <f>F45+F60+F30+F12</f>
        <v>203</v>
      </c>
      <c r="G13" s="40">
        <f>G45+G60+G30+G12</f>
        <v>0</v>
      </c>
      <c r="H13" s="41">
        <f>H45+H60+H30+H12</f>
        <v>0</v>
      </c>
      <c r="I13" s="42">
        <f>I45+I60+I30+I75</f>
        <v>40.599999999999994</v>
      </c>
      <c r="J13" s="42">
        <f t="shared" ref="J13:Z13" si="1">J45+J60+J30+J75</f>
        <v>0</v>
      </c>
      <c r="K13" s="42">
        <f>K45+K60+K30+K75</f>
        <v>0</v>
      </c>
      <c r="L13" s="42">
        <f t="shared" si="1"/>
        <v>466.79999999999995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>Q45+Q60+Q30+Q75</f>
        <v>0</v>
      </c>
      <c r="R13" s="42">
        <f t="shared" si="1"/>
        <v>0</v>
      </c>
      <c r="S13" s="42">
        <f t="shared" si="1"/>
        <v>0</v>
      </c>
      <c r="T13" s="41">
        <f t="shared" si="1"/>
        <v>1726</v>
      </c>
      <c r="U13" s="41">
        <f t="shared" si="1"/>
        <v>0</v>
      </c>
      <c r="V13" s="41">
        <f t="shared" si="1"/>
        <v>0</v>
      </c>
      <c r="W13" s="41">
        <f t="shared" si="1"/>
        <v>0</v>
      </c>
      <c r="X13" s="41">
        <f t="shared" si="1"/>
        <v>0</v>
      </c>
      <c r="Y13" s="41">
        <f t="shared" si="1"/>
        <v>0</v>
      </c>
      <c r="Z13" s="41">
        <f t="shared" si="1"/>
        <v>0</v>
      </c>
      <c r="AA13" s="42"/>
      <c r="AB13" s="42"/>
      <c r="AC13" s="42"/>
      <c r="AD13" s="42"/>
      <c r="AE13" s="42"/>
    </row>
    <row r="14" spans="1:32" ht="45.75" customHeight="1" x14ac:dyDescent="0.3">
      <c r="A14" s="254" t="s">
        <v>59</v>
      </c>
      <c r="B14" s="255"/>
      <c r="C14" s="255"/>
      <c r="D14" s="255"/>
      <c r="E14" s="256"/>
      <c r="F14" s="25">
        <f>F12+F13</f>
        <v>203</v>
      </c>
      <c r="G14" s="25">
        <f t="shared" ref="G14:Z14" si="2">G12+G13</f>
        <v>0</v>
      </c>
      <c r="H14" s="25">
        <f t="shared" si="2"/>
        <v>0</v>
      </c>
      <c r="I14" s="44">
        <f t="shared" si="2"/>
        <v>40.599999999999994</v>
      </c>
      <c r="J14" s="44">
        <f t="shared" si="2"/>
        <v>0</v>
      </c>
      <c r="K14" s="44">
        <f t="shared" si="2"/>
        <v>0</v>
      </c>
      <c r="L14" s="44">
        <f t="shared" si="2"/>
        <v>466.79999999999995</v>
      </c>
      <c r="M14" s="44">
        <f t="shared" si="2"/>
        <v>0</v>
      </c>
      <c r="N14" s="44">
        <f t="shared" si="2"/>
        <v>0</v>
      </c>
      <c r="O14" s="44">
        <f t="shared" si="2"/>
        <v>0</v>
      </c>
      <c r="P14" s="44">
        <f t="shared" si="2"/>
        <v>0</v>
      </c>
      <c r="Q14" s="44">
        <f t="shared" si="2"/>
        <v>0</v>
      </c>
      <c r="R14" s="44">
        <f t="shared" si="2"/>
        <v>0</v>
      </c>
      <c r="S14" s="44">
        <f t="shared" si="2"/>
        <v>0</v>
      </c>
      <c r="T14" s="25">
        <f t="shared" si="2"/>
        <v>1730</v>
      </c>
      <c r="U14" s="25">
        <f t="shared" si="2"/>
        <v>0</v>
      </c>
      <c r="V14" s="25">
        <f t="shared" si="2"/>
        <v>0</v>
      </c>
      <c r="W14" s="25">
        <f t="shared" si="2"/>
        <v>0</v>
      </c>
      <c r="X14" s="25">
        <f t="shared" si="2"/>
        <v>0</v>
      </c>
      <c r="Y14" s="25">
        <f t="shared" si="2"/>
        <v>0</v>
      </c>
      <c r="Z14" s="25">
        <f t="shared" si="2"/>
        <v>0</v>
      </c>
      <c r="AA14" s="25"/>
      <c r="AB14" s="25"/>
      <c r="AC14" s="25"/>
      <c r="AD14" s="25"/>
      <c r="AE14" s="25"/>
    </row>
    <row r="15" spans="1:32" ht="45.75" customHeight="1" thickBot="1" x14ac:dyDescent="0.35">
      <c r="A15" s="260" t="s">
        <v>60</v>
      </c>
      <c r="B15" s="261"/>
      <c r="C15" s="261"/>
      <c r="D15" s="261"/>
      <c r="E15" s="262"/>
      <c r="F15" s="45">
        <f>F10-F14+F11-F75</f>
        <v>2124</v>
      </c>
      <c r="G15" s="45">
        <f t="shared" ref="G15:H15" si="3">G10-G14+G11-G75</f>
        <v>765</v>
      </c>
      <c r="H15" s="45">
        <f t="shared" si="3"/>
        <v>716</v>
      </c>
      <c r="I15" s="46">
        <f t="shared" ref="I15:Z15" si="4">I10-I14+I11</f>
        <v>828.47399999999993</v>
      </c>
      <c r="J15" s="46">
        <f t="shared" si="4"/>
        <v>0</v>
      </c>
      <c r="K15" s="46">
        <f t="shared" si="4"/>
        <v>-1.1368683772161603E-13</v>
      </c>
      <c r="L15" s="46">
        <f t="shared" si="4"/>
        <v>1141.6999999999991</v>
      </c>
      <c r="M15" s="46">
        <f t="shared" si="4"/>
        <v>0</v>
      </c>
      <c r="N15" s="46">
        <f t="shared" si="4"/>
        <v>0</v>
      </c>
      <c r="O15" s="46">
        <f t="shared" si="4"/>
        <v>1.4210854715202004E-14</v>
      </c>
      <c r="P15" s="46">
        <f t="shared" si="4"/>
        <v>14109.856</v>
      </c>
      <c r="Q15" s="46">
        <f t="shared" si="4"/>
        <v>0</v>
      </c>
      <c r="R15" s="46">
        <f t="shared" si="4"/>
        <v>0</v>
      </c>
      <c r="S15" s="46">
        <f t="shared" si="4"/>
        <v>0</v>
      </c>
      <c r="T15" s="47">
        <f t="shared" si="4"/>
        <v>11704</v>
      </c>
      <c r="U15" s="47">
        <f t="shared" si="4"/>
        <v>0</v>
      </c>
      <c r="V15" s="47">
        <f t="shared" si="4"/>
        <v>3175</v>
      </c>
      <c r="W15" s="47">
        <f t="shared" si="4"/>
        <v>6717</v>
      </c>
      <c r="X15" s="47">
        <f t="shared" si="4"/>
        <v>28773</v>
      </c>
      <c r="Y15" s="47">
        <f t="shared" si="4"/>
        <v>0</v>
      </c>
      <c r="Z15" s="47">
        <f t="shared" si="4"/>
        <v>31575</v>
      </c>
      <c r="AA15" s="47"/>
      <c r="AB15" s="47"/>
      <c r="AC15" s="47"/>
      <c r="AD15" s="47"/>
      <c r="AE15" s="47"/>
    </row>
    <row r="16" spans="1:32" ht="15.75" customHeight="1" x14ac:dyDescent="0.3">
      <c r="A16" s="263" t="s">
        <v>61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5"/>
      <c r="AF16" s="8"/>
    </row>
    <row r="17" spans="1:36" ht="15.75" customHeight="1" thickBot="1" x14ac:dyDescent="0.3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8"/>
    </row>
    <row r="18" spans="1:36" ht="34.5" customHeight="1" thickBot="1" x14ac:dyDescent="0.35">
      <c r="A18" s="251" t="s">
        <v>62</v>
      </c>
      <c r="B18" s="252"/>
      <c r="C18" s="252"/>
      <c r="D18" s="252"/>
      <c r="E18" s="253"/>
      <c r="F18" s="48">
        <v>1</v>
      </c>
      <c r="G18" s="49"/>
      <c r="H18" s="49"/>
      <c r="I18" s="50">
        <v>0.2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  <c r="U18" s="51"/>
      <c r="V18" s="49"/>
      <c r="W18" s="49"/>
      <c r="X18" s="49"/>
      <c r="Y18" s="49"/>
      <c r="Z18" s="49"/>
      <c r="AA18" s="52"/>
      <c r="AB18" s="53"/>
      <c r="AC18" s="54"/>
      <c r="AD18" s="54"/>
      <c r="AE18" s="55"/>
    </row>
    <row r="19" spans="1:36" ht="20.100000000000001" customHeight="1" thickBot="1" x14ac:dyDescent="0.35">
      <c r="A19" s="243" t="s">
        <v>63</v>
      </c>
      <c r="B19" s="244"/>
      <c r="C19" s="245"/>
      <c r="D19" s="246" t="s">
        <v>64</v>
      </c>
      <c r="E19" s="247"/>
      <c r="F19" s="56"/>
      <c r="G19" s="57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9"/>
      <c r="V19" s="57"/>
      <c r="W19" s="57"/>
      <c r="X19" s="57"/>
      <c r="Y19" s="57"/>
      <c r="Z19" s="57"/>
      <c r="AA19" s="58"/>
      <c r="AB19" s="60"/>
      <c r="AC19" s="61"/>
      <c r="AD19" s="61"/>
      <c r="AE19" s="62"/>
    </row>
    <row r="20" spans="1:36" ht="34.5" customHeight="1" thickBot="1" x14ac:dyDescent="0.35">
      <c r="A20" s="248"/>
      <c r="B20" s="249"/>
      <c r="C20" s="250"/>
      <c r="D20" s="248"/>
      <c r="E20" s="250"/>
      <c r="F20" s="63">
        <f>ROUND(F18*$D$20,3)</f>
        <v>0</v>
      </c>
      <c r="G20" s="63">
        <f>ROUND(G18*$D$20,3)</f>
        <v>0</v>
      </c>
      <c r="H20" s="63">
        <f t="shared" ref="H20:Z20" si="5">ROUND(H18*$D$20,3)</f>
        <v>0</v>
      </c>
      <c r="I20" s="64">
        <f t="shared" si="5"/>
        <v>0</v>
      </c>
      <c r="J20" s="64">
        <f t="shared" si="5"/>
        <v>0</v>
      </c>
      <c r="K20" s="64">
        <f t="shared" si="5"/>
        <v>0</v>
      </c>
      <c r="L20" s="64">
        <f t="shared" si="5"/>
        <v>0</v>
      </c>
      <c r="M20" s="64">
        <f t="shared" si="5"/>
        <v>0</v>
      </c>
      <c r="N20" s="64">
        <f t="shared" si="5"/>
        <v>0</v>
      </c>
      <c r="O20" s="64">
        <f t="shared" si="5"/>
        <v>0</v>
      </c>
      <c r="P20" s="64">
        <f t="shared" si="5"/>
        <v>0</v>
      </c>
      <c r="Q20" s="64">
        <f t="shared" si="5"/>
        <v>0</v>
      </c>
      <c r="R20" s="64">
        <f t="shared" si="5"/>
        <v>0</v>
      </c>
      <c r="S20" s="64">
        <f t="shared" si="5"/>
        <v>0</v>
      </c>
      <c r="T20" s="65">
        <f t="shared" si="5"/>
        <v>0</v>
      </c>
      <c r="U20" s="65">
        <f t="shared" si="5"/>
        <v>0</v>
      </c>
      <c r="V20" s="63">
        <f t="shared" si="5"/>
        <v>0</v>
      </c>
      <c r="W20" s="63">
        <f t="shared" si="5"/>
        <v>0</v>
      </c>
      <c r="X20" s="63">
        <f t="shared" si="5"/>
        <v>0</v>
      </c>
      <c r="Y20" s="63">
        <f t="shared" si="5"/>
        <v>0</v>
      </c>
      <c r="Z20" s="63">
        <f t="shared" si="5"/>
        <v>0</v>
      </c>
      <c r="AA20" s="58"/>
      <c r="AB20" s="60"/>
      <c r="AC20" s="61"/>
      <c r="AD20" s="61"/>
      <c r="AE20" s="62" t="s">
        <v>65</v>
      </c>
    </row>
    <row r="21" spans="1:36" ht="20.100000000000001" customHeight="1" thickBot="1" x14ac:dyDescent="0.35">
      <c r="A21" s="251" t="s">
        <v>62</v>
      </c>
      <c r="B21" s="252"/>
      <c r="C21" s="252"/>
      <c r="D21" s="252"/>
      <c r="E21" s="253"/>
      <c r="F21" s="66">
        <v>1</v>
      </c>
      <c r="G21" s="67"/>
      <c r="H21" s="67"/>
      <c r="I21" s="68">
        <v>0.2</v>
      </c>
      <c r="J21" s="68"/>
      <c r="K21" s="68"/>
      <c r="L21" s="68">
        <v>2.6</v>
      </c>
      <c r="M21" s="68"/>
      <c r="N21" s="68"/>
      <c r="O21" s="68"/>
      <c r="P21" s="68"/>
      <c r="Q21" s="68"/>
      <c r="R21" s="68"/>
      <c r="S21" s="68"/>
      <c r="T21" s="69">
        <v>8</v>
      </c>
      <c r="U21" s="69"/>
      <c r="V21" s="67"/>
      <c r="W21" s="67"/>
      <c r="X21" s="67"/>
      <c r="Y21" s="67"/>
      <c r="Z21" s="67"/>
      <c r="AA21" s="52"/>
      <c r="AB21" s="53"/>
      <c r="AC21" s="54"/>
      <c r="AD21" s="54"/>
      <c r="AE21" s="55"/>
    </row>
    <row r="22" spans="1:36" ht="33.75" customHeight="1" thickBot="1" x14ac:dyDescent="0.35">
      <c r="A22" s="248" t="s">
        <v>66</v>
      </c>
      <c r="B22" s="249"/>
      <c r="C22" s="250"/>
      <c r="D22" s="249">
        <v>38</v>
      </c>
      <c r="E22" s="250"/>
      <c r="F22" s="57">
        <f>ROUND(F21*$D$22,3)</f>
        <v>38</v>
      </c>
      <c r="G22" s="57">
        <f t="shared" ref="G22:Z22" si="6">ROUND(G21*$D$22,3)</f>
        <v>0</v>
      </c>
      <c r="H22" s="57">
        <f t="shared" si="6"/>
        <v>0</v>
      </c>
      <c r="I22" s="70">
        <f t="shared" si="6"/>
        <v>7.6</v>
      </c>
      <c r="J22" s="70">
        <f t="shared" si="6"/>
        <v>0</v>
      </c>
      <c r="K22" s="70">
        <f t="shared" si="6"/>
        <v>0</v>
      </c>
      <c r="L22" s="70">
        <f t="shared" si="6"/>
        <v>98.8</v>
      </c>
      <c r="M22" s="70">
        <f t="shared" si="6"/>
        <v>0</v>
      </c>
      <c r="N22" s="70">
        <f t="shared" si="6"/>
        <v>0</v>
      </c>
      <c r="O22" s="70">
        <f>ROUND(O21*$D$22,3)</f>
        <v>0</v>
      </c>
      <c r="P22" s="70">
        <f t="shared" si="6"/>
        <v>0</v>
      </c>
      <c r="Q22" s="70">
        <f t="shared" si="6"/>
        <v>0</v>
      </c>
      <c r="R22" s="70">
        <f t="shared" si="6"/>
        <v>0</v>
      </c>
      <c r="S22" s="70">
        <f t="shared" si="6"/>
        <v>0</v>
      </c>
      <c r="T22" s="59">
        <f t="shared" si="6"/>
        <v>304</v>
      </c>
      <c r="U22" s="59">
        <f t="shared" si="6"/>
        <v>0</v>
      </c>
      <c r="V22" s="57">
        <f t="shared" si="6"/>
        <v>0</v>
      </c>
      <c r="W22" s="57">
        <f t="shared" si="6"/>
        <v>0</v>
      </c>
      <c r="X22" s="57">
        <f t="shared" si="6"/>
        <v>0</v>
      </c>
      <c r="Y22" s="57">
        <f t="shared" si="6"/>
        <v>0</v>
      </c>
      <c r="Z22" s="57">
        <f t="shared" si="6"/>
        <v>0</v>
      </c>
      <c r="AA22" s="58"/>
      <c r="AB22" s="60"/>
      <c r="AC22" s="61"/>
      <c r="AD22" s="61"/>
      <c r="AE22" s="62"/>
    </row>
    <row r="23" spans="1:36" ht="36" customHeight="1" thickBot="1" x14ac:dyDescent="0.35">
      <c r="A23" s="274" t="s">
        <v>67</v>
      </c>
      <c r="B23" s="275"/>
      <c r="C23" s="275"/>
      <c r="D23" s="275"/>
      <c r="E23" s="283"/>
      <c r="F23" s="71">
        <f>F20+F22</f>
        <v>38</v>
      </c>
      <c r="G23" s="71">
        <f t="shared" ref="G23:Z23" si="7">G20+G22</f>
        <v>0</v>
      </c>
      <c r="H23" s="71">
        <f t="shared" si="7"/>
        <v>0</v>
      </c>
      <c r="I23" s="72">
        <f t="shared" si="7"/>
        <v>7.6</v>
      </c>
      <c r="J23" s="72">
        <f t="shared" si="7"/>
        <v>0</v>
      </c>
      <c r="K23" s="72">
        <f t="shared" si="7"/>
        <v>0</v>
      </c>
      <c r="L23" s="72">
        <f t="shared" si="7"/>
        <v>98.8</v>
      </c>
      <c r="M23" s="72">
        <f t="shared" si="7"/>
        <v>0</v>
      </c>
      <c r="N23" s="72">
        <f t="shared" si="7"/>
        <v>0</v>
      </c>
      <c r="O23" s="72">
        <f t="shared" si="7"/>
        <v>0</v>
      </c>
      <c r="P23" s="72">
        <f t="shared" si="7"/>
        <v>0</v>
      </c>
      <c r="Q23" s="72">
        <f t="shared" si="7"/>
        <v>0</v>
      </c>
      <c r="R23" s="72">
        <f t="shared" si="7"/>
        <v>0</v>
      </c>
      <c r="S23" s="72">
        <f t="shared" si="7"/>
        <v>0</v>
      </c>
      <c r="T23" s="71">
        <f t="shared" si="7"/>
        <v>304</v>
      </c>
      <c r="U23" s="71">
        <f t="shared" si="7"/>
        <v>0</v>
      </c>
      <c r="V23" s="71">
        <f t="shared" si="7"/>
        <v>0</v>
      </c>
      <c r="W23" s="71">
        <f t="shared" si="7"/>
        <v>0</v>
      </c>
      <c r="X23" s="71">
        <f t="shared" si="7"/>
        <v>0</v>
      </c>
      <c r="Y23" s="71">
        <f t="shared" si="7"/>
        <v>0</v>
      </c>
      <c r="Z23" s="71">
        <f t="shared" si="7"/>
        <v>0</v>
      </c>
      <c r="AA23" s="58"/>
      <c r="AB23" s="60"/>
      <c r="AC23" s="61"/>
      <c r="AD23" s="61"/>
      <c r="AE23" s="62"/>
    </row>
    <row r="24" spans="1:36" ht="27" customHeight="1" thickBot="1" x14ac:dyDescent="0.35">
      <c r="A24" s="251" t="s">
        <v>62</v>
      </c>
      <c r="B24" s="252"/>
      <c r="C24" s="252"/>
      <c r="D24" s="252"/>
      <c r="E24" s="253"/>
      <c r="F24" s="73">
        <v>1</v>
      </c>
      <c r="G24" s="74"/>
      <c r="H24" s="74"/>
      <c r="I24" s="75">
        <v>0.2</v>
      </c>
      <c r="J24" s="75"/>
      <c r="K24" s="75"/>
      <c r="L24" s="75">
        <v>2.6</v>
      </c>
      <c r="M24" s="75"/>
      <c r="N24" s="75"/>
      <c r="O24" s="75"/>
      <c r="P24" s="75"/>
      <c r="Q24" s="75"/>
      <c r="R24" s="75"/>
      <c r="S24" s="75"/>
      <c r="T24" s="76">
        <v>8</v>
      </c>
      <c r="U24" s="76"/>
      <c r="V24" s="74"/>
      <c r="W24" s="74"/>
      <c r="X24" s="74"/>
      <c r="Y24" s="74"/>
      <c r="Z24" s="74"/>
      <c r="AA24" s="77"/>
      <c r="AB24" s="78"/>
      <c r="AC24" s="79"/>
      <c r="AD24" s="79"/>
      <c r="AE24" s="80"/>
    </row>
    <row r="25" spans="1:36" ht="25.5" customHeight="1" thickBot="1" x14ac:dyDescent="0.35">
      <c r="A25" s="243" t="s">
        <v>63</v>
      </c>
      <c r="B25" s="244"/>
      <c r="C25" s="245"/>
      <c r="D25" s="246" t="s">
        <v>68</v>
      </c>
      <c r="E25" s="247"/>
      <c r="F25" s="81"/>
      <c r="G25" s="82"/>
      <c r="H25" s="82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4"/>
      <c r="U25" s="84"/>
      <c r="V25" s="82"/>
      <c r="W25" s="82"/>
      <c r="X25" s="82"/>
      <c r="Y25" s="82"/>
      <c r="Z25" s="82"/>
      <c r="AA25" s="83"/>
      <c r="AB25" s="85"/>
      <c r="AC25" s="86"/>
      <c r="AD25" s="86"/>
      <c r="AE25" s="87"/>
    </row>
    <row r="26" spans="1:36" ht="30.75" customHeight="1" thickBot="1" x14ac:dyDescent="0.35">
      <c r="A26" s="248" t="s">
        <v>66</v>
      </c>
      <c r="B26" s="249"/>
      <c r="C26" s="250"/>
      <c r="D26" s="248">
        <v>38</v>
      </c>
      <c r="E26" s="250"/>
      <c r="F26" s="88">
        <f t="shared" ref="F26:Z26" si="8">ROUND(F24*$D$26,3)</f>
        <v>38</v>
      </c>
      <c r="G26" s="88">
        <f t="shared" si="8"/>
        <v>0</v>
      </c>
      <c r="H26" s="88">
        <f t="shared" si="8"/>
        <v>0</v>
      </c>
      <c r="I26" s="89">
        <f t="shared" si="8"/>
        <v>7.6</v>
      </c>
      <c r="J26" s="89">
        <f t="shared" si="8"/>
        <v>0</v>
      </c>
      <c r="K26" s="89">
        <f t="shared" si="8"/>
        <v>0</v>
      </c>
      <c r="L26" s="89">
        <f t="shared" si="8"/>
        <v>98.8</v>
      </c>
      <c r="M26" s="89">
        <f t="shared" si="8"/>
        <v>0</v>
      </c>
      <c r="N26" s="89">
        <f t="shared" si="8"/>
        <v>0</v>
      </c>
      <c r="O26" s="89">
        <f t="shared" si="8"/>
        <v>0</v>
      </c>
      <c r="P26" s="89">
        <f t="shared" si="8"/>
        <v>0</v>
      </c>
      <c r="Q26" s="89">
        <f t="shared" si="8"/>
        <v>0</v>
      </c>
      <c r="R26" s="89">
        <f t="shared" si="8"/>
        <v>0</v>
      </c>
      <c r="S26" s="89">
        <f t="shared" si="8"/>
        <v>0</v>
      </c>
      <c r="T26" s="90">
        <f t="shared" si="8"/>
        <v>304</v>
      </c>
      <c r="U26" s="90">
        <f t="shared" si="8"/>
        <v>0</v>
      </c>
      <c r="V26" s="88">
        <f t="shared" si="8"/>
        <v>0</v>
      </c>
      <c r="W26" s="88">
        <f t="shared" si="8"/>
        <v>0</v>
      </c>
      <c r="X26" s="88">
        <f t="shared" si="8"/>
        <v>0</v>
      </c>
      <c r="Y26" s="88">
        <f t="shared" si="8"/>
        <v>0</v>
      </c>
      <c r="Z26" s="88">
        <f t="shared" si="8"/>
        <v>0</v>
      </c>
      <c r="AA26" s="91"/>
      <c r="AB26" s="92"/>
      <c r="AC26" s="93"/>
      <c r="AD26" s="93"/>
      <c r="AE26" s="94"/>
    </row>
    <row r="27" spans="1:36" ht="24" customHeight="1" thickBot="1" x14ac:dyDescent="0.35">
      <c r="A27" s="251" t="s">
        <v>62</v>
      </c>
      <c r="B27" s="252"/>
      <c r="C27" s="252"/>
      <c r="D27" s="252"/>
      <c r="E27" s="253"/>
      <c r="F27" s="66"/>
      <c r="G27" s="67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9"/>
      <c r="U27" s="69"/>
      <c r="V27" s="67"/>
      <c r="W27" s="67"/>
      <c r="X27" s="67"/>
      <c r="Y27" s="67"/>
      <c r="Z27" s="67"/>
      <c r="AA27" s="52"/>
      <c r="AB27" s="53"/>
      <c r="AC27" s="54"/>
      <c r="AD27" s="54"/>
      <c r="AE27" s="55"/>
    </row>
    <row r="28" spans="1:36" ht="25.5" customHeight="1" thickBot="1" x14ac:dyDescent="0.35">
      <c r="A28" s="269"/>
      <c r="B28" s="270"/>
      <c r="C28" s="271"/>
      <c r="D28" s="272"/>
      <c r="E28" s="273"/>
      <c r="F28" s="88">
        <f>ROUND(F27*$D$28,3)</f>
        <v>0</v>
      </c>
      <c r="G28" s="88">
        <f t="shared" ref="G28:Z28" si="9">ROUND(G27*$D$28,3)</f>
        <v>0</v>
      </c>
      <c r="H28" s="88">
        <f t="shared" si="9"/>
        <v>0</v>
      </c>
      <c r="I28" s="89">
        <f>ROUND(I27*$D$28,3)</f>
        <v>0</v>
      </c>
      <c r="J28" s="89">
        <f t="shared" si="9"/>
        <v>0</v>
      </c>
      <c r="K28" s="89">
        <f t="shared" si="9"/>
        <v>0</v>
      </c>
      <c r="L28" s="89">
        <f t="shared" si="9"/>
        <v>0</v>
      </c>
      <c r="M28" s="89">
        <f t="shared" si="9"/>
        <v>0</v>
      </c>
      <c r="N28" s="89">
        <f t="shared" si="9"/>
        <v>0</v>
      </c>
      <c r="O28" s="89">
        <f t="shared" si="9"/>
        <v>0</v>
      </c>
      <c r="P28" s="89">
        <f t="shared" si="9"/>
        <v>0</v>
      </c>
      <c r="Q28" s="89">
        <f t="shared" si="9"/>
        <v>0</v>
      </c>
      <c r="R28" s="89">
        <f t="shared" si="9"/>
        <v>0</v>
      </c>
      <c r="S28" s="89">
        <f t="shared" si="9"/>
        <v>0</v>
      </c>
      <c r="T28" s="90">
        <f t="shared" si="9"/>
        <v>0</v>
      </c>
      <c r="U28" s="90">
        <f t="shared" si="9"/>
        <v>0</v>
      </c>
      <c r="V28" s="88">
        <f t="shared" si="9"/>
        <v>0</v>
      </c>
      <c r="W28" s="88">
        <f t="shared" si="9"/>
        <v>0</v>
      </c>
      <c r="X28" s="88">
        <f t="shared" si="9"/>
        <v>0</v>
      </c>
      <c r="Y28" s="88"/>
      <c r="Z28" s="88">
        <f t="shared" si="9"/>
        <v>0</v>
      </c>
      <c r="AA28" s="58"/>
      <c r="AB28" s="60"/>
      <c r="AC28" s="61"/>
      <c r="AD28" s="61"/>
      <c r="AE28" s="62"/>
    </row>
    <row r="29" spans="1:36" ht="30" customHeight="1" thickBot="1" x14ac:dyDescent="0.35">
      <c r="A29" s="274" t="s">
        <v>69</v>
      </c>
      <c r="B29" s="275"/>
      <c r="C29" s="275"/>
      <c r="D29" s="275"/>
      <c r="E29" s="275"/>
      <c r="F29" s="95">
        <f>F26+F28</f>
        <v>38</v>
      </c>
      <c r="G29" s="95">
        <f t="shared" ref="G29:Y29" si="10">G26+G28</f>
        <v>0</v>
      </c>
      <c r="H29" s="95">
        <f t="shared" si="10"/>
        <v>0</v>
      </c>
      <c r="I29" s="96">
        <f t="shared" si="10"/>
        <v>7.6</v>
      </c>
      <c r="J29" s="96">
        <f t="shared" si="10"/>
        <v>0</v>
      </c>
      <c r="K29" s="96">
        <f t="shared" si="10"/>
        <v>0</v>
      </c>
      <c r="L29" s="96">
        <f t="shared" si="10"/>
        <v>98.8</v>
      </c>
      <c r="M29" s="96">
        <f t="shared" si="10"/>
        <v>0</v>
      </c>
      <c r="N29" s="96">
        <f t="shared" si="10"/>
        <v>0</v>
      </c>
      <c r="O29" s="96">
        <f t="shared" si="10"/>
        <v>0</v>
      </c>
      <c r="P29" s="96">
        <f t="shared" si="10"/>
        <v>0</v>
      </c>
      <c r="Q29" s="96">
        <f t="shared" si="10"/>
        <v>0</v>
      </c>
      <c r="R29" s="96">
        <f t="shared" si="10"/>
        <v>0</v>
      </c>
      <c r="S29" s="96">
        <f t="shared" si="10"/>
        <v>0</v>
      </c>
      <c r="T29" s="95">
        <f t="shared" si="10"/>
        <v>304</v>
      </c>
      <c r="U29" s="95">
        <f t="shared" si="10"/>
        <v>0</v>
      </c>
      <c r="V29" s="95">
        <f t="shared" si="10"/>
        <v>0</v>
      </c>
      <c r="W29" s="95">
        <f t="shared" si="10"/>
        <v>0</v>
      </c>
      <c r="X29" s="95">
        <f t="shared" si="10"/>
        <v>0</v>
      </c>
      <c r="Y29" s="95">
        <f t="shared" si="10"/>
        <v>0</v>
      </c>
      <c r="Z29" s="95">
        <f>Z26+Z28</f>
        <v>0</v>
      </c>
      <c r="AA29" s="58"/>
      <c r="AB29" s="58"/>
      <c r="AC29" s="61"/>
      <c r="AD29" s="61"/>
      <c r="AE29" s="62"/>
    </row>
    <row r="30" spans="1:36" ht="27.75" customHeight="1" thickBot="1" x14ac:dyDescent="0.35">
      <c r="A30" s="276" t="s">
        <v>70</v>
      </c>
      <c r="B30" s="277"/>
      <c r="C30" s="277"/>
      <c r="D30" s="277"/>
      <c r="E30" s="277"/>
      <c r="F30" s="97">
        <f>F23+F29</f>
        <v>76</v>
      </c>
      <c r="G30" s="97">
        <f t="shared" ref="G30:Z30" si="11">G23+G29</f>
        <v>0</v>
      </c>
      <c r="H30" s="97">
        <f t="shared" si="11"/>
        <v>0</v>
      </c>
      <c r="I30" s="98">
        <f t="shared" si="11"/>
        <v>15.2</v>
      </c>
      <c r="J30" s="98">
        <f t="shared" si="11"/>
        <v>0</v>
      </c>
      <c r="K30" s="98">
        <f t="shared" si="11"/>
        <v>0</v>
      </c>
      <c r="L30" s="98">
        <f t="shared" si="11"/>
        <v>197.6</v>
      </c>
      <c r="M30" s="98">
        <f t="shared" si="11"/>
        <v>0</v>
      </c>
      <c r="N30" s="98">
        <f t="shared" si="11"/>
        <v>0</v>
      </c>
      <c r="O30" s="98">
        <f t="shared" si="11"/>
        <v>0</v>
      </c>
      <c r="P30" s="98">
        <f t="shared" si="11"/>
        <v>0</v>
      </c>
      <c r="Q30" s="98">
        <f t="shared" si="11"/>
        <v>0</v>
      </c>
      <c r="R30" s="98">
        <f t="shared" si="11"/>
        <v>0</v>
      </c>
      <c r="S30" s="98">
        <f t="shared" si="11"/>
        <v>0</v>
      </c>
      <c r="T30" s="97">
        <f t="shared" si="11"/>
        <v>608</v>
      </c>
      <c r="U30" s="97">
        <f t="shared" si="11"/>
        <v>0</v>
      </c>
      <c r="V30" s="97">
        <f t="shared" si="11"/>
        <v>0</v>
      </c>
      <c r="W30" s="97">
        <f t="shared" si="11"/>
        <v>0</v>
      </c>
      <c r="X30" s="97">
        <f t="shared" si="11"/>
        <v>0</v>
      </c>
      <c r="Y30" s="97">
        <f t="shared" si="11"/>
        <v>0</v>
      </c>
      <c r="Z30" s="97">
        <f t="shared" si="11"/>
        <v>0</v>
      </c>
      <c r="AA30" s="86"/>
      <c r="AB30" s="86"/>
      <c r="AC30" s="86"/>
      <c r="AD30" s="86"/>
      <c r="AE30" s="87"/>
    </row>
    <row r="31" spans="1:36" ht="10.5" customHeight="1" x14ac:dyDescent="0.3">
      <c r="A31" s="263" t="s">
        <v>71</v>
      </c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9"/>
    </row>
    <row r="32" spans="1:36" ht="21.75" customHeight="1" thickBot="1" x14ac:dyDescent="0.35">
      <c r="A32" s="280"/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2"/>
      <c r="AF32" s="8"/>
      <c r="AG32" s="8"/>
      <c r="AH32" s="8"/>
      <c r="AI32" s="8"/>
      <c r="AJ32" s="8"/>
    </row>
    <row r="33" spans="1:36" ht="32.25" customHeight="1" thickBot="1" x14ac:dyDescent="0.35">
      <c r="A33" s="251" t="s">
        <v>62</v>
      </c>
      <c r="B33" s="252"/>
      <c r="C33" s="252"/>
      <c r="D33" s="252"/>
      <c r="E33" s="253"/>
      <c r="F33" s="99">
        <v>1</v>
      </c>
      <c r="G33" s="74"/>
      <c r="H33" s="100"/>
      <c r="I33" s="75">
        <v>0.2</v>
      </c>
      <c r="J33" s="75"/>
      <c r="K33" s="75"/>
      <c r="L33" s="75">
        <v>2</v>
      </c>
      <c r="M33" s="75"/>
      <c r="N33" s="75"/>
      <c r="O33" s="75"/>
      <c r="P33" s="75"/>
      <c r="Q33" s="75"/>
      <c r="R33" s="75"/>
      <c r="S33" s="75"/>
      <c r="T33" s="74">
        <v>10</v>
      </c>
      <c r="U33" s="74"/>
      <c r="V33" s="74"/>
      <c r="W33" s="74"/>
      <c r="X33" s="74"/>
      <c r="Y33" s="74"/>
      <c r="Z33" s="74"/>
      <c r="AA33" s="77"/>
      <c r="AB33" s="78"/>
      <c r="AC33" s="79"/>
      <c r="AD33" s="79"/>
      <c r="AE33" s="80"/>
      <c r="AF33" s="101"/>
      <c r="AG33" s="8"/>
      <c r="AH33" s="8"/>
      <c r="AI33" s="8"/>
      <c r="AJ33" s="8"/>
    </row>
    <row r="34" spans="1:36" ht="21" customHeight="1" thickBot="1" x14ac:dyDescent="0.35">
      <c r="A34" s="243" t="s">
        <v>63</v>
      </c>
      <c r="B34" s="244"/>
      <c r="C34" s="245"/>
      <c r="D34" s="246" t="s">
        <v>64</v>
      </c>
      <c r="E34" s="247"/>
      <c r="F34" s="102"/>
      <c r="G34" s="57"/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7"/>
      <c r="U34" s="57"/>
      <c r="V34" s="57"/>
      <c r="W34" s="57"/>
      <c r="X34" s="57"/>
      <c r="Y34" s="57"/>
      <c r="Z34" s="57"/>
      <c r="AA34" s="58"/>
      <c r="AB34" s="60"/>
      <c r="AC34" s="61"/>
      <c r="AD34" s="61"/>
      <c r="AE34" s="62"/>
      <c r="AF34" s="101"/>
      <c r="AG34" s="8"/>
      <c r="AH34" s="8"/>
      <c r="AI34" s="8"/>
      <c r="AJ34" s="8"/>
    </row>
    <row r="35" spans="1:36" ht="30.75" customHeight="1" thickBot="1" x14ac:dyDescent="0.35">
      <c r="A35" s="248" t="s">
        <v>72</v>
      </c>
      <c r="B35" s="249"/>
      <c r="C35" s="250"/>
      <c r="D35" s="249">
        <v>26</v>
      </c>
      <c r="E35" s="250"/>
      <c r="F35" s="57">
        <f>ROUND(F33*$D$35,3)</f>
        <v>26</v>
      </c>
      <c r="G35" s="57">
        <f t="shared" ref="G35:Z35" si="12">ROUND(G33*$D$35,3)</f>
        <v>0</v>
      </c>
      <c r="H35" s="57">
        <f t="shared" si="12"/>
        <v>0</v>
      </c>
      <c r="I35" s="70">
        <f t="shared" si="12"/>
        <v>5.2</v>
      </c>
      <c r="J35" s="70">
        <f t="shared" si="12"/>
        <v>0</v>
      </c>
      <c r="K35" s="70">
        <f t="shared" si="12"/>
        <v>0</v>
      </c>
      <c r="L35" s="70">
        <f t="shared" si="12"/>
        <v>52</v>
      </c>
      <c r="M35" s="70">
        <f t="shared" si="12"/>
        <v>0</v>
      </c>
      <c r="N35" s="70">
        <f t="shared" si="12"/>
        <v>0</v>
      </c>
      <c r="O35" s="70">
        <f t="shared" si="12"/>
        <v>0</v>
      </c>
      <c r="P35" s="70">
        <f t="shared" si="12"/>
        <v>0</v>
      </c>
      <c r="Q35" s="70">
        <f t="shared" si="12"/>
        <v>0</v>
      </c>
      <c r="R35" s="70">
        <f t="shared" si="12"/>
        <v>0</v>
      </c>
      <c r="S35" s="70">
        <f t="shared" si="12"/>
        <v>0</v>
      </c>
      <c r="T35" s="57">
        <f t="shared" si="12"/>
        <v>260</v>
      </c>
      <c r="U35" s="57">
        <f t="shared" si="12"/>
        <v>0</v>
      </c>
      <c r="V35" s="57">
        <f t="shared" si="12"/>
        <v>0</v>
      </c>
      <c r="W35" s="57">
        <f t="shared" si="12"/>
        <v>0</v>
      </c>
      <c r="X35" s="57">
        <f t="shared" si="12"/>
        <v>0</v>
      </c>
      <c r="Y35" s="57">
        <f t="shared" si="12"/>
        <v>0</v>
      </c>
      <c r="Z35" s="57">
        <f t="shared" si="12"/>
        <v>0</v>
      </c>
      <c r="AA35" s="58"/>
      <c r="AB35" s="60"/>
      <c r="AC35" s="61"/>
      <c r="AD35" s="61"/>
      <c r="AE35" s="62" t="s">
        <v>65</v>
      </c>
      <c r="AF35" s="101"/>
      <c r="AG35" s="8"/>
      <c r="AH35" s="8"/>
      <c r="AI35" s="8"/>
      <c r="AJ35" s="8"/>
    </row>
    <row r="36" spans="1:36" ht="27.75" customHeight="1" thickBot="1" x14ac:dyDescent="0.35">
      <c r="A36" s="251" t="s">
        <v>62</v>
      </c>
      <c r="B36" s="252"/>
      <c r="C36" s="252"/>
      <c r="D36" s="252"/>
      <c r="E36" s="253"/>
      <c r="F36" s="99">
        <v>1</v>
      </c>
      <c r="G36" s="74"/>
      <c r="H36" s="74"/>
      <c r="I36" s="75">
        <v>0.2</v>
      </c>
      <c r="J36" s="75"/>
      <c r="K36" s="75"/>
      <c r="L36" s="75">
        <v>2</v>
      </c>
      <c r="M36" s="75"/>
      <c r="N36" s="75"/>
      <c r="O36" s="75"/>
      <c r="P36" s="75"/>
      <c r="Q36" s="75"/>
      <c r="R36" s="75"/>
      <c r="S36" s="75"/>
      <c r="T36" s="74"/>
      <c r="U36" s="74"/>
      <c r="V36" s="74"/>
      <c r="W36" s="74"/>
      <c r="X36" s="74"/>
      <c r="Y36" s="74">
        <v>10</v>
      </c>
      <c r="Z36" s="74"/>
      <c r="AA36" s="77"/>
      <c r="AB36" s="78"/>
      <c r="AC36" s="79"/>
      <c r="AD36" s="79"/>
      <c r="AE36" s="80"/>
      <c r="AF36" s="101"/>
      <c r="AG36" s="8"/>
      <c r="AH36" s="8"/>
      <c r="AI36" s="8"/>
      <c r="AJ36" s="8"/>
    </row>
    <row r="37" spans="1:36" ht="25.5" customHeight="1" thickBot="1" x14ac:dyDescent="0.35">
      <c r="A37" s="248" t="s">
        <v>72</v>
      </c>
      <c r="B37" s="249"/>
      <c r="C37" s="250"/>
      <c r="D37" s="249"/>
      <c r="E37" s="250"/>
      <c r="F37" s="57">
        <f>ROUND(F36*$D$37,3)</f>
        <v>0</v>
      </c>
      <c r="G37" s="57">
        <f t="shared" ref="G37:AE37" si="13">ROUND(G36*$D$37,3)</f>
        <v>0</v>
      </c>
      <c r="H37" s="57">
        <f t="shared" si="13"/>
        <v>0</v>
      </c>
      <c r="I37" s="70">
        <f t="shared" si="13"/>
        <v>0</v>
      </c>
      <c r="J37" s="70">
        <f t="shared" si="13"/>
        <v>0</v>
      </c>
      <c r="K37" s="70">
        <f t="shared" si="13"/>
        <v>0</v>
      </c>
      <c r="L37" s="70">
        <f t="shared" si="13"/>
        <v>0</v>
      </c>
      <c r="M37" s="70">
        <f t="shared" si="13"/>
        <v>0</v>
      </c>
      <c r="N37" s="70">
        <f t="shared" si="13"/>
        <v>0</v>
      </c>
      <c r="O37" s="70">
        <f t="shared" si="13"/>
        <v>0</v>
      </c>
      <c r="P37" s="70">
        <f t="shared" si="13"/>
        <v>0</v>
      </c>
      <c r="Q37" s="70">
        <f t="shared" si="13"/>
        <v>0</v>
      </c>
      <c r="R37" s="70">
        <f t="shared" si="13"/>
        <v>0</v>
      </c>
      <c r="S37" s="70">
        <f t="shared" si="13"/>
        <v>0</v>
      </c>
      <c r="T37" s="57">
        <f t="shared" si="13"/>
        <v>0</v>
      </c>
      <c r="U37" s="57">
        <f t="shared" si="13"/>
        <v>0</v>
      </c>
      <c r="V37" s="57">
        <f t="shared" si="13"/>
        <v>0</v>
      </c>
      <c r="W37" s="57">
        <f t="shared" si="13"/>
        <v>0</v>
      </c>
      <c r="X37" s="57">
        <f t="shared" si="13"/>
        <v>0</v>
      </c>
      <c r="Y37" s="57">
        <f t="shared" si="13"/>
        <v>0</v>
      </c>
      <c r="Z37" s="57">
        <f t="shared" si="13"/>
        <v>0</v>
      </c>
      <c r="AA37" s="70">
        <f t="shared" si="13"/>
        <v>0</v>
      </c>
      <c r="AB37" s="70">
        <f t="shared" si="13"/>
        <v>0</v>
      </c>
      <c r="AC37" s="70">
        <f t="shared" si="13"/>
        <v>0</v>
      </c>
      <c r="AD37" s="70">
        <f t="shared" si="13"/>
        <v>0</v>
      </c>
      <c r="AE37" s="70">
        <f t="shared" si="13"/>
        <v>0</v>
      </c>
      <c r="AF37" s="101"/>
      <c r="AG37" s="8"/>
      <c r="AH37" s="8"/>
      <c r="AI37" s="8"/>
      <c r="AJ37" s="8"/>
    </row>
    <row r="38" spans="1:36" ht="27" customHeight="1" thickBot="1" x14ac:dyDescent="0.35">
      <c r="A38" s="274" t="s">
        <v>67</v>
      </c>
      <c r="B38" s="275"/>
      <c r="C38" s="275"/>
      <c r="D38" s="275"/>
      <c r="E38" s="283"/>
      <c r="F38" s="103">
        <f>F35+F37</f>
        <v>26</v>
      </c>
      <c r="G38" s="103">
        <f t="shared" ref="G38:Z38" si="14">G35+G37</f>
        <v>0</v>
      </c>
      <c r="H38" s="103">
        <f t="shared" si="14"/>
        <v>0</v>
      </c>
      <c r="I38" s="104">
        <f t="shared" si="14"/>
        <v>5.2</v>
      </c>
      <c r="J38" s="104">
        <f t="shared" si="14"/>
        <v>0</v>
      </c>
      <c r="K38" s="104">
        <f t="shared" si="14"/>
        <v>0</v>
      </c>
      <c r="L38" s="104">
        <f t="shared" si="14"/>
        <v>52</v>
      </c>
      <c r="M38" s="104">
        <f t="shared" si="14"/>
        <v>0</v>
      </c>
      <c r="N38" s="104">
        <f t="shared" si="14"/>
        <v>0</v>
      </c>
      <c r="O38" s="104">
        <f t="shared" si="14"/>
        <v>0</v>
      </c>
      <c r="P38" s="104">
        <f t="shared" si="14"/>
        <v>0</v>
      </c>
      <c r="Q38" s="104">
        <f t="shared" si="14"/>
        <v>0</v>
      </c>
      <c r="R38" s="104">
        <f t="shared" si="14"/>
        <v>0</v>
      </c>
      <c r="S38" s="104">
        <f t="shared" si="14"/>
        <v>0</v>
      </c>
      <c r="T38" s="103">
        <f t="shared" si="14"/>
        <v>260</v>
      </c>
      <c r="U38" s="103">
        <f t="shared" si="14"/>
        <v>0</v>
      </c>
      <c r="V38" s="103">
        <f t="shared" si="14"/>
        <v>0</v>
      </c>
      <c r="W38" s="103">
        <f t="shared" si="14"/>
        <v>0</v>
      </c>
      <c r="X38" s="103">
        <f t="shared" si="14"/>
        <v>0</v>
      </c>
      <c r="Y38" s="103">
        <f t="shared" si="14"/>
        <v>0</v>
      </c>
      <c r="Z38" s="103">
        <f t="shared" si="14"/>
        <v>0</v>
      </c>
      <c r="AA38" s="58"/>
      <c r="AB38" s="60"/>
      <c r="AC38" s="61"/>
      <c r="AD38" s="61"/>
      <c r="AE38" s="62"/>
      <c r="AF38" s="101"/>
      <c r="AG38" s="8"/>
      <c r="AH38" s="8"/>
      <c r="AI38" s="8"/>
      <c r="AJ38" s="8"/>
    </row>
    <row r="39" spans="1:36" ht="25.5" customHeight="1" thickBot="1" x14ac:dyDescent="0.35">
      <c r="A39" s="251" t="s">
        <v>62</v>
      </c>
      <c r="B39" s="252"/>
      <c r="C39" s="252"/>
      <c r="D39" s="252"/>
      <c r="E39" s="253"/>
      <c r="F39" s="99">
        <v>1</v>
      </c>
      <c r="G39" s="74"/>
      <c r="H39" s="74"/>
      <c r="I39" s="75">
        <v>0.2</v>
      </c>
      <c r="J39" s="75"/>
      <c r="K39" s="75"/>
      <c r="L39" s="75">
        <v>2</v>
      </c>
      <c r="M39" s="75"/>
      <c r="N39" s="75"/>
      <c r="O39" s="75"/>
      <c r="P39" s="75"/>
      <c r="Q39" s="75"/>
      <c r="R39" s="75"/>
      <c r="S39" s="75"/>
      <c r="T39" s="74">
        <v>10</v>
      </c>
      <c r="U39" s="74"/>
      <c r="V39" s="74"/>
      <c r="W39" s="74"/>
      <c r="X39" s="74"/>
      <c r="Y39" s="74"/>
      <c r="Z39" s="74"/>
      <c r="AA39" s="58"/>
      <c r="AB39" s="60"/>
      <c r="AC39" s="61"/>
      <c r="AD39" s="61"/>
      <c r="AE39" s="62"/>
      <c r="AF39" s="101"/>
      <c r="AG39" s="8"/>
      <c r="AH39" s="8"/>
      <c r="AI39" s="8"/>
      <c r="AJ39" s="8"/>
    </row>
    <row r="40" spans="1:36" ht="20.100000000000001" customHeight="1" thickBot="1" x14ac:dyDescent="0.35">
      <c r="A40" s="243" t="s">
        <v>63</v>
      </c>
      <c r="B40" s="244"/>
      <c r="C40" s="245"/>
      <c r="D40" s="246" t="s">
        <v>68</v>
      </c>
      <c r="E40" s="247"/>
      <c r="F40" s="82"/>
      <c r="G40" s="82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2"/>
      <c r="U40" s="82"/>
      <c r="V40" s="82"/>
      <c r="W40" s="82"/>
      <c r="X40" s="82"/>
      <c r="Y40" s="82"/>
      <c r="Z40" s="82"/>
      <c r="AA40" s="83"/>
      <c r="AB40" s="85"/>
      <c r="AC40" s="86"/>
      <c r="AD40" s="61"/>
      <c r="AE40" s="62"/>
      <c r="AF40" s="101"/>
      <c r="AG40" s="8"/>
      <c r="AH40" s="8"/>
      <c r="AI40" s="8"/>
      <c r="AJ40" s="8"/>
    </row>
    <row r="41" spans="1:36" ht="28.5" customHeight="1" thickBot="1" x14ac:dyDescent="0.35">
      <c r="A41" s="248" t="s">
        <v>72</v>
      </c>
      <c r="B41" s="249"/>
      <c r="C41" s="250"/>
      <c r="D41" s="248">
        <v>25</v>
      </c>
      <c r="E41" s="250"/>
      <c r="F41" s="88">
        <f>ROUND(F39*$D$41,3)</f>
        <v>25</v>
      </c>
      <c r="G41" s="88">
        <f t="shared" ref="G41:Z41" si="15">ROUND(G39*$D$41,3)</f>
        <v>0</v>
      </c>
      <c r="H41" s="88">
        <f t="shared" si="15"/>
        <v>0</v>
      </c>
      <c r="I41" s="89">
        <f t="shared" si="15"/>
        <v>5</v>
      </c>
      <c r="J41" s="89">
        <f t="shared" si="15"/>
        <v>0</v>
      </c>
      <c r="K41" s="89">
        <f t="shared" si="15"/>
        <v>0</v>
      </c>
      <c r="L41" s="89">
        <f t="shared" si="15"/>
        <v>50</v>
      </c>
      <c r="M41" s="89">
        <f t="shared" si="15"/>
        <v>0</v>
      </c>
      <c r="N41" s="89">
        <f t="shared" si="15"/>
        <v>0</v>
      </c>
      <c r="O41" s="89">
        <f t="shared" si="15"/>
        <v>0</v>
      </c>
      <c r="P41" s="89">
        <f t="shared" si="15"/>
        <v>0</v>
      </c>
      <c r="Q41" s="89">
        <f t="shared" si="15"/>
        <v>0</v>
      </c>
      <c r="R41" s="89">
        <f t="shared" si="15"/>
        <v>0</v>
      </c>
      <c r="S41" s="89">
        <f t="shared" si="15"/>
        <v>0</v>
      </c>
      <c r="T41" s="88">
        <f t="shared" si="15"/>
        <v>250</v>
      </c>
      <c r="U41" s="88">
        <f t="shared" si="15"/>
        <v>0</v>
      </c>
      <c r="V41" s="88">
        <f t="shared" si="15"/>
        <v>0</v>
      </c>
      <c r="W41" s="88">
        <f t="shared" si="15"/>
        <v>0</v>
      </c>
      <c r="X41" s="88">
        <f t="shared" si="15"/>
        <v>0</v>
      </c>
      <c r="Y41" s="88">
        <f t="shared" si="15"/>
        <v>0</v>
      </c>
      <c r="Z41" s="88">
        <f t="shared" si="15"/>
        <v>0</v>
      </c>
      <c r="AA41" s="91"/>
      <c r="AB41" s="92"/>
      <c r="AC41" s="93"/>
      <c r="AD41" s="61"/>
      <c r="AE41" s="62"/>
      <c r="AF41" s="101"/>
      <c r="AG41" s="8"/>
      <c r="AH41" s="8"/>
      <c r="AI41" s="8"/>
      <c r="AJ41" s="8"/>
    </row>
    <row r="42" spans="1:36" ht="18" customHeight="1" thickBot="1" x14ac:dyDescent="0.35">
      <c r="A42" s="251" t="s">
        <v>62</v>
      </c>
      <c r="B42" s="252"/>
      <c r="C42" s="252"/>
      <c r="D42" s="252"/>
      <c r="E42" s="253"/>
      <c r="F42" s="99"/>
      <c r="G42" s="74"/>
      <c r="H42" s="74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4"/>
      <c r="U42" s="74"/>
      <c r="V42" s="74"/>
      <c r="W42" s="74"/>
      <c r="X42" s="74"/>
      <c r="Y42" s="74"/>
      <c r="Z42" s="74"/>
      <c r="AA42" s="58"/>
      <c r="AB42" s="60"/>
      <c r="AC42" s="61"/>
      <c r="AD42" s="61"/>
      <c r="AE42" s="62"/>
      <c r="AF42" s="101"/>
      <c r="AG42" s="8"/>
      <c r="AH42" s="8"/>
      <c r="AI42" s="8"/>
      <c r="AJ42" s="8"/>
    </row>
    <row r="43" spans="1:36" ht="21" customHeight="1" thickBot="1" x14ac:dyDescent="0.35">
      <c r="A43" s="269"/>
      <c r="B43" s="270"/>
      <c r="C43" s="271"/>
      <c r="D43" s="272"/>
      <c r="E43" s="273"/>
      <c r="F43" s="88">
        <f>ROUND(F42*$D$43,3)</f>
        <v>0</v>
      </c>
      <c r="G43" s="88">
        <f t="shared" ref="G43:Z43" si="16">ROUND(G42*$D$43,3)</f>
        <v>0</v>
      </c>
      <c r="H43" s="88">
        <f t="shared" si="16"/>
        <v>0</v>
      </c>
      <c r="I43" s="89">
        <f t="shared" si="16"/>
        <v>0</v>
      </c>
      <c r="J43" s="89">
        <f t="shared" si="16"/>
        <v>0</v>
      </c>
      <c r="K43" s="89">
        <f t="shared" si="16"/>
        <v>0</v>
      </c>
      <c r="L43" s="89">
        <f t="shared" si="16"/>
        <v>0</v>
      </c>
      <c r="M43" s="89">
        <f t="shared" si="16"/>
        <v>0</v>
      </c>
      <c r="N43" s="89">
        <f t="shared" si="16"/>
        <v>0</v>
      </c>
      <c r="O43" s="89">
        <f t="shared" si="16"/>
        <v>0</v>
      </c>
      <c r="P43" s="89">
        <f t="shared" si="16"/>
        <v>0</v>
      </c>
      <c r="Q43" s="89">
        <f t="shared" si="16"/>
        <v>0</v>
      </c>
      <c r="R43" s="89">
        <f t="shared" si="16"/>
        <v>0</v>
      </c>
      <c r="S43" s="89">
        <f t="shared" si="16"/>
        <v>0</v>
      </c>
      <c r="T43" s="88">
        <f t="shared" si="16"/>
        <v>0</v>
      </c>
      <c r="U43" s="88">
        <f t="shared" si="16"/>
        <v>0</v>
      </c>
      <c r="V43" s="88">
        <f t="shared" si="16"/>
        <v>0</v>
      </c>
      <c r="W43" s="88">
        <f t="shared" si="16"/>
        <v>0</v>
      </c>
      <c r="X43" s="88">
        <f t="shared" si="16"/>
        <v>0</v>
      </c>
      <c r="Y43" s="88"/>
      <c r="Z43" s="88">
        <f t="shared" si="16"/>
        <v>0</v>
      </c>
      <c r="AA43" s="58"/>
      <c r="AB43" s="60"/>
      <c r="AC43" s="61"/>
      <c r="AD43" s="61"/>
      <c r="AE43" s="62"/>
      <c r="AF43" s="101"/>
      <c r="AG43" s="8"/>
      <c r="AH43" s="8"/>
      <c r="AI43" s="8"/>
      <c r="AJ43" s="8"/>
    </row>
    <row r="44" spans="1:36" ht="22.5" customHeight="1" thickBot="1" x14ac:dyDescent="0.35">
      <c r="A44" s="274" t="s">
        <v>69</v>
      </c>
      <c r="B44" s="275"/>
      <c r="C44" s="275"/>
      <c r="D44" s="275"/>
      <c r="E44" s="275"/>
      <c r="F44" s="95">
        <f>F41+F43</f>
        <v>25</v>
      </c>
      <c r="G44" s="95">
        <f t="shared" ref="G44:Z44" si="17">G41+G43</f>
        <v>0</v>
      </c>
      <c r="H44" s="95">
        <f t="shared" si="17"/>
        <v>0</v>
      </c>
      <c r="I44" s="96">
        <f t="shared" si="17"/>
        <v>5</v>
      </c>
      <c r="J44" s="96">
        <f t="shared" si="17"/>
        <v>0</v>
      </c>
      <c r="K44" s="96">
        <f t="shared" si="17"/>
        <v>0</v>
      </c>
      <c r="L44" s="96">
        <f t="shared" si="17"/>
        <v>50</v>
      </c>
      <c r="M44" s="96">
        <f t="shared" si="17"/>
        <v>0</v>
      </c>
      <c r="N44" s="96">
        <f t="shared" si="17"/>
        <v>0</v>
      </c>
      <c r="O44" s="96">
        <f t="shared" si="17"/>
        <v>0</v>
      </c>
      <c r="P44" s="96">
        <f t="shared" si="17"/>
        <v>0</v>
      </c>
      <c r="Q44" s="96">
        <f t="shared" si="17"/>
        <v>0</v>
      </c>
      <c r="R44" s="96">
        <f t="shared" si="17"/>
        <v>0</v>
      </c>
      <c r="S44" s="96">
        <f t="shared" si="17"/>
        <v>0</v>
      </c>
      <c r="T44" s="95">
        <f t="shared" si="17"/>
        <v>250</v>
      </c>
      <c r="U44" s="95">
        <f t="shared" si="17"/>
        <v>0</v>
      </c>
      <c r="V44" s="95">
        <f t="shared" si="17"/>
        <v>0</v>
      </c>
      <c r="W44" s="95">
        <f t="shared" si="17"/>
        <v>0</v>
      </c>
      <c r="X44" s="95">
        <f t="shared" si="17"/>
        <v>0</v>
      </c>
      <c r="Y44" s="95">
        <f t="shared" si="17"/>
        <v>0</v>
      </c>
      <c r="Z44" s="95">
        <f t="shared" si="17"/>
        <v>0</v>
      </c>
      <c r="AA44" s="58"/>
      <c r="AB44" s="58"/>
      <c r="AC44" s="61"/>
      <c r="AD44" s="61"/>
      <c r="AE44" s="62"/>
      <c r="AF44" s="101"/>
      <c r="AG44" s="8"/>
      <c r="AH44" s="8"/>
      <c r="AI44" s="8"/>
      <c r="AJ44" s="8"/>
    </row>
    <row r="45" spans="1:36" ht="26.25" customHeight="1" thickBot="1" x14ac:dyDescent="0.35">
      <c r="A45" s="276" t="s">
        <v>70</v>
      </c>
      <c r="B45" s="277"/>
      <c r="C45" s="277"/>
      <c r="D45" s="277"/>
      <c r="E45" s="277"/>
      <c r="F45" s="97">
        <f>F44+F38</f>
        <v>51</v>
      </c>
      <c r="G45" s="97">
        <f t="shared" ref="G45:Z45" si="18">G44+G38</f>
        <v>0</v>
      </c>
      <c r="H45" s="97">
        <f t="shared" si="18"/>
        <v>0</v>
      </c>
      <c r="I45" s="98">
        <f t="shared" si="18"/>
        <v>10.199999999999999</v>
      </c>
      <c r="J45" s="98">
        <f t="shared" si="18"/>
        <v>0</v>
      </c>
      <c r="K45" s="98">
        <f t="shared" si="18"/>
        <v>0</v>
      </c>
      <c r="L45" s="98">
        <f t="shared" si="18"/>
        <v>102</v>
      </c>
      <c r="M45" s="98">
        <f t="shared" si="18"/>
        <v>0</v>
      </c>
      <c r="N45" s="98">
        <f t="shared" si="18"/>
        <v>0</v>
      </c>
      <c r="O45" s="98">
        <f t="shared" si="18"/>
        <v>0</v>
      </c>
      <c r="P45" s="98">
        <f t="shared" si="18"/>
        <v>0</v>
      </c>
      <c r="Q45" s="98">
        <f t="shared" si="18"/>
        <v>0</v>
      </c>
      <c r="R45" s="98">
        <f t="shared" si="18"/>
        <v>0</v>
      </c>
      <c r="S45" s="98">
        <f t="shared" si="18"/>
        <v>0</v>
      </c>
      <c r="T45" s="97">
        <f t="shared" si="18"/>
        <v>510</v>
      </c>
      <c r="U45" s="97">
        <f t="shared" si="18"/>
        <v>0</v>
      </c>
      <c r="V45" s="97">
        <f t="shared" si="18"/>
        <v>0</v>
      </c>
      <c r="W45" s="97">
        <f t="shared" si="18"/>
        <v>0</v>
      </c>
      <c r="X45" s="97">
        <f t="shared" si="18"/>
        <v>0</v>
      </c>
      <c r="Y45" s="97">
        <f t="shared" si="18"/>
        <v>0</v>
      </c>
      <c r="Z45" s="97">
        <f t="shared" si="18"/>
        <v>0</v>
      </c>
      <c r="AA45" s="86"/>
      <c r="AB45" s="86"/>
      <c r="AC45" s="86"/>
      <c r="AD45" s="86"/>
      <c r="AE45" s="87"/>
      <c r="AF45" s="101"/>
      <c r="AG45" s="8"/>
      <c r="AH45" s="8"/>
      <c r="AI45" s="8"/>
      <c r="AJ45" s="8"/>
    </row>
    <row r="46" spans="1:36" ht="15" customHeight="1" x14ac:dyDescent="0.3">
      <c r="A46" s="263" t="s">
        <v>73</v>
      </c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9"/>
      <c r="AF46" s="8"/>
      <c r="AG46" s="8"/>
      <c r="AH46" s="8"/>
      <c r="AI46" s="8"/>
      <c r="AJ46" s="8"/>
    </row>
    <row r="47" spans="1:36" ht="18.75" customHeight="1" thickBot="1" x14ac:dyDescent="0.3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6"/>
      <c r="AF47" s="8"/>
      <c r="AG47" s="8"/>
      <c r="AH47" s="8"/>
      <c r="AI47" s="8"/>
      <c r="AJ47" s="8"/>
    </row>
    <row r="48" spans="1:36" ht="23.25" customHeight="1" thickBot="1" x14ac:dyDescent="0.35">
      <c r="A48" s="287" t="s">
        <v>62</v>
      </c>
      <c r="B48" s="288"/>
      <c r="C48" s="288"/>
      <c r="D48" s="288"/>
      <c r="E48" s="288"/>
      <c r="F48" s="66">
        <v>1</v>
      </c>
      <c r="G48" s="67"/>
      <c r="H48" s="67"/>
      <c r="I48" s="68">
        <v>0.2</v>
      </c>
      <c r="J48" s="68"/>
      <c r="K48" s="68"/>
      <c r="L48" s="68">
        <v>2.2000000000000002</v>
      </c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>
        <v>8</v>
      </c>
      <c r="Z48" s="67"/>
      <c r="AA48" s="52"/>
      <c r="AB48" s="53"/>
      <c r="AC48" s="54"/>
      <c r="AD48" s="54"/>
      <c r="AE48" s="55"/>
      <c r="AF48" s="8"/>
      <c r="AG48" s="8"/>
      <c r="AH48" s="8"/>
      <c r="AI48" s="8"/>
      <c r="AJ48" s="8"/>
    </row>
    <row r="49" spans="1:36" ht="21.75" customHeight="1" thickBot="1" x14ac:dyDescent="0.35">
      <c r="A49" s="289" t="s">
        <v>63</v>
      </c>
      <c r="B49" s="290"/>
      <c r="C49" s="291"/>
      <c r="D49" s="292" t="s">
        <v>64</v>
      </c>
      <c r="E49" s="293"/>
      <c r="F49" s="56"/>
      <c r="G49" s="57"/>
      <c r="H49" s="57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7"/>
      <c r="U49" s="57"/>
      <c r="V49" s="57"/>
      <c r="W49" s="57"/>
      <c r="X49" s="57"/>
      <c r="Y49" s="57"/>
      <c r="Z49" s="57"/>
      <c r="AA49" s="58"/>
      <c r="AB49" s="60"/>
      <c r="AC49" s="61"/>
      <c r="AD49" s="61"/>
      <c r="AE49" s="62"/>
      <c r="AF49" s="8"/>
      <c r="AG49" s="8"/>
      <c r="AH49" s="8"/>
      <c r="AI49" s="8"/>
      <c r="AJ49" s="8"/>
    </row>
    <row r="50" spans="1:36" ht="33.75" customHeight="1" thickBot="1" x14ac:dyDescent="0.35">
      <c r="A50" s="294"/>
      <c r="B50" s="295"/>
      <c r="C50" s="296"/>
      <c r="D50" s="295"/>
      <c r="E50" s="295"/>
      <c r="F50" s="56">
        <f>ROUND(F48*$D$50,3)</f>
        <v>0</v>
      </c>
      <c r="G50" s="56">
        <f t="shared" ref="G50:Z50" si="19">ROUND(G48*$D$50,3)</f>
        <v>0</v>
      </c>
      <c r="H50" s="56">
        <f t="shared" si="19"/>
        <v>0</v>
      </c>
      <c r="I50" s="105">
        <f t="shared" si="19"/>
        <v>0</v>
      </c>
      <c r="J50" s="105">
        <f t="shared" si="19"/>
        <v>0</v>
      </c>
      <c r="K50" s="105">
        <f t="shared" si="19"/>
        <v>0</v>
      </c>
      <c r="L50" s="105">
        <f t="shared" si="19"/>
        <v>0</v>
      </c>
      <c r="M50" s="105">
        <f t="shared" si="19"/>
        <v>0</v>
      </c>
      <c r="N50" s="105">
        <f t="shared" si="19"/>
        <v>0</v>
      </c>
      <c r="O50" s="105">
        <f t="shared" si="19"/>
        <v>0</v>
      </c>
      <c r="P50" s="105">
        <f t="shared" si="19"/>
        <v>0</v>
      </c>
      <c r="Q50" s="105">
        <f t="shared" si="19"/>
        <v>0</v>
      </c>
      <c r="R50" s="105">
        <f t="shared" si="19"/>
        <v>0</v>
      </c>
      <c r="S50" s="105">
        <f t="shared" si="19"/>
        <v>0</v>
      </c>
      <c r="T50" s="56">
        <f t="shared" si="19"/>
        <v>0</v>
      </c>
      <c r="U50" s="56">
        <f t="shared" si="19"/>
        <v>0</v>
      </c>
      <c r="V50" s="56">
        <f t="shared" si="19"/>
        <v>0</v>
      </c>
      <c r="W50" s="56">
        <f t="shared" si="19"/>
        <v>0</v>
      </c>
      <c r="X50" s="56">
        <f t="shared" si="19"/>
        <v>0</v>
      </c>
      <c r="Y50" s="56">
        <f t="shared" si="19"/>
        <v>0</v>
      </c>
      <c r="Z50" s="56">
        <f t="shared" si="19"/>
        <v>0</v>
      </c>
      <c r="AA50" s="58"/>
      <c r="AB50" s="60"/>
      <c r="AC50" s="61"/>
      <c r="AD50" s="61"/>
      <c r="AE50" s="62" t="s">
        <v>65</v>
      </c>
      <c r="AF50" s="8"/>
      <c r="AG50" s="8"/>
      <c r="AH50" s="8"/>
      <c r="AI50" s="8"/>
      <c r="AJ50" s="8"/>
    </row>
    <row r="51" spans="1:36" ht="22.5" customHeight="1" thickBot="1" x14ac:dyDescent="0.35">
      <c r="A51" s="287" t="s">
        <v>62</v>
      </c>
      <c r="B51" s="288"/>
      <c r="C51" s="288"/>
      <c r="D51" s="288"/>
      <c r="E51" s="288"/>
      <c r="F51" s="66">
        <v>1</v>
      </c>
      <c r="G51" s="67"/>
      <c r="H51" s="67"/>
      <c r="I51" s="68">
        <v>0.2</v>
      </c>
      <c r="J51" s="68"/>
      <c r="K51" s="68"/>
      <c r="L51" s="68">
        <v>2.2000000000000002</v>
      </c>
      <c r="M51" s="68"/>
      <c r="N51" s="68"/>
      <c r="O51" s="68"/>
      <c r="P51" s="68"/>
      <c r="Q51" s="68"/>
      <c r="R51" s="68"/>
      <c r="S51" s="68"/>
      <c r="T51" s="67">
        <v>8</v>
      </c>
      <c r="U51" s="67"/>
      <c r="V51" s="67"/>
      <c r="W51" s="67"/>
      <c r="X51" s="67"/>
      <c r="Y51" s="67"/>
      <c r="Z51" s="67"/>
      <c r="AA51" s="52"/>
      <c r="AB51" s="53"/>
      <c r="AC51" s="54"/>
      <c r="AD51" s="54"/>
      <c r="AE51" s="55"/>
      <c r="AF51" s="8"/>
      <c r="AG51" s="8"/>
      <c r="AH51" s="8"/>
      <c r="AI51" s="8"/>
      <c r="AJ51" s="8"/>
    </row>
    <row r="52" spans="1:36" ht="34.5" customHeight="1" thickBot="1" x14ac:dyDescent="0.35">
      <c r="A52" s="294" t="s">
        <v>74</v>
      </c>
      <c r="B52" s="295"/>
      <c r="C52" s="296"/>
      <c r="D52" s="295">
        <v>38</v>
      </c>
      <c r="E52" s="295"/>
      <c r="F52" s="56">
        <f>ROUND(F51*$D$52,3)</f>
        <v>38</v>
      </c>
      <c r="G52" s="56">
        <f t="shared" ref="G52:Z52" si="20">ROUND(G51*$D$52,3)</f>
        <v>0</v>
      </c>
      <c r="H52" s="56">
        <f t="shared" si="20"/>
        <v>0</v>
      </c>
      <c r="I52" s="105">
        <f t="shared" si="20"/>
        <v>7.6</v>
      </c>
      <c r="J52" s="105">
        <f t="shared" si="20"/>
        <v>0</v>
      </c>
      <c r="K52" s="105">
        <f t="shared" si="20"/>
        <v>0</v>
      </c>
      <c r="L52" s="105">
        <f t="shared" si="20"/>
        <v>83.6</v>
      </c>
      <c r="M52" s="105">
        <f t="shared" si="20"/>
        <v>0</v>
      </c>
      <c r="N52" s="105">
        <f t="shared" si="20"/>
        <v>0</v>
      </c>
      <c r="O52" s="105">
        <f t="shared" si="20"/>
        <v>0</v>
      </c>
      <c r="P52" s="105">
        <f t="shared" si="20"/>
        <v>0</v>
      </c>
      <c r="Q52" s="105">
        <f t="shared" si="20"/>
        <v>0</v>
      </c>
      <c r="R52" s="105">
        <f t="shared" si="20"/>
        <v>0</v>
      </c>
      <c r="S52" s="105">
        <f t="shared" si="20"/>
        <v>0</v>
      </c>
      <c r="T52" s="56">
        <f t="shared" si="20"/>
        <v>304</v>
      </c>
      <c r="U52" s="56">
        <f t="shared" si="20"/>
        <v>0</v>
      </c>
      <c r="V52" s="56">
        <f t="shared" si="20"/>
        <v>0</v>
      </c>
      <c r="W52" s="56">
        <f t="shared" si="20"/>
        <v>0</v>
      </c>
      <c r="X52" s="56">
        <f t="shared" si="20"/>
        <v>0</v>
      </c>
      <c r="Y52" s="56">
        <f t="shared" si="20"/>
        <v>0</v>
      </c>
      <c r="Z52" s="56">
        <f t="shared" si="20"/>
        <v>0</v>
      </c>
      <c r="AA52" s="58"/>
      <c r="AB52" s="60"/>
      <c r="AC52" s="61"/>
      <c r="AD52" s="61"/>
      <c r="AE52" s="62"/>
      <c r="AF52" s="8"/>
      <c r="AG52" s="8"/>
      <c r="AH52" s="8"/>
      <c r="AI52" s="8"/>
      <c r="AJ52" s="8"/>
    </row>
    <row r="53" spans="1:36" ht="24.75" customHeight="1" thickBot="1" x14ac:dyDescent="0.35">
      <c r="A53" s="301" t="s">
        <v>67</v>
      </c>
      <c r="B53" s="302"/>
      <c r="C53" s="302"/>
      <c r="D53" s="302"/>
      <c r="E53" s="302"/>
      <c r="F53" s="106">
        <f>F50+F52</f>
        <v>38</v>
      </c>
      <c r="G53" s="106">
        <f t="shared" ref="G53:Z53" si="21">G50+G52</f>
        <v>0</v>
      </c>
      <c r="H53" s="106">
        <f t="shared" si="21"/>
        <v>0</v>
      </c>
      <c r="I53" s="107">
        <f t="shared" si="21"/>
        <v>7.6</v>
      </c>
      <c r="J53" s="107">
        <f t="shared" si="21"/>
        <v>0</v>
      </c>
      <c r="K53" s="107">
        <f t="shared" si="21"/>
        <v>0</v>
      </c>
      <c r="L53" s="107">
        <f t="shared" si="21"/>
        <v>83.6</v>
      </c>
      <c r="M53" s="107">
        <f t="shared" si="21"/>
        <v>0</v>
      </c>
      <c r="N53" s="107">
        <f t="shared" si="21"/>
        <v>0</v>
      </c>
      <c r="O53" s="107">
        <f t="shared" si="21"/>
        <v>0</v>
      </c>
      <c r="P53" s="107">
        <f t="shared" si="21"/>
        <v>0</v>
      </c>
      <c r="Q53" s="107">
        <f t="shared" si="21"/>
        <v>0</v>
      </c>
      <c r="R53" s="107">
        <f t="shared" si="21"/>
        <v>0</v>
      </c>
      <c r="S53" s="107">
        <f t="shared" si="21"/>
        <v>0</v>
      </c>
      <c r="T53" s="106">
        <f t="shared" si="21"/>
        <v>304</v>
      </c>
      <c r="U53" s="106">
        <f t="shared" si="21"/>
        <v>0</v>
      </c>
      <c r="V53" s="106">
        <f t="shared" si="21"/>
        <v>0</v>
      </c>
      <c r="W53" s="106">
        <f t="shared" si="21"/>
        <v>0</v>
      </c>
      <c r="X53" s="106">
        <f t="shared" si="21"/>
        <v>0</v>
      </c>
      <c r="Y53" s="106">
        <f t="shared" si="21"/>
        <v>0</v>
      </c>
      <c r="Z53" s="106">
        <f t="shared" si="21"/>
        <v>0</v>
      </c>
      <c r="AA53" s="58"/>
      <c r="AB53" s="60"/>
      <c r="AC53" s="61"/>
      <c r="AD53" s="61"/>
      <c r="AE53" s="62"/>
      <c r="AF53" s="8"/>
      <c r="AG53" s="8"/>
      <c r="AH53" s="8"/>
      <c r="AI53" s="8"/>
      <c r="AJ53" s="8"/>
    </row>
    <row r="54" spans="1:36" ht="20.25" customHeight="1" thickBot="1" x14ac:dyDescent="0.35">
      <c r="A54" s="287" t="s">
        <v>62</v>
      </c>
      <c r="B54" s="288"/>
      <c r="C54" s="288"/>
      <c r="D54" s="288"/>
      <c r="E54" s="303"/>
      <c r="F54" s="66">
        <v>1</v>
      </c>
      <c r="G54" s="67"/>
      <c r="H54" s="67"/>
      <c r="I54" s="68">
        <v>0.2</v>
      </c>
      <c r="J54" s="68"/>
      <c r="K54" s="68"/>
      <c r="L54" s="68">
        <v>2.2000000000000002</v>
      </c>
      <c r="M54" s="68"/>
      <c r="N54" s="68"/>
      <c r="O54" s="68"/>
      <c r="P54" s="68"/>
      <c r="Q54" s="68"/>
      <c r="R54" s="68"/>
      <c r="S54" s="68"/>
      <c r="T54" s="67">
        <v>8</v>
      </c>
      <c r="U54" s="67"/>
      <c r="V54" s="67"/>
      <c r="W54" s="67"/>
      <c r="X54" s="67"/>
      <c r="Y54" s="67"/>
      <c r="Z54" s="67"/>
      <c r="AA54" s="58"/>
      <c r="AB54" s="60"/>
      <c r="AC54" s="61"/>
      <c r="AD54" s="61"/>
      <c r="AE54" s="62"/>
      <c r="AF54" s="8"/>
      <c r="AG54" s="8"/>
      <c r="AH54" s="8"/>
      <c r="AI54" s="8"/>
      <c r="AJ54" s="8"/>
    </row>
    <row r="55" spans="1:36" ht="15.75" customHeight="1" thickBot="1" x14ac:dyDescent="0.35">
      <c r="A55" s="289" t="s">
        <v>63</v>
      </c>
      <c r="B55" s="290"/>
      <c r="C55" s="291"/>
      <c r="D55" s="292" t="s">
        <v>68</v>
      </c>
      <c r="E55" s="293"/>
      <c r="F55" s="81"/>
      <c r="G55" s="82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2"/>
      <c r="U55" s="82"/>
      <c r="V55" s="82"/>
      <c r="W55" s="82"/>
      <c r="X55" s="82"/>
      <c r="Y55" s="82"/>
      <c r="Z55" s="82"/>
      <c r="AA55" s="83"/>
      <c r="AB55" s="85"/>
      <c r="AC55" s="86"/>
      <c r="AD55" s="61"/>
      <c r="AE55" s="62"/>
      <c r="AF55" s="8"/>
      <c r="AG55" s="8"/>
      <c r="AH55" s="8"/>
      <c r="AI55" s="8"/>
      <c r="AJ55" s="8"/>
    </row>
    <row r="56" spans="1:36" ht="32.25" customHeight="1" thickBot="1" x14ac:dyDescent="0.35">
      <c r="A56" s="294" t="s">
        <v>74</v>
      </c>
      <c r="B56" s="295"/>
      <c r="C56" s="296"/>
      <c r="D56" s="294">
        <v>38</v>
      </c>
      <c r="E56" s="295"/>
      <c r="F56" s="108">
        <f>ROUND(F54*$D$56,3)</f>
        <v>38</v>
      </c>
      <c r="G56" s="108">
        <f t="shared" ref="G56:Z56" si="22">ROUND(G54*$D$56,3)</f>
        <v>0</v>
      </c>
      <c r="H56" s="108">
        <f t="shared" si="22"/>
        <v>0</v>
      </c>
      <c r="I56" s="109">
        <f t="shared" si="22"/>
        <v>7.6</v>
      </c>
      <c r="J56" s="109">
        <f t="shared" si="22"/>
        <v>0</v>
      </c>
      <c r="K56" s="109">
        <f t="shared" si="22"/>
        <v>0</v>
      </c>
      <c r="L56" s="109">
        <f t="shared" si="22"/>
        <v>83.6</v>
      </c>
      <c r="M56" s="109">
        <f>ROUND(M54*$D$56,3)</f>
        <v>0</v>
      </c>
      <c r="N56" s="109">
        <f t="shared" si="22"/>
        <v>0</v>
      </c>
      <c r="O56" s="109">
        <f t="shared" si="22"/>
        <v>0</v>
      </c>
      <c r="P56" s="109">
        <f t="shared" si="22"/>
        <v>0</v>
      </c>
      <c r="Q56" s="109">
        <f t="shared" si="22"/>
        <v>0</v>
      </c>
      <c r="R56" s="109">
        <f t="shared" si="22"/>
        <v>0</v>
      </c>
      <c r="S56" s="109">
        <f t="shared" si="22"/>
        <v>0</v>
      </c>
      <c r="T56" s="108">
        <f t="shared" si="22"/>
        <v>304</v>
      </c>
      <c r="U56" s="108">
        <f t="shared" si="22"/>
        <v>0</v>
      </c>
      <c r="V56" s="108">
        <f t="shared" si="22"/>
        <v>0</v>
      </c>
      <c r="W56" s="108">
        <f t="shared" si="22"/>
        <v>0</v>
      </c>
      <c r="X56" s="108">
        <f t="shared" si="22"/>
        <v>0</v>
      </c>
      <c r="Y56" s="108">
        <f t="shared" si="22"/>
        <v>0</v>
      </c>
      <c r="Z56" s="108">
        <f t="shared" si="22"/>
        <v>0</v>
      </c>
      <c r="AA56" s="91"/>
      <c r="AB56" s="92"/>
      <c r="AC56" s="93"/>
      <c r="AD56" s="61"/>
      <c r="AE56" s="62"/>
      <c r="AF56" s="8"/>
      <c r="AG56" s="8"/>
      <c r="AH56" s="8"/>
      <c r="AI56" s="8"/>
      <c r="AJ56" s="8"/>
    </row>
    <row r="57" spans="1:36" ht="20.25" customHeight="1" thickBot="1" x14ac:dyDescent="0.35">
      <c r="A57" s="287" t="s">
        <v>62</v>
      </c>
      <c r="B57" s="288"/>
      <c r="C57" s="288"/>
      <c r="D57" s="288"/>
      <c r="E57" s="288"/>
      <c r="F57" s="66"/>
      <c r="G57" s="67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7"/>
      <c r="U57" s="110"/>
      <c r="V57" s="74"/>
      <c r="W57" s="74"/>
      <c r="X57" s="74"/>
      <c r="Y57" s="74"/>
      <c r="Z57" s="74"/>
      <c r="AA57" s="58"/>
      <c r="AB57" s="60"/>
      <c r="AC57" s="61"/>
      <c r="AD57" s="61"/>
      <c r="AE57" s="62"/>
      <c r="AF57" s="8"/>
      <c r="AG57" s="8"/>
      <c r="AH57" s="8"/>
      <c r="AI57" s="8"/>
      <c r="AJ57" s="8"/>
    </row>
    <row r="58" spans="1:36" ht="22.5" customHeight="1" thickBot="1" x14ac:dyDescent="0.35">
      <c r="A58" s="297"/>
      <c r="B58" s="298"/>
      <c r="C58" s="299"/>
      <c r="D58" s="300"/>
      <c r="E58" s="300"/>
      <c r="F58" s="108">
        <f>ROUND(F57*$D$58,3)</f>
        <v>0</v>
      </c>
      <c r="G58" s="108">
        <f t="shared" ref="G58:Z58" si="23">ROUND(G57*$D$58,3)</f>
        <v>0</v>
      </c>
      <c r="H58" s="108">
        <f t="shared" si="23"/>
        <v>0</v>
      </c>
      <c r="I58" s="109">
        <f t="shared" si="23"/>
        <v>0</v>
      </c>
      <c r="J58" s="109">
        <f t="shared" si="23"/>
        <v>0</v>
      </c>
      <c r="K58" s="109">
        <f t="shared" si="23"/>
        <v>0</v>
      </c>
      <c r="L58" s="109">
        <f t="shared" si="23"/>
        <v>0</v>
      </c>
      <c r="M58" s="109">
        <f t="shared" si="23"/>
        <v>0</v>
      </c>
      <c r="N58" s="109">
        <f t="shared" si="23"/>
        <v>0</v>
      </c>
      <c r="O58" s="109">
        <f t="shared" si="23"/>
        <v>0</v>
      </c>
      <c r="P58" s="109">
        <f t="shared" si="23"/>
        <v>0</v>
      </c>
      <c r="Q58" s="109">
        <f t="shared" si="23"/>
        <v>0</v>
      </c>
      <c r="R58" s="109">
        <f t="shared" si="23"/>
        <v>0</v>
      </c>
      <c r="S58" s="109">
        <f t="shared" si="23"/>
        <v>0</v>
      </c>
      <c r="T58" s="108">
        <f t="shared" si="23"/>
        <v>0</v>
      </c>
      <c r="U58" s="108"/>
      <c r="V58" s="108">
        <f t="shared" si="23"/>
        <v>0</v>
      </c>
      <c r="W58" s="108">
        <f t="shared" si="23"/>
        <v>0</v>
      </c>
      <c r="X58" s="108">
        <f t="shared" si="23"/>
        <v>0</v>
      </c>
      <c r="Y58" s="108"/>
      <c r="Z58" s="108">
        <f t="shared" si="23"/>
        <v>0</v>
      </c>
      <c r="AA58" s="58"/>
      <c r="AB58" s="60"/>
      <c r="AC58" s="61"/>
      <c r="AD58" s="61"/>
      <c r="AE58" s="62"/>
      <c r="AF58" s="8"/>
      <c r="AG58" s="8"/>
      <c r="AH58" s="8"/>
      <c r="AI58" s="8"/>
      <c r="AJ58" s="8"/>
    </row>
    <row r="59" spans="1:36" ht="25.5" customHeight="1" thickBot="1" x14ac:dyDescent="0.35">
      <c r="A59" s="301" t="s">
        <v>69</v>
      </c>
      <c r="B59" s="302"/>
      <c r="C59" s="302"/>
      <c r="D59" s="302"/>
      <c r="E59" s="302"/>
      <c r="F59" s="106">
        <f>F56+F58</f>
        <v>38</v>
      </c>
      <c r="G59" s="106">
        <f t="shared" ref="G59:Z59" si="24">G56+G58</f>
        <v>0</v>
      </c>
      <c r="H59" s="106">
        <f t="shared" si="24"/>
        <v>0</v>
      </c>
      <c r="I59" s="111">
        <f t="shared" si="24"/>
        <v>7.6</v>
      </c>
      <c r="J59" s="111">
        <f t="shared" si="24"/>
        <v>0</v>
      </c>
      <c r="K59" s="111">
        <f t="shared" si="24"/>
        <v>0</v>
      </c>
      <c r="L59" s="111">
        <f t="shared" si="24"/>
        <v>83.6</v>
      </c>
      <c r="M59" s="111">
        <f t="shared" si="24"/>
        <v>0</v>
      </c>
      <c r="N59" s="111">
        <f t="shared" si="24"/>
        <v>0</v>
      </c>
      <c r="O59" s="111">
        <f t="shared" si="24"/>
        <v>0</v>
      </c>
      <c r="P59" s="111">
        <f t="shared" si="24"/>
        <v>0</v>
      </c>
      <c r="Q59" s="111">
        <f t="shared" si="24"/>
        <v>0</v>
      </c>
      <c r="R59" s="111">
        <f t="shared" si="24"/>
        <v>0</v>
      </c>
      <c r="S59" s="111">
        <f t="shared" si="24"/>
        <v>0</v>
      </c>
      <c r="T59" s="106">
        <f t="shared" si="24"/>
        <v>304</v>
      </c>
      <c r="U59" s="106">
        <f t="shared" si="24"/>
        <v>0</v>
      </c>
      <c r="V59" s="106">
        <f t="shared" si="24"/>
        <v>0</v>
      </c>
      <c r="W59" s="106">
        <f t="shared" si="24"/>
        <v>0</v>
      </c>
      <c r="X59" s="106">
        <f t="shared" si="24"/>
        <v>0</v>
      </c>
      <c r="Y59" s="106">
        <f t="shared" si="24"/>
        <v>0</v>
      </c>
      <c r="Z59" s="106">
        <f t="shared" si="24"/>
        <v>0</v>
      </c>
      <c r="AA59" s="58"/>
      <c r="AB59" s="58"/>
      <c r="AC59" s="61"/>
      <c r="AD59" s="61"/>
      <c r="AE59" s="62"/>
      <c r="AF59" s="8"/>
      <c r="AG59" s="8"/>
      <c r="AH59" s="8"/>
      <c r="AI59" s="8"/>
      <c r="AJ59" s="8"/>
    </row>
    <row r="60" spans="1:36" ht="28.5" customHeight="1" thickBot="1" x14ac:dyDescent="0.35">
      <c r="A60" s="308" t="s">
        <v>70</v>
      </c>
      <c r="B60" s="309"/>
      <c r="C60" s="309"/>
      <c r="D60" s="309"/>
      <c r="E60" s="309"/>
      <c r="F60" s="112">
        <f>F59+F53</f>
        <v>76</v>
      </c>
      <c r="G60" s="112">
        <f t="shared" ref="G60:Z60" si="25">G59+G53</f>
        <v>0</v>
      </c>
      <c r="H60" s="112">
        <f t="shared" si="25"/>
        <v>0</v>
      </c>
      <c r="I60" s="113">
        <f t="shared" si="25"/>
        <v>15.2</v>
      </c>
      <c r="J60" s="113">
        <f t="shared" si="25"/>
        <v>0</v>
      </c>
      <c r="K60" s="113">
        <f t="shared" si="25"/>
        <v>0</v>
      </c>
      <c r="L60" s="113">
        <f t="shared" si="25"/>
        <v>167.2</v>
      </c>
      <c r="M60" s="113">
        <f t="shared" si="25"/>
        <v>0</v>
      </c>
      <c r="N60" s="113">
        <f t="shared" si="25"/>
        <v>0</v>
      </c>
      <c r="O60" s="113">
        <f t="shared" si="25"/>
        <v>0</v>
      </c>
      <c r="P60" s="113">
        <f t="shared" si="25"/>
        <v>0</v>
      </c>
      <c r="Q60" s="113">
        <f t="shared" si="25"/>
        <v>0</v>
      </c>
      <c r="R60" s="113">
        <f t="shared" si="25"/>
        <v>0</v>
      </c>
      <c r="S60" s="113">
        <f t="shared" si="25"/>
        <v>0</v>
      </c>
      <c r="T60" s="112">
        <f t="shared" si="25"/>
        <v>608</v>
      </c>
      <c r="U60" s="112">
        <f t="shared" si="25"/>
        <v>0</v>
      </c>
      <c r="V60" s="112">
        <f t="shared" si="25"/>
        <v>0</v>
      </c>
      <c r="W60" s="112">
        <f t="shared" si="25"/>
        <v>0</v>
      </c>
      <c r="X60" s="112">
        <f t="shared" si="25"/>
        <v>0</v>
      </c>
      <c r="Y60" s="112">
        <f t="shared" si="25"/>
        <v>0</v>
      </c>
      <c r="Z60" s="112">
        <f t="shared" si="25"/>
        <v>0</v>
      </c>
      <c r="AA60" s="86"/>
      <c r="AB60" s="86"/>
      <c r="AC60" s="86"/>
      <c r="AD60" s="86"/>
      <c r="AE60" s="87"/>
      <c r="AF60" s="8"/>
      <c r="AG60" s="8"/>
      <c r="AH60" s="8"/>
      <c r="AI60" s="8"/>
      <c r="AJ60" s="8"/>
    </row>
    <row r="61" spans="1:36" ht="15" customHeight="1" x14ac:dyDescent="0.3">
      <c r="A61" s="310" t="s">
        <v>75</v>
      </c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8"/>
      <c r="AG61" s="8"/>
      <c r="AH61" s="8"/>
      <c r="AI61" s="8"/>
      <c r="AJ61" s="8"/>
    </row>
    <row r="62" spans="1:36" ht="15" customHeight="1" thickBot="1" x14ac:dyDescent="0.35">
      <c r="A62" s="313"/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5"/>
    </row>
    <row r="63" spans="1:36" ht="30" customHeight="1" thickBot="1" x14ac:dyDescent="0.35">
      <c r="A63" s="251" t="s">
        <v>62</v>
      </c>
      <c r="B63" s="252"/>
      <c r="C63" s="252"/>
      <c r="D63" s="252"/>
      <c r="E63" s="252"/>
      <c r="F63" s="114">
        <v>1</v>
      </c>
      <c r="G63" s="115"/>
      <c r="H63" s="115"/>
      <c r="I63" s="116">
        <v>8.1000000000000003E-2</v>
      </c>
      <c r="J63" s="116"/>
      <c r="K63" s="116"/>
      <c r="L63" s="116"/>
      <c r="M63" s="116"/>
      <c r="N63" s="116"/>
      <c r="O63" s="116"/>
      <c r="P63" s="116">
        <v>5.1999999999999998E-2</v>
      </c>
      <c r="Q63" s="116"/>
      <c r="R63" s="116"/>
      <c r="S63" s="116"/>
      <c r="T63" s="116"/>
      <c r="U63" s="116"/>
      <c r="V63" s="116"/>
      <c r="W63" s="116"/>
      <c r="X63" s="116"/>
      <c r="Y63" s="116"/>
      <c r="Z63" s="116">
        <v>20</v>
      </c>
      <c r="AA63" s="117"/>
      <c r="AB63" s="118"/>
      <c r="AC63" s="119"/>
      <c r="AD63" s="119"/>
      <c r="AE63" s="120"/>
    </row>
    <row r="64" spans="1:36" ht="15" customHeight="1" thickBot="1" x14ac:dyDescent="0.35">
      <c r="A64" s="243" t="s">
        <v>63</v>
      </c>
      <c r="B64" s="244"/>
      <c r="C64" s="245"/>
      <c r="D64" s="246" t="s">
        <v>64</v>
      </c>
      <c r="E64" s="307"/>
      <c r="F64" s="121"/>
      <c r="G64" s="122"/>
      <c r="H64" s="122"/>
      <c r="I64" s="123"/>
      <c r="J64" s="123"/>
      <c r="K64" s="123"/>
      <c r="L64" s="123"/>
      <c r="M64" s="123"/>
      <c r="N64" s="123"/>
      <c r="O64" s="123"/>
      <c r="P64" s="123"/>
      <c r="Q64" s="123"/>
      <c r="R64" s="124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5"/>
      <c r="AD64" s="125"/>
      <c r="AE64" s="126"/>
    </row>
    <row r="65" spans="1:31" ht="32.25" customHeight="1" thickBot="1" x14ac:dyDescent="0.35">
      <c r="A65" s="294" t="s">
        <v>76</v>
      </c>
      <c r="B65" s="295"/>
      <c r="C65" s="296"/>
      <c r="D65" s="248"/>
      <c r="E65" s="249"/>
      <c r="F65" s="127">
        <f>ROUND(F63*$D$65,3)</f>
        <v>0</v>
      </c>
      <c r="G65" s="127">
        <f t="shared" ref="G65:Z65" si="26">ROUND(G63*$D$65,3)</f>
        <v>0</v>
      </c>
      <c r="H65" s="127"/>
      <c r="I65" s="128">
        <f t="shared" si="26"/>
        <v>0</v>
      </c>
      <c r="J65" s="128">
        <f t="shared" si="26"/>
        <v>0</v>
      </c>
      <c r="K65" s="128">
        <f t="shared" si="26"/>
        <v>0</v>
      </c>
      <c r="L65" s="128">
        <f t="shared" si="26"/>
        <v>0</v>
      </c>
      <c r="M65" s="128">
        <f t="shared" si="26"/>
        <v>0</v>
      </c>
      <c r="N65" s="128">
        <f>ROUND(N63*110*$D$65,3)</f>
        <v>0</v>
      </c>
      <c r="O65" s="128">
        <f>ROUND(O63*90*$D$65,3)</f>
        <v>0</v>
      </c>
      <c r="P65" s="128">
        <f>ROUND(P63*64*$D$65,3)</f>
        <v>0</v>
      </c>
      <c r="Q65" s="128">
        <f>ROUND(Q63*64*$D$65,3)</f>
        <v>0</v>
      </c>
      <c r="R65" s="128">
        <f>ROUND(R63*49*$D$65,3)</f>
        <v>0</v>
      </c>
      <c r="S65" s="128">
        <f>ROUND(S63*64*$D$65,3)</f>
        <v>0</v>
      </c>
      <c r="T65" s="127">
        <f t="shared" si="26"/>
        <v>0</v>
      </c>
      <c r="U65" s="127">
        <f t="shared" si="26"/>
        <v>0</v>
      </c>
      <c r="V65" s="127">
        <f t="shared" si="26"/>
        <v>0</v>
      </c>
      <c r="W65" s="127">
        <f t="shared" si="26"/>
        <v>0</v>
      </c>
      <c r="X65" s="127">
        <f t="shared" si="26"/>
        <v>0</v>
      </c>
      <c r="Y65" s="127"/>
      <c r="Z65" s="127">
        <f t="shared" si="26"/>
        <v>0</v>
      </c>
      <c r="AA65" s="91"/>
      <c r="AB65" s="92"/>
      <c r="AC65" s="93"/>
      <c r="AD65" s="93"/>
      <c r="AE65" s="94" t="s">
        <v>65</v>
      </c>
    </row>
    <row r="66" spans="1:31" ht="25.5" customHeight="1" thickBot="1" x14ac:dyDescent="0.35">
      <c r="A66" s="251" t="s">
        <v>62</v>
      </c>
      <c r="B66" s="252"/>
      <c r="C66" s="252"/>
      <c r="D66" s="252"/>
      <c r="E66" s="252"/>
      <c r="F66" s="114">
        <v>1</v>
      </c>
      <c r="G66" s="115"/>
      <c r="H66" s="115"/>
      <c r="I66" s="116">
        <v>8.1000000000000003E-2</v>
      </c>
      <c r="J66" s="116"/>
      <c r="K66" s="116"/>
      <c r="L66" s="116"/>
      <c r="M66" s="116"/>
      <c r="N66" s="116"/>
      <c r="O66" s="116"/>
      <c r="P66" s="116">
        <v>5.1999999999999998E-2</v>
      </c>
      <c r="Q66" s="116"/>
      <c r="R66" s="116">
        <v>0</v>
      </c>
      <c r="S66" s="116"/>
      <c r="T66" s="115"/>
      <c r="U66" s="115"/>
      <c r="V66" s="115"/>
      <c r="W66" s="115"/>
      <c r="X66" s="115"/>
      <c r="Y66" s="115"/>
      <c r="Z66" s="115"/>
      <c r="AA66" s="117"/>
      <c r="AB66" s="118"/>
      <c r="AC66" s="119"/>
      <c r="AD66" s="119"/>
      <c r="AE66" s="120"/>
    </row>
    <row r="67" spans="1:31" ht="22.5" customHeight="1" thickBot="1" x14ac:dyDescent="0.35">
      <c r="A67" s="304"/>
      <c r="B67" s="305"/>
      <c r="C67" s="306"/>
      <c r="D67" s="249"/>
      <c r="E67" s="249"/>
      <c r="F67" s="127">
        <f>ROUND(F66*$D$67,3)</f>
        <v>0</v>
      </c>
      <c r="G67" s="127">
        <f t="shared" ref="G67:Z67" si="27">ROUND(G66*$D$67,3)</f>
        <v>0</v>
      </c>
      <c r="H67" s="127"/>
      <c r="I67" s="128">
        <f t="shared" si="27"/>
        <v>0</v>
      </c>
      <c r="J67" s="128">
        <f>ROUND(J66*$D$67,3)</f>
        <v>0</v>
      </c>
      <c r="K67" s="127">
        <f t="shared" si="27"/>
        <v>0</v>
      </c>
      <c r="L67" s="127">
        <f t="shared" si="27"/>
        <v>0</v>
      </c>
      <c r="M67" s="128">
        <f>ROUND(M66*90*$D$67,3)</f>
        <v>0</v>
      </c>
      <c r="N67" s="127">
        <f t="shared" si="27"/>
        <v>0</v>
      </c>
      <c r="O67" s="128">
        <f>ROUND(O66*64*$D$67,3)</f>
        <v>0</v>
      </c>
      <c r="P67" s="128">
        <f>ROUND(P66*90*$D$67,3)</f>
        <v>0</v>
      </c>
      <c r="Q67" s="128">
        <f>ROUND(Q66*64*$D$67,3)</f>
        <v>0</v>
      </c>
      <c r="R67" s="129">
        <f>ROUND(R66*90*$D$67,3)</f>
        <v>0</v>
      </c>
      <c r="S67" s="127">
        <f t="shared" si="27"/>
        <v>0</v>
      </c>
      <c r="T67" s="127">
        <f t="shared" si="27"/>
        <v>0</v>
      </c>
      <c r="U67" s="127">
        <f t="shared" si="27"/>
        <v>0</v>
      </c>
      <c r="V67" s="127">
        <f t="shared" si="27"/>
        <v>0</v>
      </c>
      <c r="W67" s="127">
        <f t="shared" si="27"/>
        <v>0</v>
      </c>
      <c r="X67" s="127">
        <f t="shared" si="27"/>
        <v>0</v>
      </c>
      <c r="Y67" s="127"/>
      <c r="Z67" s="127">
        <f t="shared" si="27"/>
        <v>0</v>
      </c>
      <c r="AA67" s="58"/>
      <c r="AB67" s="60"/>
      <c r="AC67" s="61"/>
      <c r="AD67" s="61"/>
      <c r="AE67" s="62"/>
    </row>
    <row r="68" spans="1:31" ht="24.75" customHeight="1" thickBot="1" x14ac:dyDescent="0.35">
      <c r="A68" s="274" t="s">
        <v>67</v>
      </c>
      <c r="B68" s="275"/>
      <c r="C68" s="275"/>
      <c r="D68" s="275"/>
      <c r="E68" s="275"/>
      <c r="F68" s="130">
        <f>F65+F67</f>
        <v>0</v>
      </c>
      <c r="G68" s="131">
        <f t="shared" ref="G68:Z68" si="28">G65+G67</f>
        <v>0</v>
      </c>
      <c r="H68" s="131">
        <f t="shared" si="28"/>
        <v>0</v>
      </c>
      <c r="I68" s="131">
        <f t="shared" si="28"/>
        <v>0</v>
      </c>
      <c r="J68" s="131">
        <f t="shared" si="28"/>
        <v>0</v>
      </c>
      <c r="K68" s="131">
        <f t="shared" si="28"/>
        <v>0</v>
      </c>
      <c r="L68" s="131">
        <f t="shared" si="28"/>
        <v>0</v>
      </c>
      <c r="M68" s="131">
        <f t="shared" si="28"/>
        <v>0</v>
      </c>
      <c r="N68" s="131">
        <f t="shared" si="28"/>
        <v>0</v>
      </c>
      <c r="O68" s="131">
        <f t="shared" si="28"/>
        <v>0</v>
      </c>
      <c r="P68" s="131">
        <f t="shared" si="28"/>
        <v>0</v>
      </c>
      <c r="Q68" s="131">
        <f t="shared" si="28"/>
        <v>0</v>
      </c>
      <c r="R68" s="131">
        <f t="shared" si="28"/>
        <v>0</v>
      </c>
      <c r="S68" s="131">
        <f t="shared" si="28"/>
        <v>0</v>
      </c>
      <c r="T68" s="130">
        <f t="shared" si="28"/>
        <v>0</v>
      </c>
      <c r="U68" s="130">
        <f t="shared" si="28"/>
        <v>0</v>
      </c>
      <c r="V68" s="130">
        <f t="shared" si="28"/>
        <v>0</v>
      </c>
      <c r="W68" s="130">
        <f t="shared" si="28"/>
        <v>0</v>
      </c>
      <c r="X68" s="130">
        <f t="shared" si="28"/>
        <v>0</v>
      </c>
      <c r="Y68" s="130">
        <f t="shared" si="28"/>
        <v>0</v>
      </c>
      <c r="Z68" s="130">
        <f t="shared" si="28"/>
        <v>0</v>
      </c>
      <c r="AA68" s="83">
        <v>12.5</v>
      </c>
      <c r="AB68" s="85">
        <v>7</v>
      </c>
      <c r="AC68" s="86">
        <v>64</v>
      </c>
      <c r="AD68" s="86"/>
      <c r="AE68" s="87"/>
    </row>
    <row r="69" spans="1:31" ht="29.25" customHeight="1" thickBot="1" x14ac:dyDescent="0.35">
      <c r="A69" s="243" t="s">
        <v>62</v>
      </c>
      <c r="B69" s="244"/>
      <c r="C69" s="244"/>
      <c r="D69" s="244"/>
      <c r="E69" s="244"/>
      <c r="F69" s="132">
        <v>1</v>
      </c>
      <c r="G69" s="132"/>
      <c r="H69" s="132"/>
      <c r="I69" s="116">
        <v>8.1000000000000003E-2</v>
      </c>
      <c r="J69" s="133"/>
      <c r="K69" s="133"/>
      <c r="L69" s="133"/>
      <c r="M69" s="133"/>
      <c r="N69" s="133"/>
      <c r="O69" s="133"/>
      <c r="P69" s="133">
        <v>5.1999999999999998E-2</v>
      </c>
      <c r="Q69" s="133"/>
      <c r="R69" s="133"/>
      <c r="S69" s="133"/>
      <c r="T69" s="134"/>
      <c r="U69" s="134"/>
      <c r="V69" s="134"/>
      <c r="W69" s="134"/>
      <c r="X69" s="134"/>
      <c r="Y69" s="134"/>
      <c r="Z69" s="134">
        <v>22</v>
      </c>
      <c r="AA69" s="135"/>
      <c r="AB69" s="136"/>
      <c r="AC69" s="137"/>
      <c r="AD69" s="137"/>
      <c r="AE69" s="138"/>
    </row>
    <row r="70" spans="1:31" ht="34.5" customHeight="1" thickBot="1" x14ac:dyDescent="0.35">
      <c r="A70" s="243" t="s">
        <v>63</v>
      </c>
      <c r="B70" s="244"/>
      <c r="C70" s="245"/>
      <c r="D70" s="246" t="s">
        <v>68</v>
      </c>
      <c r="E70" s="307"/>
      <c r="F70" s="121"/>
      <c r="G70" s="139"/>
      <c r="H70" s="139"/>
      <c r="I70" s="140"/>
      <c r="J70" s="140"/>
      <c r="K70" s="140"/>
      <c r="L70" s="140"/>
      <c r="M70" s="140"/>
      <c r="N70" s="140"/>
      <c r="O70" s="140"/>
      <c r="P70" s="140"/>
      <c r="Q70" s="140"/>
      <c r="R70" s="124"/>
      <c r="S70" s="140"/>
      <c r="T70" s="139"/>
      <c r="U70" s="139"/>
      <c r="V70" s="139"/>
      <c r="W70" s="122"/>
      <c r="X70" s="122"/>
      <c r="Y70" s="122"/>
      <c r="Z70" s="122"/>
      <c r="AA70" s="123"/>
      <c r="AB70" s="123"/>
      <c r="AC70" s="125"/>
      <c r="AD70" s="125"/>
      <c r="AE70" s="126"/>
    </row>
    <row r="71" spans="1:31" ht="34.5" customHeight="1" thickBot="1" x14ac:dyDescent="0.35">
      <c r="A71" s="304" t="s">
        <v>77</v>
      </c>
      <c r="B71" s="305"/>
      <c r="C71" s="306"/>
      <c r="D71" s="248"/>
      <c r="E71" s="249"/>
      <c r="F71" s="127">
        <f>ROUND(F69*$D$71,3)</f>
        <v>0</v>
      </c>
      <c r="G71" s="127">
        <f t="shared" ref="G71:Z71" si="29">ROUND(G69*$D$71,3)</f>
        <v>0</v>
      </c>
      <c r="H71" s="127"/>
      <c r="I71" s="128">
        <f t="shared" si="29"/>
        <v>0</v>
      </c>
      <c r="J71" s="128">
        <f t="shared" si="29"/>
        <v>0</v>
      </c>
      <c r="K71" s="128">
        <f t="shared" si="29"/>
        <v>0</v>
      </c>
      <c r="L71" s="128">
        <f t="shared" si="29"/>
        <v>0</v>
      </c>
      <c r="M71" s="128">
        <f t="shared" si="29"/>
        <v>0</v>
      </c>
      <c r="N71" s="128">
        <f>ROUND(N69*90*$D$71,3)</f>
        <v>0</v>
      </c>
      <c r="O71" s="128">
        <f>ROUND(O69*90*$D$71,3)</f>
        <v>0</v>
      </c>
      <c r="P71" s="128">
        <f>ROUND(P69*90*$D$71,3)</f>
        <v>0</v>
      </c>
      <c r="Q71" s="128">
        <f>ROUND(Q69*64*$D$71,3)</f>
        <v>0</v>
      </c>
      <c r="R71" s="128">
        <f>ROUND(R69*96*$D$71,3)</f>
        <v>0</v>
      </c>
      <c r="S71" s="128">
        <f>ROUND(S69*96*$D$71,3)</f>
        <v>0</v>
      </c>
      <c r="T71" s="127">
        <f t="shared" si="29"/>
        <v>0</v>
      </c>
      <c r="U71" s="127">
        <f t="shared" si="29"/>
        <v>0</v>
      </c>
      <c r="V71" s="127">
        <f t="shared" si="29"/>
        <v>0</v>
      </c>
      <c r="W71" s="127">
        <f t="shared" si="29"/>
        <v>0</v>
      </c>
      <c r="X71" s="127">
        <f t="shared" si="29"/>
        <v>0</v>
      </c>
      <c r="Y71" s="127"/>
      <c r="Z71" s="127">
        <f t="shared" si="29"/>
        <v>0</v>
      </c>
      <c r="AA71" s="91"/>
      <c r="AB71" s="92"/>
      <c r="AC71" s="93"/>
      <c r="AD71" s="93"/>
      <c r="AE71" s="94"/>
    </row>
    <row r="72" spans="1:31" ht="29.25" customHeight="1" thickBot="1" x14ac:dyDescent="0.35">
      <c r="A72" s="243" t="s">
        <v>62</v>
      </c>
      <c r="B72" s="244"/>
      <c r="C72" s="244"/>
      <c r="D72" s="244"/>
      <c r="E72" s="244"/>
      <c r="F72" s="132">
        <v>1</v>
      </c>
      <c r="G72" s="132"/>
      <c r="H72" s="132"/>
      <c r="I72" s="116">
        <v>8.1000000000000003E-2</v>
      </c>
      <c r="J72" s="133"/>
      <c r="K72" s="133"/>
      <c r="L72" s="133"/>
      <c r="M72" s="133"/>
      <c r="N72" s="133"/>
      <c r="O72" s="133"/>
      <c r="P72" s="133">
        <v>5.1999999999999998E-2</v>
      </c>
      <c r="Q72" s="133"/>
      <c r="R72" s="133"/>
      <c r="S72" s="133"/>
      <c r="T72" s="134"/>
      <c r="U72" s="134"/>
      <c r="V72" s="134"/>
      <c r="W72" s="134"/>
      <c r="X72" s="134"/>
      <c r="Y72" s="134"/>
      <c r="Z72" s="134"/>
      <c r="AA72" s="135"/>
      <c r="AB72" s="136"/>
      <c r="AC72" s="137"/>
      <c r="AD72" s="137"/>
      <c r="AE72" s="138"/>
    </row>
    <row r="73" spans="1:31" ht="30" customHeight="1" thickBot="1" x14ac:dyDescent="0.35">
      <c r="A73" s="294"/>
      <c r="B73" s="295"/>
      <c r="C73" s="296"/>
      <c r="D73" s="248"/>
      <c r="E73" s="249"/>
      <c r="F73" s="127">
        <f>ROUND(F72*$D$73,3)</f>
        <v>0</v>
      </c>
      <c r="G73" s="127">
        <f t="shared" ref="G73:Z73" si="30">ROUND(G72*$D$73,3)</f>
        <v>0</v>
      </c>
      <c r="H73" s="127"/>
      <c r="I73" s="128">
        <f t="shared" si="30"/>
        <v>0</v>
      </c>
      <c r="J73" s="128">
        <f t="shared" si="30"/>
        <v>0</v>
      </c>
      <c r="K73" s="128">
        <f t="shared" si="30"/>
        <v>0</v>
      </c>
      <c r="L73" s="128">
        <f t="shared" si="30"/>
        <v>0</v>
      </c>
      <c r="M73" s="128">
        <f>ROUND(M72*$D$73,3)*90</f>
        <v>0</v>
      </c>
      <c r="N73" s="128">
        <f t="shared" si="30"/>
        <v>0</v>
      </c>
      <c r="O73" s="128">
        <f>ROUND(O72*90*$D$73,3)</f>
        <v>0</v>
      </c>
      <c r="P73" s="128">
        <f>ROUND(P72*$D$73,3)*96</f>
        <v>0</v>
      </c>
      <c r="Q73" s="128">
        <f>ROUND(Q72*$D$73,3)*80</f>
        <v>0</v>
      </c>
      <c r="R73" s="128">
        <f>ROUND(R72*$D$73,3)*96</f>
        <v>0</v>
      </c>
      <c r="S73" s="128">
        <f>ROUND(S72*$D$73,3)*64</f>
        <v>0</v>
      </c>
      <c r="T73" s="127">
        <f t="shared" si="30"/>
        <v>0</v>
      </c>
      <c r="U73" s="127">
        <f t="shared" si="30"/>
        <v>0</v>
      </c>
      <c r="V73" s="127">
        <f t="shared" si="30"/>
        <v>0</v>
      </c>
      <c r="W73" s="127">
        <f t="shared" si="30"/>
        <v>0</v>
      </c>
      <c r="X73" s="127">
        <f t="shared" si="30"/>
        <v>0</v>
      </c>
      <c r="Y73" s="127"/>
      <c r="Z73" s="127">
        <f t="shared" si="30"/>
        <v>0</v>
      </c>
      <c r="AA73" s="58"/>
      <c r="AB73" s="60"/>
      <c r="AC73" s="61"/>
      <c r="AD73" s="61"/>
      <c r="AE73" s="62"/>
    </row>
    <row r="74" spans="1:31" ht="29.25" customHeight="1" thickBot="1" x14ac:dyDescent="0.35">
      <c r="A74" s="274" t="s">
        <v>67</v>
      </c>
      <c r="B74" s="275"/>
      <c r="C74" s="275"/>
      <c r="D74" s="275"/>
      <c r="E74" s="275"/>
      <c r="F74" s="141">
        <f>F71+F73</f>
        <v>0</v>
      </c>
      <c r="G74" s="141">
        <f t="shared" ref="G74:AA74" si="31">G71+G73</f>
        <v>0</v>
      </c>
      <c r="H74" s="141">
        <f t="shared" si="31"/>
        <v>0</v>
      </c>
      <c r="I74" s="142">
        <f t="shared" si="31"/>
        <v>0</v>
      </c>
      <c r="J74" s="142">
        <f t="shared" si="31"/>
        <v>0</v>
      </c>
      <c r="K74" s="142">
        <f t="shared" si="31"/>
        <v>0</v>
      </c>
      <c r="L74" s="142">
        <f t="shared" si="31"/>
        <v>0</v>
      </c>
      <c r="M74" s="142">
        <f t="shared" si="31"/>
        <v>0</v>
      </c>
      <c r="N74" s="142">
        <f t="shared" si="31"/>
        <v>0</v>
      </c>
      <c r="O74" s="142">
        <f t="shared" si="31"/>
        <v>0</v>
      </c>
      <c r="P74" s="142">
        <f t="shared" si="31"/>
        <v>0</v>
      </c>
      <c r="Q74" s="142">
        <f t="shared" si="31"/>
        <v>0</v>
      </c>
      <c r="R74" s="142">
        <f t="shared" si="31"/>
        <v>0</v>
      </c>
      <c r="S74" s="142">
        <f t="shared" si="31"/>
        <v>0</v>
      </c>
      <c r="T74" s="141">
        <f t="shared" si="31"/>
        <v>0</v>
      </c>
      <c r="U74" s="141">
        <f t="shared" si="31"/>
        <v>0</v>
      </c>
      <c r="V74" s="141">
        <f t="shared" si="31"/>
        <v>0</v>
      </c>
      <c r="W74" s="141">
        <f t="shared" si="31"/>
        <v>0</v>
      </c>
      <c r="X74" s="141">
        <f t="shared" si="31"/>
        <v>0</v>
      </c>
      <c r="Y74" s="141">
        <f t="shared" si="31"/>
        <v>0</v>
      </c>
      <c r="Z74" s="141">
        <f t="shared" si="31"/>
        <v>0</v>
      </c>
      <c r="AA74" s="105">
        <f t="shared" si="31"/>
        <v>0</v>
      </c>
      <c r="AB74" s="58">
        <v>9</v>
      </c>
      <c r="AC74" s="61">
        <v>70</v>
      </c>
      <c r="AD74" s="61"/>
      <c r="AE74" s="62"/>
    </row>
    <row r="75" spans="1:31" ht="35.25" customHeight="1" thickBot="1" x14ac:dyDescent="0.35">
      <c r="A75" s="276" t="s">
        <v>78</v>
      </c>
      <c r="B75" s="277"/>
      <c r="C75" s="277"/>
      <c r="D75" s="277"/>
      <c r="E75" s="277"/>
      <c r="F75" s="143">
        <f>F68+F74</f>
        <v>0</v>
      </c>
      <c r="G75" s="143">
        <f t="shared" ref="G75:Z75" si="32">G68+G74</f>
        <v>0</v>
      </c>
      <c r="H75" s="143">
        <f t="shared" si="32"/>
        <v>0</v>
      </c>
      <c r="I75" s="144">
        <f t="shared" si="32"/>
        <v>0</v>
      </c>
      <c r="J75" s="144">
        <f t="shared" si="32"/>
        <v>0</v>
      </c>
      <c r="K75" s="144">
        <f>K68+K74</f>
        <v>0</v>
      </c>
      <c r="L75" s="144">
        <f>L68+L74</f>
        <v>0</v>
      </c>
      <c r="M75" s="144">
        <f t="shared" si="32"/>
        <v>0</v>
      </c>
      <c r="N75" s="144">
        <f t="shared" si="32"/>
        <v>0</v>
      </c>
      <c r="O75" s="144">
        <f t="shared" si="32"/>
        <v>0</v>
      </c>
      <c r="P75" s="144">
        <f t="shared" si="32"/>
        <v>0</v>
      </c>
      <c r="Q75" s="144">
        <f t="shared" si="32"/>
        <v>0</v>
      </c>
      <c r="R75" s="144">
        <f t="shared" si="32"/>
        <v>0</v>
      </c>
      <c r="S75" s="144">
        <f t="shared" si="32"/>
        <v>0</v>
      </c>
      <c r="T75" s="143">
        <f>T68+T74</f>
        <v>0</v>
      </c>
      <c r="U75" s="143">
        <f>U68+U74</f>
        <v>0</v>
      </c>
      <c r="V75" s="143">
        <f t="shared" si="32"/>
        <v>0</v>
      </c>
      <c r="W75" s="143">
        <f t="shared" si="32"/>
        <v>0</v>
      </c>
      <c r="X75" s="143">
        <f t="shared" si="32"/>
        <v>0</v>
      </c>
      <c r="Y75" s="143">
        <f t="shared" si="32"/>
        <v>0</v>
      </c>
      <c r="Z75" s="143">
        <f t="shared" si="32"/>
        <v>0</v>
      </c>
      <c r="AA75" s="86">
        <f>AA74+AA68</f>
        <v>12.5</v>
      </c>
      <c r="AB75" s="86">
        <f>AB74+AB68</f>
        <v>16</v>
      </c>
      <c r="AC75" s="86">
        <f>AC74+AC68</f>
        <v>134</v>
      </c>
      <c r="AD75" s="86"/>
      <c r="AE75" s="87"/>
    </row>
    <row r="76" spans="1:31" s="150" customFormat="1" ht="35.25" customHeight="1" thickBot="1" x14ac:dyDescent="0.35">
      <c r="A76" s="316" t="s">
        <v>79</v>
      </c>
      <c r="B76" s="317"/>
      <c r="C76" s="317"/>
      <c r="D76" s="317"/>
      <c r="E76" s="317"/>
      <c r="F76" s="145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>
        <v>4</v>
      </c>
      <c r="U76" s="146"/>
      <c r="V76" s="146"/>
      <c r="W76" s="146"/>
      <c r="X76" s="146"/>
      <c r="Y76" s="146"/>
      <c r="Z76" s="146"/>
      <c r="AA76" s="147"/>
      <c r="AB76" s="148"/>
      <c r="AC76" s="148"/>
      <c r="AD76" s="149"/>
      <c r="AE76" s="149"/>
    </row>
    <row r="77" spans="1:31" ht="21" x14ac:dyDescent="0.3">
      <c r="A77" s="318" t="s">
        <v>80</v>
      </c>
      <c r="B77" s="319"/>
      <c r="C77" s="319"/>
      <c r="D77" s="319"/>
      <c r="E77" s="319"/>
      <c r="F77" s="151" t="s">
        <v>81</v>
      </c>
      <c r="G77" s="152">
        <f>ROUND(T76*0.61,2)+X76*0.54+Y76*0.61</f>
        <v>2.44</v>
      </c>
      <c r="H77" s="153"/>
      <c r="I77" s="154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1:31" ht="21.75" customHeight="1" thickBot="1" x14ac:dyDescent="0.35">
      <c r="A78" s="320" t="s">
        <v>82</v>
      </c>
      <c r="B78" s="321"/>
      <c r="C78" s="321"/>
      <c r="D78" s="321"/>
      <c r="E78" s="321"/>
      <c r="F78" s="156" t="s">
        <v>81</v>
      </c>
      <c r="G78" s="157">
        <f>K76+N76+O76+P76+Q76+R76+S76+M76+L76+J76+I76</f>
        <v>0</v>
      </c>
      <c r="H78" s="158"/>
      <c r="I78" s="159"/>
      <c r="J78" s="160"/>
      <c r="K78" s="160"/>
      <c r="L78" s="160"/>
      <c r="M78" s="160"/>
      <c r="N78" s="160"/>
      <c r="O78" s="160"/>
      <c r="P78" s="160"/>
      <c r="Q78" s="322" t="s">
        <v>83</v>
      </c>
      <c r="R78" s="322"/>
      <c r="S78" s="322"/>
      <c r="T78" s="322"/>
      <c r="U78" s="322"/>
      <c r="V78" s="322"/>
      <c r="W78" s="322"/>
      <c r="X78" s="322"/>
      <c r="Y78" s="322"/>
      <c r="Z78" s="322"/>
      <c r="AA78" s="160"/>
    </row>
  </sheetData>
  <mergeCells count="124">
    <mergeCell ref="A75:E75"/>
    <mergeCell ref="A76:E76"/>
    <mergeCell ref="A77:E77"/>
    <mergeCell ref="A78:E78"/>
    <mergeCell ref="Q78:Z78"/>
    <mergeCell ref="A71:C71"/>
    <mergeCell ref="D71:E71"/>
    <mergeCell ref="A72:E72"/>
    <mergeCell ref="A73:C73"/>
    <mergeCell ref="D73:E73"/>
    <mergeCell ref="A74:E74"/>
    <mergeCell ref="A66:E66"/>
    <mergeCell ref="A67:C67"/>
    <mergeCell ref="D67:E67"/>
    <mergeCell ref="A68:E68"/>
    <mergeCell ref="A69:E69"/>
    <mergeCell ref="A70:C70"/>
    <mergeCell ref="D70:E70"/>
    <mergeCell ref="A60:E60"/>
    <mergeCell ref="A61:AE62"/>
    <mergeCell ref="A63:E63"/>
    <mergeCell ref="A64:C64"/>
    <mergeCell ref="D64:E64"/>
    <mergeCell ref="A65:C65"/>
    <mergeCell ref="D65:E65"/>
    <mergeCell ref="A56:C56"/>
    <mergeCell ref="D56:E56"/>
    <mergeCell ref="A57:E57"/>
    <mergeCell ref="A58:C58"/>
    <mergeCell ref="D58:E58"/>
    <mergeCell ref="A59:E59"/>
    <mergeCell ref="A51:E51"/>
    <mergeCell ref="A52:C52"/>
    <mergeCell ref="D52:E52"/>
    <mergeCell ref="A53:E53"/>
    <mergeCell ref="A54:E54"/>
    <mergeCell ref="A55:C55"/>
    <mergeCell ref="D55:E55"/>
    <mergeCell ref="A45:E45"/>
    <mergeCell ref="A46:AE47"/>
    <mergeCell ref="A48:E48"/>
    <mergeCell ref="A49:C49"/>
    <mergeCell ref="D49:E49"/>
    <mergeCell ref="A50:C50"/>
    <mergeCell ref="D50:E50"/>
    <mergeCell ref="A41:C41"/>
    <mergeCell ref="D41:E41"/>
    <mergeCell ref="A42:E42"/>
    <mergeCell ref="A43:C43"/>
    <mergeCell ref="D43:E43"/>
    <mergeCell ref="A44:E44"/>
    <mergeCell ref="A37:C37"/>
    <mergeCell ref="D37:E37"/>
    <mergeCell ref="A38:E38"/>
    <mergeCell ref="A39:E39"/>
    <mergeCell ref="A40:C40"/>
    <mergeCell ref="D40:E40"/>
    <mergeCell ref="A33:E33"/>
    <mergeCell ref="A34:C34"/>
    <mergeCell ref="D34:E34"/>
    <mergeCell ref="A35:C35"/>
    <mergeCell ref="D35:E35"/>
    <mergeCell ref="A36:E36"/>
    <mergeCell ref="A27:E27"/>
    <mergeCell ref="A28:C28"/>
    <mergeCell ref="D28:E28"/>
    <mergeCell ref="A29:E29"/>
    <mergeCell ref="A30:E30"/>
    <mergeCell ref="A31:AE32"/>
    <mergeCell ref="A23:E23"/>
    <mergeCell ref="A24:E24"/>
    <mergeCell ref="A25:C25"/>
    <mergeCell ref="D25:E25"/>
    <mergeCell ref="A26:C26"/>
    <mergeCell ref="D26:E26"/>
    <mergeCell ref="A19:C19"/>
    <mergeCell ref="D19:E19"/>
    <mergeCell ref="A20:C20"/>
    <mergeCell ref="D20:E20"/>
    <mergeCell ref="A21:E21"/>
    <mergeCell ref="A22:C22"/>
    <mergeCell ref="D22:E22"/>
    <mergeCell ref="A12:E12"/>
    <mergeCell ref="A13:E13"/>
    <mergeCell ref="A14:E14"/>
    <mergeCell ref="A15:E15"/>
    <mergeCell ref="A16:AE17"/>
    <mergeCell ref="A18:E18"/>
    <mergeCell ref="AB6:AB9"/>
    <mergeCell ref="AC6:AC9"/>
    <mergeCell ref="AD6:AD9"/>
    <mergeCell ref="AE6:AE9"/>
    <mergeCell ref="A10:E10"/>
    <mergeCell ref="A11:E11"/>
    <mergeCell ref="V6:V9"/>
    <mergeCell ref="W6:W9"/>
    <mergeCell ref="X6:X9"/>
    <mergeCell ref="Y6:Y9"/>
    <mergeCell ref="Z6:Z9"/>
    <mergeCell ref="AA6:AA9"/>
    <mergeCell ref="P6:P9"/>
    <mergeCell ref="Q6:Q9"/>
    <mergeCell ref="R6:R9"/>
    <mergeCell ref="S6:S9"/>
    <mergeCell ref="T6:T9"/>
    <mergeCell ref="U6:U9"/>
    <mergeCell ref="J6:J9"/>
    <mergeCell ref="K6:K9"/>
    <mergeCell ref="L6:L9"/>
    <mergeCell ref="M6:M9"/>
    <mergeCell ref="N6:N9"/>
    <mergeCell ref="O6:O9"/>
    <mergeCell ref="A5:E5"/>
    <mergeCell ref="A6:E9"/>
    <mergeCell ref="F6:F9"/>
    <mergeCell ref="G6:G9"/>
    <mergeCell ref="H6:H9"/>
    <mergeCell ref="I6:I9"/>
    <mergeCell ref="A1:F1"/>
    <mergeCell ref="W1:Z1"/>
    <mergeCell ref="E2:T2"/>
    <mergeCell ref="W2:X2"/>
    <mergeCell ref="A3:C3"/>
    <mergeCell ref="X3:Z3"/>
  </mergeCells>
  <pageMargins left="0.7" right="0.7" top="0.75" bottom="0.75" header="0.3" footer="0.3"/>
  <pageSetup paperSize="9" scale="3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J78"/>
  <sheetViews>
    <sheetView zoomScale="55" zoomScaleNormal="55" workbookViewId="0">
      <selection activeCell="P23" sqref="P23"/>
    </sheetView>
  </sheetViews>
  <sheetFormatPr defaultColWidth="9.109375" defaultRowHeight="15.6" x14ac:dyDescent="0.3"/>
  <cols>
    <col min="1" max="1" width="7.109375" style="2" customWidth="1"/>
    <col min="2" max="2" width="6" style="2" customWidth="1"/>
    <col min="3" max="3" width="15.6640625" style="2" customWidth="1"/>
    <col min="4" max="4" width="4.109375" style="2" customWidth="1"/>
    <col min="5" max="5" width="6.44140625" style="2" customWidth="1"/>
    <col min="6" max="6" width="12.88671875" style="1" customWidth="1"/>
    <col min="7" max="7" width="11.5546875" style="1" customWidth="1"/>
    <col min="8" max="8" width="12.6640625" style="1" customWidth="1"/>
    <col min="9" max="9" width="14.44140625" style="1" customWidth="1"/>
    <col min="10" max="10" width="15.5546875" style="1" customWidth="1"/>
    <col min="11" max="11" width="16" style="1" customWidth="1"/>
    <col min="12" max="12" width="18" style="1" customWidth="1"/>
    <col min="13" max="13" width="14.33203125" style="1" customWidth="1"/>
    <col min="14" max="14" width="13.88671875" style="1" customWidth="1"/>
    <col min="15" max="15" width="16.109375" style="1" customWidth="1"/>
    <col min="16" max="16" width="15.88671875" style="1" customWidth="1"/>
    <col min="17" max="17" width="10.44140625" style="1" customWidth="1"/>
    <col min="18" max="18" width="12.6640625" style="1" customWidth="1"/>
    <col min="19" max="19" width="13.44140625" style="1" customWidth="1"/>
    <col min="20" max="20" width="14.5546875" style="1" customWidth="1"/>
    <col min="21" max="21" width="10.44140625" style="1" customWidth="1"/>
    <col min="22" max="22" width="13.33203125" style="1" customWidth="1"/>
    <col min="23" max="23" width="13" style="1" customWidth="1"/>
    <col min="24" max="24" width="14.5546875" style="1" customWidth="1"/>
    <col min="25" max="25" width="13" style="1" customWidth="1"/>
    <col min="26" max="26" width="12.5546875" style="1" customWidth="1"/>
    <col min="27" max="28" width="11.5546875" style="1" customWidth="1"/>
    <col min="29" max="29" width="13.109375" style="1" customWidth="1"/>
    <col min="30" max="30" width="12.109375" style="1" customWidth="1"/>
    <col min="31" max="31" width="12.33203125" style="1" customWidth="1"/>
    <col min="32" max="16384" width="9.109375" style="1"/>
  </cols>
  <sheetData>
    <row r="1" spans="1:32" ht="14.4" x14ac:dyDescent="0.3">
      <c r="A1" s="205" t="s">
        <v>0</v>
      </c>
      <c r="B1" s="205"/>
      <c r="C1" s="205"/>
      <c r="D1" s="205"/>
      <c r="E1" s="205"/>
      <c r="F1" s="205"/>
      <c r="W1" s="206" t="s">
        <v>1</v>
      </c>
      <c r="X1" s="206"/>
      <c r="Y1" s="206"/>
      <c r="Z1" s="206"/>
    </row>
    <row r="2" spans="1:32" ht="30.75" customHeight="1" thickBot="1" x14ac:dyDescent="0.35">
      <c r="E2" s="207" t="s">
        <v>2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166"/>
      <c r="W2" s="206" t="s">
        <v>3</v>
      </c>
      <c r="X2" s="206"/>
      <c r="Y2" s="165"/>
      <c r="Z2" s="5"/>
    </row>
    <row r="3" spans="1:32" ht="23.25" customHeight="1" thickBot="1" x14ac:dyDescent="0.35">
      <c r="A3" s="208" t="s">
        <v>4</v>
      </c>
      <c r="B3" s="209"/>
      <c r="C3" s="210"/>
      <c r="D3" s="164"/>
      <c r="E3" s="164"/>
      <c r="F3" s="7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9"/>
      <c r="X3" s="211" t="s">
        <v>5</v>
      </c>
      <c r="Y3" s="211"/>
      <c r="Z3" s="211"/>
      <c r="AA3" s="7"/>
      <c r="AB3" s="8"/>
      <c r="AC3" s="8"/>
      <c r="AD3" s="8"/>
      <c r="AE3" s="8"/>
    </row>
    <row r="4" spans="1:32" ht="25.5" customHeight="1" thickBot="1" x14ac:dyDescent="0.35">
      <c r="A4" s="10" t="s">
        <v>88</v>
      </c>
      <c r="B4" s="11" t="s">
        <v>85</v>
      </c>
      <c r="C4" s="12">
        <v>2019</v>
      </c>
      <c r="D4" s="164"/>
      <c r="E4" s="164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"/>
      <c r="AD4" s="8"/>
      <c r="AE4" s="8"/>
    </row>
    <row r="5" spans="1:32" s="21" customFormat="1" ht="39.75" customHeight="1" thickBot="1" x14ac:dyDescent="0.35">
      <c r="A5" s="182"/>
      <c r="B5" s="183"/>
      <c r="C5" s="183"/>
      <c r="D5" s="183"/>
      <c r="E5" s="184"/>
      <c r="F5" s="13" t="s">
        <v>8</v>
      </c>
      <c r="G5" s="14" t="s">
        <v>9</v>
      </c>
      <c r="H5" s="15" t="s">
        <v>10</v>
      </c>
      <c r="I5" s="14" t="s">
        <v>11</v>
      </c>
      <c r="J5" s="14" t="s">
        <v>12</v>
      </c>
      <c r="K5" s="14" t="s">
        <v>13</v>
      </c>
      <c r="L5" s="16" t="s">
        <v>14</v>
      </c>
      <c r="M5" s="17" t="s">
        <v>15</v>
      </c>
      <c r="N5" s="14" t="s">
        <v>16</v>
      </c>
      <c r="O5" s="14" t="s">
        <v>17</v>
      </c>
      <c r="P5" s="14" t="s">
        <v>18</v>
      </c>
      <c r="Q5" s="15"/>
      <c r="R5" s="15" t="s">
        <v>19</v>
      </c>
      <c r="S5" s="18" t="s">
        <v>20</v>
      </c>
      <c r="T5" s="14" t="s">
        <v>21</v>
      </c>
      <c r="U5" s="15"/>
      <c r="V5" s="14" t="s">
        <v>22</v>
      </c>
      <c r="W5" s="14" t="s">
        <v>23</v>
      </c>
      <c r="X5" s="14" t="s">
        <v>24</v>
      </c>
      <c r="Y5" s="14" t="s">
        <v>25</v>
      </c>
      <c r="Z5" s="14" t="s">
        <v>26</v>
      </c>
      <c r="AA5" s="14"/>
      <c r="AB5" s="19"/>
      <c r="AC5" s="14"/>
      <c r="AD5" s="14"/>
      <c r="AE5" s="20"/>
    </row>
    <row r="6" spans="1:32" s="22" customFormat="1" ht="21" customHeight="1" x14ac:dyDescent="0.3">
      <c r="A6" s="185"/>
      <c r="B6" s="186"/>
      <c r="C6" s="186"/>
      <c r="D6" s="186"/>
      <c r="E6" s="187"/>
      <c r="F6" s="194" t="s">
        <v>31</v>
      </c>
      <c r="G6" s="197" t="s">
        <v>32</v>
      </c>
      <c r="H6" s="199" t="s">
        <v>33</v>
      </c>
      <c r="I6" s="202" t="s">
        <v>34</v>
      </c>
      <c r="J6" s="233" t="s">
        <v>35</v>
      </c>
      <c r="K6" s="236" t="s">
        <v>36</v>
      </c>
      <c r="L6" s="239" t="s">
        <v>37</v>
      </c>
      <c r="M6" s="239" t="s">
        <v>38</v>
      </c>
      <c r="N6" s="240" t="s">
        <v>39</v>
      </c>
      <c r="O6" s="228" t="s">
        <v>40</v>
      </c>
      <c r="P6" s="228" t="s">
        <v>41</v>
      </c>
      <c r="Q6" s="230"/>
      <c r="R6" s="230" t="s">
        <v>42</v>
      </c>
      <c r="S6" s="203" t="s">
        <v>43</v>
      </c>
      <c r="T6" s="225" t="s">
        <v>44</v>
      </c>
      <c r="U6" s="227"/>
      <c r="V6" s="225" t="s">
        <v>45</v>
      </c>
      <c r="W6" s="225" t="s">
        <v>46</v>
      </c>
      <c r="X6" s="225" t="s">
        <v>47</v>
      </c>
      <c r="Y6" s="227" t="s">
        <v>48</v>
      </c>
      <c r="Z6" s="225" t="s">
        <v>49</v>
      </c>
      <c r="AA6" s="215"/>
      <c r="AB6" s="212"/>
      <c r="AC6" s="215"/>
      <c r="AD6" s="215"/>
      <c r="AE6" s="218"/>
    </row>
    <row r="7" spans="1:32" s="22" customFormat="1" ht="21" customHeight="1" x14ac:dyDescent="0.3">
      <c r="A7" s="188"/>
      <c r="B7" s="189"/>
      <c r="C7" s="189"/>
      <c r="D7" s="189"/>
      <c r="E7" s="190"/>
      <c r="F7" s="195"/>
      <c r="G7" s="197"/>
      <c r="H7" s="200"/>
      <c r="I7" s="203"/>
      <c r="J7" s="234"/>
      <c r="K7" s="237"/>
      <c r="L7" s="239"/>
      <c r="M7" s="239"/>
      <c r="N7" s="241"/>
      <c r="O7" s="228"/>
      <c r="P7" s="228"/>
      <c r="Q7" s="231"/>
      <c r="R7" s="231"/>
      <c r="S7" s="203"/>
      <c r="T7" s="225"/>
      <c r="U7" s="225"/>
      <c r="V7" s="225"/>
      <c r="W7" s="225"/>
      <c r="X7" s="225"/>
      <c r="Y7" s="225"/>
      <c r="Z7" s="225"/>
      <c r="AA7" s="216"/>
      <c r="AB7" s="213"/>
      <c r="AC7" s="216"/>
      <c r="AD7" s="216"/>
      <c r="AE7" s="219"/>
    </row>
    <row r="8" spans="1:32" s="22" customFormat="1" ht="15" customHeight="1" x14ac:dyDescent="0.3">
      <c r="A8" s="188"/>
      <c r="B8" s="189"/>
      <c r="C8" s="189"/>
      <c r="D8" s="189"/>
      <c r="E8" s="190"/>
      <c r="F8" s="195"/>
      <c r="G8" s="197"/>
      <c r="H8" s="200"/>
      <c r="I8" s="203"/>
      <c r="J8" s="234"/>
      <c r="K8" s="237"/>
      <c r="L8" s="239"/>
      <c r="M8" s="239"/>
      <c r="N8" s="241"/>
      <c r="O8" s="228"/>
      <c r="P8" s="228"/>
      <c r="Q8" s="231"/>
      <c r="R8" s="231"/>
      <c r="S8" s="203"/>
      <c r="T8" s="225"/>
      <c r="U8" s="225"/>
      <c r="V8" s="225"/>
      <c r="W8" s="225"/>
      <c r="X8" s="225"/>
      <c r="Y8" s="225"/>
      <c r="Z8" s="225"/>
      <c r="AA8" s="216"/>
      <c r="AB8" s="213"/>
      <c r="AC8" s="216"/>
      <c r="AD8" s="216"/>
      <c r="AE8" s="219"/>
    </row>
    <row r="9" spans="1:32" s="22" customFormat="1" ht="72" customHeight="1" thickBot="1" x14ac:dyDescent="0.35">
      <c r="A9" s="191"/>
      <c r="B9" s="192"/>
      <c r="C9" s="192"/>
      <c r="D9" s="192"/>
      <c r="E9" s="193"/>
      <c r="F9" s="196"/>
      <c r="G9" s="198"/>
      <c r="H9" s="201"/>
      <c r="I9" s="204"/>
      <c r="J9" s="235"/>
      <c r="K9" s="238"/>
      <c r="L9" s="239"/>
      <c r="M9" s="239"/>
      <c r="N9" s="242"/>
      <c r="O9" s="229"/>
      <c r="P9" s="229"/>
      <c r="Q9" s="232"/>
      <c r="R9" s="232"/>
      <c r="S9" s="203"/>
      <c r="T9" s="226"/>
      <c r="U9" s="226"/>
      <c r="V9" s="226"/>
      <c r="W9" s="226"/>
      <c r="X9" s="226"/>
      <c r="Y9" s="226"/>
      <c r="Z9" s="226"/>
      <c r="AA9" s="217"/>
      <c r="AB9" s="214"/>
      <c r="AC9" s="217"/>
      <c r="AD9" s="217"/>
      <c r="AE9" s="220"/>
    </row>
    <row r="10" spans="1:32" ht="36.75" customHeight="1" thickBot="1" x14ac:dyDescent="0.35">
      <c r="A10" s="191" t="s">
        <v>55</v>
      </c>
      <c r="B10" s="192"/>
      <c r="C10" s="192"/>
      <c r="D10" s="192"/>
      <c r="E10" s="193"/>
      <c r="F10" s="23">
        <f>'03.10.2019+ (4)'!F15</f>
        <v>2124</v>
      </c>
      <c r="G10" s="23">
        <f>'03.10.2019+ (4)'!G15</f>
        <v>765</v>
      </c>
      <c r="H10" s="23">
        <f>'03.10.2019+ (4)'!H15</f>
        <v>716</v>
      </c>
      <c r="I10" s="24">
        <f>'03.10.2019+ (4)'!I15</f>
        <v>828.47399999999993</v>
      </c>
      <c r="J10" s="24">
        <f>'03.10.2019+ (4)'!J15</f>
        <v>0</v>
      </c>
      <c r="K10" s="24">
        <f>'03.10.2019+ (4)'!K15</f>
        <v>-1.1368683772161603E-13</v>
      </c>
      <c r="L10" s="24">
        <f>'03.10.2019+ (4)'!L15</f>
        <v>1141.6999999999991</v>
      </c>
      <c r="M10" s="24">
        <f>'03.10.2019+ (4)'!M15</f>
        <v>0</v>
      </c>
      <c r="N10" s="24">
        <f>'03.10.2019+ (4)'!N15</f>
        <v>0</v>
      </c>
      <c r="O10" s="24">
        <f>'03.10.2019+ (4)'!O15</f>
        <v>1.4210854715202004E-14</v>
      </c>
      <c r="P10" s="24">
        <f>'03.10.2019+ (4)'!P15</f>
        <v>14109.856</v>
      </c>
      <c r="Q10" s="24">
        <f>'03.10.2019+ (4)'!Q15</f>
        <v>0</v>
      </c>
      <c r="R10" s="24">
        <f>'03.10.2019+ (4)'!R15</f>
        <v>0</v>
      </c>
      <c r="S10" s="24">
        <f>'03.10.2019+ (4)'!S15</f>
        <v>0</v>
      </c>
      <c r="T10" s="23">
        <f>'03.10.2019+ (4)'!T15</f>
        <v>11704</v>
      </c>
      <c r="U10" s="23">
        <f>'03.10.2019+ (4)'!U15</f>
        <v>0</v>
      </c>
      <c r="V10" s="23">
        <f>'03.10.2019+ (4)'!V15</f>
        <v>3175</v>
      </c>
      <c r="W10" s="23">
        <f>'03.10.2019+ (4)'!W15</f>
        <v>6717</v>
      </c>
      <c r="X10" s="23">
        <f>'03.10.2019+ (4)'!X15</f>
        <v>28773</v>
      </c>
      <c r="Y10" s="23">
        <f>'03.10.2019+ (4)'!Y15</f>
        <v>0</v>
      </c>
      <c r="Z10" s="23">
        <f>'03.10.2019+ (4)'!Z15</f>
        <v>31575</v>
      </c>
      <c r="AA10" s="23"/>
      <c r="AB10" s="23"/>
      <c r="AC10" s="23"/>
      <c r="AD10" s="23"/>
      <c r="AE10" s="23"/>
      <c r="AF10" s="23"/>
    </row>
    <row r="11" spans="1:32" ht="45.75" customHeight="1" x14ac:dyDescent="0.3">
      <c r="A11" s="221" t="s">
        <v>56</v>
      </c>
      <c r="B11" s="222"/>
      <c r="C11" s="223"/>
      <c r="D11" s="223"/>
      <c r="E11" s="224"/>
      <c r="F11" s="25">
        <v>20</v>
      </c>
      <c r="G11" s="26"/>
      <c r="H11" s="26">
        <v>10</v>
      </c>
      <c r="I11" s="27"/>
      <c r="J11" s="28"/>
      <c r="K11" s="27"/>
      <c r="L11" s="27">
        <v>3227.8</v>
      </c>
      <c r="M11" s="29"/>
      <c r="N11" s="27"/>
      <c r="O11" s="30"/>
      <c r="P11" s="30"/>
      <c r="Q11" s="27"/>
      <c r="R11" s="27"/>
      <c r="S11" s="27"/>
      <c r="T11" s="26"/>
      <c r="U11" s="26"/>
      <c r="V11" s="26"/>
      <c r="W11" s="31"/>
      <c r="X11" s="31"/>
      <c r="Y11" s="31"/>
      <c r="Z11" s="32"/>
      <c r="AA11" s="33"/>
      <c r="AB11" s="34"/>
      <c r="AC11" s="35"/>
      <c r="AD11" s="35"/>
      <c r="AE11" s="35"/>
    </row>
    <row r="12" spans="1:32" ht="45.75" customHeight="1" x14ac:dyDescent="0.3">
      <c r="A12" s="254" t="s">
        <v>57</v>
      </c>
      <c r="B12" s="255"/>
      <c r="C12" s="255"/>
      <c r="D12" s="255"/>
      <c r="E12" s="256"/>
      <c r="F12" s="36">
        <f>F76</f>
        <v>0</v>
      </c>
      <c r="G12" s="36">
        <f>G76</f>
        <v>0</v>
      </c>
      <c r="H12" s="36">
        <f t="shared" ref="H12:Z12" si="0">H76</f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>L76</f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0"/>
        <v>5</v>
      </c>
      <c r="U12" s="36">
        <f t="shared" si="0"/>
        <v>0</v>
      </c>
      <c r="V12" s="36">
        <f t="shared" si="0"/>
        <v>0</v>
      </c>
      <c r="W12" s="36">
        <f t="shared" si="0"/>
        <v>0</v>
      </c>
      <c r="X12" s="36">
        <f>X76</f>
        <v>0</v>
      </c>
      <c r="Y12" s="36">
        <f t="shared" si="0"/>
        <v>0</v>
      </c>
      <c r="Z12" s="36">
        <f t="shared" si="0"/>
        <v>0</v>
      </c>
      <c r="AA12" s="37"/>
      <c r="AB12" s="38"/>
      <c r="AC12" s="39"/>
      <c r="AD12" s="39"/>
      <c r="AE12" s="39"/>
    </row>
    <row r="13" spans="1:32" s="43" customFormat="1" ht="45.75" customHeight="1" x14ac:dyDescent="0.3">
      <c r="A13" s="257" t="s">
        <v>58</v>
      </c>
      <c r="B13" s="258"/>
      <c r="C13" s="258"/>
      <c r="D13" s="258"/>
      <c r="E13" s="259"/>
      <c r="F13" s="40">
        <f>F45+F60+F30+F12</f>
        <v>207</v>
      </c>
      <c r="G13" s="40">
        <f>G45+G60+G30+G12</f>
        <v>0</v>
      </c>
      <c r="H13" s="41">
        <f>H45+H60+H30+H12</f>
        <v>0</v>
      </c>
      <c r="I13" s="42">
        <f>I45+I60+I30+I75</f>
        <v>41.400000000000006</v>
      </c>
      <c r="J13" s="42">
        <f t="shared" ref="J13:Z13" si="1">J45+J60+J30+J75</f>
        <v>0</v>
      </c>
      <c r="K13" s="42">
        <f>K45+K60+K30+K75</f>
        <v>0</v>
      </c>
      <c r="L13" s="42">
        <f t="shared" si="1"/>
        <v>476.6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>Q45+Q60+Q30+Q75</f>
        <v>0</v>
      </c>
      <c r="R13" s="42">
        <f t="shared" si="1"/>
        <v>0</v>
      </c>
      <c r="S13" s="42">
        <f t="shared" si="1"/>
        <v>0</v>
      </c>
      <c r="T13" s="41">
        <f t="shared" si="1"/>
        <v>1760</v>
      </c>
      <c r="U13" s="41">
        <f t="shared" si="1"/>
        <v>0</v>
      </c>
      <c r="V13" s="41">
        <f t="shared" si="1"/>
        <v>0</v>
      </c>
      <c r="W13" s="41">
        <f t="shared" si="1"/>
        <v>0</v>
      </c>
      <c r="X13" s="41">
        <f t="shared" si="1"/>
        <v>0</v>
      </c>
      <c r="Y13" s="41">
        <f t="shared" si="1"/>
        <v>0</v>
      </c>
      <c r="Z13" s="41">
        <f t="shared" si="1"/>
        <v>0</v>
      </c>
      <c r="AA13" s="42"/>
      <c r="AB13" s="42"/>
      <c r="AC13" s="42"/>
      <c r="AD13" s="42"/>
      <c r="AE13" s="42"/>
    </row>
    <row r="14" spans="1:32" ht="45.75" customHeight="1" x14ac:dyDescent="0.3">
      <c r="A14" s="254" t="s">
        <v>59</v>
      </c>
      <c r="B14" s="255"/>
      <c r="C14" s="255"/>
      <c r="D14" s="255"/>
      <c r="E14" s="256"/>
      <c r="F14" s="25">
        <f>F12+F13</f>
        <v>207</v>
      </c>
      <c r="G14" s="25">
        <f t="shared" ref="G14:Z14" si="2">G12+G13</f>
        <v>0</v>
      </c>
      <c r="H14" s="25">
        <f t="shared" si="2"/>
        <v>0</v>
      </c>
      <c r="I14" s="44">
        <f t="shared" si="2"/>
        <v>41.400000000000006</v>
      </c>
      <c r="J14" s="44">
        <f t="shared" si="2"/>
        <v>0</v>
      </c>
      <c r="K14" s="44">
        <f t="shared" si="2"/>
        <v>0</v>
      </c>
      <c r="L14" s="44">
        <f t="shared" si="2"/>
        <v>476.6</v>
      </c>
      <c r="M14" s="44">
        <f t="shared" si="2"/>
        <v>0</v>
      </c>
      <c r="N14" s="44">
        <f t="shared" si="2"/>
        <v>0</v>
      </c>
      <c r="O14" s="44">
        <f t="shared" si="2"/>
        <v>0</v>
      </c>
      <c r="P14" s="44">
        <f t="shared" si="2"/>
        <v>0</v>
      </c>
      <c r="Q14" s="44">
        <f t="shared" si="2"/>
        <v>0</v>
      </c>
      <c r="R14" s="44">
        <f t="shared" si="2"/>
        <v>0</v>
      </c>
      <c r="S14" s="44">
        <f t="shared" si="2"/>
        <v>0</v>
      </c>
      <c r="T14" s="25">
        <f t="shared" si="2"/>
        <v>1765</v>
      </c>
      <c r="U14" s="25">
        <f t="shared" si="2"/>
        <v>0</v>
      </c>
      <c r="V14" s="25">
        <f t="shared" si="2"/>
        <v>0</v>
      </c>
      <c r="W14" s="25">
        <f t="shared" si="2"/>
        <v>0</v>
      </c>
      <c r="X14" s="25">
        <f t="shared" si="2"/>
        <v>0</v>
      </c>
      <c r="Y14" s="25">
        <f t="shared" si="2"/>
        <v>0</v>
      </c>
      <c r="Z14" s="25">
        <f t="shared" si="2"/>
        <v>0</v>
      </c>
      <c r="AA14" s="25"/>
      <c r="AB14" s="25"/>
      <c r="AC14" s="25"/>
      <c r="AD14" s="25"/>
      <c r="AE14" s="25"/>
    </row>
    <row r="15" spans="1:32" ht="45.75" customHeight="1" thickBot="1" x14ac:dyDescent="0.35">
      <c r="A15" s="260" t="s">
        <v>60</v>
      </c>
      <c r="B15" s="261"/>
      <c r="C15" s="261"/>
      <c r="D15" s="261"/>
      <c r="E15" s="262"/>
      <c r="F15" s="45">
        <f>F10-F14+F11-F75</f>
        <v>1937</v>
      </c>
      <c r="G15" s="45">
        <f t="shared" ref="G15:H15" si="3">G10-G14+G11-G75</f>
        <v>765</v>
      </c>
      <c r="H15" s="45">
        <f t="shared" si="3"/>
        <v>726</v>
      </c>
      <c r="I15" s="46">
        <f t="shared" ref="I15:Z15" si="4">I10-I14+I11</f>
        <v>787.07399999999996</v>
      </c>
      <c r="J15" s="46">
        <f t="shared" si="4"/>
        <v>0</v>
      </c>
      <c r="K15" s="46">
        <f t="shared" si="4"/>
        <v>-1.1368683772161603E-13</v>
      </c>
      <c r="L15" s="46">
        <f t="shared" si="4"/>
        <v>3892.8999999999992</v>
      </c>
      <c r="M15" s="46">
        <f t="shared" si="4"/>
        <v>0</v>
      </c>
      <c r="N15" s="46">
        <f t="shared" si="4"/>
        <v>0</v>
      </c>
      <c r="O15" s="46">
        <f t="shared" si="4"/>
        <v>1.4210854715202004E-14</v>
      </c>
      <c r="P15" s="46">
        <f t="shared" si="4"/>
        <v>14109.856</v>
      </c>
      <c r="Q15" s="46">
        <f t="shared" si="4"/>
        <v>0</v>
      </c>
      <c r="R15" s="46">
        <f t="shared" si="4"/>
        <v>0</v>
      </c>
      <c r="S15" s="46">
        <f t="shared" si="4"/>
        <v>0</v>
      </c>
      <c r="T15" s="47">
        <f t="shared" si="4"/>
        <v>9939</v>
      </c>
      <c r="U15" s="47">
        <f t="shared" si="4"/>
        <v>0</v>
      </c>
      <c r="V15" s="47">
        <f t="shared" si="4"/>
        <v>3175</v>
      </c>
      <c r="W15" s="47">
        <f t="shared" si="4"/>
        <v>6717</v>
      </c>
      <c r="X15" s="47">
        <f t="shared" si="4"/>
        <v>28773</v>
      </c>
      <c r="Y15" s="47">
        <f t="shared" si="4"/>
        <v>0</v>
      </c>
      <c r="Z15" s="47">
        <f t="shared" si="4"/>
        <v>31575</v>
      </c>
      <c r="AA15" s="47"/>
      <c r="AB15" s="47"/>
      <c r="AC15" s="47"/>
      <c r="AD15" s="47"/>
      <c r="AE15" s="47"/>
    </row>
    <row r="16" spans="1:32" ht="15.75" customHeight="1" x14ac:dyDescent="0.3">
      <c r="A16" s="263" t="s">
        <v>61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5"/>
      <c r="AF16" s="8"/>
    </row>
    <row r="17" spans="1:36" ht="15.75" customHeight="1" thickBot="1" x14ac:dyDescent="0.3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8"/>
    </row>
    <row r="18" spans="1:36" ht="34.5" customHeight="1" thickBot="1" x14ac:dyDescent="0.35">
      <c r="A18" s="251" t="s">
        <v>62</v>
      </c>
      <c r="B18" s="252"/>
      <c r="C18" s="252"/>
      <c r="D18" s="252"/>
      <c r="E18" s="253"/>
      <c r="F18" s="48">
        <v>1</v>
      </c>
      <c r="G18" s="49"/>
      <c r="H18" s="49"/>
      <c r="I18" s="50">
        <v>0.2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  <c r="U18" s="51"/>
      <c r="V18" s="49"/>
      <c r="W18" s="49"/>
      <c r="X18" s="49"/>
      <c r="Y18" s="49"/>
      <c r="Z18" s="49"/>
      <c r="AA18" s="52"/>
      <c r="AB18" s="53"/>
      <c r="AC18" s="54"/>
      <c r="AD18" s="54"/>
      <c r="AE18" s="55"/>
    </row>
    <row r="19" spans="1:36" ht="20.100000000000001" customHeight="1" thickBot="1" x14ac:dyDescent="0.35">
      <c r="A19" s="243" t="s">
        <v>63</v>
      </c>
      <c r="B19" s="244"/>
      <c r="C19" s="245"/>
      <c r="D19" s="246" t="s">
        <v>64</v>
      </c>
      <c r="E19" s="247"/>
      <c r="F19" s="56"/>
      <c r="G19" s="57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9"/>
      <c r="V19" s="57"/>
      <c r="W19" s="57"/>
      <c r="X19" s="57"/>
      <c r="Y19" s="57"/>
      <c r="Z19" s="57"/>
      <c r="AA19" s="58"/>
      <c r="AB19" s="60"/>
      <c r="AC19" s="61"/>
      <c r="AD19" s="61"/>
      <c r="AE19" s="62"/>
    </row>
    <row r="20" spans="1:36" ht="34.5" customHeight="1" thickBot="1" x14ac:dyDescent="0.35">
      <c r="A20" s="248"/>
      <c r="B20" s="249"/>
      <c r="C20" s="250"/>
      <c r="D20" s="248"/>
      <c r="E20" s="250"/>
      <c r="F20" s="63">
        <f>ROUND(F18*$D$20,3)</f>
        <v>0</v>
      </c>
      <c r="G20" s="63">
        <f>ROUND(G18*$D$20,3)</f>
        <v>0</v>
      </c>
      <c r="H20" s="63">
        <f t="shared" ref="H20:Z20" si="5">ROUND(H18*$D$20,3)</f>
        <v>0</v>
      </c>
      <c r="I20" s="64">
        <f t="shared" si="5"/>
        <v>0</v>
      </c>
      <c r="J20" s="64">
        <f t="shared" si="5"/>
        <v>0</v>
      </c>
      <c r="K20" s="64">
        <f t="shared" si="5"/>
        <v>0</v>
      </c>
      <c r="L20" s="64">
        <f t="shared" si="5"/>
        <v>0</v>
      </c>
      <c r="M20" s="64">
        <f t="shared" si="5"/>
        <v>0</v>
      </c>
      <c r="N20" s="64">
        <f t="shared" si="5"/>
        <v>0</v>
      </c>
      <c r="O20" s="64">
        <f t="shared" si="5"/>
        <v>0</v>
      </c>
      <c r="P20" s="64">
        <f t="shared" si="5"/>
        <v>0</v>
      </c>
      <c r="Q20" s="64">
        <f t="shared" si="5"/>
        <v>0</v>
      </c>
      <c r="R20" s="64">
        <f t="shared" si="5"/>
        <v>0</v>
      </c>
      <c r="S20" s="64">
        <f t="shared" si="5"/>
        <v>0</v>
      </c>
      <c r="T20" s="65">
        <f t="shared" si="5"/>
        <v>0</v>
      </c>
      <c r="U20" s="65">
        <f t="shared" si="5"/>
        <v>0</v>
      </c>
      <c r="V20" s="63">
        <f t="shared" si="5"/>
        <v>0</v>
      </c>
      <c r="W20" s="63">
        <f t="shared" si="5"/>
        <v>0</v>
      </c>
      <c r="X20" s="63">
        <f t="shared" si="5"/>
        <v>0</v>
      </c>
      <c r="Y20" s="63">
        <f t="shared" si="5"/>
        <v>0</v>
      </c>
      <c r="Z20" s="63">
        <f t="shared" si="5"/>
        <v>0</v>
      </c>
      <c r="AA20" s="58"/>
      <c r="AB20" s="60"/>
      <c r="AC20" s="61"/>
      <c r="AD20" s="61"/>
      <c r="AE20" s="62" t="s">
        <v>65</v>
      </c>
    </row>
    <row r="21" spans="1:36" ht="20.100000000000001" customHeight="1" thickBot="1" x14ac:dyDescent="0.35">
      <c r="A21" s="251" t="s">
        <v>62</v>
      </c>
      <c r="B21" s="252"/>
      <c r="C21" s="252"/>
      <c r="D21" s="252"/>
      <c r="E21" s="253"/>
      <c r="F21" s="66">
        <v>1</v>
      </c>
      <c r="G21" s="67"/>
      <c r="H21" s="67"/>
      <c r="I21" s="68">
        <v>0.2</v>
      </c>
      <c r="J21" s="68"/>
      <c r="K21" s="68"/>
      <c r="L21" s="68">
        <v>2.6</v>
      </c>
      <c r="M21" s="68"/>
      <c r="N21" s="68"/>
      <c r="O21" s="68"/>
      <c r="P21" s="68"/>
      <c r="Q21" s="68"/>
      <c r="R21" s="68"/>
      <c r="S21" s="68"/>
      <c r="T21" s="69">
        <v>8</v>
      </c>
      <c r="U21" s="69"/>
      <c r="V21" s="67"/>
      <c r="W21" s="67"/>
      <c r="X21" s="67"/>
      <c r="Y21" s="67"/>
      <c r="Z21" s="67"/>
      <c r="AA21" s="52"/>
      <c r="AB21" s="53"/>
      <c r="AC21" s="54"/>
      <c r="AD21" s="54"/>
      <c r="AE21" s="55"/>
    </row>
    <row r="22" spans="1:36" ht="33.75" customHeight="1" thickBot="1" x14ac:dyDescent="0.35">
      <c r="A22" s="248" t="s">
        <v>66</v>
      </c>
      <c r="B22" s="249"/>
      <c r="C22" s="250"/>
      <c r="D22" s="249">
        <v>39</v>
      </c>
      <c r="E22" s="250"/>
      <c r="F22" s="57">
        <f>ROUND(F21*$D$22,3)</f>
        <v>39</v>
      </c>
      <c r="G22" s="57">
        <f t="shared" ref="G22:Z22" si="6">ROUND(G21*$D$22,3)</f>
        <v>0</v>
      </c>
      <c r="H22" s="57">
        <f t="shared" si="6"/>
        <v>0</v>
      </c>
      <c r="I22" s="70">
        <f t="shared" si="6"/>
        <v>7.8</v>
      </c>
      <c r="J22" s="70">
        <f t="shared" si="6"/>
        <v>0</v>
      </c>
      <c r="K22" s="70">
        <f t="shared" si="6"/>
        <v>0</v>
      </c>
      <c r="L22" s="70">
        <f t="shared" si="6"/>
        <v>101.4</v>
      </c>
      <c r="M22" s="70">
        <f t="shared" si="6"/>
        <v>0</v>
      </c>
      <c r="N22" s="70">
        <f t="shared" si="6"/>
        <v>0</v>
      </c>
      <c r="O22" s="70">
        <f>ROUND(O21*$D$22,3)</f>
        <v>0</v>
      </c>
      <c r="P22" s="70">
        <f t="shared" si="6"/>
        <v>0</v>
      </c>
      <c r="Q22" s="70">
        <f t="shared" si="6"/>
        <v>0</v>
      </c>
      <c r="R22" s="70">
        <f t="shared" si="6"/>
        <v>0</v>
      </c>
      <c r="S22" s="70">
        <f t="shared" si="6"/>
        <v>0</v>
      </c>
      <c r="T22" s="59">
        <f t="shared" si="6"/>
        <v>312</v>
      </c>
      <c r="U22" s="59">
        <f t="shared" si="6"/>
        <v>0</v>
      </c>
      <c r="V22" s="57">
        <f t="shared" si="6"/>
        <v>0</v>
      </c>
      <c r="W22" s="57">
        <f t="shared" si="6"/>
        <v>0</v>
      </c>
      <c r="X22" s="57">
        <f t="shared" si="6"/>
        <v>0</v>
      </c>
      <c r="Y22" s="57">
        <f t="shared" si="6"/>
        <v>0</v>
      </c>
      <c r="Z22" s="57">
        <f t="shared" si="6"/>
        <v>0</v>
      </c>
      <c r="AA22" s="58"/>
      <c r="AB22" s="60"/>
      <c r="AC22" s="61"/>
      <c r="AD22" s="61"/>
      <c r="AE22" s="62"/>
    </row>
    <row r="23" spans="1:36" ht="36" customHeight="1" thickBot="1" x14ac:dyDescent="0.35">
      <c r="A23" s="274" t="s">
        <v>67</v>
      </c>
      <c r="B23" s="275"/>
      <c r="C23" s="275"/>
      <c r="D23" s="275"/>
      <c r="E23" s="283"/>
      <c r="F23" s="71">
        <f>F20+F22</f>
        <v>39</v>
      </c>
      <c r="G23" s="71">
        <f t="shared" ref="G23:Z23" si="7">G20+G22</f>
        <v>0</v>
      </c>
      <c r="H23" s="71">
        <f t="shared" si="7"/>
        <v>0</v>
      </c>
      <c r="I23" s="72">
        <f t="shared" si="7"/>
        <v>7.8</v>
      </c>
      <c r="J23" s="72">
        <f t="shared" si="7"/>
        <v>0</v>
      </c>
      <c r="K23" s="72">
        <f t="shared" si="7"/>
        <v>0</v>
      </c>
      <c r="L23" s="72">
        <f t="shared" si="7"/>
        <v>101.4</v>
      </c>
      <c r="M23" s="72">
        <f t="shared" si="7"/>
        <v>0</v>
      </c>
      <c r="N23" s="72">
        <f t="shared" si="7"/>
        <v>0</v>
      </c>
      <c r="O23" s="72">
        <f t="shared" si="7"/>
        <v>0</v>
      </c>
      <c r="P23" s="72">
        <f t="shared" si="7"/>
        <v>0</v>
      </c>
      <c r="Q23" s="72">
        <f t="shared" si="7"/>
        <v>0</v>
      </c>
      <c r="R23" s="72">
        <f t="shared" si="7"/>
        <v>0</v>
      </c>
      <c r="S23" s="72">
        <f t="shared" si="7"/>
        <v>0</v>
      </c>
      <c r="T23" s="71">
        <f t="shared" si="7"/>
        <v>312</v>
      </c>
      <c r="U23" s="71">
        <f t="shared" si="7"/>
        <v>0</v>
      </c>
      <c r="V23" s="71">
        <f t="shared" si="7"/>
        <v>0</v>
      </c>
      <c r="W23" s="71">
        <f t="shared" si="7"/>
        <v>0</v>
      </c>
      <c r="X23" s="71">
        <f t="shared" si="7"/>
        <v>0</v>
      </c>
      <c r="Y23" s="71">
        <f t="shared" si="7"/>
        <v>0</v>
      </c>
      <c r="Z23" s="71">
        <f t="shared" si="7"/>
        <v>0</v>
      </c>
      <c r="AA23" s="58"/>
      <c r="AB23" s="60"/>
      <c r="AC23" s="61"/>
      <c r="AD23" s="61"/>
      <c r="AE23" s="62"/>
    </row>
    <row r="24" spans="1:36" ht="27" customHeight="1" thickBot="1" x14ac:dyDescent="0.35">
      <c r="A24" s="251" t="s">
        <v>62</v>
      </c>
      <c r="B24" s="252"/>
      <c r="C24" s="252"/>
      <c r="D24" s="252"/>
      <c r="E24" s="253"/>
      <c r="F24" s="73">
        <v>1</v>
      </c>
      <c r="G24" s="74"/>
      <c r="H24" s="74"/>
      <c r="I24" s="75">
        <v>0.2</v>
      </c>
      <c r="J24" s="75"/>
      <c r="K24" s="75"/>
      <c r="L24" s="75">
        <v>2.6</v>
      </c>
      <c r="M24" s="75"/>
      <c r="N24" s="75"/>
      <c r="O24" s="75"/>
      <c r="P24" s="75"/>
      <c r="Q24" s="75"/>
      <c r="R24" s="75"/>
      <c r="S24" s="75"/>
      <c r="T24" s="76">
        <v>8</v>
      </c>
      <c r="U24" s="76"/>
      <c r="V24" s="74"/>
      <c r="W24" s="74"/>
      <c r="X24" s="74"/>
      <c r="Y24" s="74"/>
      <c r="Z24" s="74"/>
      <c r="AA24" s="77"/>
      <c r="AB24" s="78"/>
      <c r="AC24" s="79"/>
      <c r="AD24" s="79"/>
      <c r="AE24" s="80"/>
    </row>
    <row r="25" spans="1:36" ht="25.5" customHeight="1" thickBot="1" x14ac:dyDescent="0.35">
      <c r="A25" s="243" t="s">
        <v>63</v>
      </c>
      <c r="B25" s="244"/>
      <c r="C25" s="245"/>
      <c r="D25" s="246" t="s">
        <v>68</v>
      </c>
      <c r="E25" s="247"/>
      <c r="F25" s="81"/>
      <c r="G25" s="82"/>
      <c r="H25" s="82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4"/>
      <c r="U25" s="84"/>
      <c r="V25" s="82"/>
      <c r="W25" s="82"/>
      <c r="X25" s="82"/>
      <c r="Y25" s="82"/>
      <c r="Z25" s="82"/>
      <c r="AA25" s="83"/>
      <c r="AB25" s="85"/>
      <c r="AC25" s="86"/>
      <c r="AD25" s="86"/>
      <c r="AE25" s="87"/>
    </row>
    <row r="26" spans="1:36" ht="30.75" customHeight="1" thickBot="1" x14ac:dyDescent="0.35">
      <c r="A26" s="248" t="s">
        <v>66</v>
      </c>
      <c r="B26" s="249"/>
      <c r="C26" s="250"/>
      <c r="D26" s="248">
        <v>40</v>
      </c>
      <c r="E26" s="250"/>
      <c r="F26" s="88">
        <f t="shared" ref="F26:Z26" si="8">ROUND(F24*$D$26,3)</f>
        <v>40</v>
      </c>
      <c r="G26" s="88">
        <f t="shared" si="8"/>
        <v>0</v>
      </c>
      <c r="H26" s="88">
        <f t="shared" si="8"/>
        <v>0</v>
      </c>
      <c r="I26" s="89">
        <f t="shared" si="8"/>
        <v>8</v>
      </c>
      <c r="J26" s="89">
        <f t="shared" si="8"/>
        <v>0</v>
      </c>
      <c r="K26" s="89">
        <f t="shared" si="8"/>
        <v>0</v>
      </c>
      <c r="L26" s="89">
        <f t="shared" si="8"/>
        <v>104</v>
      </c>
      <c r="M26" s="89">
        <f t="shared" si="8"/>
        <v>0</v>
      </c>
      <c r="N26" s="89">
        <f t="shared" si="8"/>
        <v>0</v>
      </c>
      <c r="O26" s="89">
        <f t="shared" si="8"/>
        <v>0</v>
      </c>
      <c r="P26" s="89">
        <f t="shared" si="8"/>
        <v>0</v>
      </c>
      <c r="Q26" s="89">
        <f t="shared" si="8"/>
        <v>0</v>
      </c>
      <c r="R26" s="89">
        <f t="shared" si="8"/>
        <v>0</v>
      </c>
      <c r="S26" s="89">
        <f t="shared" si="8"/>
        <v>0</v>
      </c>
      <c r="T26" s="90">
        <f t="shared" si="8"/>
        <v>320</v>
      </c>
      <c r="U26" s="90">
        <f t="shared" si="8"/>
        <v>0</v>
      </c>
      <c r="V26" s="88">
        <f t="shared" si="8"/>
        <v>0</v>
      </c>
      <c r="W26" s="88">
        <f t="shared" si="8"/>
        <v>0</v>
      </c>
      <c r="X26" s="88">
        <f t="shared" si="8"/>
        <v>0</v>
      </c>
      <c r="Y26" s="88">
        <f t="shared" si="8"/>
        <v>0</v>
      </c>
      <c r="Z26" s="88">
        <f t="shared" si="8"/>
        <v>0</v>
      </c>
      <c r="AA26" s="91"/>
      <c r="AB26" s="92"/>
      <c r="AC26" s="93"/>
      <c r="AD26" s="93"/>
      <c r="AE26" s="94"/>
    </row>
    <row r="27" spans="1:36" ht="24" customHeight="1" thickBot="1" x14ac:dyDescent="0.35">
      <c r="A27" s="251" t="s">
        <v>62</v>
      </c>
      <c r="B27" s="252"/>
      <c r="C27" s="252"/>
      <c r="D27" s="252"/>
      <c r="E27" s="253"/>
      <c r="F27" s="66"/>
      <c r="G27" s="67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9"/>
      <c r="U27" s="69"/>
      <c r="V27" s="67"/>
      <c r="W27" s="67"/>
      <c r="X27" s="67"/>
      <c r="Y27" s="67"/>
      <c r="Z27" s="67"/>
      <c r="AA27" s="52"/>
      <c r="AB27" s="53"/>
      <c r="AC27" s="54"/>
      <c r="AD27" s="54"/>
      <c r="AE27" s="55"/>
    </row>
    <row r="28" spans="1:36" ht="25.5" customHeight="1" thickBot="1" x14ac:dyDescent="0.35">
      <c r="A28" s="269"/>
      <c r="B28" s="270"/>
      <c r="C28" s="271"/>
      <c r="D28" s="272"/>
      <c r="E28" s="273"/>
      <c r="F28" s="88">
        <f>ROUND(F27*$D$28,3)</f>
        <v>0</v>
      </c>
      <c r="G28" s="88">
        <f t="shared" ref="G28:Z28" si="9">ROUND(G27*$D$28,3)</f>
        <v>0</v>
      </c>
      <c r="H28" s="88">
        <f t="shared" si="9"/>
        <v>0</v>
      </c>
      <c r="I28" s="89">
        <f>ROUND(I27*$D$28,3)</f>
        <v>0</v>
      </c>
      <c r="J28" s="89">
        <f t="shared" si="9"/>
        <v>0</v>
      </c>
      <c r="K28" s="89">
        <f t="shared" si="9"/>
        <v>0</v>
      </c>
      <c r="L28" s="89">
        <f t="shared" si="9"/>
        <v>0</v>
      </c>
      <c r="M28" s="89">
        <f t="shared" si="9"/>
        <v>0</v>
      </c>
      <c r="N28" s="89">
        <f t="shared" si="9"/>
        <v>0</v>
      </c>
      <c r="O28" s="89">
        <f t="shared" si="9"/>
        <v>0</v>
      </c>
      <c r="P28" s="89">
        <f t="shared" si="9"/>
        <v>0</v>
      </c>
      <c r="Q28" s="89">
        <f t="shared" si="9"/>
        <v>0</v>
      </c>
      <c r="R28" s="89">
        <f t="shared" si="9"/>
        <v>0</v>
      </c>
      <c r="S28" s="89">
        <f t="shared" si="9"/>
        <v>0</v>
      </c>
      <c r="T28" s="90">
        <f t="shared" si="9"/>
        <v>0</v>
      </c>
      <c r="U28" s="90">
        <f t="shared" si="9"/>
        <v>0</v>
      </c>
      <c r="V28" s="88">
        <f t="shared" si="9"/>
        <v>0</v>
      </c>
      <c r="W28" s="88">
        <f t="shared" si="9"/>
        <v>0</v>
      </c>
      <c r="X28" s="88">
        <f t="shared" si="9"/>
        <v>0</v>
      </c>
      <c r="Y28" s="88"/>
      <c r="Z28" s="88">
        <f t="shared" si="9"/>
        <v>0</v>
      </c>
      <c r="AA28" s="58"/>
      <c r="AB28" s="60"/>
      <c r="AC28" s="61"/>
      <c r="AD28" s="61"/>
      <c r="AE28" s="62"/>
    </row>
    <row r="29" spans="1:36" ht="30" customHeight="1" thickBot="1" x14ac:dyDescent="0.35">
      <c r="A29" s="274" t="s">
        <v>69</v>
      </c>
      <c r="B29" s="275"/>
      <c r="C29" s="275"/>
      <c r="D29" s="275"/>
      <c r="E29" s="275"/>
      <c r="F29" s="95">
        <f>F26+F28</f>
        <v>40</v>
      </c>
      <c r="G29" s="95">
        <f t="shared" ref="G29:Y29" si="10">G26+G28</f>
        <v>0</v>
      </c>
      <c r="H29" s="95">
        <f t="shared" si="10"/>
        <v>0</v>
      </c>
      <c r="I29" s="96">
        <f t="shared" si="10"/>
        <v>8</v>
      </c>
      <c r="J29" s="96">
        <f t="shared" si="10"/>
        <v>0</v>
      </c>
      <c r="K29" s="96">
        <f t="shared" si="10"/>
        <v>0</v>
      </c>
      <c r="L29" s="96">
        <f t="shared" si="10"/>
        <v>104</v>
      </c>
      <c r="M29" s="96">
        <f t="shared" si="10"/>
        <v>0</v>
      </c>
      <c r="N29" s="96">
        <f t="shared" si="10"/>
        <v>0</v>
      </c>
      <c r="O29" s="96">
        <f t="shared" si="10"/>
        <v>0</v>
      </c>
      <c r="P29" s="96">
        <f t="shared" si="10"/>
        <v>0</v>
      </c>
      <c r="Q29" s="96">
        <f t="shared" si="10"/>
        <v>0</v>
      </c>
      <c r="R29" s="96">
        <f t="shared" si="10"/>
        <v>0</v>
      </c>
      <c r="S29" s="96">
        <f t="shared" si="10"/>
        <v>0</v>
      </c>
      <c r="T29" s="95">
        <f t="shared" si="10"/>
        <v>320</v>
      </c>
      <c r="U29" s="95">
        <f t="shared" si="10"/>
        <v>0</v>
      </c>
      <c r="V29" s="95">
        <f t="shared" si="10"/>
        <v>0</v>
      </c>
      <c r="W29" s="95">
        <f t="shared" si="10"/>
        <v>0</v>
      </c>
      <c r="X29" s="95">
        <f t="shared" si="10"/>
        <v>0</v>
      </c>
      <c r="Y29" s="95">
        <f t="shared" si="10"/>
        <v>0</v>
      </c>
      <c r="Z29" s="95">
        <f>Z26+Z28</f>
        <v>0</v>
      </c>
      <c r="AA29" s="58"/>
      <c r="AB29" s="58"/>
      <c r="AC29" s="61"/>
      <c r="AD29" s="61"/>
      <c r="AE29" s="62"/>
    </row>
    <row r="30" spans="1:36" ht="27.75" customHeight="1" thickBot="1" x14ac:dyDescent="0.35">
      <c r="A30" s="276" t="s">
        <v>70</v>
      </c>
      <c r="B30" s="277"/>
      <c r="C30" s="277"/>
      <c r="D30" s="277"/>
      <c r="E30" s="277"/>
      <c r="F30" s="97">
        <f>F23+F29</f>
        <v>79</v>
      </c>
      <c r="G30" s="97">
        <f t="shared" ref="G30:Z30" si="11">G23+G29</f>
        <v>0</v>
      </c>
      <c r="H30" s="97">
        <f t="shared" si="11"/>
        <v>0</v>
      </c>
      <c r="I30" s="98">
        <f t="shared" si="11"/>
        <v>15.8</v>
      </c>
      <c r="J30" s="98">
        <f t="shared" si="11"/>
        <v>0</v>
      </c>
      <c r="K30" s="98">
        <f t="shared" si="11"/>
        <v>0</v>
      </c>
      <c r="L30" s="98">
        <f t="shared" si="11"/>
        <v>205.4</v>
      </c>
      <c r="M30" s="98">
        <f t="shared" si="11"/>
        <v>0</v>
      </c>
      <c r="N30" s="98">
        <f t="shared" si="11"/>
        <v>0</v>
      </c>
      <c r="O30" s="98">
        <f t="shared" si="11"/>
        <v>0</v>
      </c>
      <c r="P30" s="98">
        <f t="shared" si="11"/>
        <v>0</v>
      </c>
      <c r="Q30" s="98">
        <f t="shared" si="11"/>
        <v>0</v>
      </c>
      <c r="R30" s="98">
        <f t="shared" si="11"/>
        <v>0</v>
      </c>
      <c r="S30" s="98">
        <f t="shared" si="11"/>
        <v>0</v>
      </c>
      <c r="T30" s="97">
        <f t="shared" si="11"/>
        <v>632</v>
      </c>
      <c r="U30" s="97">
        <f t="shared" si="11"/>
        <v>0</v>
      </c>
      <c r="V30" s="97">
        <f t="shared" si="11"/>
        <v>0</v>
      </c>
      <c r="W30" s="97">
        <f t="shared" si="11"/>
        <v>0</v>
      </c>
      <c r="X30" s="97">
        <f t="shared" si="11"/>
        <v>0</v>
      </c>
      <c r="Y30" s="97">
        <f t="shared" si="11"/>
        <v>0</v>
      </c>
      <c r="Z30" s="97">
        <f t="shared" si="11"/>
        <v>0</v>
      </c>
      <c r="AA30" s="86"/>
      <c r="AB30" s="86"/>
      <c r="AC30" s="86"/>
      <c r="AD30" s="86"/>
      <c r="AE30" s="87"/>
    </row>
    <row r="31" spans="1:36" ht="10.5" customHeight="1" x14ac:dyDescent="0.3">
      <c r="A31" s="263" t="s">
        <v>71</v>
      </c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9"/>
    </row>
    <row r="32" spans="1:36" ht="21.75" customHeight="1" thickBot="1" x14ac:dyDescent="0.35">
      <c r="A32" s="280"/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2"/>
      <c r="AF32" s="8"/>
      <c r="AG32" s="8"/>
      <c r="AH32" s="8"/>
      <c r="AI32" s="8"/>
      <c r="AJ32" s="8"/>
    </row>
    <row r="33" spans="1:36" ht="32.25" customHeight="1" thickBot="1" x14ac:dyDescent="0.35">
      <c r="A33" s="251" t="s">
        <v>62</v>
      </c>
      <c r="B33" s="252"/>
      <c r="C33" s="252"/>
      <c r="D33" s="252"/>
      <c r="E33" s="253"/>
      <c r="F33" s="99">
        <v>1</v>
      </c>
      <c r="G33" s="74"/>
      <c r="H33" s="100"/>
      <c r="I33" s="75">
        <v>0.2</v>
      </c>
      <c r="J33" s="75"/>
      <c r="K33" s="75"/>
      <c r="L33" s="75">
        <v>2</v>
      </c>
      <c r="M33" s="75"/>
      <c r="N33" s="75"/>
      <c r="O33" s="75"/>
      <c r="P33" s="75"/>
      <c r="Q33" s="75"/>
      <c r="R33" s="75"/>
      <c r="S33" s="75"/>
      <c r="T33" s="74">
        <v>10</v>
      </c>
      <c r="U33" s="74"/>
      <c r="V33" s="74"/>
      <c r="W33" s="74"/>
      <c r="X33" s="74"/>
      <c r="Y33" s="74"/>
      <c r="Z33" s="74"/>
      <c r="AA33" s="77"/>
      <c r="AB33" s="78"/>
      <c r="AC33" s="79"/>
      <c r="AD33" s="79"/>
      <c r="AE33" s="80"/>
      <c r="AF33" s="101"/>
      <c r="AG33" s="8"/>
      <c r="AH33" s="8"/>
      <c r="AI33" s="8"/>
      <c r="AJ33" s="8"/>
    </row>
    <row r="34" spans="1:36" ht="21" customHeight="1" thickBot="1" x14ac:dyDescent="0.35">
      <c r="A34" s="243" t="s">
        <v>63</v>
      </c>
      <c r="B34" s="244"/>
      <c r="C34" s="245"/>
      <c r="D34" s="246" t="s">
        <v>64</v>
      </c>
      <c r="E34" s="247"/>
      <c r="F34" s="102"/>
      <c r="G34" s="57"/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7"/>
      <c r="U34" s="57"/>
      <c r="V34" s="57"/>
      <c r="W34" s="57"/>
      <c r="X34" s="57"/>
      <c r="Y34" s="57"/>
      <c r="Z34" s="57"/>
      <c r="AA34" s="58"/>
      <c r="AB34" s="60"/>
      <c r="AC34" s="61"/>
      <c r="AD34" s="61"/>
      <c r="AE34" s="62"/>
      <c r="AF34" s="101"/>
      <c r="AG34" s="8"/>
      <c r="AH34" s="8"/>
      <c r="AI34" s="8"/>
      <c r="AJ34" s="8"/>
    </row>
    <row r="35" spans="1:36" ht="30.75" customHeight="1" thickBot="1" x14ac:dyDescent="0.35">
      <c r="A35" s="248" t="s">
        <v>72</v>
      </c>
      <c r="B35" s="249"/>
      <c r="C35" s="250"/>
      <c r="D35" s="249">
        <v>26</v>
      </c>
      <c r="E35" s="250"/>
      <c r="F35" s="57">
        <f>ROUND(F33*$D$35,3)</f>
        <v>26</v>
      </c>
      <c r="G35" s="57">
        <f t="shared" ref="G35:Z35" si="12">ROUND(G33*$D$35,3)</f>
        <v>0</v>
      </c>
      <c r="H35" s="57">
        <f t="shared" si="12"/>
        <v>0</v>
      </c>
      <c r="I35" s="70">
        <f t="shared" si="12"/>
        <v>5.2</v>
      </c>
      <c r="J35" s="70">
        <f t="shared" si="12"/>
        <v>0</v>
      </c>
      <c r="K35" s="70">
        <f t="shared" si="12"/>
        <v>0</v>
      </c>
      <c r="L35" s="70">
        <f t="shared" si="12"/>
        <v>52</v>
      </c>
      <c r="M35" s="70">
        <f t="shared" si="12"/>
        <v>0</v>
      </c>
      <c r="N35" s="70">
        <f t="shared" si="12"/>
        <v>0</v>
      </c>
      <c r="O35" s="70">
        <f t="shared" si="12"/>
        <v>0</v>
      </c>
      <c r="P35" s="70">
        <f t="shared" si="12"/>
        <v>0</v>
      </c>
      <c r="Q35" s="70">
        <f t="shared" si="12"/>
        <v>0</v>
      </c>
      <c r="R35" s="70">
        <f t="shared" si="12"/>
        <v>0</v>
      </c>
      <c r="S35" s="70">
        <f t="shared" si="12"/>
        <v>0</v>
      </c>
      <c r="T35" s="57">
        <f t="shared" si="12"/>
        <v>260</v>
      </c>
      <c r="U35" s="57">
        <f t="shared" si="12"/>
        <v>0</v>
      </c>
      <c r="V35" s="57">
        <f t="shared" si="12"/>
        <v>0</v>
      </c>
      <c r="W35" s="57">
        <f t="shared" si="12"/>
        <v>0</v>
      </c>
      <c r="X35" s="57">
        <f t="shared" si="12"/>
        <v>0</v>
      </c>
      <c r="Y35" s="57">
        <f t="shared" si="12"/>
        <v>0</v>
      </c>
      <c r="Z35" s="57">
        <f t="shared" si="12"/>
        <v>0</v>
      </c>
      <c r="AA35" s="58"/>
      <c r="AB35" s="60"/>
      <c r="AC35" s="61"/>
      <c r="AD35" s="61"/>
      <c r="AE35" s="62" t="s">
        <v>65</v>
      </c>
      <c r="AF35" s="101"/>
      <c r="AG35" s="8"/>
      <c r="AH35" s="8"/>
      <c r="AI35" s="8"/>
      <c r="AJ35" s="8"/>
    </row>
    <row r="36" spans="1:36" ht="27.75" customHeight="1" thickBot="1" x14ac:dyDescent="0.35">
      <c r="A36" s="251" t="s">
        <v>62</v>
      </c>
      <c r="B36" s="252"/>
      <c r="C36" s="252"/>
      <c r="D36" s="252"/>
      <c r="E36" s="253"/>
      <c r="F36" s="99">
        <v>1</v>
      </c>
      <c r="G36" s="74"/>
      <c r="H36" s="74"/>
      <c r="I36" s="75">
        <v>0.2</v>
      </c>
      <c r="J36" s="75"/>
      <c r="K36" s="75"/>
      <c r="L36" s="75">
        <v>2</v>
      </c>
      <c r="M36" s="75"/>
      <c r="N36" s="75"/>
      <c r="O36" s="75"/>
      <c r="P36" s="75"/>
      <c r="Q36" s="75"/>
      <c r="R36" s="75"/>
      <c r="S36" s="75"/>
      <c r="T36" s="74"/>
      <c r="U36" s="74"/>
      <c r="V36" s="74"/>
      <c r="W36" s="74"/>
      <c r="X36" s="74"/>
      <c r="Y36" s="74">
        <v>10</v>
      </c>
      <c r="Z36" s="74"/>
      <c r="AA36" s="77"/>
      <c r="AB36" s="78"/>
      <c r="AC36" s="79"/>
      <c r="AD36" s="79"/>
      <c r="AE36" s="80"/>
      <c r="AF36" s="101"/>
      <c r="AG36" s="8"/>
      <c r="AH36" s="8"/>
      <c r="AI36" s="8"/>
      <c r="AJ36" s="8"/>
    </row>
    <row r="37" spans="1:36" ht="25.5" customHeight="1" thickBot="1" x14ac:dyDescent="0.35">
      <c r="A37" s="248" t="s">
        <v>72</v>
      </c>
      <c r="B37" s="249"/>
      <c r="C37" s="250"/>
      <c r="D37" s="249"/>
      <c r="E37" s="250"/>
      <c r="F37" s="57">
        <f>ROUND(F36*$D$37,3)</f>
        <v>0</v>
      </c>
      <c r="G37" s="57">
        <f t="shared" ref="G37:AE37" si="13">ROUND(G36*$D$37,3)</f>
        <v>0</v>
      </c>
      <c r="H37" s="57">
        <f t="shared" si="13"/>
        <v>0</v>
      </c>
      <c r="I37" s="70">
        <f t="shared" si="13"/>
        <v>0</v>
      </c>
      <c r="J37" s="70">
        <f t="shared" si="13"/>
        <v>0</v>
      </c>
      <c r="K37" s="70">
        <f t="shared" si="13"/>
        <v>0</v>
      </c>
      <c r="L37" s="70">
        <f t="shared" si="13"/>
        <v>0</v>
      </c>
      <c r="M37" s="70">
        <f t="shared" si="13"/>
        <v>0</v>
      </c>
      <c r="N37" s="70">
        <f t="shared" si="13"/>
        <v>0</v>
      </c>
      <c r="O37" s="70">
        <f t="shared" si="13"/>
        <v>0</v>
      </c>
      <c r="P37" s="70">
        <f t="shared" si="13"/>
        <v>0</v>
      </c>
      <c r="Q37" s="70">
        <f t="shared" si="13"/>
        <v>0</v>
      </c>
      <c r="R37" s="70">
        <f t="shared" si="13"/>
        <v>0</v>
      </c>
      <c r="S37" s="70">
        <f t="shared" si="13"/>
        <v>0</v>
      </c>
      <c r="T37" s="57">
        <f t="shared" si="13"/>
        <v>0</v>
      </c>
      <c r="U37" s="57">
        <f t="shared" si="13"/>
        <v>0</v>
      </c>
      <c r="V37" s="57">
        <f t="shared" si="13"/>
        <v>0</v>
      </c>
      <c r="W37" s="57">
        <f t="shared" si="13"/>
        <v>0</v>
      </c>
      <c r="X37" s="57">
        <f t="shared" si="13"/>
        <v>0</v>
      </c>
      <c r="Y37" s="57">
        <f t="shared" si="13"/>
        <v>0</v>
      </c>
      <c r="Z37" s="57">
        <f t="shared" si="13"/>
        <v>0</v>
      </c>
      <c r="AA37" s="70">
        <f t="shared" si="13"/>
        <v>0</v>
      </c>
      <c r="AB37" s="70">
        <f t="shared" si="13"/>
        <v>0</v>
      </c>
      <c r="AC37" s="70">
        <f t="shared" si="13"/>
        <v>0</v>
      </c>
      <c r="AD37" s="70">
        <f t="shared" si="13"/>
        <v>0</v>
      </c>
      <c r="AE37" s="70">
        <f t="shared" si="13"/>
        <v>0</v>
      </c>
      <c r="AF37" s="101"/>
      <c r="AG37" s="8"/>
      <c r="AH37" s="8"/>
      <c r="AI37" s="8"/>
      <c r="AJ37" s="8"/>
    </row>
    <row r="38" spans="1:36" ht="27" customHeight="1" thickBot="1" x14ac:dyDescent="0.35">
      <c r="A38" s="274" t="s">
        <v>67</v>
      </c>
      <c r="B38" s="275"/>
      <c r="C38" s="275"/>
      <c r="D38" s="275"/>
      <c r="E38" s="283"/>
      <c r="F38" s="103">
        <f>F35+F37</f>
        <v>26</v>
      </c>
      <c r="G38" s="103">
        <f t="shared" ref="G38:Z38" si="14">G35+G37</f>
        <v>0</v>
      </c>
      <c r="H38" s="103">
        <f t="shared" si="14"/>
        <v>0</v>
      </c>
      <c r="I38" s="104">
        <f t="shared" si="14"/>
        <v>5.2</v>
      </c>
      <c r="J38" s="104">
        <f t="shared" si="14"/>
        <v>0</v>
      </c>
      <c r="K38" s="104">
        <f t="shared" si="14"/>
        <v>0</v>
      </c>
      <c r="L38" s="104">
        <f t="shared" si="14"/>
        <v>52</v>
      </c>
      <c r="M38" s="104">
        <f t="shared" si="14"/>
        <v>0</v>
      </c>
      <c r="N38" s="104">
        <f t="shared" si="14"/>
        <v>0</v>
      </c>
      <c r="O38" s="104">
        <f t="shared" si="14"/>
        <v>0</v>
      </c>
      <c r="P38" s="104">
        <f t="shared" si="14"/>
        <v>0</v>
      </c>
      <c r="Q38" s="104">
        <f t="shared" si="14"/>
        <v>0</v>
      </c>
      <c r="R38" s="104">
        <f t="shared" si="14"/>
        <v>0</v>
      </c>
      <c r="S38" s="104">
        <f t="shared" si="14"/>
        <v>0</v>
      </c>
      <c r="T38" s="103">
        <f t="shared" si="14"/>
        <v>260</v>
      </c>
      <c r="U38" s="103">
        <f t="shared" si="14"/>
        <v>0</v>
      </c>
      <c r="V38" s="103">
        <f t="shared" si="14"/>
        <v>0</v>
      </c>
      <c r="W38" s="103">
        <f t="shared" si="14"/>
        <v>0</v>
      </c>
      <c r="X38" s="103">
        <f t="shared" si="14"/>
        <v>0</v>
      </c>
      <c r="Y38" s="103">
        <f t="shared" si="14"/>
        <v>0</v>
      </c>
      <c r="Z38" s="103">
        <f t="shared" si="14"/>
        <v>0</v>
      </c>
      <c r="AA38" s="58"/>
      <c r="AB38" s="60"/>
      <c r="AC38" s="61"/>
      <c r="AD38" s="61"/>
      <c r="AE38" s="62"/>
      <c r="AF38" s="101"/>
      <c r="AG38" s="8"/>
      <c r="AH38" s="8"/>
      <c r="AI38" s="8"/>
      <c r="AJ38" s="8"/>
    </row>
    <row r="39" spans="1:36" ht="25.5" customHeight="1" thickBot="1" x14ac:dyDescent="0.35">
      <c r="A39" s="251" t="s">
        <v>62</v>
      </c>
      <c r="B39" s="252"/>
      <c r="C39" s="252"/>
      <c r="D39" s="252"/>
      <c r="E39" s="253"/>
      <c r="F39" s="99">
        <v>1</v>
      </c>
      <c r="G39" s="74"/>
      <c r="H39" s="74"/>
      <c r="I39" s="75">
        <v>0.2</v>
      </c>
      <c r="J39" s="75"/>
      <c r="K39" s="75"/>
      <c r="L39" s="75">
        <v>2</v>
      </c>
      <c r="M39" s="75"/>
      <c r="N39" s="75"/>
      <c r="O39" s="75"/>
      <c r="P39" s="75"/>
      <c r="Q39" s="75"/>
      <c r="R39" s="75"/>
      <c r="S39" s="75"/>
      <c r="T39" s="74">
        <v>10</v>
      </c>
      <c r="U39" s="74"/>
      <c r="V39" s="74"/>
      <c r="W39" s="74"/>
      <c r="X39" s="74"/>
      <c r="Y39" s="74"/>
      <c r="Z39" s="74"/>
      <c r="AA39" s="58"/>
      <c r="AB39" s="60"/>
      <c r="AC39" s="61"/>
      <c r="AD39" s="61"/>
      <c r="AE39" s="62"/>
      <c r="AF39" s="101"/>
      <c r="AG39" s="8"/>
      <c r="AH39" s="8"/>
      <c r="AI39" s="8"/>
      <c r="AJ39" s="8"/>
    </row>
    <row r="40" spans="1:36" ht="20.100000000000001" customHeight="1" thickBot="1" x14ac:dyDescent="0.35">
      <c r="A40" s="243" t="s">
        <v>63</v>
      </c>
      <c r="B40" s="244"/>
      <c r="C40" s="245"/>
      <c r="D40" s="246" t="s">
        <v>68</v>
      </c>
      <c r="E40" s="247"/>
      <c r="F40" s="82"/>
      <c r="G40" s="82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2"/>
      <c r="U40" s="82"/>
      <c r="V40" s="82"/>
      <c r="W40" s="82"/>
      <c r="X40" s="82"/>
      <c r="Y40" s="82"/>
      <c r="Z40" s="82"/>
      <c r="AA40" s="83"/>
      <c r="AB40" s="85"/>
      <c r="AC40" s="86"/>
      <c r="AD40" s="61"/>
      <c r="AE40" s="62"/>
      <c r="AF40" s="101"/>
      <c r="AG40" s="8"/>
      <c r="AH40" s="8"/>
      <c r="AI40" s="8"/>
      <c r="AJ40" s="8"/>
    </row>
    <row r="41" spans="1:36" ht="28.5" customHeight="1" thickBot="1" x14ac:dyDescent="0.35">
      <c r="A41" s="248" t="s">
        <v>72</v>
      </c>
      <c r="B41" s="249"/>
      <c r="C41" s="250"/>
      <c r="D41" s="248">
        <v>26</v>
      </c>
      <c r="E41" s="250"/>
      <c r="F41" s="88">
        <f>ROUND(F39*$D$41,3)</f>
        <v>26</v>
      </c>
      <c r="G41" s="88">
        <f t="shared" ref="G41:Z41" si="15">ROUND(G39*$D$41,3)</f>
        <v>0</v>
      </c>
      <c r="H41" s="88">
        <f t="shared" si="15"/>
        <v>0</v>
      </c>
      <c r="I41" s="89">
        <f t="shared" si="15"/>
        <v>5.2</v>
      </c>
      <c r="J41" s="89">
        <f t="shared" si="15"/>
        <v>0</v>
      </c>
      <c r="K41" s="89">
        <f t="shared" si="15"/>
        <v>0</v>
      </c>
      <c r="L41" s="89">
        <f t="shared" si="15"/>
        <v>52</v>
      </c>
      <c r="M41" s="89">
        <f t="shared" si="15"/>
        <v>0</v>
      </c>
      <c r="N41" s="89">
        <f t="shared" si="15"/>
        <v>0</v>
      </c>
      <c r="O41" s="89">
        <f t="shared" si="15"/>
        <v>0</v>
      </c>
      <c r="P41" s="89">
        <f t="shared" si="15"/>
        <v>0</v>
      </c>
      <c r="Q41" s="89">
        <f t="shared" si="15"/>
        <v>0</v>
      </c>
      <c r="R41" s="89">
        <f t="shared" si="15"/>
        <v>0</v>
      </c>
      <c r="S41" s="89">
        <f t="shared" si="15"/>
        <v>0</v>
      </c>
      <c r="T41" s="88">
        <f t="shared" si="15"/>
        <v>260</v>
      </c>
      <c r="U41" s="88">
        <f t="shared" si="15"/>
        <v>0</v>
      </c>
      <c r="V41" s="88">
        <f t="shared" si="15"/>
        <v>0</v>
      </c>
      <c r="W41" s="88">
        <f t="shared" si="15"/>
        <v>0</v>
      </c>
      <c r="X41" s="88">
        <f t="shared" si="15"/>
        <v>0</v>
      </c>
      <c r="Y41" s="88">
        <f t="shared" si="15"/>
        <v>0</v>
      </c>
      <c r="Z41" s="88">
        <f t="shared" si="15"/>
        <v>0</v>
      </c>
      <c r="AA41" s="91"/>
      <c r="AB41" s="92"/>
      <c r="AC41" s="93"/>
      <c r="AD41" s="61"/>
      <c r="AE41" s="62"/>
      <c r="AF41" s="101"/>
      <c r="AG41" s="8"/>
      <c r="AH41" s="8"/>
      <c r="AI41" s="8"/>
      <c r="AJ41" s="8"/>
    </row>
    <row r="42" spans="1:36" ht="18" customHeight="1" thickBot="1" x14ac:dyDescent="0.35">
      <c r="A42" s="251" t="s">
        <v>62</v>
      </c>
      <c r="B42" s="252"/>
      <c r="C42" s="252"/>
      <c r="D42" s="252"/>
      <c r="E42" s="253"/>
      <c r="F42" s="99"/>
      <c r="G42" s="74"/>
      <c r="H42" s="74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4"/>
      <c r="U42" s="74"/>
      <c r="V42" s="74"/>
      <c r="W42" s="74"/>
      <c r="X42" s="74"/>
      <c r="Y42" s="74"/>
      <c r="Z42" s="74"/>
      <c r="AA42" s="58"/>
      <c r="AB42" s="60"/>
      <c r="AC42" s="61"/>
      <c r="AD42" s="61"/>
      <c r="AE42" s="62"/>
      <c r="AF42" s="101"/>
      <c r="AG42" s="8"/>
      <c r="AH42" s="8"/>
      <c r="AI42" s="8"/>
      <c r="AJ42" s="8"/>
    </row>
    <row r="43" spans="1:36" ht="21" customHeight="1" thickBot="1" x14ac:dyDescent="0.35">
      <c r="A43" s="269"/>
      <c r="B43" s="270"/>
      <c r="C43" s="271"/>
      <c r="D43" s="272"/>
      <c r="E43" s="273"/>
      <c r="F43" s="88">
        <f>ROUND(F42*$D$43,3)</f>
        <v>0</v>
      </c>
      <c r="G43" s="88">
        <f t="shared" ref="G43:Z43" si="16">ROUND(G42*$D$43,3)</f>
        <v>0</v>
      </c>
      <c r="H43" s="88">
        <f t="shared" si="16"/>
        <v>0</v>
      </c>
      <c r="I43" s="89">
        <f t="shared" si="16"/>
        <v>0</v>
      </c>
      <c r="J43" s="89">
        <f t="shared" si="16"/>
        <v>0</v>
      </c>
      <c r="K43" s="89">
        <f t="shared" si="16"/>
        <v>0</v>
      </c>
      <c r="L43" s="89">
        <f t="shared" si="16"/>
        <v>0</v>
      </c>
      <c r="M43" s="89">
        <f t="shared" si="16"/>
        <v>0</v>
      </c>
      <c r="N43" s="89">
        <f t="shared" si="16"/>
        <v>0</v>
      </c>
      <c r="O43" s="89">
        <f t="shared" si="16"/>
        <v>0</v>
      </c>
      <c r="P43" s="89">
        <f t="shared" si="16"/>
        <v>0</v>
      </c>
      <c r="Q43" s="89">
        <f t="shared" si="16"/>
        <v>0</v>
      </c>
      <c r="R43" s="89">
        <f t="shared" si="16"/>
        <v>0</v>
      </c>
      <c r="S43" s="89">
        <f t="shared" si="16"/>
        <v>0</v>
      </c>
      <c r="T43" s="88">
        <f t="shared" si="16"/>
        <v>0</v>
      </c>
      <c r="U43" s="88">
        <f t="shared" si="16"/>
        <v>0</v>
      </c>
      <c r="V43" s="88">
        <f t="shared" si="16"/>
        <v>0</v>
      </c>
      <c r="W43" s="88">
        <f t="shared" si="16"/>
        <v>0</v>
      </c>
      <c r="X43" s="88">
        <f t="shared" si="16"/>
        <v>0</v>
      </c>
      <c r="Y43" s="88"/>
      <c r="Z43" s="88">
        <f t="shared" si="16"/>
        <v>0</v>
      </c>
      <c r="AA43" s="58"/>
      <c r="AB43" s="60"/>
      <c r="AC43" s="61"/>
      <c r="AD43" s="61"/>
      <c r="AE43" s="62"/>
      <c r="AF43" s="101"/>
      <c r="AG43" s="8"/>
      <c r="AH43" s="8"/>
      <c r="AI43" s="8"/>
      <c r="AJ43" s="8"/>
    </row>
    <row r="44" spans="1:36" ht="22.5" customHeight="1" thickBot="1" x14ac:dyDescent="0.35">
      <c r="A44" s="274" t="s">
        <v>69</v>
      </c>
      <c r="B44" s="275"/>
      <c r="C44" s="275"/>
      <c r="D44" s="275"/>
      <c r="E44" s="275"/>
      <c r="F44" s="95">
        <f>F41+F43</f>
        <v>26</v>
      </c>
      <c r="G44" s="95">
        <f t="shared" ref="G44:Z44" si="17">G41+G43</f>
        <v>0</v>
      </c>
      <c r="H44" s="95">
        <f t="shared" si="17"/>
        <v>0</v>
      </c>
      <c r="I44" s="96">
        <f t="shared" si="17"/>
        <v>5.2</v>
      </c>
      <c r="J44" s="96">
        <f t="shared" si="17"/>
        <v>0</v>
      </c>
      <c r="K44" s="96">
        <f t="shared" si="17"/>
        <v>0</v>
      </c>
      <c r="L44" s="96">
        <f t="shared" si="17"/>
        <v>52</v>
      </c>
      <c r="M44" s="96">
        <f t="shared" si="17"/>
        <v>0</v>
      </c>
      <c r="N44" s="96">
        <f t="shared" si="17"/>
        <v>0</v>
      </c>
      <c r="O44" s="96">
        <f t="shared" si="17"/>
        <v>0</v>
      </c>
      <c r="P44" s="96">
        <f t="shared" si="17"/>
        <v>0</v>
      </c>
      <c r="Q44" s="96">
        <f t="shared" si="17"/>
        <v>0</v>
      </c>
      <c r="R44" s="96">
        <f t="shared" si="17"/>
        <v>0</v>
      </c>
      <c r="S44" s="96">
        <f t="shared" si="17"/>
        <v>0</v>
      </c>
      <c r="T44" s="95">
        <f t="shared" si="17"/>
        <v>260</v>
      </c>
      <c r="U44" s="95">
        <f t="shared" si="17"/>
        <v>0</v>
      </c>
      <c r="V44" s="95">
        <f t="shared" si="17"/>
        <v>0</v>
      </c>
      <c r="W44" s="95">
        <f t="shared" si="17"/>
        <v>0</v>
      </c>
      <c r="X44" s="95">
        <f t="shared" si="17"/>
        <v>0</v>
      </c>
      <c r="Y44" s="95">
        <f t="shared" si="17"/>
        <v>0</v>
      </c>
      <c r="Z44" s="95">
        <f t="shared" si="17"/>
        <v>0</v>
      </c>
      <c r="AA44" s="58"/>
      <c r="AB44" s="58"/>
      <c r="AC44" s="61"/>
      <c r="AD44" s="61"/>
      <c r="AE44" s="62"/>
      <c r="AF44" s="101"/>
      <c r="AG44" s="8"/>
      <c r="AH44" s="8"/>
      <c r="AI44" s="8"/>
      <c r="AJ44" s="8"/>
    </row>
    <row r="45" spans="1:36" ht="26.25" customHeight="1" thickBot="1" x14ac:dyDescent="0.35">
      <c r="A45" s="276" t="s">
        <v>70</v>
      </c>
      <c r="B45" s="277"/>
      <c r="C45" s="277"/>
      <c r="D45" s="277"/>
      <c r="E45" s="277"/>
      <c r="F45" s="97">
        <f>F44+F38</f>
        <v>52</v>
      </c>
      <c r="G45" s="97">
        <f t="shared" ref="G45:Z45" si="18">G44+G38</f>
        <v>0</v>
      </c>
      <c r="H45" s="97">
        <f t="shared" si="18"/>
        <v>0</v>
      </c>
      <c r="I45" s="98">
        <f t="shared" si="18"/>
        <v>10.4</v>
      </c>
      <c r="J45" s="98">
        <f t="shared" si="18"/>
        <v>0</v>
      </c>
      <c r="K45" s="98">
        <f t="shared" si="18"/>
        <v>0</v>
      </c>
      <c r="L45" s="98">
        <f t="shared" si="18"/>
        <v>104</v>
      </c>
      <c r="M45" s="98">
        <f t="shared" si="18"/>
        <v>0</v>
      </c>
      <c r="N45" s="98">
        <f t="shared" si="18"/>
        <v>0</v>
      </c>
      <c r="O45" s="98">
        <f t="shared" si="18"/>
        <v>0</v>
      </c>
      <c r="P45" s="98">
        <f t="shared" si="18"/>
        <v>0</v>
      </c>
      <c r="Q45" s="98">
        <f t="shared" si="18"/>
        <v>0</v>
      </c>
      <c r="R45" s="98">
        <f t="shared" si="18"/>
        <v>0</v>
      </c>
      <c r="S45" s="98">
        <f t="shared" si="18"/>
        <v>0</v>
      </c>
      <c r="T45" s="97">
        <f t="shared" si="18"/>
        <v>520</v>
      </c>
      <c r="U45" s="97">
        <f t="shared" si="18"/>
        <v>0</v>
      </c>
      <c r="V45" s="97">
        <f t="shared" si="18"/>
        <v>0</v>
      </c>
      <c r="W45" s="97">
        <f t="shared" si="18"/>
        <v>0</v>
      </c>
      <c r="X45" s="97">
        <f t="shared" si="18"/>
        <v>0</v>
      </c>
      <c r="Y45" s="97">
        <f t="shared" si="18"/>
        <v>0</v>
      </c>
      <c r="Z45" s="97">
        <f t="shared" si="18"/>
        <v>0</v>
      </c>
      <c r="AA45" s="86"/>
      <c r="AB45" s="86"/>
      <c r="AC45" s="86"/>
      <c r="AD45" s="86"/>
      <c r="AE45" s="87"/>
      <c r="AF45" s="101"/>
      <c r="AG45" s="8"/>
      <c r="AH45" s="8"/>
      <c r="AI45" s="8"/>
      <c r="AJ45" s="8"/>
    </row>
    <row r="46" spans="1:36" ht="15" customHeight="1" x14ac:dyDescent="0.3">
      <c r="A46" s="263" t="s">
        <v>73</v>
      </c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9"/>
      <c r="AF46" s="8"/>
      <c r="AG46" s="8"/>
      <c r="AH46" s="8"/>
      <c r="AI46" s="8"/>
      <c r="AJ46" s="8"/>
    </row>
    <row r="47" spans="1:36" ht="18.75" customHeight="1" thickBot="1" x14ac:dyDescent="0.3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6"/>
      <c r="AF47" s="8"/>
      <c r="AG47" s="8"/>
      <c r="AH47" s="8"/>
      <c r="AI47" s="8"/>
      <c r="AJ47" s="8"/>
    </row>
    <row r="48" spans="1:36" ht="23.25" customHeight="1" thickBot="1" x14ac:dyDescent="0.35">
      <c r="A48" s="287" t="s">
        <v>62</v>
      </c>
      <c r="B48" s="288"/>
      <c r="C48" s="288"/>
      <c r="D48" s="288"/>
      <c r="E48" s="288"/>
      <c r="F48" s="66">
        <v>1</v>
      </c>
      <c r="G48" s="67"/>
      <c r="H48" s="67"/>
      <c r="I48" s="68">
        <v>0.2</v>
      </c>
      <c r="J48" s="68"/>
      <c r="K48" s="68"/>
      <c r="L48" s="68">
        <v>2.2000000000000002</v>
      </c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>
        <v>8</v>
      </c>
      <c r="Z48" s="67"/>
      <c r="AA48" s="52"/>
      <c r="AB48" s="53"/>
      <c r="AC48" s="54"/>
      <c r="AD48" s="54"/>
      <c r="AE48" s="55"/>
      <c r="AF48" s="8"/>
      <c r="AG48" s="8"/>
      <c r="AH48" s="8"/>
      <c r="AI48" s="8"/>
      <c r="AJ48" s="8"/>
    </row>
    <row r="49" spans="1:36" ht="21.75" customHeight="1" thickBot="1" x14ac:dyDescent="0.35">
      <c r="A49" s="289" t="s">
        <v>63</v>
      </c>
      <c r="B49" s="290"/>
      <c r="C49" s="291"/>
      <c r="D49" s="292" t="s">
        <v>64</v>
      </c>
      <c r="E49" s="293"/>
      <c r="F49" s="56"/>
      <c r="G49" s="57"/>
      <c r="H49" s="57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7"/>
      <c r="U49" s="57"/>
      <c r="V49" s="57"/>
      <c r="W49" s="57"/>
      <c r="X49" s="57"/>
      <c r="Y49" s="57"/>
      <c r="Z49" s="57"/>
      <c r="AA49" s="58"/>
      <c r="AB49" s="60"/>
      <c r="AC49" s="61"/>
      <c r="AD49" s="61"/>
      <c r="AE49" s="62"/>
      <c r="AF49" s="8"/>
      <c r="AG49" s="8"/>
      <c r="AH49" s="8"/>
      <c r="AI49" s="8"/>
      <c r="AJ49" s="8"/>
    </row>
    <row r="50" spans="1:36" ht="33.75" customHeight="1" thickBot="1" x14ac:dyDescent="0.35">
      <c r="A50" s="294"/>
      <c r="B50" s="295"/>
      <c r="C50" s="296"/>
      <c r="D50" s="295"/>
      <c r="E50" s="295"/>
      <c r="F50" s="56">
        <f>ROUND(F48*$D$50,3)</f>
        <v>0</v>
      </c>
      <c r="G50" s="56">
        <f t="shared" ref="G50:Z50" si="19">ROUND(G48*$D$50,3)</f>
        <v>0</v>
      </c>
      <c r="H50" s="56">
        <f t="shared" si="19"/>
        <v>0</v>
      </c>
      <c r="I50" s="105">
        <f t="shared" si="19"/>
        <v>0</v>
      </c>
      <c r="J50" s="105">
        <f t="shared" si="19"/>
        <v>0</v>
      </c>
      <c r="K50" s="105">
        <f t="shared" si="19"/>
        <v>0</v>
      </c>
      <c r="L50" s="105">
        <f t="shared" si="19"/>
        <v>0</v>
      </c>
      <c r="M50" s="105">
        <f t="shared" si="19"/>
        <v>0</v>
      </c>
      <c r="N50" s="105">
        <f t="shared" si="19"/>
        <v>0</v>
      </c>
      <c r="O50" s="105">
        <f t="shared" si="19"/>
        <v>0</v>
      </c>
      <c r="P50" s="105">
        <f t="shared" si="19"/>
        <v>0</v>
      </c>
      <c r="Q50" s="105">
        <f t="shared" si="19"/>
        <v>0</v>
      </c>
      <c r="R50" s="105">
        <f t="shared" si="19"/>
        <v>0</v>
      </c>
      <c r="S50" s="105">
        <f t="shared" si="19"/>
        <v>0</v>
      </c>
      <c r="T50" s="56">
        <f t="shared" si="19"/>
        <v>0</v>
      </c>
      <c r="U50" s="56">
        <f t="shared" si="19"/>
        <v>0</v>
      </c>
      <c r="V50" s="56">
        <f t="shared" si="19"/>
        <v>0</v>
      </c>
      <c r="W50" s="56">
        <f t="shared" si="19"/>
        <v>0</v>
      </c>
      <c r="X50" s="56">
        <f t="shared" si="19"/>
        <v>0</v>
      </c>
      <c r="Y50" s="56">
        <f t="shared" si="19"/>
        <v>0</v>
      </c>
      <c r="Z50" s="56">
        <f t="shared" si="19"/>
        <v>0</v>
      </c>
      <c r="AA50" s="58"/>
      <c r="AB50" s="60"/>
      <c r="AC50" s="61"/>
      <c r="AD50" s="61"/>
      <c r="AE50" s="62" t="s">
        <v>65</v>
      </c>
      <c r="AF50" s="8"/>
      <c r="AG50" s="8"/>
      <c r="AH50" s="8"/>
      <c r="AI50" s="8"/>
      <c r="AJ50" s="8"/>
    </row>
    <row r="51" spans="1:36" ht="22.5" customHeight="1" thickBot="1" x14ac:dyDescent="0.35">
      <c r="A51" s="287" t="s">
        <v>62</v>
      </c>
      <c r="B51" s="288"/>
      <c r="C51" s="288"/>
      <c r="D51" s="288"/>
      <c r="E51" s="288"/>
      <c r="F51" s="66">
        <v>1</v>
      </c>
      <c r="G51" s="67"/>
      <c r="H51" s="67"/>
      <c r="I51" s="68">
        <v>0.2</v>
      </c>
      <c r="J51" s="68"/>
      <c r="K51" s="68"/>
      <c r="L51" s="68">
        <v>2.2000000000000002</v>
      </c>
      <c r="M51" s="68"/>
      <c r="N51" s="68"/>
      <c r="O51" s="68"/>
      <c r="P51" s="68"/>
      <c r="Q51" s="68"/>
      <c r="R51" s="68"/>
      <c r="S51" s="68"/>
      <c r="T51" s="67">
        <v>8</v>
      </c>
      <c r="U51" s="67"/>
      <c r="V51" s="67"/>
      <c r="W51" s="67"/>
      <c r="X51" s="67"/>
      <c r="Y51" s="67"/>
      <c r="Z51" s="67"/>
      <c r="AA51" s="52"/>
      <c r="AB51" s="53"/>
      <c r="AC51" s="54"/>
      <c r="AD51" s="54"/>
      <c r="AE51" s="55"/>
      <c r="AF51" s="8"/>
      <c r="AG51" s="8"/>
      <c r="AH51" s="8"/>
      <c r="AI51" s="8"/>
      <c r="AJ51" s="8"/>
    </row>
    <row r="52" spans="1:36" ht="34.5" customHeight="1" thickBot="1" x14ac:dyDescent="0.35">
      <c r="A52" s="294" t="s">
        <v>74</v>
      </c>
      <c r="B52" s="295"/>
      <c r="C52" s="296"/>
      <c r="D52" s="295">
        <v>38</v>
      </c>
      <c r="E52" s="295"/>
      <c r="F52" s="56">
        <f>ROUND(F51*$D$52,3)</f>
        <v>38</v>
      </c>
      <c r="G52" s="56">
        <f t="shared" ref="G52:Z52" si="20">ROUND(G51*$D$52,3)</f>
        <v>0</v>
      </c>
      <c r="H52" s="56">
        <f t="shared" si="20"/>
        <v>0</v>
      </c>
      <c r="I52" s="105">
        <f t="shared" si="20"/>
        <v>7.6</v>
      </c>
      <c r="J52" s="105">
        <f t="shared" si="20"/>
        <v>0</v>
      </c>
      <c r="K52" s="105">
        <f t="shared" si="20"/>
        <v>0</v>
      </c>
      <c r="L52" s="105">
        <f t="shared" si="20"/>
        <v>83.6</v>
      </c>
      <c r="M52" s="105">
        <f t="shared" si="20"/>
        <v>0</v>
      </c>
      <c r="N52" s="105">
        <f t="shared" si="20"/>
        <v>0</v>
      </c>
      <c r="O52" s="105">
        <f t="shared" si="20"/>
        <v>0</v>
      </c>
      <c r="P52" s="105">
        <f t="shared" si="20"/>
        <v>0</v>
      </c>
      <c r="Q52" s="105">
        <f t="shared" si="20"/>
        <v>0</v>
      </c>
      <c r="R52" s="105">
        <f t="shared" si="20"/>
        <v>0</v>
      </c>
      <c r="S52" s="105">
        <f t="shared" si="20"/>
        <v>0</v>
      </c>
      <c r="T52" s="56">
        <f t="shared" si="20"/>
        <v>304</v>
      </c>
      <c r="U52" s="56">
        <f t="shared" si="20"/>
        <v>0</v>
      </c>
      <c r="V52" s="56">
        <f t="shared" si="20"/>
        <v>0</v>
      </c>
      <c r="W52" s="56">
        <f t="shared" si="20"/>
        <v>0</v>
      </c>
      <c r="X52" s="56">
        <f t="shared" si="20"/>
        <v>0</v>
      </c>
      <c r="Y52" s="56">
        <f t="shared" si="20"/>
        <v>0</v>
      </c>
      <c r="Z52" s="56">
        <f t="shared" si="20"/>
        <v>0</v>
      </c>
      <c r="AA52" s="58"/>
      <c r="AB52" s="60"/>
      <c r="AC52" s="61"/>
      <c r="AD52" s="61"/>
      <c r="AE52" s="62"/>
      <c r="AF52" s="8"/>
      <c r="AG52" s="8"/>
      <c r="AH52" s="8"/>
      <c r="AI52" s="8"/>
      <c r="AJ52" s="8"/>
    </row>
    <row r="53" spans="1:36" ht="24.75" customHeight="1" thickBot="1" x14ac:dyDescent="0.35">
      <c r="A53" s="301" t="s">
        <v>67</v>
      </c>
      <c r="B53" s="302"/>
      <c r="C53" s="302"/>
      <c r="D53" s="302"/>
      <c r="E53" s="302"/>
      <c r="F53" s="106">
        <f>F50+F52</f>
        <v>38</v>
      </c>
      <c r="G53" s="106">
        <f t="shared" ref="G53:Z53" si="21">G50+G52</f>
        <v>0</v>
      </c>
      <c r="H53" s="106">
        <f t="shared" si="21"/>
        <v>0</v>
      </c>
      <c r="I53" s="107">
        <f t="shared" si="21"/>
        <v>7.6</v>
      </c>
      <c r="J53" s="107">
        <f t="shared" si="21"/>
        <v>0</v>
      </c>
      <c r="K53" s="107">
        <f t="shared" si="21"/>
        <v>0</v>
      </c>
      <c r="L53" s="107">
        <f t="shared" si="21"/>
        <v>83.6</v>
      </c>
      <c r="M53" s="107">
        <f t="shared" si="21"/>
        <v>0</v>
      </c>
      <c r="N53" s="107">
        <f t="shared" si="21"/>
        <v>0</v>
      </c>
      <c r="O53" s="107">
        <f t="shared" si="21"/>
        <v>0</v>
      </c>
      <c r="P53" s="107">
        <f t="shared" si="21"/>
        <v>0</v>
      </c>
      <c r="Q53" s="107">
        <f t="shared" si="21"/>
        <v>0</v>
      </c>
      <c r="R53" s="107">
        <f t="shared" si="21"/>
        <v>0</v>
      </c>
      <c r="S53" s="107">
        <f t="shared" si="21"/>
        <v>0</v>
      </c>
      <c r="T53" s="106">
        <f t="shared" si="21"/>
        <v>304</v>
      </c>
      <c r="U53" s="106">
        <f t="shared" si="21"/>
        <v>0</v>
      </c>
      <c r="V53" s="106">
        <f t="shared" si="21"/>
        <v>0</v>
      </c>
      <c r="W53" s="106">
        <f t="shared" si="21"/>
        <v>0</v>
      </c>
      <c r="X53" s="106">
        <f t="shared" si="21"/>
        <v>0</v>
      </c>
      <c r="Y53" s="106">
        <f t="shared" si="21"/>
        <v>0</v>
      </c>
      <c r="Z53" s="106">
        <f t="shared" si="21"/>
        <v>0</v>
      </c>
      <c r="AA53" s="58"/>
      <c r="AB53" s="60"/>
      <c r="AC53" s="61"/>
      <c r="AD53" s="61"/>
      <c r="AE53" s="62"/>
      <c r="AF53" s="8"/>
      <c r="AG53" s="8"/>
      <c r="AH53" s="8"/>
      <c r="AI53" s="8"/>
      <c r="AJ53" s="8"/>
    </row>
    <row r="54" spans="1:36" ht="20.25" customHeight="1" thickBot="1" x14ac:dyDescent="0.35">
      <c r="A54" s="287" t="s">
        <v>62</v>
      </c>
      <c r="B54" s="288"/>
      <c r="C54" s="288"/>
      <c r="D54" s="288"/>
      <c r="E54" s="303"/>
      <c r="F54" s="66">
        <v>1</v>
      </c>
      <c r="G54" s="67"/>
      <c r="H54" s="67"/>
      <c r="I54" s="68">
        <v>0.2</v>
      </c>
      <c r="J54" s="68"/>
      <c r="K54" s="68"/>
      <c r="L54" s="68">
        <v>2.2000000000000002</v>
      </c>
      <c r="M54" s="68"/>
      <c r="N54" s="68"/>
      <c r="O54" s="68"/>
      <c r="P54" s="68"/>
      <c r="Q54" s="68"/>
      <c r="R54" s="68"/>
      <c r="S54" s="68"/>
      <c r="T54" s="67">
        <v>8</v>
      </c>
      <c r="U54" s="67"/>
      <c r="V54" s="67"/>
      <c r="W54" s="67"/>
      <c r="X54" s="67"/>
      <c r="Y54" s="67"/>
      <c r="Z54" s="67"/>
      <c r="AA54" s="58"/>
      <c r="AB54" s="60"/>
      <c r="AC54" s="61"/>
      <c r="AD54" s="61"/>
      <c r="AE54" s="62"/>
      <c r="AF54" s="8"/>
      <c r="AG54" s="8"/>
      <c r="AH54" s="8"/>
      <c r="AI54" s="8"/>
      <c r="AJ54" s="8"/>
    </row>
    <row r="55" spans="1:36" ht="15.75" customHeight="1" thickBot="1" x14ac:dyDescent="0.35">
      <c r="A55" s="289" t="s">
        <v>63</v>
      </c>
      <c r="B55" s="290"/>
      <c r="C55" s="291"/>
      <c r="D55" s="292" t="s">
        <v>68</v>
      </c>
      <c r="E55" s="293"/>
      <c r="F55" s="81"/>
      <c r="G55" s="82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2"/>
      <c r="U55" s="82"/>
      <c r="V55" s="82"/>
      <c r="W55" s="82"/>
      <c r="X55" s="82"/>
      <c r="Y55" s="82"/>
      <c r="Z55" s="82"/>
      <c r="AA55" s="83"/>
      <c r="AB55" s="85"/>
      <c r="AC55" s="86"/>
      <c r="AD55" s="61"/>
      <c r="AE55" s="62"/>
      <c r="AF55" s="8"/>
      <c r="AG55" s="8"/>
      <c r="AH55" s="8"/>
      <c r="AI55" s="8"/>
      <c r="AJ55" s="8"/>
    </row>
    <row r="56" spans="1:36" ht="32.25" customHeight="1" thickBot="1" x14ac:dyDescent="0.35">
      <c r="A56" s="294" t="s">
        <v>74</v>
      </c>
      <c r="B56" s="295"/>
      <c r="C56" s="296"/>
      <c r="D56" s="294">
        <v>38</v>
      </c>
      <c r="E56" s="295"/>
      <c r="F56" s="108">
        <f>ROUND(F54*$D$56,3)</f>
        <v>38</v>
      </c>
      <c r="G56" s="108">
        <f t="shared" ref="G56:Z56" si="22">ROUND(G54*$D$56,3)</f>
        <v>0</v>
      </c>
      <c r="H56" s="108">
        <f t="shared" si="22"/>
        <v>0</v>
      </c>
      <c r="I56" s="109">
        <f t="shared" si="22"/>
        <v>7.6</v>
      </c>
      <c r="J56" s="109">
        <f t="shared" si="22"/>
        <v>0</v>
      </c>
      <c r="K56" s="109">
        <f t="shared" si="22"/>
        <v>0</v>
      </c>
      <c r="L56" s="109">
        <f t="shared" si="22"/>
        <v>83.6</v>
      </c>
      <c r="M56" s="109">
        <f>ROUND(M54*$D$56,3)</f>
        <v>0</v>
      </c>
      <c r="N56" s="109">
        <f t="shared" si="22"/>
        <v>0</v>
      </c>
      <c r="O56" s="109">
        <f t="shared" si="22"/>
        <v>0</v>
      </c>
      <c r="P56" s="109">
        <f t="shared" si="22"/>
        <v>0</v>
      </c>
      <c r="Q56" s="109">
        <f t="shared" si="22"/>
        <v>0</v>
      </c>
      <c r="R56" s="109">
        <f t="shared" si="22"/>
        <v>0</v>
      </c>
      <c r="S56" s="109">
        <f t="shared" si="22"/>
        <v>0</v>
      </c>
      <c r="T56" s="108">
        <f t="shared" si="22"/>
        <v>304</v>
      </c>
      <c r="U56" s="108">
        <f t="shared" si="22"/>
        <v>0</v>
      </c>
      <c r="V56" s="108">
        <f t="shared" si="22"/>
        <v>0</v>
      </c>
      <c r="W56" s="108">
        <f t="shared" si="22"/>
        <v>0</v>
      </c>
      <c r="X56" s="108">
        <f t="shared" si="22"/>
        <v>0</v>
      </c>
      <c r="Y56" s="108">
        <f t="shared" si="22"/>
        <v>0</v>
      </c>
      <c r="Z56" s="108">
        <f t="shared" si="22"/>
        <v>0</v>
      </c>
      <c r="AA56" s="91"/>
      <c r="AB56" s="92"/>
      <c r="AC56" s="93"/>
      <c r="AD56" s="61"/>
      <c r="AE56" s="62"/>
      <c r="AF56" s="8"/>
      <c r="AG56" s="8"/>
      <c r="AH56" s="8"/>
      <c r="AI56" s="8"/>
      <c r="AJ56" s="8"/>
    </row>
    <row r="57" spans="1:36" ht="20.25" customHeight="1" thickBot="1" x14ac:dyDescent="0.35">
      <c r="A57" s="287" t="s">
        <v>62</v>
      </c>
      <c r="B57" s="288"/>
      <c r="C57" s="288"/>
      <c r="D57" s="288"/>
      <c r="E57" s="288"/>
      <c r="F57" s="66"/>
      <c r="G57" s="67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7"/>
      <c r="U57" s="110"/>
      <c r="V57" s="74"/>
      <c r="W57" s="74"/>
      <c r="X57" s="74"/>
      <c r="Y57" s="74"/>
      <c r="Z57" s="74"/>
      <c r="AA57" s="58"/>
      <c r="AB57" s="60"/>
      <c r="AC57" s="61"/>
      <c r="AD57" s="61"/>
      <c r="AE57" s="62"/>
      <c r="AF57" s="8"/>
      <c r="AG57" s="8"/>
      <c r="AH57" s="8"/>
      <c r="AI57" s="8"/>
      <c r="AJ57" s="8"/>
    </row>
    <row r="58" spans="1:36" ht="22.5" customHeight="1" thickBot="1" x14ac:dyDescent="0.35">
      <c r="A58" s="297"/>
      <c r="B58" s="298"/>
      <c r="C58" s="299"/>
      <c r="D58" s="300"/>
      <c r="E58" s="300"/>
      <c r="F58" s="108">
        <f>ROUND(F57*$D$58,3)</f>
        <v>0</v>
      </c>
      <c r="G58" s="108">
        <f t="shared" ref="G58:Z58" si="23">ROUND(G57*$D$58,3)</f>
        <v>0</v>
      </c>
      <c r="H58" s="108">
        <f t="shared" si="23"/>
        <v>0</v>
      </c>
      <c r="I58" s="109">
        <f t="shared" si="23"/>
        <v>0</v>
      </c>
      <c r="J58" s="109">
        <f t="shared" si="23"/>
        <v>0</v>
      </c>
      <c r="K58" s="109">
        <f t="shared" si="23"/>
        <v>0</v>
      </c>
      <c r="L58" s="109">
        <f t="shared" si="23"/>
        <v>0</v>
      </c>
      <c r="M58" s="109">
        <f t="shared" si="23"/>
        <v>0</v>
      </c>
      <c r="N58" s="109">
        <f t="shared" si="23"/>
        <v>0</v>
      </c>
      <c r="O58" s="109">
        <f t="shared" si="23"/>
        <v>0</v>
      </c>
      <c r="P58" s="109">
        <f t="shared" si="23"/>
        <v>0</v>
      </c>
      <c r="Q58" s="109">
        <f t="shared" si="23"/>
        <v>0</v>
      </c>
      <c r="R58" s="109">
        <f t="shared" si="23"/>
        <v>0</v>
      </c>
      <c r="S58" s="109">
        <f t="shared" si="23"/>
        <v>0</v>
      </c>
      <c r="T58" s="108">
        <f t="shared" si="23"/>
        <v>0</v>
      </c>
      <c r="U58" s="108"/>
      <c r="V58" s="108">
        <f t="shared" si="23"/>
        <v>0</v>
      </c>
      <c r="W58" s="108">
        <f t="shared" si="23"/>
        <v>0</v>
      </c>
      <c r="X58" s="108">
        <f t="shared" si="23"/>
        <v>0</v>
      </c>
      <c r="Y58" s="108"/>
      <c r="Z58" s="108">
        <f t="shared" si="23"/>
        <v>0</v>
      </c>
      <c r="AA58" s="58"/>
      <c r="AB58" s="60"/>
      <c r="AC58" s="61"/>
      <c r="AD58" s="61"/>
      <c r="AE58" s="62"/>
      <c r="AF58" s="8"/>
      <c r="AG58" s="8"/>
      <c r="AH58" s="8"/>
      <c r="AI58" s="8"/>
      <c r="AJ58" s="8"/>
    </row>
    <row r="59" spans="1:36" ht="25.5" customHeight="1" thickBot="1" x14ac:dyDescent="0.35">
      <c r="A59" s="301" t="s">
        <v>69</v>
      </c>
      <c r="B59" s="302"/>
      <c r="C59" s="302"/>
      <c r="D59" s="302"/>
      <c r="E59" s="302"/>
      <c r="F59" s="106">
        <f>F56+F58</f>
        <v>38</v>
      </c>
      <c r="G59" s="106">
        <f t="shared" ref="G59:Z59" si="24">G56+G58</f>
        <v>0</v>
      </c>
      <c r="H59" s="106">
        <f t="shared" si="24"/>
        <v>0</v>
      </c>
      <c r="I59" s="111">
        <f t="shared" si="24"/>
        <v>7.6</v>
      </c>
      <c r="J59" s="111">
        <f t="shared" si="24"/>
        <v>0</v>
      </c>
      <c r="K59" s="111">
        <f t="shared" si="24"/>
        <v>0</v>
      </c>
      <c r="L59" s="111">
        <f t="shared" si="24"/>
        <v>83.6</v>
      </c>
      <c r="M59" s="111">
        <f t="shared" si="24"/>
        <v>0</v>
      </c>
      <c r="N59" s="111">
        <f t="shared" si="24"/>
        <v>0</v>
      </c>
      <c r="O59" s="111">
        <f t="shared" si="24"/>
        <v>0</v>
      </c>
      <c r="P59" s="111">
        <f t="shared" si="24"/>
        <v>0</v>
      </c>
      <c r="Q59" s="111">
        <f t="shared" si="24"/>
        <v>0</v>
      </c>
      <c r="R59" s="111">
        <f t="shared" si="24"/>
        <v>0</v>
      </c>
      <c r="S59" s="111">
        <f t="shared" si="24"/>
        <v>0</v>
      </c>
      <c r="T59" s="106">
        <f t="shared" si="24"/>
        <v>304</v>
      </c>
      <c r="U59" s="106">
        <f t="shared" si="24"/>
        <v>0</v>
      </c>
      <c r="V59" s="106">
        <f t="shared" si="24"/>
        <v>0</v>
      </c>
      <c r="W59" s="106">
        <f t="shared" si="24"/>
        <v>0</v>
      </c>
      <c r="X59" s="106">
        <f t="shared" si="24"/>
        <v>0</v>
      </c>
      <c r="Y59" s="106">
        <f t="shared" si="24"/>
        <v>0</v>
      </c>
      <c r="Z59" s="106">
        <f t="shared" si="24"/>
        <v>0</v>
      </c>
      <c r="AA59" s="58"/>
      <c r="AB59" s="58"/>
      <c r="AC59" s="61"/>
      <c r="AD59" s="61"/>
      <c r="AE59" s="62"/>
      <c r="AF59" s="8"/>
      <c r="AG59" s="8"/>
      <c r="AH59" s="8"/>
      <c r="AI59" s="8"/>
      <c r="AJ59" s="8"/>
    </row>
    <row r="60" spans="1:36" ht="28.5" customHeight="1" thickBot="1" x14ac:dyDescent="0.35">
      <c r="A60" s="308" t="s">
        <v>70</v>
      </c>
      <c r="B60" s="309"/>
      <c r="C60" s="309"/>
      <c r="D60" s="309"/>
      <c r="E60" s="309"/>
      <c r="F60" s="112">
        <f>F59+F53</f>
        <v>76</v>
      </c>
      <c r="G60" s="112">
        <f t="shared" ref="G60:Z60" si="25">G59+G53</f>
        <v>0</v>
      </c>
      <c r="H60" s="112">
        <f t="shared" si="25"/>
        <v>0</v>
      </c>
      <c r="I60" s="113">
        <f t="shared" si="25"/>
        <v>15.2</v>
      </c>
      <c r="J60" s="113">
        <f t="shared" si="25"/>
        <v>0</v>
      </c>
      <c r="K60" s="113">
        <f t="shared" si="25"/>
        <v>0</v>
      </c>
      <c r="L60" s="113">
        <f t="shared" si="25"/>
        <v>167.2</v>
      </c>
      <c r="M60" s="113">
        <f t="shared" si="25"/>
        <v>0</v>
      </c>
      <c r="N60" s="113">
        <f t="shared" si="25"/>
        <v>0</v>
      </c>
      <c r="O60" s="113">
        <f t="shared" si="25"/>
        <v>0</v>
      </c>
      <c r="P60" s="113">
        <f t="shared" si="25"/>
        <v>0</v>
      </c>
      <c r="Q60" s="113">
        <f t="shared" si="25"/>
        <v>0</v>
      </c>
      <c r="R60" s="113">
        <f t="shared" si="25"/>
        <v>0</v>
      </c>
      <c r="S60" s="113">
        <f t="shared" si="25"/>
        <v>0</v>
      </c>
      <c r="T60" s="112">
        <f t="shared" si="25"/>
        <v>608</v>
      </c>
      <c r="U60" s="112">
        <f t="shared" si="25"/>
        <v>0</v>
      </c>
      <c r="V60" s="112">
        <f t="shared" si="25"/>
        <v>0</v>
      </c>
      <c r="W60" s="112">
        <f t="shared" si="25"/>
        <v>0</v>
      </c>
      <c r="X60" s="112">
        <f t="shared" si="25"/>
        <v>0</v>
      </c>
      <c r="Y60" s="112">
        <f t="shared" si="25"/>
        <v>0</v>
      </c>
      <c r="Z60" s="112">
        <f t="shared" si="25"/>
        <v>0</v>
      </c>
      <c r="AA60" s="86"/>
      <c r="AB60" s="86"/>
      <c r="AC60" s="86"/>
      <c r="AD60" s="86"/>
      <c r="AE60" s="87"/>
      <c r="AF60" s="8"/>
      <c r="AG60" s="8"/>
      <c r="AH60" s="8"/>
      <c r="AI60" s="8"/>
      <c r="AJ60" s="8"/>
    </row>
    <row r="61" spans="1:36" ht="15" customHeight="1" x14ac:dyDescent="0.3">
      <c r="A61" s="310" t="s">
        <v>75</v>
      </c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8"/>
      <c r="AG61" s="8"/>
      <c r="AH61" s="8"/>
      <c r="AI61" s="8"/>
      <c r="AJ61" s="8"/>
    </row>
    <row r="62" spans="1:36" ht="15" customHeight="1" thickBot="1" x14ac:dyDescent="0.35">
      <c r="A62" s="313"/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5"/>
    </row>
    <row r="63" spans="1:36" ht="30" customHeight="1" thickBot="1" x14ac:dyDescent="0.35">
      <c r="A63" s="251" t="s">
        <v>62</v>
      </c>
      <c r="B63" s="252"/>
      <c r="C63" s="252"/>
      <c r="D63" s="252"/>
      <c r="E63" s="252"/>
      <c r="F63" s="114">
        <v>1</v>
      </c>
      <c r="G63" s="115"/>
      <c r="H63" s="115"/>
      <c r="I63" s="116">
        <v>8.1000000000000003E-2</v>
      </c>
      <c r="J63" s="116"/>
      <c r="K63" s="116"/>
      <c r="L63" s="116"/>
      <c r="M63" s="116"/>
      <c r="N63" s="116"/>
      <c r="O63" s="116"/>
      <c r="P63" s="116">
        <v>5.1999999999999998E-2</v>
      </c>
      <c r="Q63" s="116"/>
      <c r="R63" s="116"/>
      <c r="S63" s="116"/>
      <c r="T63" s="116"/>
      <c r="U63" s="116"/>
      <c r="V63" s="116"/>
      <c r="W63" s="116"/>
      <c r="X63" s="116"/>
      <c r="Y63" s="116"/>
      <c r="Z63" s="116">
        <v>20</v>
      </c>
      <c r="AA63" s="117"/>
      <c r="AB63" s="118"/>
      <c r="AC63" s="119"/>
      <c r="AD63" s="119"/>
      <c r="AE63" s="120"/>
    </row>
    <row r="64" spans="1:36" ht="15" customHeight="1" thickBot="1" x14ac:dyDescent="0.35">
      <c r="A64" s="243" t="s">
        <v>63</v>
      </c>
      <c r="B64" s="244"/>
      <c r="C64" s="245"/>
      <c r="D64" s="246" t="s">
        <v>64</v>
      </c>
      <c r="E64" s="307"/>
      <c r="F64" s="121"/>
      <c r="G64" s="122"/>
      <c r="H64" s="122"/>
      <c r="I64" s="123"/>
      <c r="J64" s="123"/>
      <c r="K64" s="123"/>
      <c r="L64" s="123"/>
      <c r="M64" s="123"/>
      <c r="N64" s="123"/>
      <c r="O64" s="123"/>
      <c r="P64" s="123"/>
      <c r="Q64" s="123"/>
      <c r="R64" s="124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5"/>
      <c r="AD64" s="125"/>
      <c r="AE64" s="126"/>
    </row>
    <row r="65" spans="1:31" ht="32.25" customHeight="1" thickBot="1" x14ac:dyDescent="0.35">
      <c r="A65" s="294" t="s">
        <v>76</v>
      </c>
      <c r="B65" s="295"/>
      <c r="C65" s="296"/>
      <c r="D65" s="248"/>
      <c r="E65" s="249"/>
      <c r="F65" s="127">
        <f>ROUND(F63*$D$65,3)</f>
        <v>0</v>
      </c>
      <c r="G65" s="127">
        <f t="shared" ref="G65:Z65" si="26">ROUND(G63*$D$65,3)</f>
        <v>0</v>
      </c>
      <c r="H65" s="127"/>
      <c r="I65" s="128">
        <f t="shared" si="26"/>
        <v>0</v>
      </c>
      <c r="J65" s="128">
        <f t="shared" si="26"/>
        <v>0</v>
      </c>
      <c r="K65" s="128">
        <f t="shared" si="26"/>
        <v>0</v>
      </c>
      <c r="L65" s="128">
        <f t="shared" si="26"/>
        <v>0</v>
      </c>
      <c r="M65" s="128">
        <f t="shared" si="26"/>
        <v>0</v>
      </c>
      <c r="N65" s="128">
        <f>ROUND(N63*110*$D$65,3)</f>
        <v>0</v>
      </c>
      <c r="O65" s="128">
        <f>ROUND(O63*90*$D$65,3)</f>
        <v>0</v>
      </c>
      <c r="P65" s="128">
        <f>ROUND(P63*64*$D$65,3)</f>
        <v>0</v>
      </c>
      <c r="Q65" s="128">
        <f>ROUND(Q63*64*$D$65,3)</f>
        <v>0</v>
      </c>
      <c r="R65" s="128">
        <f>ROUND(R63*49*$D$65,3)</f>
        <v>0</v>
      </c>
      <c r="S65" s="128">
        <f>ROUND(S63*64*$D$65,3)</f>
        <v>0</v>
      </c>
      <c r="T65" s="127">
        <f t="shared" si="26"/>
        <v>0</v>
      </c>
      <c r="U65" s="127">
        <f t="shared" si="26"/>
        <v>0</v>
      </c>
      <c r="V65" s="127">
        <f t="shared" si="26"/>
        <v>0</v>
      </c>
      <c r="W65" s="127">
        <f t="shared" si="26"/>
        <v>0</v>
      </c>
      <c r="X65" s="127">
        <f t="shared" si="26"/>
        <v>0</v>
      </c>
      <c r="Y65" s="127"/>
      <c r="Z65" s="127">
        <f t="shared" si="26"/>
        <v>0</v>
      </c>
      <c r="AA65" s="91"/>
      <c r="AB65" s="92"/>
      <c r="AC65" s="93"/>
      <c r="AD65" s="93"/>
      <c r="AE65" s="94" t="s">
        <v>65</v>
      </c>
    </row>
    <row r="66" spans="1:31" ht="25.5" customHeight="1" thickBot="1" x14ac:dyDescent="0.35">
      <c r="A66" s="251" t="s">
        <v>62</v>
      </c>
      <c r="B66" s="252"/>
      <c r="C66" s="252"/>
      <c r="D66" s="252"/>
      <c r="E66" s="252"/>
      <c r="F66" s="114">
        <v>1</v>
      </c>
      <c r="G66" s="115"/>
      <c r="H66" s="115"/>
      <c r="I66" s="116">
        <v>8.1000000000000003E-2</v>
      </c>
      <c r="J66" s="116"/>
      <c r="K66" s="116"/>
      <c r="L66" s="116"/>
      <c r="M66" s="116"/>
      <c r="N66" s="116"/>
      <c r="O66" s="116"/>
      <c r="P66" s="116">
        <v>5.1999999999999998E-2</v>
      </c>
      <c r="Q66" s="116"/>
      <c r="R66" s="116">
        <v>0</v>
      </c>
      <c r="S66" s="116"/>
      <c r="T66" s="115"/>
      <c r="U66" s="115"/>
      <c r="V66" s="115"/>
      <c r="W66" s="115"/>
      <c r="X66" s="115"/>
      <c r="Y66" s="115"/>
      <c r="Z66" s="115"/>
      <c r="AA66" s="117"/>
      <c r="AB66" s="118"/>
      <c r="AC66" s="119"/>
      <c r="AD66" s="119"/>
      <c r="AE66" s="120"/>
    </row>
    <row r="67" spans="1:31" ht="22.5" customHeight="1" thickBot="1" x14ac:dyDescent="0.35">
      <c r="A67" s="304"/>
      <c r="B67" s="305"/>
      <c r="C67" s="306"/>
      <c r="D67" s="249"/>
      <c r="E67" s="249"/>
      <c r="F67" s="127">
        <f>ROUND(F66*$D$67,3)</f>
        <v>0</v>
      </c>
      <c r="G67" s="127">
        <f t="shared" ref="G67:Z67" si="27">ROUND(G66*$D$67,3)</f>
        <v>0</v>
      </c>
      <c r="H67" s="127"/>
      <c r="I67" s="128">
        <f t="shared" si="27"/>
        <v>0</v>
      </c>
      <c r="J67" s="128">
        <f>ROUND(J66*$D$67,3)</f>
        <v>0</v>
      </c>
      <c r="K67" s="127">
        <f t="shared" si="27"/>
        <v>0</v>
      </c>
      <c r="L67" s="127">
        <f t="shared" si="27"/>
        <v>0</v>
      </c>
      <c r="M67" s="128">
        <f>ROUND(M66*90*$D$67,3)</f>
        <v>0</v>
      </c>
      <c r="N67" s="127">
        <f t="shared" si="27"/>
        <v>0</v>
      </c>
      <c r="O67" s="128">
        <f>ROUND(O66*64*$D$67,3)</f>
        <v>0</v>
      </c>
      <c r="P67" s="128">
        <f>ROUND(P66*90*$D$67,3)</f>
        <v>0</v>
      </c>
      <c r="Q67" s="128">
        <f>ROUND(Q66*64*$D$67,3)</f>
        <v>0</v>
      </c>
      <c r="R67" s="129">
        <f>ROUND(R66*90*$D$67,3)</f>
        <v>0</v>
      </c>
      <c r="S67" s="127">
        <f t="shared" si="27"/>
        <v>0</v>
      </c>
      <c r="T67" s="127">
        <f t="shared" si="27"/>
        <v>0</v>
      </c>
      <c r="U67" s="127">
        <f t="shared" si="27"/>
        <v>0</v>
      </c>
      <c r="V67" s="127">
        <f t="shared" si="27"/>
        <v>0</v>
      </c>
      <c r="W67" s="127">
        <f t="shared" si="27"/>
        <v>0</v>
      </c>
      <c r="X67" s="127">
        <f t="shared" si="27"/>
        <v>0</v>
      </c>
      <c r="Y67" s="127"/>
      <c r="Z67" s="127">
        <f t="shared" si="27"/>
        <v>0</v>
      </c>
      <c r="AA67" s="58"/>
      <c r="AB67" s="60"/>
      <c r="AC67" s="61"/>
      <c r="AD67" s="61"/>
      <c r="AE67" s="62"/>
    </row>
    <row r="68" spans="1:31" ht="24.75" customHeight="1" thickBot="1" x14ac:dyDescent="0.35">
      <c r="A68" s="274" t="s">
        <v>67</v>
      </c>
      <c r="B68" s="275"/>
      <c r="C68" s="275"/>
      <c r="D68" s="275"/>
      <c r="E68" s="275"/>
      <c r="F68" s="130">
        <f>F65+F67</f>
        <v>0</v>
      </c>
      <c r="G68" s="131">
        <f t="shared" ref="G68:Z68" si="28">G65+G67</f>
        <v>0</v>
      </c>
      <c r="H68" s="131">
        <f t="shared" si="28"/>
        <v>0</v>
      </c>
      <c r="I68" s="131">
        <f t="shared" si="28"/>
        <v>0</v>
      </c>
      <c r="J68" s="131">
        <f t="shared" si="28"/>
        <v>0</v>
      </c>
      <c r="K68" s="131">
        <f t="shared" si="28"/>
        <v>0</v>
      </c>
      <c r="L68" s="131">
        <f t="shared" si="28"/>
        <v>0</v>
      </c>
      <c r="M68" s="131">
        <f t="shared" si="28"/>
        <v>0</v>
      </c>
      <c r="N68" s="131">
        <f t="shared" si="28"/>
        <v>0</v>
      </c>
      <c r="O68" s="131">
        <f t="shared" si="28"/>
        <v>0</v>
      </c>
      <c r="P68" s="131">
        <f t="shared" si="28"/>
        <v>0</v>
      </c>
      <c r="Q68" s="131">
        <f t="shared" si="28"/>
        <v>0</v>
      </c>
      <c r="R68" s="131">
        <f t="shared" si="28"/>
        <v>0</v>
      </c>
      <c r="S68" s="131">
        <f t="shared" si="28"/>
        <v>0</v>
      </c>
      <c r="T68" s="130">
        <f t="shared" si="28"/>
        <v>0</v>
      </c>
      <c r="U68" s="130">
        <f t="shared" si="28"/>
        <v>0</v>
      </c>
      <c r="V68" s="130">
        <f t="shared" si="28"/>
        <v>0</v>
      </c>
      <c r="W68" s="130">
        <f t="shared" si="28"/>
        <v>0</v>
      </c>
      <c r="X68" s="130">
        <f t="shared" si="28"/>
        <v>0</v>
      </c>
      <c r="Y68" s="130">
        <f t="shared" si="28"/>
        <v>0</v>
      </c>
      <c r="Z68" s="130">
        <f t="shared" si="28"/>
        <v>0</v>
      </c>
      <c r="AA68" s="83">
        <v>12.5</v>
      </c>
      <c r="AB68" s="85">
        <v>7</v>
      </c>
      <c r="AC68" s="86">
        <v>64</v>
      </c>
      <c r="AD68" s="86"/>
      <c r="AE68" s="87"/>
    </row>
    <row r="69" spans="1:31" ht="29.25" customHeight="1" thickBot="1" x14ac:dyDescent="0.35">
      <c r="A69" s="243" t="s">
        <v>62</v>
      </c>
      <c r="B69" s="244"/>
      <c r="C69" s="244"/>
      <c r="D69" s="244"/>
      <c r="E69" s="244"/>
      <c r="F69" s="132">
        <v>1</v>
      </c>
      <c r="G69" s="132"/>
      <c r="H69" s="132"/>
      <c r="I69" s="116">
        <v>8.1000000000000003E-2</v>
      </c>
      <c r="J69" s="133"/>
      <c r="K69" s="133"/>
      <c r="L69" s="133"/>
      <c r="M69" s="133"/>
      <c r="N69" s="133"/>
      <c r="O69" s="133"/>
      <c r="P69" s="133">
        <v>5.1999999999999998E-2</v>
      </c>
      <c r="Q69" s="133"/>
      <c r="R69" s="133"/>
      <c r="S69" s="133"/>
      <c r="T69" s="134"/>
      <c r="U69" s="134"/>
      <c r="V69" s="134"/>
      <c r="W69" s="134"/>
      <c r="X69" s="134"/>
      <c r="Y69" s="134"/>
      <c r="Z69" s="134">
        <v>22</v>
      </c>
      <c r="AA69" s="135"/>
      <c r="AB69" s="136"/>
      <c r="AC69" s="137"/>
      <c r="AD69" s="137"/>
      <c r="AE69" s="138"/>
    </row>
    <row r="70" spans="1:31" ht="34.5" customHeight="1" thickBot="1" x14ac:dyDescent="0.35">
      <c r="A70" s="243" t="s">
        <v>63</v>
      </c>
      <c r="B70" s="244"/>
      <c r="C70" s="245"/>
      <c r="D70" s="246" t="s">
        <v>68</v>
      </c>
      <c r="E70" s="307"/>
      <c r="F70" s="121"/>
      <c r="G70" s="139"/>
      <c r="H70" s="139"/>
      <c r="I70" s="140"/>
      <c r="J70" s="140"/>
      <c r="K70" s="140"/>
      <c r="L70" s="140"/>
      <c r="M70" s="140"/>
      <c r="N70" s="140"/>
      <c r="O70" s="140"/>
      <c r="P70" s="140"/>
      <c r="Q70" s="140"/>
      <c r="R70" s="124"/>
      <c r="S70" s="140"/>
      <c r="T70" s="139"/>
      <c r="U70" s="139"/>
      <c r="V70" s="139"/>
      <c r="W70" s="122"/>
      <c r="X70" s="122"/>
      <c r="Y70" s="122"/>
      <c r="Z70" s="122"/>
      <c r="AA70" s="123"/>
      <c r="AB70" s="123"/>
      <c r="AC70" s="125"/>
      <c r="AD70" s="125"/>
      <c r="AE70" s="126"/>
    </row>
    <row r="71" spans="1:31" ht="34.5" customHeight="1" thickBot="1" x14ac:dyDescent="0.35">
      <c r="A71" s="304" t="s">
        <v>77</v>
      </c>
      <c r="B71" s="305"/>
      <c r="C71" s="306"/>
      <c r="D71" s="248"/>
      <c r="E71" s="249"/>
      <c r="F71" s="127">
        <f>ROUND(F69*$D$71,3)</f>
        <v>0</v>
      </c>
      <c r="G71" s="127">
        <f t="shared" ref="G71:Z71" si="29">ROUND(G69*$D$71,3)</f>
        <v>0</v>
      </c>
      <c r="H71" s="127"/>
      <c r="I71" s="128">
        <f t="shared" si="29"/>
        <v>0</v>
      </c>
      <c r="J71" s="128">
        <f t="shared" si="29"/>
        <v>0</v>
      </c>
      <c r="K71" s="128">
        <f t="shared" si="29"/>
        <v>0</v>
      </c>
      <c r="L71" s="128">
        <f t="shared" si="29"/>
        <v>0</v>
      </c>
      <c r="M71" s="128">
        <f t="shared" si="29"/>
        <v>0</v>
      </c>
      <c r="N71" s="128">
        <f>ROUND(N69*90*$D$71,3)</f>
        <v>0</v>
      </c>
      <c r="O71" s="128">
        <f>ROUND(O69*90*$D$71,3)</f>
        <v>0</v>
      </c>
      <c r="P71" s="128">
        <f>ROUND(P69*90*$D$71,3)</f>
        <v>0</v>
      </c>
      <c r="Q71" s="128">
        <f>ROUND(Q69*64*$D$71,3)</f>
        <v>0</v>
      </c>
      <c r="R71" s="128">
        <f>ROUND(R69*96*$D$71,3)</f>
        <v>0</v>
      </c>
      <c r="S71" s="128">
        <f>ROUND(S69*96*$D$71,3)</f>
        <v>0</v>
      </c>
      <c r="T71" s="127">
        <f t="shared" si="29"/>
        <v>0</v>
      </c>
      <c r="U71" s="127">
        <f t="shared" si="29"/>
        <v>0</v>
      </c>
      <c r="V71" s="127">
        <f t="shared" si="29"/>
        <v>0</v>
      </c>
      <c r="W71" s="127">
        <f t="shared" si="29"/>
        <v>0</v>
      </c>
      <c r="X71" s="127">
        <f t="shared" si="29"/>
        <v>0</v>
      </c>
      <c r="Y71" s="127"/>
      <c r="Z71" s="127">
        <f t="shared" si="29"/>
        <v>0</v>
      </c>
      <c r="AA71" s="91"/>
      <c r="AB71" s="92"/>
      <c r="AC71" s="93"/>
      <c r="AD71" s="93"/>
      <c r="AE71" s="94"/>
    </row>
    <row r="72" spans="1:31" ht="29.25" customHeight="1" thickBot="1" x14ac:dyDescent="0.35">
      <c r="A72" s="243" t="s">
        <v>62</v>
      </c>
      <c r="B72" s="244"/>
      <c r="C72" s="244"/>
      <c r="D72" s="244"/>
      <c r="E72" s="244"/>
      <c r="F72" s="132">
        <v>1</v>
      </c>
      <c r="G72" s="132"/>
      <c r="H72" s="132"/>
      <c r="I72" s="116">
        <v>8.1000000000000003E-2</v>
      </c>
      <c r="J72" s="133"/>
      <c r="K72" s="133"/>
      <c r="L72" s="133"/>
      <c r="M72" s="133"/>
      <c r="N72" s="133"/>
      <c r="O72" s="133"/>
      <c r="P72" s="133">
        <v>5.1999999999999998E-2</v>
      </c>
      <c r="Q72" s="133"/>
      <c r="R72" s="133"/>
      <c r="S72" s="133"/>
      <c r="T72" s="134"/>
      <c r="U72" s="134"/>
      <c r="V72" s="134"/>
      <c r="W72" s="134"/>
      <c r="X72" s="134"/>
      <c r="Y72" s="134"/>
      <c r="Z72" s="134"/>
      <c r="AA72" s="135"/>
      <c r="AB72" s="136"/>
      <c r="AC72" s="137"/>
      <c r="AD72" s="137"/>
      <c r="AE72" s="138"/>
    </row>
    <row r="73" spans="1:31" ht="30" customHeight="1" thickBot="1" x14ac:dyDescent="0.35">
      <c r="A73" s="294"/>
      <c r="B73" s="295"/>
      <c r="C73" s="296"/>
      <c r="D73" s="248"/>
      <c r="E73" s="249"/>
      <c r="F73" s="127">
        <f>ROUND(F72*$D$73,3)</f>
        <v>0</v>
      </c>
      <c r="G73" s="127">
        <f t="shared" ref="G73:Z73" si="30">ROUND(G72*$D$73,3)</f>
        <v>0</v>
      </c>
      <c r="H73" s="127"/>
      <c r="I73" s="128">
        <f t="shared" si="30"/>
        <v>0</v>
      </c>
      <c r="J73" s="128">
        <f t="shared" si="30"/>
        <v>0</v>
      </c>
      <c r="K73" s="128">
        <f t="shared" si="30"/>
        <v>0</v>
      </c>
      <c r="L73" s="128">
        <f t="shared" si="30"/>
        <v>0</v>
      </c>
      <c r="M73" s="128">
        <f>ROUND(M72*$D$73,3)*90</f>
        <v>0</v>
      </c>
      <c r="N73" s="128">
        <f t="shared" si="30"/>
        <v>0</v>
      </c>
      <c r="O73" s="128">
        <f>ROUND(O72*90*$D$73,3)</f>
        <v>0</v>
      </c>
      <c r="P73" s="128">
        <f>ROUND(P72*$D$73,3)*96</f>
        <v>0</v>
      </c>
      <c r="Q73" s="128">
        <f>ROUND(Q72*$D$73,3)*80</f>
        <v>0</v>
      </c>
      <c r="R73" s="128">
        <f>ROUND(R72*$D$73,3)*96</f>
        <v>0</v>
      </c>
      <c r="S73" s="128">
        <f>ROUND(S72*$D$73,3)*64</f>
        <v>0</v>
      </c>
      <c r="T73" s="127">
        <f t="shared" si="30"/>
        <v>0</v>
      </c>
      <c r="U73" s="127">
        <f t="shared" si="30"/>
        <v>0</v>
      </c>
      <c r="V73" s="127">
        <f t="shared" si="30"/>
        <v>0</v>
      </c>
      <c r="W73" s="127">
        <f t="shared" si="30"/>
        <v>0</v>
      </c>
      <c r="X73" s="127">
        <f t="shared" si="30"/>
        <v>0</v>
      </c>
      <c r="Y73" s="127"/>
      <c r="Z73" s="127">
        <f t="shared" si="30"/>
        <v>0</v>
      </c>
      <c r="AA73" s="58"/>
      <c r="AB73" s="60"/>
      <c r="AC73" s="61"/>
      <c r="AD73" s="61"/>
      <c r="AE73" s="62"/>
    </row>
    <row r="74" spans="1:31" ht="29.25" customHeight="1" thickBot="1" x14ac:dyDescent="0.35">
      <c r="A74" s="274" t="s">
        <v>67</v>
      </c>
      <c r="B74" s="275"/>
      <c r="C74" s="275"/>
      <c r="D74" s="275"/>
      <c r="E74" s="275"/>
      <c r="F74" s="141">
        <f>F71+F73</f>
        <v>0</v>
      </c>
      <c r="G74" s="141">
        <f t="shared" ref="G74:AA74" si="31">G71+G73</f>
        <v>0</v>
      </c>
      <c r="H74" s="141">
        <f t="shared" si="31"/>
        <v>0</v>
      </c>
      <c r="I74" s="142">
        <f t="shared" si="31"/>
        <v>0</v>
      </c>
      <c r="J74" s="142">
        <f t="shared" si="31"/>
        <v>0</v>
      </c>
      <c r="K74" s="142">
        <f t="shared" si="31"/>
        <v>0</v>
      </c>
      <c r="L74" s="142">
        <f t="shared" si="31"/>
        <v>0</v>
      </c>
      <c r="M74" s="142">
        <f t="shared" si="31"/>
        <v>0</v>
      </c>
      <c r="N74" s="142">
        <f t="shared" si="31"/>
        <v>0</v>
      </c>
      <c r="O74" s="142">
        <f t="shared" si="31"/>
        <v>0</v>
      </c>
      <c r="P74" s="142">
        <f t="shared" si="31"/>
        <v>0</v>
      </c>
      <c r="Q74" s="142">
        <f t="shared" si="31"/>
        <v>0</v>
      </c>
      <c r="R74" s="142">
        <f t="shared" si="31"/>
        <v>0</v>
      </c>
      <c r="S74" s="142">
        <f t="shared" si="31"/>
        <v>0</v>
      </c>
      <c r="T74" s="141">
        <f t="shared" si="31"/>
        <v>0</v>
      </c>
      <c r="U74" s="141">
        <f t="shared" si="31"/>
        <v>0</v>
      </c>
      <c r="V74" s="141">
        <f t="shared" si="31"/>
        <v>0</v>
      </c>
      <c r="W74" s="141">
        <f t="shared" si="31"/>
        <v>0</v>
      </c>
      <c r="X74" s="141">
        <f t="shared" si="31"/>
        <v>0</v>
      </c>
      <c r="Y74" s="141">
        <f t="shared" si="31"/>
        <v>0</v>
      </c>
      <c r="Z74" s="141">
        <f t="shared" si="31"/>
        <v>0</v>
      </c>
      <c r="AA74" s="105">
        <f t="shared" si="31"/>
        <v>0</v>
      </c>
      <c r="AB74" s="58">
        <v>9</v>
      </c>
      <c r="AC74" s="61">
        <v>70</v>
      </c>
      <c r="AD74" s="61"/>
      <c r="AE74" s="62"/>
    </row>
    <row r="75" spans="1:31" ht="35.25" customHeight="1" thickBot="1" x14ac:dyDescent="0.35">
      <c r="A75" s="276" t="s">
        <v>78</v>
      </c>
      <c r="B75" s="277"/>
      <c r="C75" s="277"/>
      <c r="D75" s="277"/>
      <c r="E75" s="277"/>
      <c r="F75" s="143">
        <f>F68+F74</f>
        <v>0</v>
      </c>
      <c r="G75" s="143">
        <f t="shared" ref="G75:Z75" si="32">G68+G74</f>
        <v>0</v>
      </c>
      <c r="H75" s="143">
        <f t="shared" si="32"/>
        <v>0</v>
      </c>
      <c r="I75" s="144">
        <f t="shared" si="32"/>
        <v>0</v>
      </c>
      <c r="J75" s="144">
        <f t="shared" si="32"/>
        <v>0</v>
      </c>
      <c r="K75" s="144">
        <f>K68+K74</f>
        <v>0</v>
      </c>
      <c r="L75" s="144">
        <f>L68+L74</f>
        <v>0</v>
      </c>
      <c r="M75" s="144">
        <f t="shared" si="32"/>
        <v>0</v>
      </c>
      <c r="N75" s="144">
        <f t="shared" si="32"/>
        <v>0</v>
      </c>
      <c r="O75" s="144">
        <f t="shared" si="32"/>
        <v>0</v>
      </c>
      <c r="P75" s="144">
        <f t="shared" si="32"/>
        <v>0</v>
      </c>
      <c r="Q75" s="144">
        <f t="shared" si="32"/>
        <v>0</v>
      </c>
      <c r="R75" s="144">
        <f t="shared" si="32"/>
        <v>0</v>
      </c>
      <c r="S75" s="144">
        <f t="shared" si="32"/>
        <v>0</v>
      </c>
      <c r="T75" s="143">
        <f>T68+T74</f>
        <v>0</v>
      </c>
      <c r="U75" s="143">
        <f>U68+U74</f>
        <v>0</v>
      </c>
      <c r="V75" s="143">
        <f t="shared" si="32"/>
        <v>0</v>
      </c>
      <c r="W75" s="143">
        <f t="shared" si="32"/>
        <v>0</v>
      </c>
      <c r="X75" s="143">
        <f t="shared" si="32"/>
        <v>0</v>
      </c>
      <c r="Y75" s="143">
        <f t="shared" si="32"/>
        <v>0</v>
      </c>
      <c r="Z75" s="143">
        <f t="shared" si="32"/>
        <v>0</v>
      </c>
      <c r="AA75" s="86">
        <f>AA74+AA68</f>
        <v>12.5</v>
      </c>
      <c r="AB75" s="86">
        <f>AB74+AB68</f>
        <v>16</v>
      </c>
      <c r="AC75" s="86">
        <f>AC74+AC68</f>
        <v>134</v>
      </c>
      <c r="AD75" s="86"/>
      <c r="AE75" s="87"/>
    </row>
    <row r="76" spans="1:31" s="150" customFormat="1" ht="35.25" customHeight="1" thickBot="1" x14ac:dyDescent="0.35">
      <c r="A76" s="316" t="s">
        <v>79</v>
      </c>
      <c r="B76" s="317"/>
      <c r="C76" s="317"/>
      <c r="D76" s="317"/>
      <c r="E76" s="317"/>
      <c r="F76" s="145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>
        <v>5</v>
      </c>
      <c r="U76" s="146"/>
      <c r="V76" s="146"/>
      <c r="W76" s="146"/>
      <c r="X76" s="146"/>
      <c r="Y76" s="146"/>
      <c r="Z76" s="146"/>
      <c r="AA76" s="147"/>
      <c r="AB76" s="148"/>
      <c r="AC76" s="148"/>
      <c r="AD76" s="149"/>
      <c r="AE76" s="149"/>
    </row>
    <row r="77" spans="1:31" ht="21" x14ac:dyDescent="0.3">
      <c r="A77" s="318" t="s">
        <v>80</v>
      </c>
      <c r="B77" s="319"/>
      <c r="C77" s="319"/>
      <c r="D77" s="319"/>
      <c r="E77" s="319"/>
      <c r="F77" s="151" t="s">
        <v>81</v>
      </c>
      <c r="G77" s="152">
        <f>ROUND(T76*0.61,2)+X76*0.54+Y76*0.61</f>
        <v>3.05</v>
      </c>
      <c r="H77" s="153"/>
      <c r="I77" s="154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1:31" ht="21.75" customHeight="1" thickBot="1" x14ac:dyDescent="0.35">
      <c r="A78" s="320" t="s">
        <v>82</v>
      </c>
      <c r="B78" s="321"/>
      <c r="C78" s="321"/>
      <c r="D78" s="321"/>
      <c r="E78" s="321"/>
      <c r="F78" s="156" t="s">
        <v>81</v>
      </c>
      <c r="G78" s="157">
        <f>K76+N76+O76+P76+Q76+R76+S76+M76+L76+J76+I76</f>
        <v>0</v>
      </c>
      <c r="H78" s="158"/>
      <c r="I78" s="159"/>
      <c r="J78" s="160"/>
      <c r="K78" s="160"/>
      <c r="L78" s="160"/>
      <c r="M78" s="160"/>
      <c r="N78" s="160"/>
      <c r="O78" s="160"/>
      <c r="P78" s="160"/>
      <c r="Q78" s="322" t="s">
        <v>83</v>
      </c>
      <c r="R78" s="322"/>
      <c r="S78" s="322"/>
      <c r="T78" s="322"/>
      <c r="U78" s="322"/>
      <c r="V78" s="322"/>
      <c r="W78" s="322"/>
      <c r="X78" s="322"/>
      <c r="Y78" s="322"/>
      <c r="Z78" s="322"/>
      <c r="AA78" s="160"/>
    </row>
  </sheetData>
  <mergeCells count="124">
    <mergeCell ref="A5:E5"/>
    <mergeCell ref="A6:E9"/>
    <mergeCell ref="F6:F9"/>
    <mergeCell ref="G6:G9"/>
    <mergeCell ref="H6:H9"/>
    <mergeCell ref="I6:I9"/>
    <mergeCell ref="A1:F1"/>
    <mergeCell ref="W1:Z1"/>
    <mergeCell ref="E2:T2"/>
    <mergeCell ref="W2:X2"/>
    <mergeCell ref="A3:C3"/>
    <mergeCell ref="X3:Z3"/>
    <mergeCell ref="AB6:AB9"/>
    <mergeCell ref="AC6:AC9"/>
    <mergeCell ref="AD6:AD9"/>
    <mergeCell ref="AE6:AE9"/>
    <mergeCell ref="A10:E10"/>
    <mergeCell ref="A11:E11"/>
    <mergeCell ref="V6:V9"/>
    <mergeCell ref="W6:W9"/>
    <mergeCell ref="X6:X9"/>
    <mergeCell ref="Y6:Y9"/>
    <mergeCell ref="Z6:Z9"/>
    <mergeCell ref="AA6:AA9"/>
    <mergeCell ref="P6:P9"/>
    <mergeCell ref="Q6:Q9"/>
    <mergeCell ref="R6:R9"/>
    <mergeCell ref="S6:S9"/>
    <mergeCell ref="T6:T9"/>
    <mergeCell ref="U6:U9"/>
    <mergeCell ref="J6:J9"/>
    <mergeCell ref="K6:K9"/>
    <mergeCell ref="L6:L9"/>
    <mergeCell ref="M6:M9"/>
    <mergeCell ref="N6:N9"/>
    <mergeCell ref="O6:O9"/>
    <mergeCell ref="A19:C19"/>
    <mergeCell ref="D19:E19"/>
    <mergeCell ref="A20:C20"/>
    <mergeCell ref="D20:E20"/>
    <mergeCell ref="A21:E21"/>
    <mergeCell ref="A22:C22"/>
    <mergeCell ref="D22:E22"/>
    <mergeCell ref="A12:E12"/>
    <mergeCell ref="A13:E13"/>
    <mergeCell ref="A14:E14"/>
    <mergeCell ref="A15:E15"/>
    <mergeCell ref="A16:AE17"/>
    <mergeCell ref="A18:E18"/>
    <mergeCell ref="A27:E27"/>
    <mergeCell ref="A28:C28"/>
    <mergeCell ref="D28:E28"/>
    <mergeCell ref="A29:E29"/>
    <mergeCell ref="A30:E30"/>
    <mergeCell ref="A31:AE32"/>
    <mergeCell ref="A23:E23"/>
    <mergeCell ref="A24:E24"/>
    <mergeCell ref="A25:C25"/>
    <mergeCell ref="D25:E25"/>
    <mergeCell ref="A26:C26"/>
    <mergeCell ref="D26:E26"/>
    <mergeCell ref="A37:C37"/>
    <mergeCell ref="D37:E37"/>
    <mergeCell ref="A38:E38"/>
    <mergeCell ref="A39:E39"/>
    <mergeCell ref="A40:C40"/>
    <mergeCell ref="D40:E40"/>
    <mergeCell ref="A33:E33"/>
    <mergeCell ref="A34:C34"/>
    <mergeCell ref="D34:E34"/>
    <mergeCell ref="A35:C35"/>
    <mergeCell ref="D35:E35"/>
    <mergeCell ref="A36:E36"/>
    <mergeCell ref="A45:E45"/>
    <mergeCell ref="A46:AE47"/>
    <mergeCell ref="A48:E48"/>
    <mergeCell ref="A49:C49"/>
    <mergeCell ref="D49:E49"/>
    <mergeCell ref="A50:C50"/>
    <mergeCell ref="D50:E50"/>
    <mergeCell ref="A41:C41"/>
    <mergeCell ref="D41:E41"/>
    <mergeCell ref="A42:E42"/>
    <mergeCell ref="A43:C43"/>
    <mergeCell ref="D43:E43"/>
    <mergeCell ref="A44:E44"/>
    <mergeCell ref="A56:C56"/>
    <mergeCell ref="D56:E56"/>
    <mergeCell ref="A57:E57"/>
    <mergeCell ref="A58:C58"/>
    <mergeCell ref="D58:E58"/>
    <mergeCell ref="A59:E59"/>
    <mergeCell ref="A51:E51"/>
    <mergeCell ref="A52:C52"/>
    <mergeCell ref="D52:E52"/>
    <mergeCell ref="A53:E53"/>
    <mergeCell ref="A54:E54"/>
    <mergeCell ref="A55:C55"/>
    <mergeCell ref="D55:E55"/>
    <mergeCell ref="A66:E66"/>
    <mergeCell ref="A67:C67"/>
    <mergeCell ref="D67:E67"/>
    <mergeCell ref="A68:E68"/>
    <mergeCell ref="A69:E69"/>
    <mergeCell ref="A70:C70"/>
    <mergeCell ref="D70:E70"/>
    <mergeCell ref="A60:E60"/>
    <mergeCell ref="A61:AE62"/>
    <mergeCell ref="A63:E63"/>
    <mergeCell ref="A64:C64"/>
    <mergeCell ref="D64:E64"/>
    <mergeCell ref="A65:C65"/>
    <mergeCell ref="D65:E65"/>
    <mergeCell ref="A75:E75"/>
    <mergeCell ref="A76:E76"/>
    <mergeCell ref="A77:E77"/>
    <mergeCell ref="A78:E78"/>
    <mergeCell ref="Q78:Z78"/>
    <mergeCell ref="A71:C71"/>
    <mergeCell ref="D71:E71"/>
    <mergeCell ref="A72:E72"/>
    <mergeCell ref="A73:C73"/>
    <mergeCell ref="D73:E73"/>
    <mergeCell ref="A74:E74"/>
  </mergeCells>
  <pageMargins left="0.7" right="0.7" top="0.75" bottom="0.75" header="0.3" footer="0.3"/>
  <pageSetup paperSize="9" scale="3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J78"/>
  <sheetViews>
    <sheetView topLeftCell="A46" zoomScale="55" zoomScaleNormal="55" workbookViewId="0">
      <selection activeCell="T76" sqref="T76"/>
    </sheetView>
  </sheetViews>
  <sheetFormatPr defaultColWidth="9.109375" defaultRowHeight="15.6" x14ac:dyDescent="0.3"/>
  <cols>
    <col min="1" max="1" width="7.109375" style="2" customWidth="1"/>
    <col min="2" max="2" width="6" style="2" customWidth="1"/>
    <col min="3" max="3" width="15.6640625" style="2" customWidth="1"/>
    <col min="4" max="4" width="4.109375" style="2" customWidth="1"/>
    <col min="5" max="5" width="6.44140625" style="2" customWidth="1"/>
    <col min="6" max="6" width="12.88671875" style="1" customWidth="1"/>
    <col min="7" max="7" width="11.5546875" style="1" customWidth="1"/>
    <col min="8" max="8" width="12.6640625" style="1" customWidth="1"/>
    <col min="9" max="9" width="14.44140625" style="1" customWidth="1"/>
    <col min="10" max="10" width="15.5546875" style="1" customWidth="1"/>
    <col min="11" max="11" width="16" style="1" customWidth="1"/>
    <col min="12" max="12" width="18" style="1" customWidth="1"/>
    <col min="13" max="13" width="14.33203125" style="1" customWidth="1"/>
    <col min="14" max="14" width="13.88671875" style="1" customWidth="1"/>
    <col min="15" max="15" width="16.109375" style="1" customWidth="1"/>
    <col min="16" max="16" width="15.88671875" style="1" customWidth="1"/>
    <col min="17" max="17" width="10.44140625" style="1" customWidth="1"/>
    <col min="18" max="18" width="12.6640625" style="1" customWidth="1"/>
    <col min="19" max="19" width="13.44140625" style="1" customWidth="1"/>
    <col min="20" max="20" width="14.5546875" style="1" customWidth="1"/>
    <col min="21" max="21" width="10.44140625" style="1" customWidth="1"/>
    <col min="22" max="22" width="13.33203125" style="1" customWidth="1"/>
    <col min="23" max="23" width="13" style="1" customWidth="1"/>
    <col min="24" max="24" width="14.5546875" style="1" customWidth="1"/>
    <col min="25" max="25" width="13" style="1" customWidth="1"/>
    <col min="26" max="26" width="12.5546875" style="1" customWidth="1"/>
    <col min="27" max="28" width="11.5546875" style="1" customWidth="1"/>
    <col min="29" max="29" width="13.109375" style="1" customWidth="1"/>
    <col min="30" max="30" width="12.109375" style="1" customWidth="1"/>
    <col min="31" max="31" width="12.33203125" style="1" customWidth="1"/>
    <col min="32" max="16384" width="9.109375" style="1"/>
  </cols>
  <sheetData>
    <row r="1" spans="1:32" ht="14.4" x14ac:dyDescent="0.3">
      <c r="A1" s="205" t="s">
        <v>0</v>
      </c>
      <c r="B1" s="205"/>
      <c r="C1" s="205"/>
      <c r="D1" s="205"/>
      <c r="E1" s="205"/>
      <c r="F1" s="205"/>
      <c r="W1" s="206" t="s">
        <v>1</v>
      </c>
      <c r="X1" s="206"/>
      <c r="Y1" s="206"/>
      <c r="Z1" s="206"/>
    </row>
    <row r="2" spans="1:32" ht="30.75" customHeight="1" thickBot="1" x14ac:dyDescent="0.35">
      <c r="E2" s="207" t="s">
        <v>2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166"/>
      <c r="W2" s="206" t="s">
        <v>3</v>
      </c>
      <c r="X2" s="206"/>
      <c r="Y2" s="165"/>
      <c r="Z2" s="5"/>
    </row>
    <row r="3" spans="1:32" ht="23.25" customHeight="1" thickBot="1" x14ac:dyDescent="0.35">
      <c r="A3" s="208" t="s">
        <v>4</v>
      </c>
      <c r="B3" s="209"/>
      <c r="C3" s="210"/>
      <c r="D3" s="164"/>
      <c r="E3" s="164"/>
      <c r="F3" s="7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9"/>
      <c r="X3" s="211" t="s">
        <v>5</v>
      </c>
      <c r="Y3" s="211"/>
      <c r="Z3" s="211"/>
      <c r="AA3" s="7"/>
      <c r="AB3" s="8"/>
      <c r="AC3" s="8"/>
      <c r="AD3" s="8"/>
      <c r="AE3" s="8"/>
    </row>
    <row r="4" spans="1:32" ht="25.5" customHeight="1" thickBot="1" x14ac:dyDescent="0.35">
      <c r="A4" s="10" t="s">
        <v>89</v>
      </c>
      <c r="B4" s="11" t="s">
        <v>85</v>
      </c>
      <c r="C4" s="12">
        <v>2019</v>
      </c>
      <c r="D4" s="164"/>
      <c r="E4" s="164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"/>
      <c r="AD4" s="8"/>
      <c r="AE4" s="8"/>
    </row>
    <row r="5" spans="1:32" s="21" customFormat="1" ht="39.75" customHeight="1" thickBot="1" x14ac:dyDescent="0.35">
      <c r="A5" s="182"/>
      <c r="B5" s="183"/>
      <c r="C5" s="183"/>
      <c r="D5" s="183"/>
      <c r="E5" s="184"/>
      <c r="F5" s="13" t="s">
        <v>8</v>
      </c>
      <c r="G5" s="14" t="s">
        <v>9</v>
      </c>
      <c r="H5" s="15" t="s">
        <v>10</v>
      </c>
      <c r="I5" s="14" t="s">
        <v>11</v>
      </c>
      <c r="J5" s="14" t="s">
        <v>12</v>
      </c>
      <c r="K5" s="14" t="s">
        <v>13</v>
      </c>
      <c r="L5" s="16" t="s">
        <v>14</v>
      </c>
      <c r="M5" s="17" t="s">
        <v>15</v>
      </c>
      <c r="N5" s="14" t="s">
        <v>16</v>
      </c>
      <c r="O5" s="14" t="s">
        <v>17</v>
      </c>
      <c r="P5" s="14" t="s">
        <v>18</v>
      </c>
      <c r="Q5" s="15"/>
      <c r="R5" s="15" t="s">
        <v>19</v>
      </c>
      <c r="S5" s="18" t="s">
        <v>20</v>
      </c>
      <c r="T5" s="14" t="s">
        <v>21</v>
      </c>
      <c r="U5" s="15"/>
      <c r="V5" s="14" t="s">
        <v>22</v>
      </c>
      <c r="W5" s="14" t="s">
        <v>23</v>
      </c>
      <c r="X5" s="14" t="s">
        <v>24</v>
      </c>
      <c r="Y5" s="14" t="s">
        <v>25</v>
      </c>
      <c r="Z5" s="14" t="s">
        <v>26</v>
      </c>
      <c r="AA5" s="14"/>
      <c r="AB5" s="19"/>
      <c r="AC5" s="14"/>
      <c r="AD5" s="14"/>
      <c r="AE5" s="20"/>
    </row>
    <row r="6" spans="1:32" s="22" customFormat="1" ht="21" customHeight="1" x14ac:dyDescent="0.3">
      <c r="A6" s="185"/>
      <c r="B6" s="186"/>
      <c r="C6" s="186"/>
      <c r="D6" s="186"/>
      <c r="E6" s="187"/>
      <c r="F6" s="194" t="s">
        <v>31</v>
      </c>
      <c r="G6" s="197" t="s">
        <v>32</v>
      </c>
      <c r="H6" s="199" t="s">
        <v>33</v>
      </c>
      <c r="I6" s="202" t="s">
        <v>34</v>
      </c>
      <c r="J6" s="233" t="s">
        <v>35</v>
      </c>
      <c r="K6" s="236" t="s">
        <v>36</v>
      </c>
      <c r="L6" s="239" t="s">
        <v>37</v>
      </c>
      <c r="M6" s="239" t="s">
        <v>38</v>
      </c>
      <c r="N6" s="240" t="s">
        <v>39</v>
      </c>
      <c r="O6" s="228" t="s">
        <v>40</v>
      </c>
      <c r="P6" s="228" t="s">
        <v>41</v>
      </c>
      <c r="Q6" s="230"/>
      <c r="R6" s="230" t="s">
        <v>42</v>
      </c>
      <c r="S6" s="203" t="s">
        <v>43</v>
      </c>
      <c r="T6" s="225" t="s">
        <v>44</v>
      </c>
      <c r="U6" s="227"/>
      <c r="V6" s="225" t="s">
        <v>45</v>
      </c>
      <c r="W6" s="225" t="s">
        <v>46</v>
      </c>
      <c r="X6" s="225" t="s">
        <v>47</v>
      </c>
      <c r="Y6" s="227" t="s">
        <v>48</v>
      </c>
      <c r="Z6" s="225" t="s">
        <v>49</v>
      </c>
      <c r="AA6" s="215"/>
      <c r="AB6" s="212"/>
      <c r="AC6" s="215"/>
      <c r="AD6" s="215"/>
      <c r="AE6" s="218"/>
    </row>
    <row r="7" spans="1:32" s="22" customFormat="1" ht="21" customHeight="1" x14ac:dyDescent="0.3">
      <c r="A7" s="188"/>
      <c r="B7" s="189"/>
      <c r="C7" s="189"/>
      <c r="D7" s="189"/>
      <c r="E7" s="190"/>
      <c r="F7" s="195"/>
      <c r="G7" s="197"/>
      <c r="H7" s="200"/>
      <c r="I7" s="203"/>
      <c r="J7" s="234"/>
      <c r="K7" s="237"/>
      <c r="L7" s="239"/>
      <c r="M7" s="239"/>
      <c r="N7" s="241"/>
      <c r="O7" s="228"/>
      <c r="P7" s="228"/>
      <c r="Q7" s="231"/>
      <c r="R7" s="231"/>
      <c r="S7" s="203"/>
      <c r="T7" s="225"/>
      <c r="U7" s="225"/>
      <c r="V7" s="225"/>
      <c r="W7" s="225"/>
      <c r="X7" s="225"/>
      <c r="Y7" s="225"/>
      <c r="Z7" s="225"/>
      <c r="AA7" s="216"/>
      <c r="AB7" s="213"/>
      <c r="AC7" s="216"/>
      <c r="AD7" s="216"/>
      <c r="AE7" s="219"/>
    </row>
    <row r="8" spans="1:32" s="22" customFormat="1" ht="15" customHeight="1" x14ac:dyDescent="0.3">
      <c r="A8" s="188"/>
      <c r="B8" s="189"/>
      <c r="C8" s="189"/>
      <c r="D8" s="189"/>
      <c r="E8" s="190"/>
      <c r="F8" s="195"/>
      <c r="G8" s="197"/>
      <c r="H8" s="200"/>
      <c r="I8" s="203"/>
      <c r="J8" s="234"/>
      <c r="K8" s="237"/>
      <c r="L8" s="239"/>
      <c r="M8" s="239"/>
      <c r="N8" s="241"/>
      <c r="O8" s="228"/>
      <c r="P8" s="228"/>
      <c r="Q8" s="231"/>
      <c r="R8" s="231"/>
      <c r="S8" s="203"/>
      <c r="T8" s="225"/>
      <c r="U8" s="225"/>
      <c r="V8" s="225"/>
      <c r="W8" s="225"/>
      <c r="X8" s="225"/>
      <c r="Y8" s="225"/>
      <c r="Z8" s="225"/>
      <c r="AA8" s="216"/>
      <c r="AB8" s="213"/>
      <c r="AC8" s="216"/>
      <c r="AD8" s="216"/>
      <c r="AE8" s="219"/>
    </row>
    <row r="9" spans="1:32" s="22" customFormat="1" ht="72" customHeight="1" thickBot="1" x14ac:dyDescent="0.35">
      <c r="A9" s="191"/>
      <c r="B9" s="192"/>
      <c r="C9" s="192"/>
      <c r="D9" s="192"/>
      <c r="E9" s="193"/>
      <c r="F9" s="196"/>
      <c r="G9" s="198"/>
      <c r="H9" s="201"/>
      <c r="I9" s="204"/>
      <c r="J9" s="235"/>
      <c r="K9" s="238"/>
      <c r="L9" s="239"/>
      <c r="M9" s="239"/>
      <c r="N9" s="242"/>
      <c r="O9" s="229"/>
      <c r="P9" s="229"/>
      <c r="Q9" s="232"/>
      <c r="R9" s="232"/>
      <c r="S9" s="203"/>
      <c r="T9" s="226"/>
      <c r="U9" s="226"/>
      <c r="V9" s="226"/>
      <c r="W9" s="226"/>
      <c r="X9" s="226"/>
      <c r="Y9" s="226"/>
      <c r="Z9" s="226"/>
      <c r="AA9" s="217"/>
      <c r="AB9" s="214"/>
      <c r="AC9" s="217"/>
      <c r="AD9" s="217"/>
      <c r="AE9" s="220"/>
    </row>
    <row r="10" spans="1:32" ht="36.75" customHeight="1" thickBot="1" x14ac:dyDescent="0.35">
      <c r="A10" s="191" t="s">
        <v>55</v>
      </c>
      <c r="B10" s="192"/>
      <c r="C10" s="192"/>
      <c r="D10" s="192"/>
      <c r="E10" s="193"/>
      <c r="F10" s="23">
        <f>'04.10.2019+ (5)'!F15</f>
        <v>1937</v>
      </c>
      <c r="G10" s="23">
        <f>'04.10.2019+ (5)'!G15</f>
        <v>765</v>
      </c>
      <c r="H10" s="23">
        <f>'04.10.2019+ (5)'!H15</f>
        <v>726</v>
      </c>
      <c r="I10" s="24">
        <f>'04.10.2019+ (5)'!I15</f>
        <v>787.07399999999996</v>
      </c>
      <c r="J10" s="24">
        <f>'04.10.2019+ (5)'!J15</f>
        <v>0</v>
      </c>
      <c r="K10" s="24">
        <f>'04.10.2019+ (5)'!K15</f>
        <v>-1.1368683772161603E-13</v>
      </c>
      <c r="L10" s="24">
        <f>'04.10.2019+ (5)'!L15</f>
        <v>3892.8999999999992</v>
      </c>
      <c r="M10" s="24">
        <f>'04.10.2019+ (5)'!M15</f>
        <v>0</v>
      </c>
      <c r="N10" s="24">
        <f>'04.10.2019+ (5)'!N15</f>
        <v>0</v>
      </c>
      <c r="O10" s="24">
        <f>'04.10.2019+ (5)'!O15</f>
        <v>1.4210854715202004E-14</v>
      </c>
      <c r="P10" s="24">
        <f>'04.10.2019+ (5)'!P15</f>
        <v>14109.856</v>
      </c>
      <c r="Q10" s="24">
        <f>'04.10.2019+ (5)'!Q15</f>
        <v>0</v>
      </c>
      <c r="R10" s="24">
        <f>'04.10.2019+ (5)'!R15</f>
        <v>0</v>
      </c>
      <c r="S10" s="24">
        <f>'04.10.2019+ (5)'!S15</f>
        <v>0</v>
      </c>
      <c r="T10" s="23">
        <f>'04.10.2019+ (5)'!T15</f>
        <v>9939</v>
      </c>
      <c r="U10" s="23">
        <f>'04.10.2019+ (5)'!U15</f>
        <v>0</v>
      </c>
      <c r="V10" s="23">
        <f>'04.10.2019+ (5)'!V15</f>
        <v>3175</v>
      </c>
      <c r="W10" s="23">
        <f>'04.10.2019+ (5)'!W15</f>
        <v>6717</v>
      </c>
      <c r="X10" s="23">
        <f>'04.10.2019+ (5)'!X15</f>
        <v>28773</v>
      </c>
      <c r="Y10" s="23">
        <f>'04.10.2019+ (5)'!Y15</f>
        <v>0</v>
      </c>
      <c r="Z10" s="23">
        <f>'04.10.2019+ (5)'!Z15</f>
        <v>31575</v>
      </c>
      <c r="AA10" s="23"/>
      <c r="AB10" s="23"/>
      <c r="AC10" s="23"/>
      <c r="AD10" s="23"/>
      <c r="AE10" s="23"/>
      <c r="AF10" s="23"/>
    </row>
    <row r="11" spans="1:32" ht="45.75" customHeight="1" x14ac:dyDescent="0.3">
      <c r="A11" s="221" t="s">
        <v>56</v>
      </c>
      <c r="B11" s="222"/>
      <c r="C11" s="223"/>
      <c r="D11" s="223"/>
      <c r="E11" s="224"/>
      <c r="F11" s="25"/>
      <c r="G11" s="26"/>
      <c r="H11" s="26"/>
      <c r="I11" s="27"/>
      <c r="J11" s="28"/>
      <c r="K11" s="27"/>
      <c r="L11" s="27"/>
      <c r="M11" s="29"/>
      <c r="N11" s="27"/>
      <c r="O11" s="30"/>
      <c r="P11" s="30"/>
      <c r="Q11" s="27"/>
      <c r="R11" s="27"/>
      <c r="S11" s="27"/>
      <c r="T11" s="26"/>
      <c r="U11" s="26"/>
      <c r="V11" s="26"/>
      <c r="W11" s="31"/>
      <c r="X11" s="31"/>
      <c r="Y11" s="31"/>
      <c r="Z11" s="32"/>
      <c r="AA11" s="33"/>
      <c r="AB11" s="34"/>
      <c r="AC11" s="35"/>
      <c r="AD11" s="35"/>
      <c r="AE11" s="35"/>
    </row>
    <row r="12" spans="1:32" ht="45.75" customHeight="1" x14ac:dyDescent="0.3">
      <c r="A12" s="254" t="s">
        <v>57</v>
      </c>
      <c r="B12" s="255"/>
      <c r="C12" s="255"/>
      <c r="D12" s="255"/>
      <c r="E12" s="256"/>
      <c r="F12" s="36">
        <f>F76</f>
        <v>0</v>
      </c>
      <c r="G12" s="36">
        <f>G76</f>
        <v>0</v>
      </c>
      <c r="H12" s="36">
        <f t="shared" ref="H12:Z12" si="0">H76</f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>L76</f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0"/>
        <v>6</v>
      </c>
      <c r="U12" s="36">
        <f t="shared" si="0"/>
        <v>0</v>
      </c>
      <c r="V12" s="36">
        <f t="shared" si="0"/>
        <v>0</v>
      </c>
      <c r="W12" s="36">
        <f t="shared" si="0"/>
        <v>0</v>
      </c>
      <c r="X12" s="36">
        <f>X76</f>
        <v>0</v>
      </c>
      <c r="Y12" s="36">
        <f t="shared" si="0"/>
        <v>0</v>
      </c>
      <c r="Z12" s="36">
        <f t="shared" si="0"/>
        <v>0</v>
      </c>
      <c r="AA12" s="37"/>
      <c r="AB12" s="38"/>
      <c r="AC12" s="39"/>
      <c r="AD12" s="39"/>
      <c r="AE12" s="39"/>
    </row>
    <row r="13" spans="1:32" s="43" customFormat="1" ht="45.75" customHeight="1" x14ac:dyDescent="0.3">
      <c r="A13" s="257" t="s">
        <v>58</v>
      </c>
      <c r="B13" s="258"/>
      <c r="C13" s="258"/>
      <c r="D13" s="258"/>
      <c r="E13" s="259"/>
      <c r="F13" s="40">
        <f>F45+F60+F30+F12</f>
        <v>217</v>
      </c>
      <c r="G13" s="40">
        <f>G45+G60+G30+G12</f>
        <v>0</v>
      </c>
      <c r="H13" s="41">
        <f>H45+H60+H30+H12</f>
        <v>0</v>
      </c>
      <c r="I13" s="42">
        <f>I45+I60+I30+I75</f>
        <v>43.400000000000006</v>
      </c>
      <c r="J13" s="42">
        <f t="shared" ref="J13:Z13" si="1">J45+J60+J30+J75</f>
        <v>0</v>
      </c>
      <c r="K13" s="42">
        <f>K45+K60+K30+K75</f>
        <v>0</v>
      </c>
      <c r="L13" s="42">
        <f t="shared" si="1"/>
        <v>466.79999999999995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>Q45+Q60+Q30+Q75</f>
        <v>0</v>
      </c>
      <c r="R13" s="42">
        <f t="shared" si="1"/>
        <v>0</v>
      </c>
      <c r="S13" s="42">
        <f t="shared" si="1"/>
        <v>0</v>
      </c>
      <c r="T13" s="41">
        <f t="shared" si="1"/>
        <v>1754</v>
      </c>
      <c r="U13" s="41">
        <f t="shared" si="1"/>
        <v>0</v>
      </c>
      <c r="V13" s="41">
        <f t="shared" si="1"/>
        <v>0</v>
      </c>
      <c r="W13" s="41">
        <f t="shared" si="1"/>
        <v>0</v>
      </c>
      <c r="X13" s="41">
        <f t="shared" si="1"/>
        <v>0</v>
      </c>
      <c r="Y13" s="41">
        <f t="shared" si="1"/>
        <v>0</v>
      </c>
      <c r="Z13" s="41">
        <f t="shared" si="1"/>
        <v>0</v>
      </c>
      <c r="AA13" s="42"/>
      <c r="AB13" s="42"/>
      <c r="AC13" s="42"/>
      <c r="AD13" s="42"/>
      <c r="AE13" s="42"/>
    </row>
    <row r="14" spans="1:32" ht="45.75" customHeight="1" x14ac:dyDescent="0.3">
      <c r="A14" s="254" t="s">
        <v>59</v>
      </c>
      <c r="B14" s="255"/>
      <c r="C14" s="255"/>
      <c r="D14" s="255"/>
      <c r="E14" s="256"/>
      <c r="F14" s="25">
        <f>F12+F13</f>
        <v>217</v>
      </c>
      <c r="G14" s="25">
        <f t="shared" ref="G14:Z14" si="2">G12+G13</f>
        <v>0</v>
      </c>
      <c r="H14" s="25">
        <f t="shared" si="2"/>
        <v>0</v>
      </c>
      <c r="I14" s="44">
        <f t="shared" si="2"/>
        <v>43.400000000000006</v>
      </c>
      <c r="J14" s="44">
        <f t="shared" si="2"/>
        <v>0</v>
      </c>
      <c r="K14" s="44">
        <f t="shared" si="2"/>
        <v>0</v>
      </c>
      <c r="L14" s="44">
        <f t="shared" si="2"/>
        <v>466.79999999999995</v>
      </c>
      <c r="M14" s="44">
        <f t="shared" si="2"/>
        <v>0</v>
      </c>
      <c r="N14" s="44">
        <f t="shared" si="2"/>
        <v>0</v>
      </c>
      <c r="O14" s="44">
        <f t="shared" si="2"/>
        <v>0</v>
      </c>
      <c r="P14" s="44">
        <f t="shared" si="2"/>
        <v>0</v>
      </c>
      <c r="Q14" s="44">
        <f t="shared" si="2"/>
        <v>0</v>
      </c>
      <c r="R14" s="44">
        <f t="shared" si="2"/>
        <v>0</v>
      </c>
      <c r="S14" s="44">
        <f t="shared" si="2"/>
        <v>0</v>
      </c>
      <c r="T14" s="25">
        <f t="shared" si="2"/>
        <v>1760</v>
      </c>
      <c r="U14" s="25">
        <f t="shared" si="2"/>
        <v>0</v>
      </c>
      <c r="V14" s="25">
        <f t="shared" si="2"/>
        <v>0</v>
      </c>
      <c r="W14" s="25">
        <f t="shared" si="2"/>
        <v>0</v>
      </c>
      <c r="X14" s="25">
        <f t="shared" si="2"/>
        <v>0</v>
      </c>
      <c r="Y14" s="25">
        <f t="shared" si="2"/>
        <v>0</v>
      </c>
      <c r="Z14" s="25">
        <f t="shared" si="2"/>
        <v>0</v>
      </c>
      <c r="AA14" s="25"/>
      <c r="AB14" s="25"/>
      <c r="AC14" s="25"/>
      <c r="AD14" s="25"/>
      <c r="AE14" s="25"/>
    </row>
    <row r="15" spans="1:32" ht="45.75" customHeight="1" thickBot="1" x14ac:dyDescent="0.35">
      <c r="A15" s="260" t="s">
        <v>60</v>
      </c>
      <c r="B15" s="261"/>
      <c r="C15" s="261"/>
      <c r="D15" s="261"/>
      <c r="E15" s="262"/>
      <c r="F15" s="45">
        <f>F10-F14+F11-F75</f>
        <v>1720</v>
      </c>
      <c r="G15" s="45">
        <f t="shared" ref="G15:H15" si="3">G10-G14+G11-G75</f>
        <v>765</v>
      </c>
      <c r="H15" s="45">
        <f t="shared" si="3"/>
        <v>726</v>
      </c>
      <c r="I15" s="46">
        <f t="shared" ref="I15:Z15" si="4">I10-I14+I11</f>
        <v>743.67399999999998</v>
      </c>
      <c r="J15" s="46">
        <f t="shared" si="4"/>
        <v>0</v>
      </c>
      <c r="K15" s="46">
        <f t="shared" si="4"/>
        <v>-1.1368683772161603E-13</v>
      </c>
      <c r="L15" s="46">
        <f t="shared" si="4"/>
        <v>3426.0999999999995</v>
      </c>
      <c r="M15" s="46">
        <f t="shared" si="4"/>
        <v>0</v>
      </c>
      <c r="N15" s="46">
        <f t="shared" si="4"/>
        <v>0</v>
      </c>
      <c r="O15" s="46">
        <f t="shared" si="4"/>
        <v>1.4210854715202004E-14</v>
      </c>
      <c r="P15" s="46">
        <f t="shared" si="4"/>
        <v>14109.856</v>
      </c>
      <c r="Q15" s="46">
        <f t="shared" si="4"/>
        <v>0</v>
      </c>
      <c r="R15" s="46">
        <f t="shared" si="4"/>
        <v>0</v>
      </c>
      <c r="S15" s="46">
        <f t="shared" si="4"/>
        <v>0</v>
      </c>
      <c r="T15" s="47">
        <f t="shared" si="4"/>
        <v>8179</v>
      </c>
      <c r="U15" s="47">
        <f t="shared" si="4"/>
        <v>0</v>
      </c>
      <c r="V15" s="47">
        <f t="shared" si="4"/>
        <v>3175</v>
      </c>
      <c r="W15" s="47">
        <f t="shared" si="4"/>
        <v>6717</v>
      </c>
      <c r="X15" s="47">
        <f t="shared" si="4"/>
        <v>28773</v>
      </c>
      <c r="Y15" s="47">
        <f t="shared" si="4"/>
        <v>0</v>
      </c>
      <c r="Z15" s="47">
        <f t="shared" si="4"/>
        <v>31575</v>
      </c>
      <c r="AA15" s="47"/>
      <c r="AB15" s="47"/>
      <c r="AC15" s="47"/>
      <c r="AD15" s="47"/>
      <c r="AE15" s="47"/>
    </row>
    <row r="16" spans="1:32" ht="15.75" customHeight="1" x14ac:dyDescent="0.3">
      <c r="A16" s="263" t="s">
        <v>61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5"/>
      <c r="AF16" s="8"/>
    </row>
    <row r="17" spans="1:36" ht="15.75" customHeight="1" thickBot="1" x14ac:dyDescent="0.3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8"/>
    </row>
    <row r="18" spans="1:36" ht="34.5" customHeight="1" thickBot="1" x14ac:dyDescent="0.35">
      <c r="A18" s="251" t="s">
        <v>62</v>
      </c>
      <c r="B18" s="252"/>
      <c r="C18" s="252"/>
      <c r="D18" s="252"/>
      <c r="E18" s="253"/>
      <c r="F18" s="48">
        <v>1</v>
      </c>
      <c r="G18" s="49"/>
      <c r="H18" s="49"/>
      <c r="I18" s="50">
        <v>0.2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  <c r="U18" s="51"/>
      <c r="V18" s="49"/>
      <c r="W18" s="49"/>
      <c r="X18" s="49"/>
      <c r="Y18" s="49"/>
      <c r="Z18" s="49"/>
      <c r="AA18" s="52"/>
      <c r="AB18" s="53"/>
      <c r="AC18" s="54"/>
      <c r="AD18" s="54"/>
      <c r="AE18" s="55"/>
    </row>
    <row r="19" spans="1:36" ht="20.100000000000001" customHeight="1" thickBot="1" x14ac:dyDescent="0.35">
      <c r="A19" s="243" t="s">
        <v>63</v>
      </c>
      <c r="B19" s="244"/>
      <c r="C19" s="245"/>
      <c r="D19" s="246" t="s">
        <v>64</v>
      </c>
      <c r="E19" s="247"/>
      <c r="F19" s="56"/>
      <c r="G19" s="57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9"/>
      <c r="V19" s="57"/>
      <c r="W19" s="57"/>
      <c r="X19" s="57"/>
      <c r="Y19" s="57"/>
      <c r="Z19" s="57"/>
      <c r="AA19" s="58"/>
      <c r="AB19" s="60"/>
      <c r="AC19" s="61"/>
      <c r="AD19" s="61"/>
      <c r="AE19" s="62"/>
    </row>
    <row r="20" spans="1:36" ht="34.5" customHeight="1" thickBot="1" x14ac:dyDescent="0.35">
      <c r="A20" s="248"/>
      <c r="B20" s="249"/>
      <c r="C20" s="250"/>
      <c r="D20" s="248"/>
      <c r="E20" s="250"/>
      <c r="F20" s="63">
        <f>ROUND(F18*$D$20,3)</f>
        <v>0</v>
      </c>
      <c r="G20" s="63">
        <f>ROUND(G18*$D$20,3)</f>
        <v>0</v>
      </c>
      <c r="H20" s="63">
        <f t="shared" ref="H20:Z20" si="5">ROUND(H18*$D$20,3)</f>
        <v>0</v>
      </c>
      <c r="I20" s="64">
        <f t="shared" si="5"/>
        <v>0</v>
      </c>
      <c r="J20" s="64">
        <f t="shared" si="5"/>
        <v>0</v>
      </c>
      <c r="K20" s="64">
        <f t="shared" si="5"/>
        <v>0</v>
      </c>
      <c r="L20" s="64">
        <f t="shared" si="5"/>
        <v>0</v>
      </c>
      <c r="M20" s="64">
        <f t="shared" si="5"/>
        <v>0</v>
      </c>
      <c r="N20" s="64">
        <f t="shared" si="5"/>
        <v>0</v>
      </c>
      <c r="O20" s="64">
        <f t="shared" si="5"/>
        <v>0</v>
      </c>
      <c r="P20" s="64">
        <f t="shared" si="5"/>
        <v>0</v>
      </c>
      <c r="Q20" s="64">
        <f t="shared" si="5"/>
        <v>0</v>
      </c>
      <c r="R20" s="64">
        <f t="shared" si="5"/>
        <v>0</v>
      </c>
      <c r="S20" s="64">
        <f t="shared" si="5"/>
        <v>0</v>
      </c>
      <c r="T20" s="65">
        <f t="shared" si="5"/>
        <v>0</v>
      </c>
      <c r="U20" s="65">
        <f t="shared" si="5"/>
        <v>0</v>
      </c>
      <c r="V20" s="63">
        <f t="shared" si="5"/>
        <v>0</v>
      </c>
      <c r="W20" s="63">
        <f t="shared" si="5"/>
        <v>0</v>
      </c>
      <c r="X20" s="63">
        <f t="shared" si="5"/>
        <v>0</v>
      </c>
      <c r="Y20" s="63">
        <f t="shared" si="5"/>
        <v>0</v>
      </c>
      <c r="Z20" s="63">
        <f t="shared" si="5"/>
        <v>0</v>
      </c>
      <c r="AA20" s="58"/>
      <c r="AB20" s="60"/>
      <c r="AC20" s="61"/>
      <c r="AD20" s="61"/>
      <c r="AE20" s="62" t="s">
        <v>65</v>
      </c>
    </row>
    <row r="21" spans="1:36" ht="20.100000000000001" customHeight="1" thickBot="1" x14ac:dyDescent="0.35">
      <c r="A21" s="251" t="s">
        <v>62</v>
      </c>
      <c r="B21" s="252"/>
      <c r="C21" s="252"/>
      <c r="D21" s="252"/>
      <c r="E21" s="253"/>
      <c r="F21" s="66">
        <v>1</v>
      </c>
      <c r="G21" s="67"/>
      <c r="H21" s="67"/>
      <c r="I21" s="68">
        <v>0.2</v>
      </c>
      <c r="J21" s="68"/>
      <c r="K21" s="68"/>
      <c r="L21" s="68">
        <v>2.2000000000000002</v>
      </c>
      <c r="M21" s="68"/>
      <c r="N21" s="68"/>
      <c r="O21" s="68"/>
      <c r="P21" s="68"/>
      <c r="Q21" s="68"/>
      <c r="R21" s="68"/>
      <c r="S21" s="68"/>
      <c r="T21" s="69">
        <v>7</v>
      </c>
      <c r="U21" s="69"/>
      <c r="V21" s="67"/>
      <c r="W21" s="67"/>
      <c r="X21" s="67"/>
      <c r="Y21" s="67"/>
      <c r="Z21" s="67"/>
      <c r="AA21" s="52"/>
      <c r="AB21" s="53"/>
      <c r="AC21" s="54"/>
      <c r="AD21" s="54"/>
      <c r="AE21" s="55"/>
    </row>
    <row r="22" spans="1:36" ht="33.75" customHeight="1" thickBot="1" x14ac:dyDescent="0.35">
      <c r="A22" s="248" t="s">
        <v>90</v>
      </c>
      <c r="B22" s="249"/>
      <c r="C22" s="250"/>
      <c r="D22" s="249">
        <v>38</v>
      </c>
      <c r="E22" s="250"/>
      <c r="F22" s="57">
        <f>ROUND(F21*$D$22,3)</f>
        <v>38</v>
      </c>
      <c r="G22" s="57">
        <f t="shared" ref="G22:Z22" si="6">ROUND(G21*$D$22,3)</f>
        <v>0</v>
      </c>
      <c r="H22" s="57">
        <f t="shared" si="6"/>
        <v>0</v>
      </c>
      <c r="I22" s="70">
        <f t="shared" si="6"/>
        <v>7.6</v>
      </c>
      <c r="J22" s="70">
        <f t="shared" si="6"/>
        <v>0</v>
      </c>
      <c r="K22" s="70">
        <f t="shared" si="6"/>
        <v>0</v>
      </c>
      <c r="L22" s="70">
        <f t="shared" si="6"/>
        <v>83.6</v>
      </c>
      <c r="M22" s="70">
        <f t="shared" si="6"/>
        <v>0</v>
      </c>
      <c r="N22" s="70">
        <f t="shared" si="6"/>
        <v>0</v>
      </c>
      <c r="O22" s="70">
        <f>ROUND(O21*$D$22,3)</f>
        <v>0</v>
      </c>
      <c r="P22" s="70">
        <f t="shared" si="6"/>
        <v>0</v>
      </c>
      <c r="Q22" s="70">
        <f t="shared" si="6"/>
        <v>0</v>
      </c>
      <c r="R22" s="70">
        <f t="shared" si="6"/>
        <v>0</v>
      </c>
      <c r="S22" s="70">
        <f t="shared" si="6"/>
        <v>0</v>
      </c>
      <c r="T22" s="59">
        <f t="shared" si="6"/>
        <v>266</v>
      </c>
      <c r="U22" s="59">
        <f t="shared" si="6"/>
        <v>0</v>
      </c>
      <c r="V22" s="57">
        <f t="shared" si="6"/>
        <v>0</v>
      </c>
      <c r="W22" s="57">
        <f t="shared" si="6"/>
        <v>0</v>
      </c>
      <c r="X22" s="57">
        <f t="shared" si="6"/>
        <v>0</v>
      </c>
      <c r="Y22" s="57">
        <f t="shared" si="6"/>
        <v>0</v>
      </c>
      <c r="Z22" s="57">
        <f t="shared" si="6"/>
        <v>0</v>
      </c>
      <c r="AA22" s="58"/>
      <c r="AB22" s="60"/>
      <c r="AC22" s="61"/>
      <c r="AD22" s="61"/>
      <c r="AE22" s="62"/>
    </row>
    <row r="23" spans="1:36" ht="36" customHeight="1" thickBot="1" x14ac:dyDescent="0.35">
      <c r="A23" s="274" t="s">
        <v>67</v>
      </c>
      <c r="B23" s="275"/>
      <c r="C23" s="275"/>
      <c r="D23" s="275"/>
      <c r="E23" s="283"/>
      <c r="F23" s="71">
        <f>F20+F22</f>
        <v>38</v>
      </c>
      <c r="G23" s="71">
        <f t="shared" ref="G23:Z23" si="7">G20+G22</f>
        <v>0</v>
      </c>
      <c r="H23" s="71">
        <f t="shared" si="7"/>
        <v>0</v>
      </c>
      <c r="I23" s="72">
        <f t="shared" si="7"/>
        <v>7.6</v>
      </c>
      <c r="J23" s="72">
        <f t="shared" si="7"/>
        <v>0</v>
      </c>
      <c r="K23" s="72">
        <f t="shared" si="7"/>
        <v>0</v>
      </c>
      <c r="L23" s="72">
        <f t="shared" si="7"/>
        <v>83.6</v>
      </c>
      <c r="M23" s="72">
        <f t="shared" si="7"/>
        <v>0</v>
      </c>
      <c r="N23" s="72">
        <f t="shared" si="7"/>
        <v>0</v>
      </c>
      <c r="O23" s="72">
        <f t="shared" si="7"/>
        <v>0</v>
      </c>
      <c r="P23" s="72">
        <f t="shared" si="7"/>
        <v>0</v>
      </c>
      <c r="Q23" s="72">
        <f t="shared" si="7"/>
        <v>0</v>
      </c>
      <c r="R23" s="72">
        <f t="shared" si="7"/>
        <v>0</v>
      </c>
      <c r="S23" s="72">
        <f t="shared" si="7"/>
        <v>0</v>
      </c>
      <c r="T23" s="71">
        <f t="shared" si="7"/>
        <v>266</v>
      </c>
      <c r="U23" s="71">
        <f t="shared" si="7"/>
        <v>0</v>
      </c>
      <c r="V23" s="71">
        <f t="shared" si="7"/>
        <v>0</v>
      </c>
      <c r="W23" s="71">
        <f t="shared" si="7"/>
        <v>0</v>
      </c>
      <c r="X23" s="71">
        <f t="shared" si="7"/>
        <v>0</v>
      </c>
      <c r="Y23" s="71">
        <f t="shared" si="7"/>
        <v>0</v>
      </c>
      <c r="Z23" s="71">
        <f t="shared" si="7"/>
        <v>0</v>
      </c>
      <c r="AA23" s="58"/>
      <c r="AB23" s="60"/>
      <c r="AC23" s="61"/>
      <c r="AD23" s="61"/>
      <c r="AE23" s="62"/>
    </row>
    <row r="24" spans="1:36" ht="27" customHeight="1" thickBot="1" x14ac:dyDescent="0.35">
      <c r="A24" s="251" t="s">
        <v>62</v>
      </c>
      <c r="B24" s="252"/>
      <c r="C24" s="252"/>
      <c r="D24" s="252"/>
      <c r="E24" s="253"/>
      <c r="F24" s="73">
        <v>1</v>
      </c>
      <c r="G24" s="74"/>
      <c r="H24" s="74"/>
      <c r="I24" s="75">
        <v>0.2</v>
      </c>
      <c r="J24" s="75"/>
      <c r="K24" s="75"/>
      <c r="L24" s="75">
        <v>2.2000000000000002</v>
      </c>
      <c r="M24" s="75"/>
      <c r="N24" s="75"/>
      <c r="O24" s="75"/>
      <c r="P24" s="75"/>
      <c r="Q24" s="75"/>
      <c r="R24" s="75"/>
      <c r="S24" s="75"/>
      <c r="T24" s="76">
        <v>7</v>
      </c>
      <c r="U24" s="76"/>
      <c r="V24" s="74"/>
      <c r="W24" s="74"/>
      <c r="X24" s="74"/>
      <c r="Y24" s="74"/>
      <c r="Z24" s="74"/>
      <c r="AA24" s="77"/>
      <c r="AB24" s="78"/>
      <c r="AC24" s="79"/>
      <c r="AD24" s="79"/>
      <c r="AE24" s="80"/>
    </row>
    <row r="25" spans="1:36" ht="25.5" customHeight="1" thickBot="1" x14ac:dyDescent="0.35">
      <c r="A25" s="243" t="s">
        <v>63</v>
      </c>
      <c r="B25" s="244"/>
      <c r="C25" s="245"/>
      <c r="D25" s="246" t="s">
        <v>68</v>
      </c>
      <c r="E25" s="247"/>
      <c r="F25" s="81"/>
      <c r="G25" s="82"/>
      <c r="H25" s="82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4"/>
      <c r="U25" s="84"/>
      <c r="V25" s="82"/>
      <c r="W25" s="82"/>
      <c r="X25" s="82"/>
      <c r="Y25" s="82"/>
      <c r="Z25" s="82"/>
      <c r="AA25" s="83"/>
      <c r="AB25" s="85"/>
      <c r="AC25" s="86"/>
      <c r="AD25" s="86"/>
      <c r="AE25" s="87"/>
    </row>
    <row r="26" spans="1:36" ht="30.75" customHeight="1" thickBot="1" x14ac:dyDescent="0.35">
      <c r="A26" s="248" t="s">
        <v>91</v>
      </c>
      <c r="B26" s="249"/>
      <c r="C26" s="250"/>
      <c r="D26" s="248">
        <v>50</v>
      </c>
      <c r="E26" s="250"/>
      <c r="F26" s="88">
        <f t="shared" ref="F26:Z26" si="8">ROUND(F24*$D$26,3)</f>
        <v>50</v>
      </c>
      <c r="G26" s="88">
        <f t="shared" si="8"/>
        <v>0</v>
      </c>
      <c r="H26" s="88">
        <f t="shared" si="8"/>
        <v>0</v>
      </c>
      <c r="I26" s="89">
        <f t="shared" si="8"/>
        <v>10</v>
      </c>
      <c r="J26" s="89">
        <f t="shared" si="8"/>
        <v>0</v>
      </c>
      <c r="K26" s="89">
        <f t="shared" si="8"/>
        <v>0</v>
      </c>
      <c r="L26" s="89">
        <f t="shared" si="8"/>
        <v>110</v>
      </c>
      <c r="M26" s="89">
        <f t="shared" si="8"/>
        <v>0</v>
      </c>
      <c r="N26" s="89">
        <f t="shared" si="8"/>
        <v>0</v>
      </c>
      <c r="O26" s="89">
        <f t="shared" si="8"/>
        <v>0</v>
      </c>
      <c r="P26" s="89">
        <f t="shared" si="8"/>
        <v>0</v>
      </c>
      <c r="Q26" s="89">
        <f t="shared" si="8"/>
        <v>0</v>
      </c>
      <c r="R26" s="89">
        <f t="shared" si="8"/>
        <v>0</v>
      </c>
      <c r="S26" s="89">
        <f t="shared" si="8"/>
        <v>0</v>
      </c>
      <c r="T26" s="90">
        <f t="shared" si="8"/>
        <v>350</v>
      </c>
      <c r="U26" s="90">
        <f t="shared" si="8"/>
        <v>0</v>
      </c>
      <c r="V26" s="88">
        <f t="shared" si="8"/>
        <v>0</v>
      </c>
      <c r="W26" s="88">
        <f t="shared" si="8"/>
        <v>0</v>
      </c>
      <c r="X26" s="88">
        <f t="shared" si="8"/>
        <v>0</v>
      </c>
      <c r="Y26" s="88">
        <f t="shared" si="8"/>
        <v>0</v>
      </c>
      <c r="Z26" s="88">
        <f t="shared" si="8"/>
        <v>0</v>
      </c>
      <c r="AA26" s="91"/>
      <c r="AB26" s="92"/>
      <c r="AC26" s="93"/>
      <c r="AD26" s="93"/>
      <c r="AE26" s="94"/>
    </row>
    <row r="27" spans="1:36" ht="24" customHeight="1" thickBot="1" x14ac:dyDescent="0.35">
      <c r="A27" s="251" t="s">
        <v>62</v>
      </c>
      <c r="B27" s="252"/>
      <c r="C27" s="252"/>
      <c r="D27" s="252"/>
      <c r="E27" s="253"/>
      <c r="F27" s="66"/>
      <c r="G27" s="67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9"/>
      <c r="U27" s="69"/>
      <c r="V27" s="67"/>
      <c r="W27" s="67"/>
      <c r="X27" s="67"/>
      <c r="Y27" s="67"/>
      <c r="Z27" s="67"/>
      <c r="AA27" s="52"/>
      <c r="AB27" s="53"/>
      <c r="AC27" s="54"/>
      <c r="AD27" s="54"/>
      <c r="AE27" s="55"/>
    </row>
    <row r="28" spans="1:36" ht="25.5" customHeight="1" thickBot="1" x14ac:dyDescent="0.35">
      <c r="A28" s="269"/>
      <c r="B28" s="270"/>
      <c r="C28" s="271"/>
      <c r="D28" s="272"/>
      <c r="E28" s="273"/>
      <c r="F28" s="88">
        <f>ROUND(F27*$D$28,3)</f>
        <v>0</v>
      </c>
      <c r="G28" s="88">
        <f t="shared" ref="G28:Z28" si="9">ROUND(G27*$D$28,3)</f>
        <v>0</v>
      </c>
      <c r="H28" s="88">
        <f t="shared" si="9"/>
        <v>0</v>
      </c>
      <c r="I28" s="89">
        <f>ROUND(I27*$D$28,3)</f>
        <v>0</v>
      </c>
      <c r="J28" s="89">
        <f t="shared" si="9"/>
        <v>0</v>
      </c>
      <c r="K28" s="89">
        <f t="shared" si="9"/>
        <v>0</v>
      </c>
      <c r="L28" s="89">
        <f t="shared" si="9"/>
        <v>0</v>
      </c>
      <c r="M28" s="89">
        <f t="shared" si="9"/>
        <v>0</v>
      </c>
      <c r="N28" s="89">
        <f t="shared" si="9"/>
        <v>0</v>
      </c>
      <c r="O28" s="89">
        <f t="shared" si="9"/>
        <v>0</v>
      </c>
      <c r="P28" s="89">
        <f t="shared" si="9"/>
        <v>0</v>
      </c>
      <c r="Q28" s="89">
        <f t="shared" si="9"/>
        <v>0</v>
      </c>
      <c r="R28" s="89">
        <f t="shared" si="9"/>
        <v>0</v>
      </c>
      <c r="S28" s="89">
        <f t="shared" si="9"/>
        <v>0</v>
      </c>
      <c r="T28" s="90">
        <f t="shared" si="9"/>
        <v>0</v>
      </c>
      <c r="U28" s="90">
        <f t="shared" si="9"/>
        <v>0</v>
      </c>
      <c r="V28" s="88">
        <f t="shared" si="9"/>
        <v>0</v>
      </c>
      <c r="W28" s="88">
        <f t="shared" si="9"/>
        <v>0</v>
      </c>
      <c r="X28" s="88">
        <f t="shared" si="9"/>
        <v>0</v>
      </c>
      <c r="Y28" s="88"/>
      <c r="Z28" s="88">
        <f t="shared" si="9"/>
        <v>0</v>
      </c>
      <c r="AA28" s="58"/>
      <c r="AB28" s="60"/>
      <c r="AC28" s="61"/>
      <c r="AD28" s="61"/>
      <c r="AE28" s="62"/>
    </row>
    <row r="29" spans="1:36" ht="30" customHeight="1" thickBot="1" x14ac:dyDescent="0.35">
      <c r="A29" s="274" t="s">
        <v>69</v>
      </c>
      <c r="B29" s="275"/>
      <c r="C29" s="275"/>
      <c r="D29" s="275"/>
      <c r="E29" s="275"/>
      <c r="F29" s="95">
        <f>F26+F28</f>
        <v>50</v>
      </c>
      <c r="G29" s="95">
        <f t="shared" ref="G29:Y29" si="10">G26+G28</f>
        <v>0</v>
      </c>
      <c r="H29" s="95">
        <f t="shared" si="10"/>
        <v>0</v>
      </c>
      <c r="I29" s="96">
        <f t="shared" si="10"/>
        <v>10</v>
      </c>
      <c r="J29" s="96">
        <f t="shared" si="10"/>
        <v>0</v>
      </c>
      <c r="K29" s="96">
        <f t="shared" si="10"/>
        <v>0</v>
      </c>
      <c r="L29" s="96">
        <f t="shared" si="10"/>
        <v>110</v>
      </c>
      <c r="M29" s="96">
        <f t="shared" si="10"/>
        <v>0</v>
      </c>
      <c r="N29" s="96">
        <f t="shared" si="10"/>
        <v>0</v>
      </c>
      <c r="O29" s="96">
        <f t="shared" si="10"/>
        <v>0</v>
      </c>
      <c r="P29" s="96">
        <f t="shared" si="10"/>
        <v>0</v>
      </c>
      <c r="Q29" s="96">
        <f t="shared" si="10"/>
        <v>0</v>
      </c>
      <c r="R29" s="96">
        <f t="shared" si="10"/>
        <v>0</v>
      </c>
      <c r="S29" s="96">
        <f t="shared" si="10"/>
        <v>0</v>
      </c>
      <c r="T29" s="95">
        <f t="shared" si="10"/>
        <v>350</v>
      </c>
      <c r="U29" s="95">
        <f t="shared" si="10"/>
        <v>0</v>
      </c>
      <c r="V29" s="95">
        <f t="shared" si="10"/>
        <v>0</v>
      </c>
      <c r="W29" s="95">
        <f t="shared" si="10"/>
        <v>0</v>
      </c>
      <c r="X29" s="95">
        <f t="shared" si="10"/>
        <v>0</v>
      </c>
      <c r="Y29" s="95">
        <f t="shared" si="10"/>
        <v>0</v>
      </c>
      <c r="Z29" s="95">
        <f>Z26+Z28</f>
        <v>0</v>
      </c>
      <c r="AA29" s="58"/>
      <c r="AB29" s="58"/>
      <c r="AC29" s="61"/>
      <c r="AD29" s="61"/>
      <c r="AE29" s="62"/>
    </row>
    <row r="30" spans="1:36" ht="27.75" customHeight="1" thickBot="1" x14ac:dyDescent="0.35">
      <c r="A30" s="276" t="s">
        <v>70</v>
      </c>
      <c r="B30" s="277"/>
      <c r="C30" s="277"/>
      <c r="D30" s="277"/>
      <c r="E30" s="277"/>
      <c r="F30" s="97">
        <f>F23+F29</f>
        <v>88</v>
      </c>
      <c r="G30" s="97">
        <f t="shared" ref="G30:Z30" si="11">G23+G29</f>
        <v>0</v>
      </c>
      <c r="H30" s="97">
        <f t="shared" si="11"/>
        <v>0</v>
      </c>
      <c r="I30" s="98">
        <f t="shared" si="11"/>
        <v>17.600000000000001</v>
      </c>
      <c r="J30" s="98">
        <f t="shared" si="11"/>
        <v>0</v>
      </c>
      <c r="K30" s="98">
        <f t="shared" si="11"/>
        <v>0</v>
      </c>
      <c r="L30" s="98">
        <f t="shared" si="11"/>
        <v>193.6</v>
      </c>
      <c r="M30" s="98">
        <f t="shared" si="11"/>
        <v>0</v>
      </c>
      <c r="N30" s="98">
        <f t="shared" si="11"/>
        <v>0</v>
      </c>
      <c r="O30" s="98">
        <f t="shared" si="11"/>
        <v>0</v>
      </c>
      <c r="P30" s="98">
        <f t="shared" si="11"/>
        <v>0</v>
      </c>
      <c r="Q30" s="98">
        <f t="shared" si="11"/>
        <v>0</v>
      </c>
      <c r="R30" s="98">
        <f t="shared" si="11"/>
        <v>0</v>
      </c>
      <c r="S30" s="98">
        <f t="shared" si="11"/>
        <v>0</v>
      </c>
      <c r="T30" s="97">
        <f t="shared" si="11"/>
        <v>616</v>
      </c>
      <c r="U30" s="97">
        <f t="shared" si="11"/>
        <v>0</v>
      </c>
      <c r="V30" s="97">
        <f t="shared" si="11"/>
        <v>0</v>
      </c>
      <c r="W30" s="97">
        <f t="shared" si="11"/>
        <v>0</v>
      </c>
      <c r="X30" s="97">
        <f t="shared" si="11"/>
        <v>0</v>
      </c>
      <c r="Y30" s="97">
        <f t="shared" si="11"/>
        <v>0</v>
      </c>
      <c r="Z30" s="97">
        <f t="shared" si="11"/>
        <v>0</v>
      </c>
      <c r="AA30" s="86"/>
      <c r="AB30" s="86"/>
      <c r="AC30" s="86"/>
      <c r="AD30" s="86"/>
      <c r="AE30" s="87"/>
    </row>
    <row r="31" spans="1:36" ht="10.5" customHeight="1" x14ac:dyDescent="0.3">
      <c r="A31" s="263" t="s">
        <v>71</v>
      </c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9"/>
    </row>
    <row r="32" spans="1:36" ht="21.75" customHeight="1" thickBot="1" x14ac:dyDescent="0.35">
      <c r="A32" s="280"/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2"/>
      <c r="AF32" s="8"/>
      <c r="AG32" s="8"/>
      <c r="AH32" s="8"/>
      <c r="AI32" s="8"/>
      <c r="AJ32" s="8"/>
    </row>
    <row r="33" spans="1:36" ht="32.25" customHeight="1" thickBot="1" x14ac:dyDescent="0.35">
      <c r="A33" s="251" t="s">
        <v>62</v>
      </c>
      <c r="B33" s="252"/>
      <c r="C33" s="252"/>
      <c r="D33" s="252"/>
      <c r="E33" s="253"/>
      <c r="F33" s="99">
        <v>1</v>
      </c>
      <c r="G33" s="74"/>
      <c r="H33" s="100"/>
      <c r="I33" s="75">
        <v>0.2</v>
      </c>
      <c r="J33" s="75"/>
      <c r="K33" s="75"/>
      <c r="L33" s="75">
        <v>2</v>
      </c>
      <c r="M33" s="75"/>
      <c r="N33" s="75"/>
      <c r="O33" s="75"/>
      <c r="P33" s="75"/>
      <c r="Q33" s="75"/>
      <c r="R33" s="75"/>
      <c r="S33" s="75"/>
      <c r="T33" s="74">
        <v>10</v>
      </c>
      <c r="U33" s="74"/>
      <c r="V33" s="74"/>
      <c r="W33" s="74"/>
      <c r="X33" s="74"/>
      <c r="Y33" s="74"/>
      <c r="Z33" s="74"/>
      <c r="AA33" s="77"/>
      <c r="AB33" s="78"/>
      <c r="AC33" s="79"/>
      <c r="AD33" s="79"/>
      <c r="AE33" s="80"/>
      <c r="AF33" s="101"/>
      <c r="AG33" s="8"/>
      <c r="AH33" s="8"/>
      <c r="AI33" s="8"/>
      <c r="AJ33" s="8"/>
    </row>
    <row r="34" spans="1:36" ht="21" customHeight="1" thickBot="1" x14ac:dyDescent="0.35">
      <c r="A34" s="243" t="s">
        <v>63</v>
      </c>
      <c r="B34" s="244"/>
      <c r="C34" s="245"/>
      <c r="D34" s="246" t="s">
        <v>64</v>
      </c>
      <c r="E34" s="247"/>
      <c r="F34" s="102"/>
      <c r="G34" s="57"/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7"/>
      <c r="U34" s="57"/>
      <c r="V34" s="57"/>
      <c r="W34" s="57"/>
      <c r="X34" s="57"/>
      <c r="Y34" s="57"/>
      <c r="Z34" s="57"/>
      <c r="AA34" s="58"/>
      <c r="AB34" s="60"/>
      <c r="AC34" s="61"/>
      <c r="AD34" s="61"/>
      <c r="AE34" s="62"/>
      <c r="AF34" s="101"/>
      <c r="AG34" s="8"/>
      <c r="AH34" s="8"/>
      <c r="AI34" s="8"/>
      <c r="AJ34" s="8"/>
    </row>
    <row r="35" spans="1:36" ht="30.75" customHeight="1" thickBot="1" x14ac:dyDescent="0.35">
      <c r="A35" s="248" t="s">
        <v>72</v>
      </c>
      <c r="B35" s="249"/>
      <c r="C35" s="250"/>
      <c r="D35" s="249">
        <v>26</v>
      </c>
      <c r="E35" s="250"/>
      <c r="F35" s="57">
        <f>ROUND(F33*$D$35,3)</f>
        <v>26</v>
      </c>
      <c r="G35" s="57">
        <f t="shared" ref="G35:Z35" si="12">ROUND(G33*$D$35,3)</f>
        <v>0</v>
      </c>
      <c r="H35" s="57">
        <f t="shared" si="12"/>
        <v>0</v>
      </c>
      <c r="I35" s="70">
        <f t="shared" si="12"/>
        <v>5.2</v>
      </c>
      <c r="J35" s="70">
        <f t="shared" si="12"/>
        <v>0</v>
      </c>
      <c r="K35" s="70">
        <f t="shared" si="12"/>
        <v>0</v>
      </c>
      <c r="L35" s="70">
        <f t="shared" si="12"/>
        <v>52</v>
      </c>
      <c r="M35" s="70">
        <f t="shared" si="12"/>
        <v>0</v>
      </c>
      <c r="N35" s="70">
        <f t="shared" si="12"/>
        <v>0</v>
      </c>
      <c r="O35" s="70">
        <f t="shared" si="12"/>
        <v>0</v>
      </c>
      <c r="P35" s="70">
        <f t="shared" si="12"/>
        <v>0</v>
      </c>
      <c r="Q35" s="70">
        <f t="shared" si="12"/>
        <v>0</v>
      </c>
      <c r="R35" s="70">
        <f t="shared" si="12"/>
        <v>0</v>
      </c>
      <c r="S35" s="70">
        <f t="shared" si="12"/>
        <v>0</v>
      </c>
      <c r="T35" s="57">
        <f t="shared" si="12"/>
        <v>260</v>
      </c>
      <c r="U35" s="57">
        <f t="shared" si="12"/>
        <v>0</v>
      </c>
      <c r="V35" s="57">
        <f t="shared" si="12"/>
        <v>0</v>
      </c>
      <c r="W35" s="57">
        <f t="shared" si="12"/>
        <v>0</v>
      </c>
      <c r="X35" s="57">
        <f t="shared" si="12"/>
        <v>0</v>
      </c>
      <c r="Y35" s="57">
        <f t="shared" si="12"/>
        <v>0</v>
      </c>
      <c r="Z35" s="57">
        <f t="shared" si="12"/>
        <v>0</v>
      </c>
      <c r="AA35" s="58"/>
      <c r="AB35" s="60"/>
      <c r="AC35" s="61"/>
      <c r="AD35" s="61"/>
      <c r="AE35" s="62" t="s">
        <v>65</v>
      </c>
      <c r="AF35" s="101"/>
      <c r="AG35" s="8"/>
      <c r="AH35" s="8"/>
      <c r="AI35" s="8"/>
      <c r="AJ35" s="8"/>
    </row>
    <row r="36" spans="1:36" ht="27.75" customHeight="1" thickBot="1" x14ac:dyDescent="0.35">
      <c r="A36" s="251" t="s">
        <v>62</v>
      </c>
      <c r="B36" s="252"/>
      <c r="C36" s="252"/>
      <c r="D36" s="252"/>
      <c r="E36" s="253"/>
      <c r="F36" s="99">
        <v>1</v>
      </c>
      <c r="G36" s="74"/>
      <c r="H36" s="74"/>
      <c r="I36" s="75">
        <v>0.2</v>
      </c>
      <c r="J36" s="75"/>
      <c r="K36" s="75"/>
      <c r="L36" s="75">
        <v>2</v>
      </c>
      <c r="M36" s="75"/>
      <c r="N36" s="75"/>
      <c r="O36" s="75"/>
      <c r="P36" s="75"/>
      <c r="Q36" s="75"/>
      <c r="R36" s="75"/>
      <c r="S36" s="75"/>
      <c r="T36" s="74"/>
      <c r="U36" s="74"/>
      <c r="V36" s="74"/>
      <c r="W36" s="74"/>
      <c r="X36" s="74"/>
      <c r="Y36" s="74">
        <v>10</v>
      </c>
      <c r="Z36" s="74"/>
      <c r="AA36" s="77"/>
      <c r="AB36" s="78"/>
      <c r="AC36" s="79"/>
      <c r="AD36" s="79"/>
      <c r="AE36" s="80"/>
      <c r="AF36" s="101"/>
      <c r="AG36" s="8"/>
      <c r="AH36" s="8"/>
      <c r="AI36" s="8"/>
      <c r="AJ36" s="8"/>
    </row>
    <row r="37" spans="1:36" ht="25.5" customHeight="1" thickBot="1" x14ac:dyDescent="0.35">
      <c r="A37" s="248" t="s">
        <v>72</v>
      </c>
      <c r="B37" s="249"/>
      <c r="C37" s="250"/>
      <c r="D37" s="249"/>
      <c r="E37" s="250"/>
      <c r="F37" s="57">
        <f>ROUND(F36*$D$37,3)</f>
        <v>0</v>
      </c>
      <c r="G37" s="57">
        <f t="shared" ref="G37:AE37" si="13">ROUND(G36*$D$37,3)</f>
        <v>0</v>
      </c>
      <c r="H37" s="57">
        <f t="shared" si="13"/>
        <v>0</v>
      </c>
      <c r="I37" s="70">
        <f t="shared" si="13"/>
        <v>0</v>
      </c>
      <c r="J37" s="70">
        <f t="shared" si="13"/>
        <v>0</v>
      </c>
      <c r="K37" s="70">
        <f t="shared" si="13"/>
        <v>0</v>
      </c>
      <c r="L37" s="70">
        <f t="shared" si="13"/>
        <v>0</v>
      </c>
      <c r="M37" s="70">
        <f t="shared" si="13"/>
        <v>0</v>
      </c>
      <c r="N37" s="70">
        <f t="shared" si="13"/>
        <v>0</v>
      </c>
      <c r="O37" s="70">
        <f t="shared" si="13"/>
        <v>0</v>
      </c>
      <c r="P37" s="70">
        <f t="shared" si="13"/>
        <v>0</v>
      </c>
      <c r="Q37" s="70">
        <f t="shared" si="13"/>
        <v>0</v>
      </c>
      <c r="R37" s="70">
        <f t="shared" si="13"/>
        <v>0</v>
      </c>
      <c r="S37" s="70">
        <f t="shared" si="13"/>
        <v>0</v>
      </c>
      <c r="T37" s="57">
        <f t="shared" si="13"/>
        <v>0</v>
      </c>
      <c r="U37" s="57">
        <f t="shared" si="13"/>
        <v>0</v>
      </c>
      <c r="V37" s="57">
        <f t="shared" si="13"/>
        <v>0</v>
      </c>
      <c r="W37" s="57">
        <f t="shared" si="13"/>
        <v>0</v>
      </c>
      <c r="X37" s="57">
        <f t="shared" si="13"/>
        <v>0</v>
      </c>
      <c r="Y37" s="57">
        <f t="shared" si="13"/>
        <v>0</v>
      </c>
      <c r="Z37" s="57">
        <f t="shared" si="13"/>
        <v>0</v>
      </c>
      <c r="AA37" s="70">
        <f t="shared" si="13"/>
        <v>0</v>
      </c>
      <c r="AB37" s="70">
        <f t="shared" si="13"/>
        <v>0</v>
      </c>
      <c r="AC37" s="70">
        <f t="shared" si="13"/>
        <v>0</v>
      </c>
      <c r="AD37" s="70">
        <f t="shared" si="13"/>
        <v>0</v>
      </c>
      <c r="AE37" s="70">
        <f t="shared" si="13"/>
        <v>0</v>
      </c>
      <c r="AF37" s="101"/>
      <c r="AG37" s="8"/>
      <c r="AH37" s="8"/>
      <c r="AI37" s="8"/>
      <c r="AJ37" s="8"/>
    </row>
    <row r="38" spans="1:36" ht="27" customHeight="1" thickBot="1" x14ac:dyDescent="0.35">
      <c r="A38" s="274" t="s">
        <v>67</v>
      </c>
      <c r="B38" s="275"/>
      <c r="C38" s="275"/>
      <c r="D38" s="275"/>
      <c r="E38" s="283"/>
      <c r="F38" s="103">
        <f>F35+F37</f>
        <v>26</v>
      </c>
      <c r="G38" s="103">
        <f t="shared" ref="G38:Z38" si="14">G35+G37</f>
        <v>0</v>
      </c>
      <c r="H38" s="103">
        <f t="shared" si="14"/>
        <v>0</v>
      </c>
      <c r="I38" s="104">
        <f t="shared" si="14"/>
        <v>5.2</v>
      </c>
      <c r="J38" s="104">
        <f t="shared" si="14"/>
        <v>0</v>
      </c>
      <c r="K38" s="104">
        <f t="shared" si="14"/>
        <v>0</v>
      </c>
      <c r="L38" s="104">
        <f t="shared" si="14"/>
        <v>52</v>
      </c>
      <c r="M38" s="104">
        <f t="shared" si="14"/>
        <v>0</v>
      </c>
      <c r="N38" s="104">
        <f t="shared" si="14"/>
        <v>0</v>
      </c>
      <c r="O38" s="104">
        <f t="shared" si="14"/>
        <v>0</v>
      </c>
      <c r="P38" s="104">
        <f t="shared" si="14"/>
        <v>0</v>
      </c>
      <c r="Q38" s="104">
        <f t="shared" si="14"/>
        <v>0</v>
      </c>
      <c r="R38" s="104">
        <f t="shared" si="14"/>
        <v>0</v>
      </c>
      <c r="S38" s="104">
        <f t="shared" si="14"/>
        <v>0</v>
      </c>
      <c r="T38" s="103">
        <f t="shared" si="14"/>
        <v>260</v>
      </c>
      <c r="U38" s="103">
        <f t="shared" si="14"/>
        <v>0</v>
      </c>
      <c r="V38" s="103">
        <f t="shared" si="14"/>
        <v>0</v>
      </c>
      <c r="W38" s="103">
        <f t="shared" si="14"/>
        <v>0</v>
      </c>
      <c r="X38" s="103">
        <f t="shared" si="14"/>
        <v>0</v>
      </c>
      <c r="Y38" s="103">
        <f t="shared" si="14"/>
        <v>0</v>
      </c>
      <c r="Z38" s="103">
        <f t="shared" si="14"/>
        <v>0</v>
      </c>
      <c r="AA38" s="58"/>
      <c r="AB38" s="60"/>
      <c r="AC38" s="61"/>
      <c r="AD38" s="61"/>
      <c r="AE38" s="62"/>
      <c r="AF38" s="101"/>
      <c r="AG38" s="8"/>
      <c r="AH38" s="8"/>
      <c r="AI38" s="8"/>
      <c r="AJ38" s="8"/>
    </row>
    <row r="39" spans="1:36" ht="25.5" customHeight="1" thickBot="1" x14ac:dyDescent="0.35">
      <c r="A39" s="251" t="s">
        <v>62</v>
      </c>
      <c r="B39" s="252"/>
      <c r="C39" s="252"/>
      <c r="D39" s="252"/>
      <c r="E39" s="253"/>
      <c r="F39" s="99">
        <v>1</v>
      </c>
      <c r="G39" s="74"/>
      <c r="H39" s="74"/>
      <c r="I39" s="75">
        <v>0.2</v>
      </c>
      <c r="J39" s="75"/>
      <c r="K39" s="75"/>
      <c r="L39" s="75">
        <v>2</v>
      </c>
      <c r="M39" s="75"/>
      <c r="N39" s="75"/>
      <c r="O39" s="75"/>
      <c r="P39" s="75"/>
      <c r="Q39" s="75"/>
      <c r="R39" s="75"/>
      <c r="S39" s="75"/>
      <c r="T39" s="74">
        <v>10</v>
      </c>
      <c r="U39" s="74"/>
      <c r="V39" s="74"/>
      <c r="W39" s="74"/>
      <c r="X39" s="74"/>
      <c r="Y39" s="74"/>
      <c r="Z39" s="74"/>
      <c r="AA39" s="58"/>
      <c r="AB39" s="60"/>
      <c r="AC39" s="61"/>
      <c r="AD39" s="61"/>
      <c r="AE39" s="62"/>
      <c r="AF39" s="101"/>
      <c r="AG39" s="8"/>
      <c r="AH39" s="8"/>
      <c r="AI39" s="8"/>
      <c r="AJ39" s="8"/>
    </row>
    <row r="40" spans="1:36" ht="20.100000000000001" customHeight="1" thickBot="1" x14ac:dyDescent="0.35">
      <c r="A40" s="243" t="s">
        <v>63</v>
      </c>
      <c r="B40" s="244"/>
      <c r="C40" s="245"/>
      <c r="D40" s="246" t="s">
        <v>68</v>
      </c>
      <c r="E40" s="247"/>
      <c r="F40" s="82"/>
      <c r="G40" s="82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2"/>
      <c r="U40" s="82"/>
      <c r="V40" s="82"/>
      <c r="W40" s="82"/>
      <c r="X40" s="82"/>
      <c r="Y40" s="82"/>
      <c r="Z40" s="82"/>
      <c r="AA40" s="83"/>
      <c r="AB40" s="85"/>
      <c r="AC40" s="86"/>
      <c r="AD40" s="61"/>
      <c r="AE40" s="62"/>
      <c r="AF40" s="101"/>
      <c r="AG40" s="8"/>
      <c r="AH40" s="8"/>
      <c r="AI40" s="8"/>
      <c r="AJ40" s="8"/>
    </row>
    <row r="41" spans="1:36" ht="28.5" customHeight="1" thickBot="1" x14ac:dyDescent="0.35">
      <c r="A41" s="248" t="s">
        <v>72</v>
      </c>
      <c r="B41" s="249"/>
      <c r="C41" s="250"/>
      <c r="D41" s="248">
        <v>27</v>
      </c>
      <c r="E41" s="250"/>
      <c r="F41" s="88">
        <f>ROUND(F39*$D$41,3)</f>
        <v>27</v>
      </c>
      <c r="G41" s="88">
        <f t="shared" ref="G41:Z41" si="15">ROUND(G39*$D$41,3)</f>
        <v>0</v>
      </c>
      <c r="H41" s="88">
        <f t="shared" si="15"/>
        <v>0</v>
      </c>
      <c r="I41" s="89">
        <f t="shared" si="15"/>
        <v>5.4</v>
      </c>
      <c r="J41" s="89">
        <f t="shared" si="15"/>
        <v>0</v>
      </c>
      <c r="K41" s="89">
        <f t="shared" si="15"/>
        <v>0</v>
      </c>
      <c r="L41" s="89">
        <f t="shared" si="15"/>
        <v>54</v>
      </c>
      <c r="M41" s="89">
        <f t="shared" si="15"/>
        <v>0</v>
      </c>
      <c r="N41" s="89">
        <f t="shared" si="15"/>
        <v>0</v>
      </c>
      <c r="O41" s="89">
        <f t="shared" si="15"/>
        <v>0</v>
      </c>
      <c r="P41" s="89">
        <f t="shared" si="15"/>
        <v>0</v>
      </c>
      <c r="Q41" s="89">
        <f t="shared" si="15"/>
        <v>0</v>
      </c>
      <c r="R41" s="89">
        <f t="shared" si="15"/>
        <v>0</v>
      </c>
      <c r="S41" s="89">
        <f t="shared" si="15"/>
        <v>0</v>
      </c>
      <c r="T41" s="88">
        <f t="shared" si="15"/>
        <v>270</v>
      </c>
      <c r="U41" s="88">
        <f t="shared" si="15"/>
        <v>0</v>
      </c>
      <c r="V41" s="88">
        <f t="shared" si="15"/>
        <v>0</v>
      </c>
      <c r="W41" s="88">
        <f t="shared" si="15"/>
        <v>0</v>
      </c>
      <c r="X41" s="88">
        <f t="shared" si="15"/>
        <v>0</v>
      </c>
      <c r="Y41" s="88">
        <f t="shared" si="15"/>
        <v>0</v>
      </c>
      <c r="Z41" s="88">
        <f t="shared" si="15"/>
        <v>0</v>
      </c>
      <c r="AA41" s="91"/>
      <c r="AB41" s="92"/>
      <c r="AC41" s="93"/>
      <c r="AD41" s="61"/>
      <c r="AE41" s="62"/>
      <c r="AF41" s="101"/>
      <c r="AG41" s="8"/>
      <c r="AH41" s="8"/>
      <c r="AI41" s="8"/>
      <c r="AJ41" s="8"/>
    </row>
    <row r="42" spans="1:36" ht="18" customHeight="1" thickBot="1" x14ac:dyDescent="0.35">
      <c r="A42" s="251" t="s">
        <v>62</v>
      </c>
      <c r="B42" s="252"/>
      <c r="C42" s="252"/>
      <c r="D42" s="252"/>
      <c r="E42" s="253"/>
      <c r="F42" s="99"/>
      <c r="G42" s="74"/>
      <c r="H42" s="74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4"/>
      <c r="U42" s="74"/>
      <c r="V42" s="74"/>
      <c r="W42" s="74"/>
      <c r="X42" s="74"/>
      <c r="Y42" s="74"/>
      <c r="Z42" s="74"/>
      <c r="AA42" s="58"/>
      <c r="AB42" s="60"/>
      <c r="AC42" s="61"/>
      <c r="AD42" s="61"/>
      <c r="AE42" s="62"/>
      <c r="AF42" s="101"/>
      <c r="AG42" s="8"/>
      <c r="AH42" s="8"/>
      <c r="AI42" s="8"/>
      <c r="AJ42" s="8"/>
    </row>
    <row r="43" spans="1:36" ht="21" customHeight="1" thickBot="1" x14ac:dyDescent="0.35">
      <c r="A43" s="269"/>
      <c r="B43" s="270"/>
      <c r="C43" s="271"/>
      <c r="D43" s="272"/>
      <c r="E43" s="273"/>
      <c r="F43" s="88">
        <f>ROUND(F42*$D$43,3)</f>
        <v>0</v>
      </c>
      <c r="G43" s="88">
        <f t="shared" ref="G43:Z43" si="16">ROUND(G42*$D$43,3)</f>
        <v>0</v>
      </c>
      <c r="H43" s="88">
        <f t="shared" si="16"/>
        <v>0</v>
      </c>
      <c r="I43" s="89">
        <f t="shared" si="16"/>
        <v>0</v>
      </c>
      <c r="J43" s="89">
        <f t="shared" si="16"/>
        <v>0</v>
      </c>
      <c r="K43" s="89">
        <f t="shared" si="16"/>
        <v>0</v>
      </c>
      <c r="L43" s="89">
        <f t="shared" si="16"/>
        <v>0</v>
      </c>
      <c r="M43" s="89">
        <f t="shared" si="16"/>
        <v>0</v>
      </c>
      <c r="N43" s="89">
        <f t="shared" si="16"/>
        <v>0</v>
      </c>
      <c r="O43" s="89">
        <f t="shared" si="16"/>
        <v>0</v>
      </c>
      <c r="P43" s="89">
        <f t="shared" si="16"/>
        <v>0</v>
      </c>
      <c r="Q43" s="89">
        <f t="shared" si="16"/>
        <v>0</v>
      </c>
      <c r="R43" s="89">
        <f t="shared" si="16"/>
        <v>0</v>
      </c>
      <c r="S43" s="89">
        <f t="shared" si="16"/>
        <v>0</v>
      </c>
      <c r="T43" s="88">
        <f t="shared" si="16"/>
        <v>0</v>
      </c>
      <c r="U43" s="88">
        <f t="shared" si="16"/>
        <v>0</v>
      </c>
      <c r="V43" s="88">
        <f t="shared" si="16"/>
        <v>0</v>
      </c>
      <c r="W43" s="88">
        <f t="shared" si="16"/>
        <v>0</v>
      </c>
      <c r="X43" s="88">
        <f t="shared" si="16"/>
        <v>0</v>
      </c>
      <c r="Y43" s="88"/>
      <c r="Z43" s="88">
        <f t="shared" si="16"/>
        <v>0</v>
      </c>
      <c r="AA43" s="58"/>
      <c r="AB43" s="60"/>
      <c r="AC43" s="61"/>
      <c r="AD43" s="61"/>
      <c r="AE43" s="62"/>
      <c r="AF43" s="101"/>
      <c r="AG43" s="8"/>
      <c r="AH43" s="8"/>
      <c r="AI43" s="8"/>
      <c r="AJ43" s="8"/>
    </row>
    <row r="44" spans="1:36" ht="22.5" customHeight="1" thickBot="1" x14ac:dyDescent="0.35">
      <c r="A44" s="274" t="s">
        <v>69</v>
      </c>
      <c r="B44" s="275"/>
      <c r="C44" s="275"/>
      <c r="D44" s="275"/>
      <c r="E44" s="275"/>
      <c r="F44" s="95">
        <f>F41+F43</f>
        <v>27</v>
      </c>
      <c r="G44" s="95">
        <f t="shared" ref="G44:Z44" si="17">G41+G43</f>
        <v>0</v>
      </c>
      <c r="H44" s="95">
        <f t="shared" si="17"/>
        <v>0</v>
      </c>
      <c r="I44" s="96">
        <f t="shared" si="17"/>
        <v>5.4</v>
      </c>
      <c r="J44" s="96">
        <f t="shared" si="17"/>
        <v>0</v>
      </c>
      <c r="K44" s="96">
        <f t="shared" si="17"/>
        <v>0</v>
      </c>
      <c r="L44" s="96">
        <f t="shared" si="17"/>
        <v>54</v>
      </c>
      <c r="M44" s="96">
        <f t="shared" si="17"/>
        <v>0</v>
      </c>
      <c r="N44" s="96">
        <f t="shared" si="17"/>
        <v>0</v>
      </c>
      <c r="O44" s="96">
        <f t="shared" si="17"/>
        <v>0</v>
      </c>
      <c r="P44" s="96">
        <f t="shared" si="17"/>
        <v>0</v>
      </c>
      <c r="Q44" s="96">
        <f t="shared" si="17"/>
        <v>0</v>
      </c>
      <c r="R44" s="96">
        <f t="shared" si="17"/>
        <v>0</v>
      </c>
      <c r="S44" s="96">
        <f t="shared" si="17"/>
        <v>0</v>
      </c>
      <c r="T44" s="95">
        <f t="shared" si="17"/>
        <v>270</v>
      </c>
      <c r="U44" s="95">
        <f t="shared" si="17"/>
        <v>0</v>
      </c>
      <c r="V44" s="95">
        <f t="shared" si="17"/>
        <v>0</v>
      </c>
      <c r="W44" s="95">
        <f t="shared" si="17"/>
        <v>0</v>
      </c>
      <c r="X44" s="95">
        <f t="shared" si="17"/>
        <v>0</v>
      </c>
      <c r="Y44" s="95">
        <f t="shared" si="17"/>
        <v>0</v>
      </c>
      <c r="Z44" s="95">
        <f t="shared" si="17"/>
        <v>0</v>
      </c>
      <c r="AA44" s="58"/>
      <c r="AB44" s="58"/>
      <c r="AC44" s="61"/>
      <c r="AD44" s="61"/>
      <c r="AE44" s="62"/>
      <c r="AF44" s="101"/>
      <c r="AG44" s="8"/>
      <c r="AH44" s="8"/>
      <c r="AI44" s="8"/>
      <c r="AJ44" s="8"/>
    </row>
    <row r="45" spans="1:36" ht="26.25" customHeight="1" thickBot="1" x14ac:dyDescent="0.35">
      <c r="A45" s="276" t="s">
        <v>70</v>
      </c>
      <c r="B45" s="277"/>
      <c r="C45" s="277"/>
      <c r="D45" s="277"/>
      <c r="E45" s="277"/>
      <c r="F45" s="97">
        <f>F44+F38</f>
        <v>53</v>
      </c>
      <c r="G45" s="97">
        <f t="shared" ref="G45:Z45" si="18">G44+G38</f>
        <v>0</v>
      </c>
      <c r="H45" s="97">
        <f t="shared" si="18"/>
        <v>0</v>
      </c>
      <c r="I45" s="98">
        <f t="shared" si="18"/>
        <v>10.600000000000001</v>
      </c>
      <c r="J45" s="98">
        <f t="shared" si="18"/>
        <v>0</v>
      </c>
      <c r="K45" s="98">
        <f t="shared" si="18"/>
        <v>0</v>
      </c>
      <c r="L45" s="98">
        <f t="shared" si="18"/>
        <v>106</v>
      </c>
      <c r="M45" s="98">
        <f t="shared" si="18"/>
        <v>0</v>
      </c>
      <c r="N45" s="98">
        <f t="shared" si="18"/>
        <v>0</v>
      </c>
      <c r="O45" s="98">
        <f t="shared" si="18"/>
        <v>0</v>
      </c>
      <c r="P45" s="98">
        <f t="shared" si="18"/>
        <v>0</v>
      </c>
      <c r="Q45" s="98">
        <f t="shared" si="18"/>
        <v>0</v>
      </c>
      <c r="R45" s="98">
        <f t="shared" si="18"/>
        <v>0</v>
      </c>
      <c r="S45" s="98">
        <f t="shared" si="18"/>
        <v>0</v>
      </c>
      <c r="T45" s="97">
        <f t="shared" si="18"/>
        <v>530</v>
      </c>
      <c r="U45" s="97">
        <f t="shared" si="18"/>
        <v>0</v>
      </c>
      <c r="V45" s="97">
        <f t="shared" si="18"/>
        <v>0</v>
      </c>
      <c r="W45" s="97">
        <f t="shared" si="18"/>
        <v>0</v>
      </c>
      <c r="X45" s="97">
        <f t="shared" si="18"/>
        <v>0</v>
      </c>
      <c r="Y45" s="97">
        <f t="shared" si="18"/>
        <v>0</v>
      </c>
      <c r="Z45" s="97">
        <f t="shared" si="18"/>
        <v>0</v>
      </c>
      <c r="AA45" s="86"/>
      <c r="AB45" s="86"/>
      <c r="AC45" s="86"/>
      <c r="AD45" s="86"/>
      <c r="AE45" s="87"/>
      <c r="AF45" s="101"/>
      <c r="AG45" s="8"/>
      <c r="AH45" s="8"/>
      <c r="AI45" s="8"/>
      <c r="AJ45" s="8"/>
    </row>
    <row r="46" spans="1:36" ht="15" customHeight="1" x14ac:dyDescent="0.3">
      <c r="A46" s="263" t="s">
        <v>73</v>
      </c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9"/>
      <c r="AF46" s="8"/>
      <c r="AG46" s="8"/>
      <c r="AH46" s="8"/>
      <c r="AI46" s="8"/>
      <c r="AJ46" s="8"/>
    </row>
    <row r="47" spans="1:36" ht="18.75" customHeight="1" thickBot="1" x14ac:dyDescent="0.3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6"/>
      <c r="AF47" s="8"/>
      <c r="AG47" s="8"/>
      <c r="AH47" s="8"/>
      <c r="AI47" s="8"/>
      <c r="AJ47" s="8"/>
    </row>
    <row r="48" spans="1:36" ht="23.25" customHeight="1" thickBot="1" x14ac:dyDescent="0.35">
      <c r="A48" s="287" t="s">
        <v>62</v>
      </c>
      <c r="B48" s="288"/>
      <c r="C48" s="288"/>
      <c r="D48" s="288"/>
      <c r="E48" s="288"/>
      <c r="F48" s="66">
        <v>1</v>
      </c>
      <c r="G48" s="67"/>
      <c r="H48" s="67"/>
      <c r="I48" s="68">
        <v>0.2</v>
      </c>
      <c r="J48" s="68"/>
      <c r="K48" s="68"/>
      <c r="L48" s="68">
        <v>2.2000000000000002</v>
      </c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>
        <v>8</v>
      </c>
      <c r="Z48" s="67"/>
      <c r="AA48" s="52"/>
      <c r="AB48" s="53"/>
      <c r="AC48" s="54"/>
      <c r="AD48" s="54"/>
      <c r="AE48" s="55"/>
      <c r="AF48" s="8"/>
      <c r="AG48" s="8"/>
      <c r="AH48" s="8"/>
      <c r="AI48" s="8"/>
      <c r="AJ48" s="8"/>
    </row>
    <row r="49" spans="1:36" ht="21.75" customHeight="1" thickBot="1" x14ac:dyDescent="0.35">
      <c r="A49" s="289" t="s">
        <v>63</v>
      </c>
      <c r="B49" s="290"/>
      <c r="C49" s="291"/>
      <c r="D49" s="292" t="s">
        <v>64</v>
      </c>
      <c r="E49" s="293"/>
      <c r="F49" s="56"/>
      <c r="G49" s="57"/>
      <c r="H49" s="57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7"/>
      <c r="U49" s="57"/>
      <c r="V49" s="57"/>
      <c r="W49" s="57"/>
      <c r="X49" s="57"/>
      <c r="Y49" s="57"/>
      <c r="Z49" s="57"/>
      <c r="AA49" s="58"/>
      <c r="AB49" s="60"/>
      <c r="AC49" s="61"/>
      <c r="AD49" s="61"/>
      <c r="AE49" s="62"/>
      <c r="AF49" s="8"/>
      <c r="AG49" s="8"/>
      <c r="AH49" s="8"/>
      <c r="AI49" s="8"/>
      <c r="AJ49" s="8"/>
    </row>
    <row r="50" spans="1:36" ht="33.75" customHeight="1" thickBot="1" x14ac:dyDescent="0.35">
      <c r="A50" s="294"/>
      <c r="B50" s="295"/>
      <c r="C50" s="296"/>
      <c r="D50" s="295"/>
      <c r="E50" s="295"/>
      <c r="F50" s="56">
        <f>ROUND(F48*$D$50,3)</f>
        <v>0</v>
      </c>
      <c r="G50" s="56">
        <f t="shared" ref="G50:Z50" si="19">ROUND(G48*$D$50,3)</f>
        <v>0</v>
      </c>
      <c r="H50" s="56">
        <f t="shared" si="19"/>
        <v>0</v>
      </c>
      <c r="I50" s="105">
        <f t="shared" si="19"/>
        <v>0</v>
      </c>
      <c r="J50" s="105">
        <f t="shared" si="19"/>
        <v>0</v>
      </c>
      <c r="K50" s="105">
        <f t="shared" si="19"/>
        <v>0</v>
      </c>
      <c r="L50" s="105">
        <f t="shared" si="19"/>
        <v>0</v>
      </c>
      <c r="M50" s="105">
        <f t="shared" si="19"/>
        <v>0</v>
      </c>
      <c r="N50" s="105">
        <f t="shared" si="19"/>
        <v>0</v>
      </c>
      <c r="O50" s="105">
        <f t="shared" si="19"/>
        <v>0</v>
      </c>
      <c r="P50" s="105">
        <f t="shared" si="19"/>
        <v>0</v>
      </c>
      <c r="Q50" s="105">
        <f t="shared" si="19"/>
        <v>0</v>
      </c>
      <c r="R50" s="105">
        <f t="shared" si="19"/>
        <v>0</v>
      </c>
      <c r="S50" s="105">
        <f t="shared" si="19"/>
        <v>0</v>
      </c>
      <c r="T50" s="56">
        <f t="shared" si="19"/>
        <v>0</v>
      </c>
      <c r="U50" s="56">
        <f t="shared" si="19"/>
        <v>0</v>
      </c>
      <c r="V50" s="56">
        <f t="shared" si="19"/>
        <v>0</v>
      </c>
      <c r="W50" s="56">
        <f t="shared" si="19"/>
        <v>0</v>
      </c>
      <c r="X50" s="56">
        <f t="shared" si="19"/>
        <v>0</v>
      </c>
      <c r="Y50" s="56">
        <f t="shared" si="19"/>
        <v>0</v>
      </c>
      <c r="Z50" s="56">
        <f t="shared" si="19"/>
        <v>0</v>
      </c>
      <c r="AA50" s="58"/>
      <c r="AB50" s="60"/>
      <c r="AC50" s="61"/>
      <c r="AD50" s="61"/>
      <c r="AE50" s="62" t="s">
        <v>65</v>
      </c>
      <c r="AF50" s="8"/>
      <c r="AG50" s="8"/>
      <c r="AH50" s="8"/>
      <c r="AI50" s="8"/>
      <c r="AJ50" s="8"/>
    </row>
    <row r="51" spans="1:36" ht="22.5" customHeight="1" thickBot="1" x14ac:dyDescent="0.35">
      <c r="A51" s="287" t="s">
        <v>62</v>
      </c>
      <c r="B51" s="288"/>
      <c r="C51" s="288"/>
      <c r="D51" s="288"/>
      <c r="E51" s="288"/>
      <c r="F51" s="66">
        <v>1</v>
      </c>
      <c r="G51" s="67"/>
      <c r="H51" s="67"/>
      <c r="I51" s="68">
        <v>0.2</v>
      </c>
      <c r="J51" s="68"/>
      <c r="K51" s="68"/>
      <c r="L51" s="68">
        <v>2.2000000000000002</v>
      </c>
      <c r="M51" s="68"/>
      <c r="N51" s="68"/>
      <c r="O51" s="68"/>
      <c r="P51" s="68"/>
      <c r="Q51" s="68"/>
      <c r="R51" s="68"/>
      <c r="S51" s="68"/>
      <c r="T51" s="67">
        <v>8</v>
      </c>
      <c r="U51" s="67"/>
      <c r="V51" s="67"/>
      <c r="W51" s="67"/>
      <c r="X51" s="67"/>
      <c r="Y51" s="67"/>
      <c r="Z51" s="67"/>
      <c r="AA51" s="52"/>
      <c r="AB51" s="53"/>
      <c r="AC51" s="54"/>
      <c r="AD51" s="54"/>
      <c r="AE51" s="55"/>
      <c r="AF51" s="8"/>
      <c r="AG51" s="8"/>
      <c r="AH51" s="8"/>
      <c r="AI51" s="8"/>
      <c r="AJ51" s="8"/>
    </row>
    <row r="52" spans="1:36" ht="34.5" customHeight="1" thickBot="1" x14ac:dyDescent="0.35">
      <c r="A52" s="294" t="s">
        <v>74</v>
      </c>
      <c r="B52" s="295"/>
      <c r="C52" s="296"/>
      <c r="D52" s="295">
        <v>37</v>
      </c>
      <c r="E52" s="295"/>
      <c r="F52" s="56">
        <f>ROUND(F51*$D$52,3)</f>
        <v>37</v>
      </c>
      <c r="G52" s="56">
        <f t="shared" ref="G52:Z52" si="20">ROUND(G51*$D$52,3)</f>
        <v>0</v>
      </c>
      <c r="H52" s="56">
        <f t="shared" si="20"/>
        <v>0</v>
      </c>
      <c r="I52" s="105">
        <f t="shared" si="20"/>
        <v>7.4</v>
      </c>
      <c r="J52" s="105">
        <f t="shared" si="20"/>
        <v>0</v>
      </c>
      <c r="K52" s="105">
        <f t="shared" si="20"/>
        <v>0</v>
      </c>
      <c r="L52" s="105">
        <f t="shared" si="20"/>
        <v>81.400000000000006</v>
      </c>
      <c r="M52" s="105">
        <f t="shared" si="20"/>
        <v>0</v>
      </c>
      <c r="N52" s="105">
        <f t="shared" si="20"/>
        <v>0</v>
      </c>
      <c r="O52" s="105">
        <f t="shared" si="20"/>
        <v>0</v>
      </c>
      <c r="P52" s="105">
        <f t="shared" si="20"/>
        <v>0</v>
      </c>
      <c r="Q52" s="105">
        <f t="shared" si="20"/>
        <v>0</v>
      </c>
      <c r="R52" s="105">
        <f t="shared" si="20"/>
        <v>0</v>
      </c>
      <c r="S52" s="105">
        <f t="shared" si="20"/>
        <v>0</v>
      </c>
      <c r="T52" s="56">
        <f t="shared" si="20"/>
        <v>296</v>
      </c>
      <c r="U52" s="56">
        <f t="shared" si="20"/>
        <v>0</v>
      </c>
      <c r="V52" s="56">
        <f t="shared" si="20"/>
        <v>0</v>
      </c>
      <c r="W52" s="56">
        <f t="shared" si="20"/>
        <v>0</v>
      </c>
      <c r="X52" s="56">
        <f t="shared" si="20"/>
        <v>0</v>
      </c>
      <c r="Y52" s="56">
        <f t="shared" si="20"/>
        <v>0</v>
      </c>
      <c r="Z52" s="56">
        <f t="shared" si="20"/>
        <v>0</v>
      </c>
      <c r="AA52" s="58"/>
      <c r="AB52" s="60"/>
      <c r="AC52" s="61"/>
      <c r="AD52" s="61"/>
      <c r="AE52" s="62"/>
      <c r="AF52" s="8"/>
      <c r="AG52" s="8"/>
      <c r="AH52" s="8"/>
      <c r="AI52" s="8"/>
      <c r="AJ52" s="8"/>
    </row>
    <row r="53" spans="1:36" ht="24.75" customHeight="1" thickBot="1" x14ac:dyDescent="0.35">
      <c r="A53" s="301" t="s">
        <v>67</v>
      </c>
      <c r="B53" s="302"/>
      <c r="C53" s="302"/>
      <c r="D53" s="302"/>
      <c r="E53" s="302"/>
      <c r="F53" s="106">
        <f>F50+F52</f>
        <v>37</v>
      </c>
      <c r="G53" s="106">
        <f t="shared" ref="G53:Z53" si="21">G50+G52</f>
        <v>0</v>
      </c>
      <c r="H53" s="106">
        <f t="shared" si="21"/>
        <v>0</v>
      </c>
      <c r="I53" s="107">
        <f t="shared" si="21"/>
        <v>7.4</v>
      </c>
      <c r="J53" s="107">
        <f t="shared" si="21"/>
        <v>0</v>
      </c>
      <c r="K53" s="107">
        <f t="shared" si="21"/>
        <v>0</v>
      </c>
      <c r="L53" s="107">
        <f t="shared" si="21"/>
        <v>81.400000000000006</v>
      </c>
      <c r="M53" s="107">
        <f t="shared" si="21"/>
        <v>0</v>
      </c>
      <c r="N53" s="107">
        <f t="shared" si="21"/>
        <v>0</v>
      </c>
      <c r="O53" s="107">
        <f t="shared" si="21"/>
        <v>0</v>
      </c>
      <c r="P53" s="107">
        <f t="shared" si="21"/>
        <v>0</v>
      </c>
      <c r="Q53" s="107">
        <f t="shared" si="21"/>
        <v>0</v>
      </c>
      <c r="R53" s="107">
        <f t="shared" si="21"/>
        <v>0</v>
      </c>
      <c r="S53" s="107">
        <f t="shared" si="21"/>
        <v>0</v>
      </c>
      <c r="T53" s="106">
        <f t="shared" si="21"/>
        <v>296</v>
      </c>
      <c r="U53" s="106">
        <f t="shared" si="21"/>
        <v>0</v>
      </c>
      <c r="V53" s="106">
        <f t="shared" si="21"/>
        <v>0</v>
      </c>
      <c r="W53" s="106">
        <f t="shared" si="21"/>
        <v>0</v>
      </c>
      <c r="X53" s="106">
        <f t="shared" si="21"/>
        <v>0</v>
      </c>
      <c r="Y53" s="106">
        <f t="shared" si="21"/>
        <v>0</v>
      </c>
      <c r="Z53" s="106">
        <f t="shared" si="21"/>
        <v>0</v>
      </c>
      <c r="AA53" s="58"/>
      <c r="AB53" s="60"/>
      <c r="AC53" s="61"/>
      <c r="AD53" s="61"/>
      <c r="AE53" s="62"/>
      <c r="AF53" s="8"/>
      <c r="AG53" s="8"/>
      <c r="AH53" s="8"/>
      <c r="AI53" s="8"/>
      <c r="AJ53" s="8"/>
    </row>
    <row r="54" spans="1:36" ht="20.25" customHeight="1" thickBot="1" x14ac:dyDescent="0.35">
      <c r="A54" s="287" t="s">
        <v>62</v>
      </c>
      <c r="B54" s="288"/>
      <c r="C54" s="288"/>
      <c r="D54" s="288"/>
      <c r="E54" s="303"/>
      <c r="F54" s="66">
        <v>1</v>
      </c>
      <c r="G54" s="67"/>
      <c r="H54" s="67"/>
      <c r="I54" s="68">
        <v>0.2</v>
      </c>
      <c r="J54" s="68"/>
      <c r="K54" s="68"/>
      <c r="L54" s="68">
        <v>2.2000000000000002</v>
      </c>
      <c r="M54" s="68"/>
      <c r="N54" s="68"/>
      <c r="O54" s="68"/>
      <c r="P54" s="68"/>
      <c r="Q54" s="68"/>
      <c r="R54" s="68"/>
      <c r="S54" s="68"/>
      <c r="T54" s="67">
        <v>8</v>
      </c>
      <c r="U54" s="67"/>
      <c r="V54" s="67"/>
      <c r="W54" s="67"/>
      <c r="X54" s="67"/>
      <c r="Y54" s="67"/>
      <c r="Z54" s="67"/>
      <c r="AA54" s="58"/>
      <c r="AB54" s="60"/>
      <c r="AC54" s="61"/>
      <c r="AD54" s="61"/>
      <c r="AE54" s="62"/>
      <c r="AF54" s="8"/>
      <c r="AG54" s="8"/>
      <c r="AH54" s="8"/>
      <c r="AI54" s="8"/>
      <c r="AJ54" s="8"/>
    </row>
    <row r="55" spans="1:36" ht="15.75" customHeight="1" thickBot="1" x14ac:dyDescent="0.35">
      <c r="A55" s="289" t="s">
        <v>63</v>
      </c>
      <c r="B55" s="290"/>
      <c r="C55" s="291"/>
      <c r="D55" s="292" t="s">
        <v>68</v>
      </c>
      <c r="E55" s="293"/>
      <c r="F55" s="81"/>
      <c r="G55" s="82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2"/>
      <c r="U55" s="82"/>
      <c r="V55" s="82"/>
      <c r="W55" s="82"/>
      <c r="X55" s="82"/>
      <c r="Y55" s="82"/>
      <c r="Z55" s="82"/>
      <c r="AA55" s="83"/>
      <c r="AB55" s="85"/>
      <c r="AC55" s="86"/>
      <c r="AD55" s="61"/>
      <c r="AE55" s="62"/>
      <c r="AF55" s="8"/>
      <c r="AG55" s="8"/>
      <c r="AH55" s="8"/>
      <c r="AI55" s="8"/>
      <c r="AJ55" s="8"/>
    </row>
    <row r="56" spans="1:36" ht="32.25" customHeight="1" thickBot="1" x14ac:dyDescent="0.35">
      <c r="A56" s="294" t="s">
        <v>74</v>
      </c>
      <c r="B56" s="295"/>
      <c r="C56" s="296"/>
      <c r="D56" s="294">
        <v>39</v>
      </c>
      <c r="E56" s="295"/>
      <c r="F56" s="108">
        <f>ROUND(F54*$D$56,3)</f>
        <v>39</v>
      </c>
      <c r="G56" s="108">
        <f t="shared" ref="G56:Z56" si="22">ROUND(G54*$D$56,3)</f>
        <v>0</v>
      </c>
      <c r="H56" s="108">
        <f t="shared" si="22"/>
        <v>0</v>
      </c>
      <c r="I56" s="109">
        <f t="shared" si="22"/>
        <v>7.8</v>
      </c>
      <c r="J56" s="109">
        <f t="shared" si="22"/>
        <v>0</v>
      </c>
      <c r="K56" s="109">
        <f t="shared" si="22"/>
        <v>0</v>
      </c>
      <c r="L56" s="109">
        <f t="shared" si="22"/>
        <v>85.8</v>
      </c>
      <c r="M56" s="109">
        <f>ROUND(M54*$D$56,3)</f>
        <v>0</v>
      </c>
      <c r="N56" s="109">
        <f t="shared" si="22"/>
        <v>0</v>
      </c>
      <c r="O56" s="109">
        <f t="shared" si="22"/>
        <v>0</v>
      </c>
      <c r="P56" s="109">
        <f t="shared" si="22"/>
        <v>0</v>
      </c>
      <c r="Q56" s="109">
        <f t="shared" si="22"/>
        <v>0</v>
      </c>
      <c r="R56" s="109">
        <f t="shared" si="22"/>
        <v>0</v>
      </c>
      <c r="S56" s="109">
        <f t="shared" si="22"/>
        <v>0</v>
      </c>
      <c r="T56" s="108">
        <f t="shared" si="22"/>
        <v>312</v>
      </c>
      <c r="U56" s="108">
        <f t="shared" si="22"/>
        <v>0</v>
      </c>
      <c r="V56" s="108">
        <f t="shared" si="22"/>
        <v>0</v>
      </c>
      <c r="W56" s="108">
        <f t="shared" si="22"/>
        <v>0</v>
      </c>
      <c r="X56" s="108">
        <f t="shared" si="22"/>
        <v>0</v>
      </c>
      <c r="Y56" s="108">
        <f t="shared" si="22"/>
        <v>0</v>
      </c>
      <c r="Z56" s="108">
        <f t="shared" si="22"/>
        <v>0</v>
      </c>
      <c r="AA56" s="91"/>
      <c r="AB56" s="92"/>
      <c r="AC56" s="93"/>
      <c r="AD56" s="61"/>
      <c r="AE56" s="62"/>
      <c r="AF56" s="8"/>
      <c r="AG56" s="8"/>
      <c r="AH56" s="8"/>
      <c r="AI56" s="8"/>
      <c r="AJ56" s="8"/>
    </row>
    <row r="57" spans="1:36" ht="20.25" customHeight="1" thickBot="1" x14ac:dyDescent="0.35">
      <c r="A57" s="287" t="s">
        <v>62</v>
      </c>
      <c r="B57" s="288"/>
      <c r="C57" s="288"/>
      <c r="D57" s="288"/>
      <c r="E57" s="288"/>
      <c r="F57" s="66"/>
      <c r="G57" s="67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7"/>
      <c r="U57" s="110"/>
      <c r="V57" s="74"/>
      <c r="W57" s="74"/>
      <c r="X57" s="74"/>
      <c r="Y57" s="74"/>
      <c r="Z57" s="74"/>
      <c r="AA57" s="58"/>
      <c r="AB57" s="60"/>
      <c r="AC57" s="61"/>
      <c r="AD57" s="61"/>
      <c r="AE57" s="62"/>
      <c r="AF57" s="8"/>
      <c r="AG57" s="8"/>
      <c r="AH57" s="8"/>
      <c r="AI57" s="8"/>
      <c r="AJ57" s="8"/>
    </row>
    <row r="58" spans="1:36" ht="22.5" customHeight="1" thickBot="1" x14ac:dyDescent="0.35">
      <c r="A58" s="297"/>
      <c r="B58" s="298"/>
      <c r="C58" s="299"/>
      <c r="D58" s="300"/>
      <c r="E58" s="300"/>
      <c r="F58" s="108">
        <f>ROUND(F57*$D$58,3)</f>
        <v>0</v>
      </c>
      <c r="G58" s="108">
        <f t="shared" ref="G58:Z58" si="23">ROUND(G57*$D$58,3)</f>
        <v>0</v>
      </c>
      <c r="H58" s="108">
        <f t="shared" si="23"/>
        <v>0</v>
      </c>
      <c r="I58" s="109">
        <f t="shared" si="23"/>
        <v>0</v>
      </c>
      <c r="J58" s="109">
        <f t="shared" si="23"/>
        <v>0</v>
      </c>
      <c r="K58" s="109">
        <f t="shared" si="23"/>
        <v>0</v>
      </c>
      <c r="L58" s="109">
        <f t="shared" si="23"/>
        <v>0</v>
      </c>
      <c r="M58" s="109">
        <f t="shared" si="23"/>
        <v>0</v>
      </c>
      <c r="N58" s="109">
        <f t="shared" si="23"/>
        <v>0</v>
      </c>
      <c r="O58" s="109">
        <f t="shared" si="23"/>
        <v>0</v>
      </c>
      <c r="P58" s="109">
        <f t="shared" si="23"/>
        <v>0</v>
      </c>
      <c r="Q58" s="109">
        <f t="shared" si="23"/>
        <v>0</v>
      </c>
      <c r="R58" s="109">
        <f t="shared" si="23"/>
        <v>0</v>
      </c>
      <c r="S58" s="109">
        <f t="shared" si="23"/>
        <v>0</v>
      </c>
      <c r="T58" s="108">
        <f t="shared" si="23"/>
        <v>0</v>
      </c>
      <c r="U58" s="108"/>
      <c r="V58" s="108">
        <f t="shared" si="23"/>
        <v>0</v>
      </c>
      <c r="W58" s="108">
        <f t="shared" si="23"/>
        <v>0</v>
      </c>
      <c r="X58" s="108">
        <f t="shared" si="23"/>
        <v>0</v>
      </c>
      <c r="Y58" s="108"/>
      <c r="Z58" s="108">
        <f t="shared" si="23"/>
        <v>0</v>
      </c>
      <c r="AA58" s="58"/>
      <c r="AB58" s="60"/>
      <c r="AC58" s="61"/>
      <c r="AD58" s="61"/>
      <c r="AE58" s="62"/>
      <c r="AF58" s="8"/>
      <c r="AG58" s="8"/>
      <c r="AH58" s="8"/>
      <c r="AI58" s="8"/>
      <c r="AJ58" s="8"/>
    </row>
    <row r="59" spans="1:36" ht="25.5" customHeight="1" thickBot="1" x14ac:dyDescent="0.35">
      <c r="A59" s="301" t="s">
        <v>69</v>
      </c>
      <c r="B59" s="302"/>
      <c r="C59" s="302"/>
      <c r="D59" s="302"/>
      <c r="E59" s="302"/>
      <c r="F59" s="106">
        <f>F56+F58</f>
        <v>39</v>
      </c>
      <c r="G59" s="106">
        <f t="shared" ref="G59:Z59" si="24">G56+G58</f>
        <v>0</v>
      </c>
      <c r="H59" s="106">
        <f t="shared" si="24"/>
        <v>0</v>
      </c>
      <c r="I59" s="111">
        <f t="shared" si="24"/>
        <v>7.8</v>
      </c>
      <c r="J59" s="111">
        <f t="shared" si="24"/>
        <v>0</v>
      </c>
      <c r="K59" s="111">
        <f t="shared" si="24"/>
        <v>0</v>
      </c>
      <c r="L59" s="111">
        <f t="shared" si="24"/>
        <v>85.8</v>
      </c>
      <c r="M59" s="111">
        <f t="shared" si="24"/>
        <v>0</v>
      </c>
      <c r="N59" s="111">
        <f t="shared" si="24"/>
        <v>0</v>
      </c>
      <c r="O59" s="111">
        <f t="shared" si="24"/>
        <v>0</v>
      </c>
      <c r="P59" s="111">
        <f t="shared" si="24"/>
        <v>0</v>
      </c>
      <c r="Q59" s="111">
        <f t="shared" si="24"/>
        <v>0</v>
      </c>
      <c r="R59" s="111">
        <f t="shared" si="24"/>
        <v>0</v>
      </c>
      <c r="S59" s="111">
        <f t="shared" si="24"/>
        <v>0</v>
      </c>
      <c r="T59" s="106">
        <f t="shared" si="24"/>
        <v>312</v>
      </c>
      <c r="U59" s="106">
        <f t="shared" si="24"/>
        <v>0</v>
      </c>
      <c r="V59" s="106">
        <f t="shared" si="24"/>
        <v>0</v>
      </c>
      <c r="W59" s="106">
        <f t="shared" si="24"/>
        <v>0</v>
      </c>
      <c r="X59" s="106">
        <f t="shared" si="24"/>
        <v>0</v>
      </c>
      <c r="Y59" s="106">
        <f t="shared" si="24"/>
        <v>0</v>
      </c>
      <c r="Z59" s="106">
        <f t="shared" si="24"/>
        <v>0</v>
      </c>
      <c r="AA59" s="58"/>
      <c r="AB59" s="58"/>
      <c r="AC59" s="61"/>
      <c r="AD59" s="61"/>
      <c r="AE59" s="62"/>
      <c r="AF59" s="8"/>
      <c r="AG59" s="8"/>
      <c r="AH59" s="8"/>
      <c r="AI59" s="8"/>
      <c r="AJ59" s="8"/>
    </row>
    <row r="60" spans="1:36" ht="28.5" customHeight="1" thickBot="1" x14ac:dyDescent="0.35">
      <c r="A60" s="308" t="s">
        <v>70</v>
      </c>
      <c r="B60" s="309"/>
      <c r="C60" s="309"/>
      <c r="D60" s="309"/>
      <c r="E60" s="309"/>
      <c r="F60" s="112">
        <f>F59+F53</f>
        <v>76</v>
      </c>
      <c r="G60" s="112">
        <f t="shared" ref="G60:Z60" si="25">G59+G53</f>
        <v>0</v>
      </c>
      <c r="H60" s="112">
        <f t="shared" si="25"/>
        <v>0</v>
      </c>
      <c r="I60" s="113">
        <f t="shared" si="25"/>
        <v>15.2</v>
      </c>
      <c r="J60" s="113">
        <f t="shared" si="25"/>
        <v>0</v>
      </c>
      <c r="K60" s="113">
        <f t="shared" si="25"/>
        <v>0</v>
      </c>
      <c r="L60" s="113">
        <f t="shared" si="25"/>
        <v>167.2</v>
      </c>
      <c r="M60" s="113">
        <f t="shared" si="25"/>
        <v>0</v>
      </c>
      <c r="N60" s="113">
        <f t="shared" si="25"/>
        <v>0</v>
      </c>
      <c r="O60" s="113">
        <f t="shared" si="25"/>
        <v>0</v>
      </c>
      <c r="P60" s="113">
        <f t="shared" si="25"/>
        <v>0</v>
      </c>
      <c r="Q60" s="113">
        <f t="shared" si="25"/>
        <v>0</v>
      </c>
      <c r="R60" s="113">
        <f t="shared" si="25"/>
        <v>0</v>
      </c>
      <c r="S60" s="113">
        <f t="shared" si="25"/>
        <v>0</v>
      </c>
      <c r="T60" s="112">
        <f t="shared" si="25"/>
        <v>608</v>
      </c>
      <c r="U60" s="112">
        <f t="shared" si="25"/>
        <v>0</v>
      </c>
      <c r="V60" s="112">
        <f t="shared" si="25"/>
        <v>0</v>
      </c>
      <c r="W60" s="112">
        <f t="shared" si="25"/>
        <v>0</v>
      </c>
      <c r="X60" s="112">
        <f t="shared" si="25"/>
        <v>0</v>
      </c>
      <c r="Y60" s="112">
        <f t="shared" si="25"/>
        <v>0</v>
      </c>
      <c r="Z60" s="112">
        <f t="shared" si="25"/>
        <v>0</v>
      </c>
      <c r="AA60" s="86"/>
      <c r="AB60" s="86"/>
      <c r="AC60" s="86"/>
      <c r="AD60" s="86"/>
      <c r="AE60" s="87"/>
      <c r="AF60" s="8"/>
      <c r="AG60" s="8"/>
      <c r="AH60" s="8"/>
      <c r="AI60" s="8"/>
      <c r="AJ60" s="8"/>
    </row>
    <row r="61" spans="1:36" ht="15" customHeight="1" x14ac:dyDescent="0.3">
      <c r="A61" s="310" t="s">
        <v>75</v>
      </c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8"/>
      <c r="AG61" s="8"/>
      <c r="AH61" s="8"/>
      <c r="AI61" s="8"/>
      <c r="AJ61" s="8"/>
    </row>
    <row r="62" spans="1:36" ht="15" customHeight="1" thickBot="1" x14ac:dyDescent="0.35">
      <c r="A62" s="313"/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5"/>
    </row>
    <row r="63" spans="1:36" ht="30" customHeight="1" thickBot="1" x14ac:dyDescent="0.35">
      <c r="A63" s="251" t="s">
        <v>62</v>
      </c>
      <c r="B63" s="252"/>
      <c r="C63" s="252"/>
      <c r="D63" s="252"/>
      <c r="E63" s="252"/>
      <c r="F63" s="114">
        <v>1</v>
      </c>
      <c r="G63" s="115"/>
      <c r="H63" s="115"/>
      <c r="I63" s="116">
        <v>8.1000000000000003E-2</v>
      </c>
      <c r="J63" s="116"/>
      <c r="K63" s="116"/>
      <c r="L63" s="116"/>
      <c r="M63" s="116"/>
      <c r="N63" s="116"/>
      <c r="O63" s="116"/>
      <c r="P63" s="116">
        <v>5.1999999999999998E-2</v>
      </c>
      <c r="Q63" s="116"/>
      <c r="R63" s="116"/>
      <c r="S63" s="116"/>
      <c r="T63" s="116"/>
      <c r="U63" s="116"/>
      <c r="V63" s="116"/>
      <c r="W63" s="116"/>
      <c r="X63" s="116"/>
      <c r="Y63" s="116"/>
      <c r="Z63" s="116">
        <v>20</v>
      </c>
      <c r="AA63" s="117"/>
      <c r="AB63" s="118"/>
      <c r="AC63" s="119"/>
      <c r="AD63" s="119"/>
      <c r="AE63" s="120"/>
    </row>
    <row r="64" spans="1:36" ht="15" customHeight="1" thickBot="1" x14ac:dyDescent="0.35">
      <c r="A64" s="243" t="s">
        <v>63</v>
      </c>
      <c r="B64" s="244"/>
      <c r="C64" s="245"/>
      <c r="D64" s="246" t="s">
        <v>64</v>
      </c>
      <c r="E64" s="307"/>
      <c r="F64" s="121"/>
      <c r="G64" s="122"/>
      <c r="H64" s="122"/>
      <c r="I64" s="123"/>
      <c r="J64" s="123"/>
      <c r="K64" s="123"/>
      <c r="L64" s="123"/>
      <c r="M64" s="123"/>
      <c r="N64" s="123"/>
      <c r="O64" s="123"/>
      <c r="P64" s="123"/>
      <c r="Q64" s="123"/>
      <c r="R64" s="124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5"/>
      <c r="AD64" s="125"/>
      <c r="AE64" s="126"/>
    </row>
    <row r="65" spans="1:31" ht="32.25" customHeight="1" thickBot="1" x14ac:dyDescent="0.35">
      <c r="A65" s="294" t="s">
        <v>76</v>
      </c>
      <c r="B65" s="295"/>
      <c r="C65" s="296"/>
      <c r="D65" s="248"/>
      <c r="E65" s="249"/>
      <c r="F65" s="127">
        <f>ROUND(F63*$D$65,3)</f>
        <v>0</v>
      </c>
      <c r="G65" s="127">
        <f t="shared" ref="G65:Z65" si="26">ROUND(G63*$D$65,3)</f>
        <v>0</v>
      </c>
      <c r="H65" s="127"/>
      <c r="I65" s="128">
        <f t="shared" si="26"/>
        <v>0</v>
      </c>
      <c r="J65" s="128">
        <f t="shared" si="26"/>
        <v>0</v>
      </c>
      <c r="K65" s="128">
        <f t="shared" si="26"/>
        <v>0</v>
      </c>
      <c r="L65" s="128">
        <f t="shared" si="26"/>
        <v>0</v>
      </c>
      <c r="M65" s="128">
        <f t="shared" si="26"/>
        <v>0</v>
      </c>
      <c r="N65" s="128">
        <f>ROUND(N63*110*$D$65,3)</f>
        <v>0</v>
      </c>
      <c r="O65" s="128">
        <f>ROUND(O63*90*$D$65,3)</f>
        <v>0</v>
      </c>
      <c r="P65" s="128">
        <f>ROUND(P63*64*$D$65,3)</f>
        <v>0</v>
      </c>
      <c r="Q65" s="128">
        <f>ROUND(Q63*64*$D$65,3)</f>
        <v>0</v>
      </c>
      <c r="R65" s="128">
        <f>ROUND(R63*49*$D$65,3)</f>
        <v>0</v>
      </c>
      <c r="S65" s="128">
        <f>ROUND(S63*64*$D$65,3)</f>
        <v>0</v>
      </c>
      <c r="T65" s="127">
        <f t="shared" si="26"/>
        <v>0</v>
      </c>
      <c r="U65" s="127">
        <f t="shared" si="26"/>
        <v>0</v>
      </c>
      <c r="V65" s="127">
        <f t="shared" si="26"/>
        <v>0</v>
      </c>
      <c r="W65" s="127">
        <f t="shared" si="26"/>
        <v>0</v>
      </c>
      <c r="X65" s="127">
        <f t="shared" si="26"/>
        <v>0</v>
      </c>
      <c r="Y65" s="127"/>
      <c r="Z65" s="127">
        <f t="shared" si="26"/>
        <v>0</v>
      </c>
      <c r="AA65" s="91"/>
      <c r="AB65" s="92"/>
      <c r="AC65" s="93"/>
      <c r="AD65" s="93"/>
      <c r="AE65" s="94" t="s">
        <v>65</v>
      </c>
    </row>
    <row r="66" spans="1:31" ht="25.5" customHeight="1" thickBot="1" x14ac:dyDescent="0.35">
      <c r="A66" s="251" t="s">
        <v>62</v>
      </c>
      <c r="B66" s="252"/>
      <c r="C66" s="252"/>
      <c r="D66" s="252"/>
      <c r="E66" s="252"/>
      <c r="F66" s="114">
        <v>1</v>
      </c>
      <c r="G66" s="115"/>
      <c r="H66" s="115"/>
      <c r="I66" s="116">
        <v>8.1000000000000003E-2</v>
      </c>
      <c r="J66" s="116"/>
      <c r="K66" s="116"/>
      <c r="L66" s="116"/>
      <c r="M66" s="116"/>
      <c r="N66" s="116"/>
      <c r="O66" s="116"/>
      <c r="P66" s="116">
        <v>5.1999999999999998E-2</v>
      </c>
      <c r="Q66" s="116"/>
      <c r="R66" s="116">
        <v>0</v>
      </c>
      <c r="S66" s="116"/>
      <c r="T66" s="115"/>
      <c r="U66" s="115"/>
      <c r="V66" s="115"/>
      <c r="W66" s="115"/>
      <c r="X66" s="115"/>
      <c r="Y66" s="115"/>
      <c r="Z66" s="115"/>
      <c r="AA66" s="117"/>
      <c r="AB66" s="118"/>
      <c r="AC66" s="119"/>
      <c r="AD66" s="119"/>
      <c r="AE66" s="120"/>
    </row>
    <row r="67" spans="1:31" ht="22.5" customHeight="1" thickBot="1" x14ac:dyDescent="0.35">
      <c r="A67" s="304"/>
      <c r="B67" s="305"/>
      <c r="C67" s="306"/>
      <c r="D67" s="249"/>
      <c r="E67" s="249"/>
      <c r="F67" s="127">
        <f>ROUND(F66*$D$67,3)</f>
        <v>0</v>
      </c>
      <c r="G67" s="127">
        <f t="shared" ref="G67:Z67" si="27">ROUND(G66*$D$67,3)</f>
        <v>0</v>
      </c>
      <c r="H67" s="127"/>
      <c r="I67" s="128">
        <f t="shared" si="27"/>
        <v>0</v>
      </c>
      <c r="J67" s="128">
        <f>ROUND(J66*$D$67,3)</f>
        <v>0</v>
      </c>
      <c r="K67" s="127">
        <f t="shared" si="27"/>
        <v>0</v>
      </c>
      <c r="L67" s="127">
        <f t="shared" si="27"/>
        <v>0</v>
      </c>
      <c r="M67" s="128">
        <f>ROUND(M66*90*$D$67,3)</f>
        <v>0</v>
      </c>
      <c r="N67" s="127">
        <f t="shared" si="27"/>
        <v>0</v>
      </c>
      <c r="O67" s="128">
        <f>ROUND(O66*64*$D$67,3)</f>
        <v>0</v>
      </c>
      <c r="P67" s="128">
        <f>ROUND(P66*90*$D$67,3)</f>
        <v>0</v>
      </c>
      <c r="Q67" s="128">
        <f>ROUND(Q66*64*$D$67,3)</f>
        <v>0</v>
      </c>
      <c r="R67" s="129">
        <f>ROUND(R66*90*$D$67,3)</f>
        <v>0</v>
      </c>
      <c r="S67" s="127">
        <f t="shared" si="27"/>
        <v>0</v>
      </c>
      <c r="T67" s="127">
        <f t="shared" si="27"/>
        <v>0</v>
      </c>
      <c r="U67" s="127">
        <f t="shared" si="27"/>
        <v>0</v>
      </c>
      <c r="V67" s="127">
        <f t="shared" si="27"/>
        <v>0</v>
      </c>
      <c r="W67" s="127">
        <f t="shared" si="27"/>
        <v>0</v>
      </c>
      <c r="X67" s="127">
        <f t="shared" si="27"/>
        <v>0</v>
      </c>
      <c r="Y67" s="127"/>
      <c r="Z67" s="127">
        <f t="shared" si="27"/>
        <v>0</v>
      </c>
      <c r="AA67" s="58"/>
      <c r="AB67" s="60"/>
      <c r="AC67" s="61"/>
      <c r="AD67" s="61"/>
      <c r="AE67" s="62"/>
    </row>
    <row r="68" spans="1:31" ht="24.75" customHeight="1" thickBot="1" x14ac:dyDescent="0.35">
      <c r="A68" s="274" t="s">
        <v>67</v>
      </c>
      <c r="B68" s="275"/>
      <c r="C68" s="275"/>
      <c r="D68" s="275"/>
      <c r="E68" s="275"/>
      <c r="F68" s="130">
        <f>F65+F67</f>
        <v>0</v>
      </c>
      <c r="G68" s="131">
        <f t="shared" ref="G68:Z68" si="28">G65+G67</f>
        <v>0</v>
      </c>
      <c r="H68" s="131">
        <f t="shared" si="28"/>
        <v>0</v>
      </c>
      <c r="I68" s="131">
        <f t="shared" si="28"/>
        <v>0</v>
      </c>
      <c r="J68" s="131">
        <f t="shared" si="28"/>
        <v>0</v>
      </c>
      <c r="K68" s="131">
        <f t="shared" si="28"/>
        <v>0</v>
      </c>
      <c r="L68" s="131">
        <f t="shared" si="28"/>
        <v>0</v>
      </c>
      <c r="M68" s="131">
        <f t="shared" si="28"/>
        <v>0</v>
      </c>
      <c r="N68" s="131">
        <f t="shared" si="28"/>
        <v>0</v>
      </c>
      <c r="O68" s="131">
        <f t="shared" si="28"/>
        <v>0</v>
      </c>
      <c r="P68" s="131">
        <f t="shared" si="28"/>
        <v>0</v>
      </c>
      <c r="Q68" s="131">
        <f t="shared" si="28"/>
        <v>0</v>
      </c>
      <c r="R68" s="131">
        <f t="shared" si="28"/>
        <v>0</v>
      </c>
      <c r="S68" s="131">
        <f t="shared" si="28"/>
        <v>0</v>
      </c>
      <c r="T68" s="130">
        <f t="shared" si="28"/>
        <v>0</v>
      </c>
      <c r="U68" s="130">
        <f t="shared" si="28"/>
        <v>0</v>
      </c>
      <c r="V68" s="130">
        <f t="shared" si="28"/>
        <v>0</v>
      </c>
      <c r="W68" s="130">
        <f t="shared" si="28"/>
        <v>0</v>
      </c>
      <c r="X68" s="130">
        <f t="shared" si="28"/>
        <v>0</v>
      </c>
      <c r="Y68" s="130">
        <f t="shared" si="28"/>
        <v>0</v>
      </c>
      <c r="Z68" s="130">
        <f t="shared" si="28"/>
        <v>0</v>
      </c>
      <c r="AA68" s="83">
        <v>12.5</v>
      </c>
      <c r="AB68" s="85">
        <v>7</v>
      </c>
      <c r="AC68" s="86">
        <v>64</v>
      </c>
      <c r="AD68" s="86"/>
      <c r="AE68" s="87"/>
    </row>
    <row r="69" spans="1:31" ht="29.25" customHeight="1" thickBot="1" x14ac:dyDescent="0.35">
      <c r="A69" s="243" t="s">
        <v>62</v>
      </c>
      <c r="B69" s="244"/>
      <c r="C69" s="244"/>
      <c r="D69" s="244"/>
      <c r="E69" s="244"/>
      <c r="F69" s="132">
        <v>1</v>
      </c>
      <c r="G69" s="132"/>
      <c r="H69" s="132"/>
      <c r="I69" s="116">
        <v>8.1000000000000003E-2</v>
      </c>
      <c r="J69" s="133"/>
      <c r="K69" s="133"/>
      <c r="L69" s="133"/>
      <c r="M69" s="133"/>
      <c r="N69" s="133"/>
      <c r="O69" s="133"/>
      <c r="P69" s="133">
        <v>5.1999999999999998E-2</v>
      </c>
      <c r="Q69" s="133"/>
      <c r="R69" s="133"/>
      <c r="S69" s="133"/>
      <c r="T69" s="134"/>
      <c r="U69" s="134"/>
      <c r="V69" s="134"/>
      <c r="W69" s="134"/>
      <c r="X69" s="134"/>
      <c r="Y69" s="134"/>
      <c r="Z69" s="134">
        <v>22</v>
      </c>
      <c r="AA69" s="135"/>
      <c r="AB69" s="136"/>
      <c r="AC69" s="137"/>
      <c r="AD69" s="137"/>
      <c r="AE69" s="138"/>
    </row>
    <row r="70" spans="1:31" ht="34.5" customHeight="1" thickBot="1" x14ac:dyDescent="0.35">
      <c r="A70" s="243" t="s">
        <v>63</v>
      </c>
      <c r="B70" s="244"/>
      <c r="C70" s="245"/>
      <c r="D70" s="246" t="s">
        <v>68</v>
      </c>
      <c r="E70" s="307"/>
      <c r="F70" s="121"/>
      <c r="G70" s="139"/>
      <c r="H70" s="139"/>
      <c r="I70" s="140"/>
      <c r="J70" s="140"/>
      <c r="K70" s="140"/>
      <c r="L70" s="140"/>
      <c r="M70" s="140"/>
      <c r="N70" s="140"/>
      <c r="O70" s="140"/>
      <c r="P70" s="140"/>
      <c r="Q70" s="140"/>
      <c r="R70" s="124"/>
      <c r="S70" s="140"/>
      <c r="T70" s="139"/>
      <c r="U70" s="139"/>
      <c r="V70" s="139"/>
      <c r="W70" s="122"/>
      <c r="X70" s="122"/>
      <c r="Y70" s="122"/>
      <c r="Z70" s="122"/>
      <c r="AA70" s="123"/>
      <c r="AB70" s="123"/>
      <c r="AC70" s="125"/>
      <c r="AD70" s="125"/>
      <c r="AE70" s="126"/>
    </row>
    <row r="71" spans="1:31" ht="34.5" customHeight="1" thickBot="1" x14ac:dyDescent="0.35">
      <c r="A71" s="304" t="s">
        <v>77</v>
      </c>
      <c r="B71" s="305"/>
      <c r="C71" s="306"/>
      <c r="D71" s="248"/>
      <c r="E71" s="249"/>
      <c r="F71" s="127">
        <f>ROUND(F69*$D$71,3)</f>
        <v>0</v>
      </c>
      <c r="G71" s="127">
        <f t="shared" ref="G71:Z71" si="29">ROUND(G69*$D$71,3)</f>
        <v>0</v>
      </c>
      <c r="H71" s="127"/>
      <c r="I71" s="128">
        <f t="shared" si="29"/>
        <v>0</v>
      </c>
      <c r="J71" s="128">
        <f t="shared" si="29"/>
        <v>0</v>
      </c>
      <c r="K71" s="128">
        <f t="shared" si="29"/>
        <v>0</v>
      </c>
      <c r="L71" s="128">
        <f t="shared" si="29"/>
        <v>0</v>
      </c>
      <c r="M71" s="128">
        <f t="shared" si="29"/>
        <v>0</v>
      </c>
      <c r="N71" s="128">
        <f>ROUND(N69*90*$D$71,3)</f>
        <v>0</v>
      </c>
      <c r="O71" s="128">
        <f>ROUND(O69*90*$D$71,3)</f>
        <v>0</v>
      </c>
      <c r="P71" s="128">
        <f>ROUND(P69*90*$D$71,3)</f>
        <v>0</v>
      </c>
      <c r="Q71" s="128">
        <f>ROUND(Q69*64*$D$71,3)</f>
        <v>0</v>
      </c>
      <c r="R71" s="128">
        <f>ROUND(R69*96*$D$71,3)</f>
        <v>0</v>
      </c>
      <c r="S71" s="128">
        <f>ROUND(S69*96*$D$71,3)</f>
        <v>0</v>
      </c>
      <c r="T71" s="127">
        <f t="shared" si="29"/>
        <v>0</v>
      </c>
      <c r="U71" s="127">
        <f t="shared" si="29"/>
        <v>0</v>
      </c>
      <c r="V71" s="127">
        <f t="shared" si="29"/>
        <v>0</v>
      </c>
      <c r="W71" s="127">
        <f t="shared" si="29"/>
        <v>0</v>
      </c>
      <c r="X71" s="127">
        <f t="shared" si="29"/>
        <v>0</v>
      </c>
      <c r="Y71" s="127"/>
      <c r="Z71" s="127">
        <f t="shared" si="29"/>
        <v>0</v>
      </c>
      <c r="AA71" s="91"/>
      <c r="AB71" s="92"/>
      <c r="AC71" s="93"/>
      <c r="AD71" s="93"/>
      <c r="AE71" s="94"/>
    </row>
    <row r="72" spans="1:31" ht="29.25" customHeight="1" thickBot="1" x14ac:dyDescent="0.35">
      <c r="A72" s="243" t="s">
        <v>62</v>
      </c>
      <c r="B72" s="244"/>
      <c r="C72" s="244"/>
      <c r="D72" s="244"/>
      <c r="E72" s="244"/>
      <c r="F72" s="132">
        <v>1</v>
      </c>
      <c r="G72" s="132"/>
      <c r="H72" s="132"/>
      <c r="I72" s="116">
        <v>8.1000000000000003E-2</v>
      </c>
      <c r="J72" s="133"/>
      <c r="K72" s="133"/>
      <c r="L72" s="133"/>
      <c r="M72" s="133"/>
      <c r="N72" s="133"/>
      <c r="O72" s="133"/>
      <c r="P72" s="133">
        <v>5.1999999999999998E-2</v>
      </c>
      <c r="Q72" s="133"/>
      <c r="R72" s="133"/>
      <c r="S72" s="133"/>
      <c r="T72" s="134"/>
      <c r="U72" s="134"/>
      <c r="V72" s="134"/>
      <c r="W72" s="134"/>
      <c r="X72" s="134"/>
      <c r="Y72" s="134"/>
      <c r="Z72" s="134"/>
      <c r="AA72" s="135"/>
      <c r="AB72" s="136"/>
      <c r="AC72" s="137"/>
      <c r="AD72" s="137"/>
      <c r="AE72" s="138"/>
    </row>
    <row r="73" spans="1:31" ht="30" customHeight="1" thickBot="1" x14ac:dyDescent="0.35">
      <c r="A73" s="294"/>
      <c r="B73" s="295"/>
      <c r="C73" s="296"/>
      <c r="D73" s="248"/>
      <c r="E73" s="249"/>
      <c r="F73" s="127">
        <f>ROUND(F72*$D$73,3)</f>
        <v>0</v>
      </c>
      <c r="G73" s="127">
        <f t="shared" ref="G73:Z73" si="30">ROUND(G72*$D$73,3)</f>
        <v>0</v>
      </c>
      <c r="H73" s="127"/>
      <c r="I73" s="128">
        <f t="shared" si="30"/>
        <v>0</v>
      </c>
      <c r="J73" s="128">
        <f t="shared" si="30"/>
        <v>0</v>
      </c>
      <c r="K73" s="128">
        <f t="shared" si="30"/>
        <v>0</v>
      </c>
      <c r="L73" s="128">
        <f t="shared" si="30"/>
        <v>0</v>
      </c>
      <c r="M73" s="128">
        <f>ROUND(M72*$D$73,3)*90</f>
        <v>0</v>
      </c>
      <c r="N73" s="128">
        <f t="shared" si="30"/>
        <v>0</v>
      </c>
      <c r="O73" s="128">
        <f>ROUND(O72*90*$D$73,3)</f>
        <v>0</v>
      </c>
      <c r="P73" s="128">
        <f>ROUND(P72*$D$73,3)*96</f>
        <v>0</v>
      </c>
      <c r="Q73" s="128">
        <f>ROUND(Q72*$D$73,3)*80</f>
        <v>0</v>
      </c>
      <c r="R73" s="128">
        <f>ROUND(R72*$D$73,3)*96</f>
        <v>0</v>
      </c>
      <c r="S73" s="128">
        <f>ROUND(S72*$D$73,3)*64</f>
        <v>0</v>
      </c>
      <c r="T73" s="127">
        <f t="shared" si="30"/>
        <v>0</v>
      </c>
      <c r="U73" s="127">
        <f t="shared" si="30"/>
        <v>0</v>
      </c>
      <c r="V73" s="127">
        <f t="shared" si="30"/>
        <v>0</v>
      </c>
      <c r="W73" s="127">
        <f t="shared" si="30"/>
        <v>0</v>
      </c>
      <c r="X73" s="127">
        <f t="shared" si="30"/>
        <v>0</v>
      </c>
      <c r="Y73" s="127"/>
      <c r="Z73" s="127">
        <f t="shared" si="30"/>
        <v>0</v>
      </c>
      <c r="AA73" s="58"/>
      <c r="AB73" s="60"/>
      <c r="AC73" s="61"/>
      <c r="AD73" s="61"/>
      <c r="AE73" s="62"/>
    </row>
    <row r="74" spans="1:31" ht="29.25" customHeight="1" thickBot="1" x14ac:dyDescent="0.35">
      <c r="A74" s="274" t="s">
        <v>67</v>
      </c>
      <c r="B74" s="275"/>
      <c r="C74" s="275"/>
      <c r="D74" s="275"/>
      <c r="E74" s="275"/>
      <c r="F74" s="141">
        <f>F71+F73</f>
        <v>0</v>
      </c>
      <c r="G74" s="141">
        <f t="shared" ref="G74:AA74" si="31">G71+G73</f>
        <v>0</v>
      </c>
      <c r="H74" s="141">
        <f t="shared" si="31"/>
        <v>0</v>
      </c>
      <c r="I74" s="142">
        <f t="shared" si="31"/>
        <v>0</v>
      </c>
      <c r="J74" s="142">
        <f t="shared" si="31"/>
        <v>0</v>
      </c>
      <c r="K74" s="142">
        <f t="shared" si="31"/>
        <v>0</v>
      </c>
      <c r="L74" s="142">
        <f t="shared" si="31"/>
        <v>0</v>
      </c>
      <c r="M74" s="142">
        <f t="shared" si="31"/>
        <v>0</v>
      </c>
      <c r="N74" s="142">
        <f t="shared" si="31"/>
        <v>0</v>
      </c>
      <c r="O74" s="142">
        <f t="shared" si="31"/>
        <v>0</v>
      </c>
      <c r="P74" s="142">
        <f t="shared" si="31"/>
        <v>0</v>
      </c>
      <c r="Q74" s="142">
        <f t="shared" si="31"/>
        <v>0</v>
      </c>
      <c r="R74" s="142">
        <f t="shared" si="31"/>
        <v>0</v>
      </c>
      <c r="S74" s="142">
        <f t="shared" si="31"/>
        <v>0</v>
      </c>
      <c r="T74" s="141">
        <f t="shared" si="31"/>
        <v>0</v>
      </c>
      <c r="U74" s="141">
        <f t="shared" si="31"/>
        <v>0</v>
      </c>
      <c r="V74" s="141">
        <f t="shared" si="31"/>
        <v>0</v>
      </c>
      <c r="W74" s="141">
        <f t="shared" si="31"/>
        <v>0</v>
      </c>
      <c r="X74" s="141">
        <f t="shared" si="31"/>
        <v>0</v>
      </c>
      <c r="Y74" s="141">
        <f t="shared" si="31"/>
        <v>0</v>
      </c>
      <c r="Z74" s="141">
        <f t="shared" si="31"/>
        <v>0</v>
      </c>
      <c r="AA74" s="105">
        <f t="shared" si="31"/>
        <v>0</v>
      </c>
      <c r="AB74" s="58">
        <v>9</v>
      </c>
      <c r="AC74" s="61">
        <v>70</v>
      </c>
      <c r="AD74" s="61"/>
      <c r="AE74" s="62"/>
    </row>
    <row r="75" spans="1:31" ht="35.25" customHeight="1" thickBot="1" x14ac:dyDescent="0.35">
      <c r="A75" s="276" t="s">
        <v>78</v>
      </c>
      <c r="B75" s="277"/>
      <c r="C75" s="277"/>
      <c r="D75" s="277"/>
      <c r="E75" s="277"/>
      <c r="F75" s="143">
        <f>F68+F74</f>
        <v>0</v>
      </c>
      <c r="G75" s="143">
        <f t="shared" ref="G75:Z75" si="32">G68+G74</f>
        <v>0</v>
      </c>
      <c r="H75" s="143">
        <f t="shared" si="32"/>
        <v>0</v>
      </c>
      <c r="I75" s="144">
        <f t="shared" si="32"/>
        <v>0</v>
      </c>
      <c r="J75" s="144">
        <f t="shared" si="32"/>
        <v>0</v>
      </c>
      <c r="K75" s="144">
        <f>K68+K74</f>
        <v>0</v>
      </c>
      <c r="L75" s="144">
        <f>L68+L74</f>
        <v>0</v>
      </c>
      <c r="M75" s="144">
        <f t="shared" si="32"/>
        <v>0</v>
      </c>
      <c r="N75" s="144">
        <f t="shared" si="32"/>
        <v>0</v>
      </c>
      <c r="O75" s="144">
        <f t="shared" si="32"/>
        <v>0</v>
      </c>
      <c r="P75" s="144">
        <f t="shared" si="32"/>
        <v>0</v>
      </c>
      <c r="Q75" s="144">
        <f t="shared" si="32"/>
        <v>0</v>
      </c>
      <c r="R75" s="144">
        <f t="shared" si="32"/>
        <v>0</v>
      </c>
      <c r="S75" s="144">
        <f t="shared" si="32"/>
        <v>0</v>
      </c>
      <c r="T75" s="143">
        <f>T68+T74</f>
        <v>0</v>
      </c>
      <c r="U75" s="143">
        <f>U68+U74</f>
        <v>0</v>
      </c>
      <c r="V75" s="143">
        <f t="shared" si="32"/>
        <v>0</v>
      </c>
      <c r="W75" s="143">
        <f t="shared" si="32"/>
        <v>0</v>
      </c>
      <c r="X75" s="143">
        <f t="shared" si="32"/>
        <v>0</v>
      </c>
      <c r="Y75" s="143">
        <f t="shared" si="32"/>
        <v>0</v>
      </c>
      <c r="Z75" s="143">
        <f t="shared" si="32"/>
        <v>0</v>
      </c>
      <c r="AA75" s="86">
        <f>AA74+AA68</f>
        <v>12.5</v>
      </c>
      <c r="AB75" s="86">
        <f>AB74+AB68</f>
        <v>16</v>
      </c>
      <c r="AC75" s="86">
        <f>AC74+AC68</f>
        <v>134</v>
      </c>
      <c r="AD75" s="86"/>
      <c r="AE75" s="87"/>
    </row>
    <row r="76" spans="1:31" s="150" customFormat="1" ht="35.25" customHeight="1" thickBot="1" x14ac:dyDescent="0.35">
      <c r="A76" s="316" t="s">
        <v>79</v>
      </c>
      <c r="B76" s="317"/>
      <c r="C76" s="317"/>
      <c r="D76" s="317"/>
      <c r="E76" s="317"/>
      <c r="F76" s="145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>
        <v>6</v>
      </c>
      <c r="U76" s="146"/>
      <c r="V76" s="146"/>
      <c r="W76" s="146"/>
      <c r="X76" s="146"/>
      <c r="Y76" s="146"/>
      <c r="Z76" s="146"/>
      <c r="AA76" s="147"/>
      <c r="AB76" s="148"/>
      <c r="AC76" s="148"/>
      <c r="AD76" s="149"/>
      <c r="AE76" s="149"/>
    </row>
    <row r="77" spans="1:31" ht="21" x14ac:dyDescent="0.3">
      <c r="A77" s="318" t="s">
        <v>80</v>
      </c>
      <c r="B77" s="319"/>
      <c r="C77" s="319"/>
      <c r="D77" s="319"/>
      <c r="E77" s="319"/>
      <c r="F77" s="151" t="s">
        <v>81</v>
      </c>
      <c r="G77" s="152">
        <f>ROUND(T76*0.61,2)+X76*0.54+Y76*0.61</f>
        <v>3.66</v>
      </c>
      <c r="H77" s="153"/>
      <c r="I77" s="154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1:31" ht="21.75" customHeight="1" thickBot="1" x14ac:dyDescent="0.35">
      <c r="A78" s="320" t="s">
        <v>82</v>
      </c>
      <c r="B78" s="321"/>
      <c r="C78" s="321"/>
      <c r="D78" s="321"/>
      <c r="E78" s="321"/>
      <c r="F78" s="156" t="s">
        <v>81</v>
      </c>
      <c r="G78" s="157">
        <f>K76+N76+O76+P76+Q76+R76+S76+M76+L76+J76+I76</f>
        <v>0</v>
      </c>
      <c r="H78" s="158"/>
      <c r="I78" s="159"/>
      <c r="J78" s="160"/>
      <c r="K78" s="160"/>
      <c r="L78" s="160"/>
      <c r="M78" s="160"/>
      <c r="N78" s="160"/>
      <c r="O78" s="160"/>
      <c r="P78" s="160"/>
      <c r="Q78" s="322" t="s">
        <v>83</v>
      </c>
      <c r="R78" s="322"/>
      <c r="S78" s="322"/>
      <c r="T78" s="322"/>
      <c r="U78" s="322"/>
      <c r="V78" s="322"/>
      <c r="W78" s="322"/>
      <c r="X78" s="322"/>
      <c r="Y78" s="322"/>
      <c r="Z78" s="322"/>
      <c r="AA78" s="160"/>
    </row>
  </sheetData>
  <mergeCells count="124">
    <mergeCell ref="A5:E5"/>
    <mergeCell ref="A6:E9"/>
    <mergeCell ref="F6:F9"/>
    <mergeCell ref="G6:G9"/>
    <mergeCell ref="H6:H9"/>
    <mergeCell ref="I6:I9"/>
    <mergeCell ref="A1:F1"/>
    <mergeCell ref="W1:Z1"/>
    <mergeCell ref="E2:T2"/>
    <mergeCell ref="W2:X2"/>
    <mergeCell ref="A3:C3"/>
    <mergeCell ref="X3:Z3"/>
    <mergeCell ref="AB6:AB9"/>
    <mergeCell ref="AC6:AC9"/>
    <mergeCell ref="AD6:AD9"/>
    <mergeCell ref="AE6:AE9"/>
    <mergeCell ref="A10:E10"/>
    <mergeCell ref="A11:E11"/>
    <mergeCell ref="V6:V9"/>
    <mergeCell ref="W6:W9"/>
    <mergeCell ref="X6:X9"/>
    <mergeCell ref="Y6:Y9"/>
    <mergeCell ref="Z6:Z9"/>
    <mergeCell ref="AA6:AA9"/>
    <mergeCell ref="P6:P9"/>
    <mergeCell ref="Q6:Q9"/>
    <mergeCell ref="R6:R9"/>
    <mergeCell ref="S6:S9"/>
    <mergeCell ref="T6:T9"/>
    <mergeCell ref="U6:U9"/>
    <mergeCell ref="J6:J9"/>
    <mergeCell ref="K6:K9"/>
    <mergeCell ref="L6:L9"/>
    <mergeCell ref="M6:M9"/>
    <mergeCell ref="N6:N9"/>
    <mergeCell ref="O6:O9"/>
    <mergeCell ref="A19:C19"/>
    <mergeCell ref="D19:E19"/>
    <mergeCell ref="A20:C20"/>
    <mergeCell ref="D20:E20"/>
    <mergeCell ref="A21:E21"/>
    <mergeCell ref="A22:C22"/>
    <mergeCell ref="D22:E22"/>
    <mergeCell ref="A12:E12"/>
    <mergeCell ref="A13:E13"/>
    <mergeCell ref="A14:E14"/>
    <mergeCell ref="A15:E15"/>
    <mergeCell ref="A16:AE17"/>
    <mergeCell ref="A18:E18"/>
    <mergeCell ref="A27:E27"/>
    <mergeCell ref="A28:C28"/>
    <mergeCell ref="D28:E28"/>
    <mergeCell ref="A29:E29"/>
    <mergeCell ref="A30:E30"/>
    <mergeCell ref="A31:AE32"/>
    <mergeCell ref="A23:E23"/>
    <mergeCell ref="A24:E24"/>
    <mergeCell ref="A25:C25"/>
    <mergeCell ref="D25:E25"/>
    <mergeCell ref="A26:C26"/>
    <mergeCell ref="D26:E26"/>
    <mergeCell ref="A37:C37"/>
    <mergeCell ref="D37:E37"/>
    <mergeCell ref="A38:E38"/>
    <mergeCell ref="A39:E39"/>
    <mergeCell ref="A40:C40"/>
    <mergeCell ref="D40:E40"/>
    <mergeCell ref="A33:E33"/>
    <mergeCell ref="A34:C34"/>
    <mergeCell ref="D34:E34"/>
    <mergeCell ref="A35:C35"/>
    <mergeCell ref="D35:E35"/>
    <mergeCell ref="A36:E36"/>
    <mergeCell ref="A45:E45"/>
    <mergeCell ref="A46:AE47"/>
    <mergeCell ref="A48:E48"/>
    <mergeCell ref="A49:C49"/>
    <mergeCell ref="D49:E49"/>
    <mergeCell ref="A50:C50"/>
    <mergeCell ref="D50:E50"/>
    <mergeCell ref="A41:C41"/>
    <mergeCell ref="D41:E41"/>
    <mergeCell ref="A42:E42"/>
    <mergeCell ref="A43:C43"/>
    <mergeCell ref="D43:E43"/>
    <mergeCell ref="A44:E44"/>
    <mergeCell ref="A56:C56"/>
    <mergeCell ref="D56:E56"/>
    <mergeCell ref="A57:E57"/>
    <mergeCell ref="A58:C58"/>
    <mergeCell ref="D58:E58"/>
    <mergeCell ref="A59:E59"/>
    <mergeCell ref="A51:E51"/>
    <mergeCell ref="A52:C52"/>
    <mergeCell ref="D52:E52"/>
    <mergeCell ref="A53:E53"/>
    <mergeCell ref="A54:E54"/>
    <mergeCell ref="A55:C55"/>
    <mergeCell ref="D55:E55"/>
    <mergeCell ref="A66:E66"/>
    <mergeCell ref="A67:C67"/>
    <mergeCell ref="D67:E67"/>
    <mergeCell ref="A68:E68"/>
    <mergeCell ref="A69:E69"/>
    <mergeCell ref="A70:C70"/>
    <mergeCell ref="D70:E70"/>
    <mergeCell ref="A60:E60"/>
    <mergeCell ref="A61:AE62"/>
    <mergeCell ref="A63:E63"/>
    <mergeCell ref="A64:C64"/>
    <mergeCell ref="D64:E64"/>
    <mergeCell ref="A65:C65"/>
    <mergeCell ref="D65:E65"/>
    <mergeCell ref="A75:E75"/>
    <mergeCell ref="A76:E76"/>
    <mergeCell ref="A77:E77"/>
    <mergeCell ref="A78:E78"/>
    <mergeCell ref="Q78:Z78"/>
    <mergeCell ref="A71:C71"/>
    <mergeCell ref="D71:E71"/>
    <mergeCell ref="A72:E72"/>
    <mergeCell ref="A73:C73"/>
    <mergeCell ref="D73:E73"/>
    <mergeCell ref="A74:E74"/>
  </mergeCells>
  <pageMargins left="0.7" right="0.7" top="0.75" bottom="0.75" header="0.3" footer="0.3"/>
  <pageSetup paperSize="9" scale="3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J78"/>
  <sheetViews>
    <sheetView zoomScale="55" zoomScaleNormal="55" workbookViewId="0">
      <selection activeCell="K23" sqref="K23"/>
    </sheetView>
  </sheetViews>
  <sheetFormatPr defaultColWidth="9.109375" defaultRowHeight="15.6" x14ac:dyDescent="0.3"/>
  <cols>
    <col min="1" max="1" width="7.109375" style="2" customWidth="1"/>
    <col min="2" max="2" width="6" style="2" customWidth="1"/>
    <col min="3" max="3" width="15.6640625" style="2" customWidth="1"/>
    <col min="4" max="4" width="4.109375" style="2" customWidth="1"/>
    <col min="5" max="5" width="6.44140625" style="2" customWidth="1"/>
    <col min="6" max="6" width="12.88671875" style="1" customWidth="1"/>
    <col min="7" max="7" width="11.5546875" style="1" customWidth="1"/>
    <col min="8" max="8" width="12.6640625" style="1" customWidth="1"/>
    <col min="9" max="9" width="14.44140625" style="1" customWidth="1"/>
    <col min="10" max="10" width="15.5546875" style="1" customWidth="1"/>
    <col min="11" max="11" width="16" style="1" customWidth="1"/>
    <col min="12" max="12" width="17" style="1" customWidth="1"/>
    <col min="13" max="13" width="14.33203125" style="1" customWidth="1"/>
    <col min="14" max="14" width="13.88671875" style="1" customWidth="1"/>
    <col min="15" max="15" width="16.109375" style="1" customWidth="1"/>
    <col min="16" max="16" width="15.88671875" style="1" customWidth="1"/>
    <col min="17" max="17" width="10.44140625" style="1" customWidth="1"/>
    <col min="18" max="18" width="12.6640625" style="1" customWidth="1"/>
    <col min="19" max="19" width="13.44140625" style="1" customWidth="1"/>
    <col min="20" max="20" width="14.5546875" style="1" customWidth="1"/>
    <col min="21" max="21" width="10.44140625" style="1" customWidth="1"/>
    <col min="22" max="22" width="13.33203125" style="1" customWidth="1"/>
    <col min="23" max="23" width="13" style="1" customWidth="1"/>
    <col min="24" max="24" width="14.5546875" style="1" customWidth="1"/>
    <col min="25" max="25" width="13" style="1" customWidth="1"/>
    <col min="26" max="26" width="12.5546875" style="1" customWidth="1"/>
    <col min="27" max="28" width="11.5546875" style="1" customWidth="1"/>
    <col min="29" max="29" width="13.109375" style="1" customWidth="1"/>
    <col min="30" max="30" width="12.109375" style="1" customWidth="1"/>
    <col min="31" max="31" width="12.33203125" style="1" customWidth="1"/>
    <col min="32" max="16384" width="9.109375" style="1"/>
  </cols>
  <sheetData>
    <row r="1" spans="1:32" ht="14.4" x14ac:dyDescent="0.3">
      <c r="A1" s="205" t="s">
        <v>0</v>
      </c>
      <c r="B1" s="205"/>
      <c r="C1" s="205"/>
      <c r="D1" s="205"/>
      <c r="E1" s="205"/>
      <c r="F1" s="205"/>
      <c r="W1" s="206" t="s">
        <v>1</v>
      </c>
      <c r="X1" s="206"/>
      <c r="Y1" s="206"/>
      <c r="Z1" s="206"/>
    </row>
    <row r="2" spans="1:32" ht="30.75" customHeight="1" thickBot="1" x14ac:dyDescent="0.35">
      <c r="E2" s="207" t="s">
        <v>2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166"/>
      <c r="W2" s="206" t="s">
        <v>3</v>
      </c>
      <c r="X2" s="206"/>
      <c r="Y2" s="165"/>
      <c r="Z2" s="5"/>
    </row>
    <row r="3" spans="1:32" ht="23.25" customHeight="1" thickBot="1" x14ac:dyDescent="0.35">
      <c r="A3" s="208" t="s">
        <v>4</v>
      </c>
      <c r="B3" s="209"/>
      <c r="C3" s="210"/>
      <c r="D3" s="164"/>
      <c r="E3" s="164"/>
      <c r="F3" s="7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9"/>
      <c r="X3" s="211" t="s">
        <v>5</v>
      </c>
      <c r="Y3" s="211"/>
      <c r="Z3" s="211"/>
      <c r="AA3" s="7"/>
      <c r="AB3" s="8"/>
      <c r="AC3" s="8"/>
      <c r="AD3" s="8"/>
      <c r="AE3" s="8"/>
    </row>
    <row r="4" spans="1:32" ht="25.5" customHeight="1" thickBot="1" x14ac:dyDescent="0.35">
      <c r="A4" s="10" t="s">
        <v>92</v>
      </c>
      <c r="B4" s="11" t="s">
        <v>85</v>
      </c>
      <c r="C4" s="12">
        <v>2019</v>
      </c>
      <c r="D4" s="164"/>
      <c r="E4" s="164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"/>
      <c r="AD4" s="8"/>
      <c r="AE4" s="8"/>
    </row>
    <row r="5" spans="1:32" s="21" customFormat="1" ht="39.75" customHeight="1" thickBot="1" x14ac:dyDescent="0.35">
      <c r="A5" s="182"/>
      <c r="B5" s="183"/>
      <c r="C5" s="183"/>
      <c r="D5" s="183"/>
      <c r="E5" s="184"/>
      <c r="F5" s="13" t="s">
        <v>8</v>
      </c>
      <c r="G5" s="14" t="s">
        <v>9</v>
      </c>
      <c r="H5" s="15" t="s">
        <v>10</v>
      </c>
      <c r="I5" s="14" t="s">
        <v>11</v>
      </c>
      <c r="J5" s="14" t="s">
        <v>12</v>
      </c>
      <c r="K5" s="14" t="s">
        <v>13</v>
      </c>
      <c r="L5" s="16" t="s">
        <v>14</v>
      </c>
      <c r="M5" s="17" t="s">
        <v>15</v>
      </c>
      <c r="N5" s="14" t="s">
        <v>16</v>
      </c>
      <c r="O5" s="14" t="s">
        <v>17</v>
      </c>
      <c r="P5" s="14" t="s">
        <v>18</v>
      </c>
      <c r="Q5" s="15"/>
      <c r="R5" s="15" t="s">
        <v>19</v>
      </c>
      <c r="S5" s="18" t="s">
        <v>20</v>
      </c>
      <c r="T5" s="14" t="s">
        <v>21</v>
      </c>
      <c r="U5" s="15"/>
      <c r="V5" s="14" t="s">
        <v>22</v>
      </c>
      <c r="W5" s="14" t="s">
        <v>23</v>
      </c>
      <c r="X5" s="14" t="s">
        <v>24</v>
      </c>
      <c r="Y5" s="14" t="s">
        <v>25</v>
      </c>
      <c r="Z5" s="14" t="s">
        <v>26</v>
      </c>
      <c r="AA5" s="14"/>
      <c r="AB5" s="19"/>
      <c r="AC5" s="14"/>
      <c r="AD5" s="14"/>
      <c r="AE5" s="20"/>
    </row>
    <row r="6" spans="1:32" s="22" customFormat="1" ht="21" customHeight="1" x14ac:dyDescent="0.3">
      <c r="A6" s="185"/>
      <c r="B6" s="186"/>
      <c r="C6" s="186"/>
      <c r="D6" s="186"/>
      <c r="E6" s="187"/>
      <c r="F6" s="194" t="s">
        <v>31</v>
      </c>
      <c r="G6" s="197" t="s">
        <v>32</v>
      </c>
      <c r="H6" s="199" t="s">
        <v>33</v>
      </c>
      <c r="I6" s="202" t="s">
        <v>34</v>
      </c>
      <c r="J6" s="233" t="s">
        <v>35</v>
      </c>
      <c r="K6" s="236" t="s">
        <v>36</v>
      </c>
      <c r="L6" s="323" t="s">
        <v>93</v>
      </c>
      <c r="M6" s="239" t="s">
        <v>38</v>
      </c>
      <c r="N6" s="240" t="s">
        <v>39</v>
      </c>
      <c r="O6" s="228" t="s">
        <v>40</v>
      </c>
      <c r="P6" s="228" t="s">
        <v>41</v>
      </c>
      <c r="Q6" s="230"/>
      <c r="R6" s="230" t="s">
        <v>42</v>
      </c>
      <c r="S6" s="203" t="s">
        <v>43</v>
      </c>
      <c r="T6" s="225" t="s">
        <v>44</v>
      </c>
      <c r="U6" s="227"/>
      <c r="V6" s="225" t="s">
        <v>45</v>
      </c>
      <c r="W6" s="225" t="s">
        <v>46</v>
      </c>
      <c r="X6" s="225" t="s">
        <v>47</v>
      </c>
      <c r="Y6" s="227" t="s">
        <v>48</v>
      </c>
      <c r="Z6" s="225" t="s">
        <v>49</v>
      </c>
      <c r="AA6" s="215"/>
      <c r="AB6" s="212"/>
      <c r="AC6" s="215"/>
      <c r="AD6" s="215"/>
      <c r="AE6" s="218"/>
    </row>
    <row r="7" spans="1:32" s="22" customFormat="1" ht="21" customHeight="1" x14ac:dyDescent="0.3">
      <c r="A7" s="188"/>
      <c r="B7" s="189"/>
      <c r="C7" s="189"/>
      <c r="D7" s="189"/>
      <c r="E7" s="190"/>
      <c r="F7" s="195"/>
      <c r="G7" s="197"/>
      <c r="H7" s="200"/>
      <c r="I7" s="203"/>
      <c r="J7" s="234"/>
      <c r="K7" s="237"/>
      <c r="L7" s="239"/>
      <c r="M7" s="239"/>
      <c r="N7" s="241"/>
      <c r="O7" s="228"/>
      <c r="P7" s="228"/>
      <c r="Q7" s="231"/>
      <c r="R7" s="231"/>
      <c r="S7" s="203"/>
      <c r="T7" s="225"/>
      <c r="U7" s="225"/>
      <c r="V7" s="225"/>
      <c r="W7" s="225"/>
      <c r="X7" s="225"/>
      <c r="Y7" s="225"/>
      <c r="Z7" s="225"/>
      <c r="AA7" s="216"/>
      <c r="AB7" s="213"/>
      <c r="AC7" s="216"/>
      <c r="AD7" s="216"/>
      <c r="AE7" s="219"/>
    </row>
    <row r="8" spans="1:32" s="22" customFormat="1" ht="15" customHeight="1" x14ac:dyDescent="0.3">
      <c r="A8" s="188"/>
      <c r="B8" s="189"/>
      <c r="C8" s="189"/>
      <c r="D8" s="189"/>
      <c r="E8" s="190"/>
      <c r="F8" s="195"/>
      <c r="G8" s="197"/>
      <c r="H8" s="200"/>
      <c r="I8" s="203"/>
      <c r="J8" s="234"/>
      <c r="K8" s="237"/>
      <c r="L8" s="239"/>
      <c r="M8" s="239"/>
      <c r="N8" s="241"/>
      <c r="O8" s="228"/>
      <c r="P8" s="228"/>
      <c r="Q8" s="231"/>
      <c r="R8" s="231"/>
      <c r="S8" s="203"/>
      <c r="T8" s="225"/>
      <c r="U8" s="225"/>
      <c r="V8" s="225"/>
      <c r="W8" s="225"/>
      <c r="X8" s="225"/>
      <c r="Y8" s="225"/>
      <c r="Z8" s="225"/>
      <c r="AA8" s="216"/>
      <c r="AB8" s="213"/>
      <c r="AC8" s="216"/>
      <c r="AD8" s="216"/>
      <c r="AE8" s="219"/>
    </row>
    <row r="9" spans="1:32" s="22" customFormat="1" ht="77.25" customHeight="1" thickBot="1" x14ac:dyDescent="0.35">
      <c r="A9" s="191"/>
      <c r="B9" s="192"/>
      <c r="C9" s="192"/>
      <c r="D9" s="192"/>
      <c r="E9" s="193"/>
      <c r="F9" s="196"/>
      <c r="G9" s="198"/>
      <c r="H9" s="201"/>
      <c r="I9" s="204"/>
      <c r="J9" s="235"/>
      <c r="K9" s="238"/>
      <c r="L9" s="239"/>
      <c r="M9" s="239"/>
      <c r="N9" s="242"/>
      <c r="O9" s="229"/>
      <c r="P9" s="229"/>
      <c r="Q9" s="232"/>
      <c r="R9" s="232"/>
      <c r="S9" s="203"/>
      <c r="T9" s="226"/>
      <c r="U9" s="226"/>
      <c r="V9" s="226"/>
      <c r="W9" s="226"/>
      <c r="X9" s="226"/>
      <c r="Y9" s="226"/>
      <c r="Z9" s="226"/>
      <c r="AA9" s="217"/>
      <c r="AB9" s="214"/>
      <c r="AC9" s="217"/>
      <c r="AD9" s="217"/>
      <c r="AE9" s="220"/>
    </row>
    <row r="10" spans="1:32" ht="36.75" customHeight="1" thickBot="1" x14ac:dyDescent="0.35">
      <c r="A10" s="191" t="s">
        <v>55</v>
      </c>
      <c r="B10" s="192"/>
      <c r="C10" s="192"/>
      <c r="D10" s="192"/>
      <c r="E10" s="193"/>
      <c r="F10" s="23">
        <f>'05.10.2019+ (6)'!F15</f>
        <v>1720</v>
      </c>
      <c r="G10" s="23">
        <f>'05.10.2019+ (6)'!G15</f>
        <v>765</v>
      </c>
      <c r="H10" s="23">
        <f>'05.10.2019+ (6)'!H15</f>
        <v>726</v>
      </c>
      <c r="I10" s="24">
        <f>'05.10.2019+ (6)'!I15</f>
        <v>743.67399999999998</v>
      </c>
      <c r="J10" s="24">
        <f>'05.10.2019+ (6)'!J15</f>
        <v>0</v>
      </c>
      <c r="K10" s="24">
        <f>'05.10.2019+ (6)'!K15</f>
        <v>-1.1368683772161603E-13</v>
      </c>
      <c r="L10" s="24">
        <f>'05.10.2019+ (6)'!L15</f>
        <v>3426.0999999999995</v>
      </c>
      <c r="M10" s="24">
        <f>'05.10.2019+ (6)'!M15</f>
        <v>0</v>
      </c>
      <c r="N10" s="24">
        <f>'05.10.2019+ (6)'!N15</f>
        <v>0</v>
      </c>
      <c r="O10" s="24">
        <f>'05.10.2019+ (6)'!O15</f>
        <v>1.4210854715202004E-14</v>
      </c>
      <c r="P10" s="24">
        <f>'05.10.2019+ (6)'!P15</f>
        <v>14109.856</v>
      </c>
      <c r="Q10" s="24">
        <f>'05.10.2019+ (6)'!Q15</f>
        <v>0</v>
      </c>
      <c r="R10" s="24">
        <f>'05.10.2019+ (6)'!R15</f>
        <v>0</v>
      </c>
      <c r="S10" s="24">
        <f>'05.10.2019+ (6)'!S15</f>
        <v>0</v>
      </c>
      <c r="T10" s="23">
        <f>'05.10.2019+ (6)'!T15</f>
        <v>8179</v>
      </c>
      <c r="U10" s="23">
        <f>'05.10.2019+ (6)'!U15</f>
        <v>0</v>
      </c>
      <c r="V10" s="23">
        <f>'05.10.2019+ (6)'!V15</f>
        <v>3175</v>
      </c>
      <c r="W10" s="23">
        <f>'05.10.2019+ (6)'!W15</f>
        <v>6717</v>
      </c>
      <c r="X10" s="23">
        <f>'05.10.2019+ (6)'!X15</f>
        <v>28773</v>
      </c>
      <c r="Y10" s="23">
        <f>'05.10.2019+ (6)'!Y15</f>
        <v>0</v>
      </c>
      <c r="Z10" s="23">
        <f>'05.10.2019+ (6)'!Z15</f>
        <v>31575</v>
      </c>
      <c r="AA10" s="23"/>
      <c r="AB10" s="23"/>
      <c r="AC10" s="23"/>
      <c r="AD10" s="23"/>
      <c r="AE10" s="23"/>
      <c r="AF10" s="23"/>
    </row>
    <row r="11" spans="1:32" ht="45.75" customHeight="1" x14ac:dyDescent="0.3">
      <c r="A11" s="221" t="s">
        <v>56</v>
      </c>
      <c r="B11" s="222"/>
      <c r="C11" s="223"/>
      <c r="D11" s="223"/>
      <c r="E11" s="224"/>
      <c r="F11" s="25"/>
      <c r="G11" s="26"/>
      <c r="H11" s="26"/>
      <c r="I11" s="27"/>
      <c r="J11" s="28"/>
      <c r="K11" s="27"/>
      <c r="L11" s="27"/>
      <c r="M11" s="29"/>
      <c r="N11" s="27"/>
      <c r="O11" s="30"/>
      <c r="P11" s="30"/>
      <c r="Q11" s="27"/>
      <c r="R11" s="27"/>
      <c r="S11" s="27"/>
      <c r="T11" s="26"/>
      <c r="U11" s="26"/>
      <c r="V11" s="26"/>
      <c r="W11" s="31"/>
      <c r="X11" s="31"/>
      <c r="Y11" s="31"/>
      <c r="Z11" s="32"/>
      <c r="AA11" s="33"/>
      <c r="AB11" s="34"/>
      <c r="AC11" s="35"/>
      <c r="AD11" s="35"/>
      <c r="AE11" s="35"/>
    </row>
    <row r="12" spans="1:32" ht="45.75" customHeight="1" x14ac:dyDescent="0.3">
      <c r="A12" s="254" t="s">
        <v>57</v>
      </c>
      <c r="B12" s="255"/>
      <c r="C12" s="255"/>
      <c r="D12" s="255"/>
      <c r="E12" s="256"/>
      <c r="F12" s="36">
        <f>F76</f>
        <v>0</v>
      </c>
      <c r="G12" s="36">
        <f>G76</f>
        <v>0</v>
      </c>
      <c r="H12" s="36">
        <f t="shared" ref="H12:Z12" si="0">H76</f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>L76</f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0"/>
        <v>3</v>
      </c>
      <c r="U12" s="36">
        <f t="shared" si="0"/>
        <v>0</v>
      </c>
      <c r="V12" s="36">
        <f t="shared" si="0"/>
        <v>0</v>
      </c>
      <c r="W12" s="36">
        <f t="shared" si="0"/>
        <v>0</v>
      </c>
      <c r="X12" s="36">
        <f>X76</f>
        <v>0</v>
      </c>
      <c r="Y12" s="36">
        <f t="shared" si="0"/>
        <v>0</v>
      </c>
      <c r="Z12" s="36">
        <f t="shared" si="0"/>
        <v>0</v>
      </c>
      <c r="AA12" s="37"/>
      <c r="AB12" s="38"/>
      <c r="AC12" s="39"/>
      <c r="AD12" s="39"/>
      <c r="AE12" s="39"/>
    </row>
    <row r="13" spans="1:32" s="43" customFormat="1" ht="45.75" customHeight="1" x14ac:dyDescent="0.3">
      <c r="A13" s="257" t="s">
        <v>58</v>
      </c>
      <c r="B13" s="258"/>
      <c r="C13" s="258"/>
      <c r="D13" s="258"/>
      <c r="E13" s="259"/>
      <c r="F13" s="40">
        <f>F45+F60+F30+F12</f>
        <v>220</v>
      </c>
      <c r="G13" s="40">
        <f>G45+G60+G30+G12</f>
        <v>0</v>
      </c>
      <c r="H13" s="41">
        <f>H45+H60+H30+H12</f>
        <v>0</v>
      </c>
      <c r="I13" s="42">
        <f>I45+I60+I30+I75</f>
        <v>44</v>
      </c>
      <c r="J13" s="42">
        <f t="shared" ref="J13:Z13" si="1">J45+J60+J30+J75</f>
        <v>0</v>
      </c>
      <c r="K13" s="42">
        <f>K45+K60+K30+K75</f>
        <v>0</v>
      </c>
      <c r="L13" s="42">
        <f t="shared" si="1"/>
        <v>473.8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>Q45+Q60+Q30+Q75</f>
        <v>0</v>
      </c>
      <c r="R13" s="42">
        <f t="shared" si="1"/>
        <v>0</v>
      </c>
      <c r="S13" s="42">
        <f t="shared" si="1"/>
        <v>0</v>
      </c>
      <c r="T13" s="41">
        <f t="shared" si="1"/>
        <v>1767</v>
      </c>
      <c r="U13" s="41">
        <f t="shared" si="1"/>
        <v>0</v>
      </c>
      <c r="V13" s="41">
        <f t="shared" si="1"/>
        <v>0</v>
      </c>
      <c r="W13" s="41">
        <f t="shared" si="1"/>
        <v>0</v>
      </c>
      <c r="X13" s="41">
        <f t="shared" si="1"/>
        <v>0</v>
      </c>
      <c r="Y13" s="41">
        <f t="shared" si="1"/>
        <v>0</v>
      </c>
      <c r="Z13" s="41">
        <f t="shared" si="1"/>
        <v>0</v>
      </c>
      <c r="AA13" s="42"/>
      <c r="AB13" s="42"/>
      <c r="AC13" s="42"/>
      <c r="AD13" s="42"/>
      <c r="AE13" s="42"/>
    </row>
    <row r="14" spans="1:32" ht="45.75" customHeight="1" x14ac:dyDescent="0.3">
      <c r="A14" s="254" t="s">
        <v>59</v>
      </c>
      <c r="B14" s="255"/>
      <c r="C14" s="255"/>
      <c r="D14" s="255"/>
      <c r="E14" s="256"/>
      <c r="F14" s="25">
        <f>F12+F13</f>
        <v>220</v>
      </c>
      <c r="G14" s="25">
        <f t="shared" ref="G14:Z14" si="2">G12+G13</f>
        <v>0</v>
      </c>
      <c r="H14" s="25">
        <f t="shared" si="2"/>
        <v>0</v>
      </c>
      <c r="I14" s="44">
        <f t="shared" si="2"/>
        <v>44</v>
      </c>
      <c r="J14" s="44">
        <f t="shared" si="2"/>
        <v>0</v>
      </c>
      <c r="K14" s="44">
        <f t="shared" si="2"/>
        <v>0</v>
      </c>
      <c r="L14" s="44">
        <f t="shared" si="2"/>
        <v>473.8</v>
      </c>
      <c r="M14" s="44">
        <f t="shared" si="2"/>
        <v>0</v>
      </c>
      <c r="N14" s="44">
        <f t="shared" si="2"/>
        <v>0</v>
      </c>
      <c r="O14" s="44">
        <f t="shared" si="2"/>
        <v>0</v>
      </c>
      <c r="P14" s="44">
        <f t="shared" si="2"/>
        <v>0</v>
      </c>
      <c r="Q14" s="44">
        <f t="shared" si="2"/>
        <v>0</v>
      </c>
      <c r="R14" s="44">
        <f t="shared" si="2"/>
        <v>0</v>
      </c>
      <c r="S14" s="44">
        <f t="shared" si="2"/>
        <v>0</v>
      </c>
      <c r="T14" s="25">
        <f t="shared" si="2"/>
        <v>1770</v>
      </c>
      <c r="U14" s="25">
        <f t="shared" si="2"/>
        <v>0</v>
      </c>
      <c r="V14" s="25">
        <f t="shared" si="2"/>
        <v>0</v>
      </c>
      <c r="W14" s="25">
        <f t="shared" si="2"/>
        <v>0</v>
      </c>
      <c r="X14" s="25">
        <f t="shared" si="2"/>
        <v>0</v>
      </c>
      <c r="Y14" s="25">
        <f t="shared" si="2"/>
        <v>0</v>
      </c>
      <c r="Z14" s="25">
        <f t="shared" si="2"/>
        <v>0</v>
      </c>
      <c r="AA14" s="25"/>
      <c r="AB14" s="25"/>
      <c r="AC14" s="25"/>
      <c r="AD14" s="25"/>
      <c r="AE14" s="25"/>
    </row>
    <row r="15" spans="1:32" ht="45.75" customHeight="1" thickBot="1" x14ac:dyDescent="0.35">
      <c r="A15" s="260" t="s">
        <v>60</v>
      </c>
      <c r="B15" s="261"/>
      <c r="C15" s="261"/>
      <c r="D15" s="261"/>
      <c r="E15" s="262"/>
      <c r="F15" s="45">
        <f>F10-F14+F11-F75</f>
        <v>1500</v>
      </c>
      <c r="G15" s="45">
        <f t="shared" ref="G15:H15" si="3">G10-G14+G11-G75</f>
        <v>765</v>
      </c>
      <c r="H15" s="45">
        <f t="shared" si="3"/>
        <v>726</v>
      </c>
      <c r="I15" s="46">
        <f t="shared" ref="I15:Z15" si="4">I10-I14+I11</f>
        <v>699.67399999999998</v>
      </c>
      <c r="J15" s="46">
        <f t="shared" si="4"/>
        <v>0</v>
      </c>
      <c r="K15" s="46">
        <f t="shared" si="4"/>
        <v>-1.1368683772161603E-13</v>
      </c>
      <c r="L15" s="46">
        <f t="shared" si="4"/>
        <v>2952.2999999999993</v>
      </c>
      <c r="M15" s="46">
        <f t="shared" si="4"/>
        <v>0</v>
      </c>
      <c r="N15" s="46">
        <f t="shared" si="4"/>
        <v>0</v>
      </c>
      <c r="O15" s="46">
        <f t="shared" si="4"/>
        <v>1.4210854715202004E-14</v>
      </c>
      <c r="P15" s="46">
        <f t="shared" si="4"/>
        <v>14109.856</v>
      </c>
      <c r="Q15" s="46">
        <f t="shared" si="4"/>
        <v>0</v>
      </c>
      <c r="R15" s="46">
        <f t="shared" si="4"/>
        <v>0</v>
      </c>
      <c r="S15" s="46">
        <f t="shared" si="4"/>
        <v>0</v>
      </c>
      <c r="T15" s="47">
        <f t="shared" si="4"/>
        <v>6409</v>
      </c>
      <c r="U15" s="47">
        <f t="shared" si="4"/>
        <v>0</v>
      </c>
      <c r="V15" s="47">
        <f t="shared" si="4"/>
        <v>3175</v>
      </c>
      <c r="W15" s="47">
        <f t="shared" si="4"/>
        <v>6717</v>
      </c>
      <c r="X15" s="47">
        <f t="shared" si="4"/>
        <v>28773</v>
      </c>
      <c r="Y15" s="47">
        <f t="shared" si="4"/>
        <v>0</v>
      </c>
      <c r="Z15" s="47">
        <f t="shared" si="4"/>
        <v>31575</v>
      </c>
      <c r="AA15" s="47"/>
      <c r="AB15" s="47"/>
      <c r="AC15" s="47"/>
      <c r="AD15" s="47"/>
      <c r="AE15" s="47"/>
    </row>
    <row r="16" spans="1:32" ht="15.75" customHeight="1" x14ac:dyDescent="0.3">
      <c r="A16" s="263" t="s">
        <v>61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5"/>
      <c r="AF16" s="8"/>
    </row>
    <row r="17" spans="1:36" ht="15.75" customHeight="1" thickBot="1" x14ac:dyDescent="0.3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8"/>
    </row>
    <row r="18" spans="1:36" ht="34.5" customHeight="1" thickBot="1" x14ac:dyDescent="0.35">
      <c r="A18" s="251" t="s">
        <v>62</v>
      </c>
      <c r="B18" s="252"/>
      <c r="C18" s="252"/>
      <c r="D18" s="252"/>
      <c r="E18" s="253"/>
      <c r="F18" s="48">
        <v>1</v>
      </c>
      <c r="G18" s="49"/>
      <c r="H18" s="49"/>
      <c r="I18" s="50">
        <v>0.2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  <c r="U18" s="51"/>
      <c r="V18" s="49"/>
      <c r="W18" s="49"/>
      <c r="X18" s="49"/>
      <c r="Y18" s="49"/>
      <c r="Z18" s="49"/>
      <c r="AA18" s="52"/>
      <c r="AB18" s="53"/>
      <c r="AC18" s="54"/>
      <c r="AD18" s="54"/>
      <c r="AE18" s="55"/>
    </row>
    <row r="19" spans="1:36" ht="20.100000000000001" customHeight="1" thickBot="1" x14ac:dyDescent="0.35">
      <c r="A19" s="243" t="s">
        <v>63</v>
      </c>
      <c r="B19" s="244"/>
      <c r="C19" s="245"/>
      <c r="D19" s="246" t="s">
        <v>64</v>
      </c>
      <c r="E19" s="247"/>
      <c r="F19" s="56"/>
      <c r="G19" s="57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9"/>
      <c r="V19" s="57"/>
      <c r="W19" s="57"/>
      <c r="X19" s="57"/>
      <c r="Y19" s="57"/>
      <c r="Z19" s="57"/>
      <c r="AA19" s="58"/>
      <c r="AB19" s="60"/>
      <c r="AC19" s="61"/>
      <c r="AD19" s="61"/>
      <c r="AE19" s="62"/>
    </row>
    <row r="20" spans="1:36" ht="34.5" customHeight="1" thickBot="1" x14ac:dyDescent="0.35">
      <c r="A20" s="248"/>
      <c r="B20" s="249"/>
      <c r="C20" s="250"/>
      <c r="D20" s="248"/>
      <c r="E20" s="250"/>
      <c r="F20" s="63">
        <f>ROUND(F18*$D$20,3)</f>
        <v>0</v>
      </c>
      <c r="G20" s="63">
        <f>ROUND(G18*$D$20,3)</f>
        <v>0</v>
      </c>
      <c r="H20" s="63">
        <f t="shared" ref="H20:Z20" si="5">ROUND(H18*$D$20,3)</f>
        <v>0</v>
      </c>
      <c r="I20" s="64">
        <f t="shared" si="5"/>
        <v>0</v>
      </c>
      <c r="J20" s="64">
        <f t="shared" si="5"/>
        <v>0</v>
      </c>
      <c r="K20" s="64">
        <f t="shared" si="5"/>
        <v>0</v>
      </c>
      <c r="L20" s="64">
        <f t="shared" si="5"/>
        <v>0</v>
      </c>
      <c r="M20" s="64">
        <f t="shared" si="5"/>
        <v>0</v>
      </c>
      <c r="N20" s="64">
        <f t="shared" si="5"/>
        <v>0</v>
      </c>
      <c r="O20" s="64">
        <f t="shared" si="5"/>
        <v>0</v>
      </c>
      <c r="P20" s="64">
        <f t="shared" si="5"/>
        <v>0</v>
      </c>
      <c r="Q20" s="64">
        <f t="shared" si="5"/>
        <v>0</v>
      </c>
      <c r="R20" s="64">
        <f t="shared" si="5"/>
        <v>0</v>
      </c>
      <c r="S20" s="64">
        <f t="shared" si="5"/>
        <v>0</v>
      </c>
      <c r="T20" s="65">
        <f t="shared" si="5"/>
        <v>0</v>
      </c>
      <c r="U20" s="65">
        <f t="shared" si="5"/>
        <v>0</v>
      </c>
      <c r="V20" s="63">
        <f t="shared" si="5"/>
        <v>0</v>
      </c>
      <c r="W20" s="63">
        <f t="shared" si="5"/>
        <v>0</v>
      </c>
      <c r="X20" s="63">
        <f t="shared" si="5"/>
        <v>0</v>
      </c>
      <c r="Y20" s="63">
        <f t="shared" si="5"/>
        <v>0</v>
      </c>
      <c r="Z20" s="63">
        <f t="shared" si="5"/>
        <v>0</v>
      </c>
      <c r="AA20" s="58"/>
      <c r="AB20" s="60"/>
      <c r="AC20" s="61"/>
      <c r="AD20" s="61"/>
      <c r="AE20" s="62" t="s">
        <v>65</v>
      </c>
    </row>
    <row r="21" spans="1:36" ht="20.100000000000001" customHeight="1" thickBot="1" x14ac:dyDescent="0.35">
      <c r="A21" s="251" t="s">
        <v>62</v>
      </c>
      <c r="B21" s="252"/>
      <c r="C21" s="252"/>
      <c r="D21" s="252"/>
      <c r="E21" s="253"/>
      <c r="F21" s="66">
        <v>1</v>
      </c>
      <c r="G21" s="67"/>
      <c r="H21" s="67"/>
      <c r="I21" s="68">
        <v>0.2</v>
      </c>
      <c r="J21" s="68"/>
      <c r="K21" s="68"/>
      <c r="L21" s="68">
        <v>2.2000000000000002</v>
      </c>
      <c r="M21" s="68"/>
      <c r="N21" s="68"/>
      <c r="O21" s="68"/>
      <c r="P21" s="68"/>
      <c r="Q21" s="68"/>
      <c r="R21" s="68"/>
      <c r="S21" s="68"/>
      <c r="T21" s="69">
        <v>7</v>
      </c>
      <c r="U21" s="69"/>
      <c r="V21" s="67"/>
      <c r="W21" s="67"/>
      <c r="X21" s="67"/>
      <c r="Y21" s="67"/>
      <c r="Z21" s="67"/>
      <c r="AA21" s="52"/>
      <c r="AB21" s="53"/>
      <c r="AC21" s="54"/>
      <c r="AD21" s="54"/>
      <c r="AE21" s="55"/>
    </row>
    <row r="22" spans="1:36" ht="33.75" customHeight="1" thickBot="1" x14ac:dyDescent="0.35">
      <c r="A22" s="248" t="s">
        <v>90</v>
      </c>
      <c r="B22" s="249"/>
      <c r="C22" s="250"/>
      <c r="D22" s="249">
        <v>46</v>
      </c>
      <c r="E22" s="250"/>
      <c r="F22" s="57">
        <f>ROUND(F21*$D$22,3)</f>
        <v>46</v>
      </c>
      <c r="G22" s="57">
        <f t="shared" ref="G22:Z22" si="6">ROUND(G21*$D$22,3)</f>
        <v>0</v>
      </c>
      <c r="H22" s="57">
        <f t="shared" si="6"/>
        <v>0</v>
      </c>
      <c r="I22" s="70">
        <f t="shared" si="6"/>
        <v>9.1999999999999993</v>
      </c>
      <c r="J22" s="70">
        <f t="shared" si="6"/>
        <v>0</v>
      </c>
      <c r="K22" s="70">
        <f t="shared" si="6"/>
        <v>0</v>
      </c>
      <c r="L22" s="70">
        <f t="shared" si="6"/>
        <v>101.2</v>
      </c>
      <c r="M22" s="70">
        <f t="shared" si="6"/>
        <v>0</v>
      </c>
      <c r="N22" s="70">
        <f t="shared" si="6"/>
        <v>0</v>
      </c>
      <c r="O22" s="70">
        <f>ROUND(O21*$D$22,3)</f>
        <v>0</v>
      </c>
      <c r="P22" s="70">
        <f t="shared" si="6"/>
        <v>0</v>
      </c>
      <c r="Q22" s="70">
        <f t="shared" si="6"/>
        <v>0</v>
      </c>
      <c r="R22" s="70">
        <f t="shared" si="6"/>
        <v>0</v>
      </c>
      <c r="S22" s="70">
        <f t="shared" si="6"/>
        <v>0</v>
      </c>
      <c r="T22" s="59">
        <f t="shared" si="6"/>
        <v>322</v>
      </c>
      <c r="U22" s="59">
        <f t="shared" si="6"/>
        <v>0</v>
      </c>
      <c r="V22" s="57">
        <f t="shared" si="6"/>
        <v>0</v>
      </c>
      <c r="W22" s="57">
        <f t="shared" si="6"/>
        <v>0</v>
      </c>
      <c r="X22" s="57">
        <f t="shared" si="6"/>
        <v>0</v>
      </c>
      <c r="Y22" s="57">
        <f t="shared" si="6"/>
        <v>0</v>
      </c>
      <c r="Z22" s="57">
        <f t="shared" si="6"/>
        <v>0</v>
      </c>
      <c r="AA22" s="58"/>
      <c r="AB22" s="60"/>
      <c r="AC22" s="61"/>
      <c r="AD22" s="61"/>
      <c r="AE22" s="62"/>
    </row>
    <row r="23" spans="1:36" ht="36" customHeight="1" thickBot="1" x14ac:dyDescent="0.35">
      <c r="A23" s="274" t="s">
        <v>67</v>
      </c>
      <c r="B23" s="275"/>
      <c r="C23" s="275"/>
      <c r="D23" s="275"/>
      <c r="E23" s="283"/>
      <c r="F23" s="71">
        <f>F20+F22</f>
        <v>46</v>
      </c>
      <c r="G23" s="71">
        <f t="shared" ref="G23:Z23" si="7">G20+G22</f>
        <v>0</v>
      </c>
      <c r="H23" s="71">
        <f t="shared" si="7"/>
        <v>0</v>
      </c>
      <c r="I23" s="72">
        <f t="shared" si="7"/>
        <v>9.1999999999999993</v>
      </c>
      <c r="J23" s="72">
        <f t="shared" si="7"/>
        <v>0</v>
      </c>
      <c r="K23" s="72">
        <f t="shared" si="7"/>
        <v>0</v>
      </c>
      <c r="L23" s="72">
        <f t="shared" si="7"/>
        <v>101.2</v>
      </c>
      <c r="M23" s="72">
        <f t="shared" si="7"/>
        <v>0</v>
      </c>
      <c r="N23" s="72">
        <f t="shared" si="7"/>
        <v>0</v>
      </c>
      <c r="O23" s="72">
        <f t="shared" si="7"/>
        <v>0</v>
      </c>
      <c r="P23" s="72">
        <f t="shared" si="7"/>
        <v>0</v>
      </c>
      <c r="Q23" s="72">
        <f t="shared" si="7"/>
        <v>0</v>
      </c>
      <c r="R23" s="72">
        <f t="shared" si="7"/>
        <v>0</v>
      </c>
      <c r="S23" s="72">
        <f t="shared" si="7"/>
        <v>0</v>
      </c>
      <c r="T23" s="71">
        <f t="shared" si="7"/>
        <v>322</v>
      </c>
      <c r="U23" s="71">
        <f t="shared" si="7"/>
        <v>0</v>
      </c>
      <c r="V23" s="71">
        <f t="shared" si="7"/>
        <v>0</v>
      </c>
      <c r="W23" s="71">
        <f t="shared" si="7"/>
        <v>0</v>
      </c>
      <c r="X23" s="71">
        <f t="shared" si="7"/>
        <v>0</v>
      </c>
      <c r="Y23" s="71">
        <f t="shared" si="7"/>
        <v>0</v>
      </c>
      <c r="Z23" s="71">
        <f t="shared" si="7"/>
        <v>0</v>
      </c>
      <c r="AA23" s="58"/>
      <c r="AB23" s="60"/>
      <c r="AC23" s="61"/>
      <c r="AD23" s="61"/>
      <c r="AE23" s="62"/>
    </row>
    <row r="24" spans="1:36" ht="27" customHeight="1" thickBot="1" x14ac:dyDescent="0.35">
      <c r="A24" s="251" t="s">
        <v>62</v>
      </c>
      <c r="B24" s="252"/>
      <c r="C24" s="252"/>
      <c r="D24" s="252"/>
      <c r="E24" s="253"/>
      <c r="F24" s="73">
        <v>1</v>
      </c>
      <c r="G24" s="74"/>
      <c r="H24" s="74"/>
      <c r="I24" s="75">
        <v>0.2</v>
      </c>
      <c r="J24" s="75"/>
      <c r="K24" s="75"/>
      <c r="L24" s="75">
        <v>2.2000000000000002</v>
      </c>
      <c r="M24" s="75"/>
      <c r="N24" s="75"/>
      <c r="O24" s="75"/>
      <c r="P24" s="75"/>
      <c r="Q24" s="75"/>
      <c r="R24" s="75"/>
      <c r="S24" s="75"/>
      <c r="T24" s="76">
        <v>7</v>
      </c>
      <c r="U24" s="76"/>
      <c r="V24" s="74"/>
      <c r="W24" s="74"/>
      <c r="X24" s="74"/>
      <c r="Y24" s="74"/>
      <c r="Z24" s="74"/>
      <c r="AA24" s="77"/>
      <c r="AB24" s="78"/>
      <c r="AC24" s="79"/>
      <c r="AD24" s="79"/>
      <c r="AE24" s="80"/>
    </row>
    <row r="25" spans="1:36" ht="25.5" customHeight="1" thickBot="1" x14ac:dyDescent="0.35">
      <c r="A25" s="243" t="s">
        <v>63</v>
      </c>
      <c r="B25" s="244"/>
      <c r="C25" s="245"/>
      <c r="D25" s="246" t="s">
        <v>68</v>
      </c>
      <c r="E25" s="247"/>
      <c r="F25" s="81"/>
      <c r="G25" s="82"/>
      <c r="H25" s="82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4"/>
      <c r="U25" s="84"/>
      <c r="V25" s="82"/>
      <c r="W25" s="82"/>
      <c r="X25" s="82"/>
      <c r="Y25" s="82"/>
      <c r="Z25" s="82"/>
      <c r="AA25" s="83"/>
      <c r="AB25" s="85"/>
      <c r="AC25" s="86"/>
      <c r="AD25" s="86"/>
      <c r="AE25" s="87"/>
    </row>
    <row r="26" spans="1:36" ht="30.75" customHeight="1" thickBot="1" x14ac:dyDescent="0.35">
      <c r="A26" s="248" t="s">
        <v>91</v>
      </c>
      <c r="B26" s="249"/>
      <c r="C26" s="250"/>
      <c r="D26" s="248">
        <v>49</v>
      </c>
      <c r="E26" s="250"/>
      <c r="F26" s="88">
        <f t="shared" ref="F26:Z26" si="8">ROUND(F24*$D$26,3)</f>
        <v>49</v>
      </c>
      <c r="G26" s="88">
        <f t="shared" si="8"/>
        <v>0</v>
      </c>
      <c r="H26" s="88">
        <f t="shared" si="8"/>
        <v>0</v>
      </c>
      <c r="I26" s="89">
        <f t="shared" si="8"/>
        <v>9.8000000000000007</v>
      </c>
      <c r="J26" s="89">
        <f t="shared" si="8"/>
        <v>0</v>
      </c>
      <c r="K26" s="89">
        <f t="shared" si="8"/>
        <v>0</v>
      </c>
      <c r="L26" s="89">
        <f t="shared" si="8"/>
        <v>107.8</v>
      </c>
      <c r="M26" s="89">
        <f t="shared" si="8"/>
        <v>0</v>
      </c>
      <c r="N26" s="89">
        <f t="shared" si="8"/>
        <v>0</v>
      </c>
      <c r="O26" s="89">
        <f t="shared" si="8"/>
        <v>0</v>
      </c>
      <c r="P26" s="89">
        <f t="shared" si="8"/>
        <v>0</v>
      </c>
      <c r="Q26" s="89">
        <f t="shared" si="8"/>
        <v>0</v>
      </c>
      <c r="R26" s="89">
        <f t="shared" si="8"/>
        <v>0</v>
      </c>
      <c r="S26" s="89">
        <f t="shared" si="8"/>
        <v>0</v>
      </c>
      <c r="T26" s="90">
        <f t="shared" si="8"/>
        <v>343</v>
      </c>
      <c r="U26" s="90">
        <f t="shared" si="8"/>
        <v>0</v>
      </c>
      <c r="V26" s="88">
        <f t="shared" si="8"/>
        <v>0</v>
      </c>
      <c r="W26" s="88">
        <f t="shared" si="8"/>
        <v>0</v>
      </c>
      <c r="X26" s="88">
        <f t="shared" si="8"/>
        <v>0</v>
      </c>
      <c r="Y26" s="88">
        <f t="shared" si="8"/>
        <v>0</v>
      </c>
      <c r="Z26" s="88">
        <f t="shared" si="8"/>
        <v>0</v>
      </c>
      <c r="AA26" s="91"/>
      <c r="AB26" s="92"/>
      <c r="AC26" s="93"/>
      <c r="AD26" s="93"/>
      <c r="AE26" s="94"/>
    </row>
    <row r="27" spans="1:36" ht="24" customHeight="1" thickBot="1" x14ac:dyDescent="0.35">
      <c r="A27" s="251" t="s">
        <v>62</v>
      </c>
      <c r="B27" s="252"/>
      <c r="C27" s="252"/>
      <c r="D27" s="252"/>
      <c r="E27" s="253"/>
      <c r="F27" s="66"/>
      <c r="G27" s="67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9"/>
      <c r="U27" s="69"/>
      <c r="V27" s="67"/>
      <c r="W27" s="67"/>
      <c r="X27" s="67"/>
      <c r="Y27" s="67"/>
      <c r="Z27" s="67"/>
      <c r="AA27" s="52"/>
      <c r="AB27" s="53"/>
      <c r="AC27" s="54"/>
      <c r="AD27" s="54"/>
      <c r="AE27" s="55"/>
    </row>
    <row r="28" spans="1:36" ht="25.5" customHeight="1" thickBot="1" x14ac:dyDescent="0.35">
      <c r="A28" s="269"/>
      <c r="B28" s="270"/>
      <c r="C28" s="271"/>
      <c r="D28" s="272"/>
      <c r="E28" s="273"/>
      <c r="F28" s="88">
        <f>ROUND(F27*$D$28,3)</f>
        <v>0</v>
      </c>
      <c r="G28" s="88">
        <f t="shared" ref="G28:Z28" si="9">ROUND(G27*$D$28,3)</f>
        <v>0</v>
      </c>
      <c r="H28" s="88">
        <f t="shared" si="9"/>
        <v>0</v>
      </c>
      <c r="I28" s="89">
        <f>ROUND(I27*$D$28,3)</f>
        <v>0</v>
      </c>
      <c r="J28" s="89">
        <f t="shared" si="9"/>
        <v>0</v>
      </c>
      <c r="K28" s="89">
        <f t="shared" si="9"/>
        <v>0</v>
      </c>
      <c r="L28" s="89">
        <f t="shared" si="9"/>
        <v>0</v>
      </c>
      <c r="M28" s="89">
        <f t="shared" si="9"/>
        <v>0</v>
      </c>
      <c r="N28" s="89">
        <f t="shared" si="9"/>
        <v>0</v>
      </c>
      <c r="O28" s="89">
        <f t="shared" si="9"/>
        <v>0</v>
      </c>
      <c r="P28" s="89">
        <f t="shared" si="9"/>
        <v>0</v>
      </c>
      <c r="Q28" s="89">
        <f t="shared" si="9"/>
        <v>0</v>
      </c>
      <c r="R28" s="89">
        <f t="shared" si="9"/>
        <v>0</v>
      </c>
      <c r="S28" s="89">
        <f t="shared" si="9"/>
        <v>0</v>
      </c>
      <c r="T28" s="90">
        <f t="shared" si="9"/>
        <v>0</v>
      </c>
      <c r="U28" s="90">
        <f t="shared" si="9"/>
        <v>0</v>
      </c>
      <c r="V28" s="88">
        <f t="shared" si="9"/>
        <v>0</v>
      </c>
      <c r="W28" s="88">
        <f t="shared" si="9"/>
        <v>0</v>
      </c>
      <c r="X28" s="88">
        <f t="shared" si="9"/>
        <v>0</v>
      </c>
      <c r="Y28" s="88"/>
      <c r="Z28" s="88">
        <f t="shared" si="9"/>
        <v>0</v>
      </c>
      <c r="AA28" s="58"/>
      <c r="AB28" s="60"/>
      <c r="AC28" s="61"/>
      <c r="AD28" s="61"/>
      <c r="AE28" s="62"/>
    </row>
    <row r="29" spans="1:36" ht="30" customHeight="1" thickBot="1" x14ac:dyDescent="0.35">
      <c r="A29" s="274" t="s">
        <v>69</v>
      </c>
      <c r="B29" s="275"/>
      <c r="C29" s="275"/>
      <c r="D29" s="275"/>
      <c r="E29" s="275"/>
      <c r="F29" s="95">
        <f>F26+F28</f>
        <v>49</v>
      </c>
      <c r="G29" s="95">
        <f t="shared" ref="G29:Y29" si="10">G26+G28</f>
        <v>0</v>
      </c>
      <c r="H29" s="95">
        <f t="shared" si="10"/>
        <v>0</v>
      </c>
      <c r="I29" s="96">
        <f t="shared" si="10"/>
        <v>9.8000000000000007</v>
      </c>
      <c r="J29" s="96">
        <f t="shared" si="10"/>
        <v>0</v>
      </c>
      <c r="K29" s="96">
        <f t="shared" si="10"/>
        <v>0</v>
      </c>
      <c r="L29" s="96">
        <f t="shared" si="10"/>
        <v>107.8</v>
      </c>
      <c r="M29" s="96">
        <f t="shared" si="10"/>
        <v>0</v>
      </c>
      <c r="N29" s="96">
        <f t="shared" si="10"/>
        <v>0</v>
      </c>
      <c r="O29" s="96">
        <f t="shared" si="10"/>
        <v>0</v>
      </c>
      <c r="P29" s="96">
        <f t="shared" si="10"/>
        <v>0</v>
      </c>
      <c r="Q29" s="96">
        <f t="shared" si="10"/>
        <v>0</v>
      </c>
      <c r="R29" s="96">
        <f t="shared" si="10"/>
        <v>0</v>
      </c>
      <c r="S29" s="96">
        <f t="shared" si="10"/>
        <v>0</v>
      </c>
      <c r="T29" s="95">
        <f t="shared" si="10"/>
        <v>343</v>
      </c>
      <c r="U29" s="95">
        <f t="shared" si="10"/>
        <v>0</v>
      </c>
      <c r="V29" s="95">
        <f t="shared" si="10"/>
        <v>0</v>
      </c>
      <c r="W29" s="95">
        <f t="shared" si="10"/>
        <v>0</v>
      </c>
      <c r="X29" s="95">
        <f t="shared" si="10"/>
        <v>0</v>
      </c>
      <c r="Y29" s="95">
        <f t="shared" si="10"/>
        <v>0</v>
      </c>
      <c r="Z29" s="95">
        <f>Z26+Z28</f>
        <v>0</v>
      </c>
      <c r="AA29" s="58"/>
      <c r="AB29" s="58"/>
      <c r="AC29" s="61"/>
      <c r="AD29" s="61"/>
      <c r="AE29" s="62"/>
    </row>
    <row r="30" spans="1:36" ht="27.75" customHeight="1" thickBot="1" x14ac:dyDescent="0.35">
      <c r="A30" s="276" t="s">
        <v>70</v>
      </c>
      <c r="B30" s="277"/>
      <c r="C30" s="277"/>
      <c r="D30" s="277"/>
      <c r="E30" s="277"/>
      <c r="F30" s="97">
        <f>F23+F29</f>
        <v>95</v>
      </c>
      <c r="G30" s="97">
        <f t="shared" ref="G30:Z30" si="11">G23+G29</f>
        <v>0</v>
      </c>
      <c r="H30" s="97">
        <f t="shared" si="11"/>
        <v>0</v>
      </c>
      <c r="I30" s="98">
        <f t="shared" si="11"/>
        <v>19</v>
      </c>
      <c r="J30" s="98">
        <f t="shared" si="11"/>
        <v>0</v>
      </c>
      <c r="K30" s="98">
        <f t="shared" si="11"/>
        <v>0</v>
      </c>
      <c r="L30" s="98">
        <f t="shared" si="11"/>
        <v>209</v>
      </c>
      <c r="M30" s="98">
        <f t="shared" si="11"/>
        <v>0</v>
      </c>
      <c r="N30" s="98">
        <f t="shared" si="11"/>
        <v>0</v>
      </c>
      <c r="O30" s="98">
        <f t="shared" si="11"/>
        <v>0</v>
      </c>
      <c r="P30" s="98">
        <f t="shared" si="11"/>
        <v>0</v>
      </c>
      <c r="Q30" s="98">
        <f t="shared" si="11"/>
        <v>0</v>
      </c>
      <c r="R30" s="98">
        <f t="shared" si="11"/>
        <v>0</v>
      </c>
      <c r="S30" s="98">
        <f t="shared" si="11"/>
        <v>0</v>
      </c>
      <c r="T30" s="97">
        <f t="shared" si="11"/>
        <v>665</v>
      </c>
      <c r="U30" s="97">
        <f t="shared" si="11"/>
        <v>0</v>
      </c>
      <c r="V30" s="97">
        <f t="shared" si="11"/>
        <v>0</v>
      </c>
      <c r="W30" s="97">
        <f t="shared" si="11"/>
        <v>0</v>
      </c>
      <c r="X30" s="97">
        <f t="shared" si="11"/>
        <v>0</v>
      </c>
      <c r="Y30" s="97">
        <f t="shared" si="11"/>
        <v>0</v>
      </c>
      <c r="Z30" s="97">
        <f t="shared" si="11"/>
        <v>0</v>
      </c>
      <c r="AA30" s="86"/>
      <c r="AB30" s="86"/>
      <c r="AC30" s="86"/>
      <c r="AD30" s="86"/>
      <c r="AE30" s="87"/>
    </row>
    <row r="31" spans="1:36" ht="10.5" customHeight="1" x14ac:dyDescent="0.3">
      <c r="A31" s="263" t="s">
        <v>71</v>
      </c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9"/>
    </row>
    <row r="32" spans="1:36" ht="21.75" customHeight="1" thickBot="1" x14ac:dyDescent="0.35">
      <c r="A32" s="280"/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2"/>
      <c r="AF32" s="8"/>
      <c r="AG32" s="8"/>
      <c r="AH32" s="8"/>
      <c r="AI32" s="8"/>
      <c r="AJ32" s="8"/>
    </row>
    <row r="33" spans="1:36" ht="32.25" customHeight="1" thickBot="1" x14ac:dyDescent="0.35">
      <c r="A33" s="251" t="s">
        <v>62</v>
      </c>
      <c r="B33" s="252"/>
      <c r="C33" s="252"/>
      <c r="D33" s="252"/>
      <c r="E33" s="253"/>
      <c r="F33" s="99">
        <v>1</v>
      </c>
      <c r="G33" s="74"/>
      <c r="H33" s="100"/>
      <c r="I33" s="75">
        <v>0.2</v>
      </c>
      <c r="J33" s="75"/>
      <c r="K33" s="75"/>
      <c r="L33" s="75">
        <v>2</v>
      </c>
      <c r="M33" s="75"/>
      <c r="N33" s="75"/>
      <c r="O33" s="75"/>
      <c r="P33" s="75"/>
      <c r="Q33" s="75"/>
      <c r="R33" s="75"/>
      <c r="S33" s="75"/>
      <c r="T33" s="74">
        <v>10</v>
      </c>
      <c r="U33" s="74"/>
      <c r="V33" s="74"/>
      <c r="W33" s="74"/>
      <c r="X33" s="74"/>
      <c r="Y33" s="74"/>
      <c r="Z33" s="74"/>
      <c r="AA33" s="77"/>
      <c r="AB33" s="78"/>
      <c r="AC33" s="79"/>
      <c r="AD33" s="79"/>
      <c r="AE33" s="80"/>
      <c r="AF33" s="101"/>
      <c r="AG33" s="8"/>
      <c r="AH33" s="8"/>
      <c r="AI33" s="8"/>
      <c r="AJ33" s="8"/>
    </row>
    <row r="34" spans="1:36" ht="21" customHeight="1" thickBot="1" x14ac:dyDescent="0.35">
      <c r="A34" s="243" t="s">
        <v>63</v>
      </c>
      <c r="B34" s="244"/>
      <c r="C34" s="245"/>
      <c r="D34" s="246" t="s">
        <v>64</v>
      </c>
      <c r="E34" s="247"/>
      <c r="F34" s="102"/>
      <c r="G34" s="57"/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7"/>
      <c r="U34" s="57"/>
      <c r="V34" s="57"/>
      <c r="W34" s="57"/>
      <c r="X34" s="57"/>
      <c r="Y34" s="57"/>
      <c r="Z34" s="57"/>
      <c r="AA34" s="58"/>
      <c r="AB34" s="60"/>
      <c r="AC34" s="61"/>
      <c r="AD34" s="61"/>
      <c r="AE34" s="62"/>
      <c r="AF34" s="101"/>
      <c r="AG34" s="8"/>
      <c r="AH34" s="8"/>
      <c r="AI34" s="8"/>
      <c r="AJ34" s="8"/>
    </row>
    <row r="35" spans="1:36" ht="30.75" customHeight="1" thickBot="1" x14ac:dyDescent="0.35">
      <c r="A35" s="248" t="s">
        <v>72</v>
      </c>
      <c r="B35" s="249"/>
      <c r="C35" s="250"/>
      <c r="D35" s="249">
        <v>26</v>
      </c>
      <c r="E35" s="250"/>
      <c r="F35" s="57">
        <f>ROUND(F33*$D$35,3)</f>
        <v>26</v>
      </c>
      <c r="G35" s="57">
        <f t="shared" ref="G35:Z35" si="12">ROUND(G33*$D$35,3)</f>
        <v>0</v>
      </c>
      <c r="H35" s="57">
        <f t="shared" si="12"/>
        <v>0</v>
      </c>
      <c r="I35" s="70">
        <f t="shared" si="12"/>
        <v>5.2</v>
      </c>
      <c r="J35" s="70">
        <f t="shared" si="12"/>
        <v>0</v>
      </c>
      <c r="K35" s="70">
        <f t="shared" si="12"/>
        <v>0</v>
      </c>
      <c r="L35" s="70">
        <f t="shared" si="12"/>
        <v>52</v>
      </c>
      <c r="M35" s="70">
        <f t="shared" si="12"/>
        <v>0</v>
      </c>
      <c r="N35" s="70">
        <f t="shared" si="12"/>
        <v>0</v>
      </c>
      <c r="O35" s="70">
        <f t="shared" si="12"/>
        <v>0</v>
      </c>
      <c r="P35" s="70">
        <f t="shared" si="12"/>
        <v>0</v>
      </c>
      <c r="Q35" s="70">
        <f t="shared" si="12"/>
        <v>0</v>
      </c>
      <c r="R35" s="70">
        <f t="shared" si="12"/>
        <v>0</v>
      </c>
      <c r="S35" s="70">
        <f t="shared" si="12"/>
        <v>0</v>
      </c>
      <c r="T35" s="57">
        <f t="shared" si="12"/>
        <v>260</v>
      </c>
      <c r="U35" s="57">
        <f t="shared" si="12"/>
        <v>0</v>
      </c>
      <c r="V35" s="57">
        <f t="shared" si="12"/>
        <v>0</v>
      </c>
      <c r="W35" s="57">
        <f t="shared" si="12"/>
        <v>0</v>
      </c>
      <c r="X35" s="57">
        <f t="shared" si="12"/>
        <v>0</v>
      </c>
      <c r="Y35" s="57">
        <f t="shared" si="12"/>
        <v>0</v>
      </c>
      <c r="Z35" s="57">
        <f t="shared" si="12"/>
        <v>0</v>
      </c>
      <c r="AA35" s="58"/>
      <c r="AB35" s="60"/>
      <c r="AC35" s="61"/>
      <c r="AD35" s="61"/>
      <c r="AE35" s="62" t="s">
        <v>65</v>
      </c>
      <c r="AF35" s="101"/>
      <c r="AG35" s="8"/>
      <c r="AH35" s="8"/>
      <c r="AI35" s="8"/>
      <c r="AJ35" s="8"/>
    </row>
    <row r="36" spans="1:36" ht="27.75" customHeight="1" thickBot="1" x14ac:dyDescent="0.35">
      <c r="A36" s="251" t="s">
        <v>62</v>
      </c>
      <c r="B36" s="252"/>
      <c r="C36" s="252"/>
      <c r="D36" s="252"/>
      <c r="E36" s="253"/>
      <c r="F36" s="99">
        <v>1</v>
      </c>
      <c r="G36" s="74"/>
      <c r="H36" s="74"/>
      <c r="I36" s="75">
        <v>0.2</v>
      </c>
      <c r="J36" s="75"/>
      <c r="K36" s="75"/>
      <c r="L36" s="75">
        <v>2</v>
      </c>
      <c r="M36" s="75"/>
      <c r="N36" s="75"/>
      <c r="O36" s="75"/>
      <c r="P36" s="75"/>
      <c r="Q36" s="75"/>
      <c r="R36" s="75"/>
      <c r="S36" s="75"/>
      <c r="T36" s="74"/>
      <c r="U36" s="74"/>
      <c r="V36" s="74"/>
      <c r="W36" s="74"/>
      <c r="X36" s="74"/>
      <c r="Y36" s="74">
        <v>10</v>
      </c>
      <c r="Z36" s="74"/>
      <c r="AA36" s="77"/>
      <c r="AB36" s="78"/>
      <c r="AC36" s="79"/>
      <c r="AD36" s="79"/>
      <c r="AE36" s="80"/>
      <c r="AF36" s="101"/>
      <c r="AG36" s="8"/>
      <c r="AH36" s="8"/>
      <c r="AI36" s="8"/>
      <c r="AJ36" s="8"/>
    </row>
    <row r="37" spans="1:36" ht="25.5" customHeight="1" thickBot="1" x14ac:dyDescent="0.35">
      <c r="A37" s="248" t="s">
        <v>72</v>
      </c>
      <c r="B37" s="249"/>
      <c r="C37" s="250"/>
      <c r="D37" s="249"/>
      <c r="E37" s="250"/>
      <c r="F37" s="57">
        <f>ROUND(F36*$D$37,3)</f>
        <v>0</v>
      </c>
      <c r="G37" s="57">
        <f t="shared" ref="G37:AE37" si="13">ROUND(G36*$D$37,3)</f>
        <v>0</v>
      </c>
      <c r="H37" s="57">
        <f t="shared" si="13"/>
        <v>0</v>
      </c>
      <c r="I37" s="70">
        <f t="shared" si="13"/>
        <v>0</v>
      </c>
      <c r="J37" s="70">
        <f t="shared" si="13"/>
        <v>0</v>
      </c>
      <c r="K37" s="70">
        <f t="shared" si="13"/>
        <v>0</v>
      </c>
      <c r="L37" s="70">
        <f t="shared" si="13"/>
        <v>0</v>
      </c>
      <c r="M37" s="70">
        <f t="shared" si="13"/>
        <v>0</v>
      </c>
      <c r="N37" s="70">
        <f t="shared" si="13"/>
        <v>0</v>
      </c>
      <c r="O37" s="70">
        <f t="shared" si="13"/>
        <v>0</v>
      </c>
      <c r="P37" s="70">
        <f t="shared" si="13"/>
        <v>0</v>
      </c>
      <c r="Q37" s="70">
        <f t="shared" si="13"/>
        <v>0</v>
      </c>
      <c r="R37" s="70">
        <f t="shared" si="13"/>
        <v>0</v>
      </c>
      <c r="S37" s="70">
        <f t="shared" si="13"/>
        <v>0</v>
      </c>
      <c r="T37" s="57">
        <f t="shared" si="13"/>
        <v>0</v>
      </c>
      <c r="U37" s="57">
        <f t="shared" si="13"/>
        <v>0</v>
      </c>
      <c r="V37" s="57">
        <f t="shared" si="13"/>
        <v>0</v>
      </c>
      <c r="W37" s="57">
        <f t="shared" si="13"/>
        <v>0</v>
      </c>
      <c r="X37" s="57">
        <f t="shared" si="13"/>
        <v>0</v>
      </c>
      <c r="Y37" s="57">
        <f t="shared" si="13"/>
        <v>0</v>
      </c>
      <c r="Z37" s="57">
        <f t="shared" si="13"/>
        <v>0</v>
      </c>
      <c r="AA37" s="70">
        <f t="shared" si="13"/>
        <v>0</v>
      </c>
      <c r="AB37" s="70">
        <f t="shared" si="13"/>
        <v>0</v>
      </c>
      <c r="AC37" s="70">
        <f t="shared" si="13"/>
        <v>0</v>
      </c>
      <c r="AD37" s="70">
        <f t="shared" si="13"/>
        <v>0</v>
      </c>
      <c r="AE37" s="70">
        <f t="shared" si="13"/>
        <v>0</v>
      </c>
      <c r="AF37" s="101"/>
      <c r="AG37" s="8"/>
      <c r="AH37" s="8"/>
      <c r="AI37" s="8"/>
      <c r="AJ37" s="8"/>
    </row>
    <row r="38" spans="1:36" ht="27" customHeight="1" thickBot="1" x14ac:dyDescent="0.35">
      <c r="A38" s="274" t="s">
        <v>67</v>
      </c>
      <c r="B38" s="275"/>
      <c r="C38" s="275"/>
      <c r="D38" s="275"/>
      <c r="E38" s="283"/>
      <c r="F38" s="103">
        <f>F35+F37</f>
        <v>26</v>
      </c>
      <c r="G38" s="103">
        <f t="shared" ref="G38:Z38" si="14">G35+G37</f>
        <v>0</v>
      </c>
      <c r="H38" s="103">
        <f t="shared" si="14"/>
        <v>0</v>
      </c>
      <c r="I38" s="104">
        <f t="shared" si="14"/>
        <v>5.2</v>
      </c>
      <c r="J38" s="104">
        <f t="shared" si="14"/>
        <v>0</v>
      </c>
      <c r="K38" s="104">
        <f t="shared" si="14"/>
        <v>0</v>
      </c>
      <c r="L38" s="104">
        <f t="shared" si="14"/>
        <v>52</v>
      </c>
      <c r="M38" s="104">
        <f t="shared" si="14"/>
        <v>0</v>
      </c>
      <c r="N38" s="104">
        <f t="shared" si="14"/>
        <v>0</v>
      </c>
      <c r="O38" s="104">
        <f t="shared" si="14"/>
        <v>0</v>
      </c>
      <c r="P38" s="104">
        <f t="shared" si="14"/>
        <v>0</v>
      </c>
      <c r="Q38" s="104">
        <f t="shared" si="14"/>
        <v>0</v>
      </c>
      <c r="R38" s="104">
        <f t="shared" si="14"/>
        <v>0</v>
      </c>
      <c r="S38" s="104">
        <f t="shared" si="14"/>
        <v>0</v>
      </c>
      <c r="T38" s="103">
        <f t="shared" si="14"/>
        <v>260</v>
      </c>
      <c r="U38" s="103">
        <f t="shared" si="14"/>
        <v>0</v>
      </c>
      <c r="V38" s="103">
        <f t="shared" si="14"/>
        <v>0</v>
      </c>
      <c r="W38" s="103">
        <f t="shared" si="14"/>
        <v>0</v>
      </c>
      <c r="X38" s="103">
        <f t="shared" si="14"/>
        <v>0</v>
      </c>
      <c r="Y38" s="103">
        <f t="shared" si="14"/>
        <v>0</v>
      </c>
      <c r="Z38" s="103">
        <f t="shared" si="14"/>
        <v>0</v>
      </c>
      <c r="AA38" s="58"/>
      <c r="AB38" s="60"/>
      <c r="AC38" s="61"/>
      <c r="AD38" s="61"/>
      <c r="AE38" s="62"/>
      <c r="AF38" s="101"/>
      <c r="AG38" s="8"/>
      <c r="AH38" s="8"/>
      <c r="AI38" s="8"/>
      <c r="AJ38" s="8"/>
    </row>
    <row r="39" spans="1:36" ht="25.5" customHeight="1" thickBot="1" x14ac:dyDescent="0.35">
      <c r="A39" s="251" t="s">
        <v>62</v>
      </c>
      <c r="B39" s="252"/>
      <c r="C39" s="252"/>
      <c r="D39" s="252"/>
      <c r="E39" s="253"/>
      <c r="F39" s="99">
        <v>1</v>
      </c>
      <c r="G39" s="74"/>
      <c r="H39" s="74"/>
      <c r="I39" s="75">
        <v>0.2</v>
      </c>
      <c r="J39" s="75"/>
      <c r="K39" s="75"/>
      <c r="L39" s="75">
        <v>2</v>
      </c>
      <c r="M39" s="75"/>
      <c r="N39" s="75"/>
      <c r="O39" s="75"/>
      <c r="P39" s="75"/>
      <c r="Q39" s="75"/>
      <c r="R39" s="75"/>
      <c r="S39" s="75"/>
      <c r="T39" s="74">
        <v>10</v>
      </c>
      <c r="U39" s="74"/>
      <c r="V39" s="74"/>
      <c r="W39" s="74"/>
      <c r="X39" s="74"/>
      <c r="Y39" s="74"/>
      <c r="Z39" s="74"/>
      <c r="AA39" s="58"/>
      <c r="AB39" s="60"/>
      <c r="AC39" s="61"/>
      <c r="AD39" s="61"/>
      <c r="AE39" s="62"/>
      <c r="AF39" s="101"/>
      <c r="AG39" s="8"/>
      <c r="AH39" s="8"/>
      <c r="AI39" s="8"/>
      <c r="AJ39" s="8"/>
    </row>
    <row r="40" spans="1:36" ht="20.100000000000001" customHeight="1" thickBot="1" x14ac:dyDescent="0.35">
      <c r="A40" s="243" t="s">
        <v>63</v>
      </c>
      <c r="B40" s="244"/>
      <c r="C40" s="245"/>
      <c r="D40" s="246" t="s">
        <v>68</v>
      </c>
      <c r="E40" s="247"/>
      <c r="F40" s="82"/>
      <c r="G40" s="82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2"/>
      <c r="U40" s="82"/>
      <c r="V40" s="82"/>
      <c r="W40" s="82"/>
      <c r="X40" s="82"/>
      <c r="Y40" s="82"/>
      <c r="Z40" s="82"/>
      <c r="AA40" s="83"/>
      <c r="AB40" s="85"/>
      <c r="AC40" s="86"/>
      <c r="AD40" s="61"/>
      <c r="AE40" s="62"/>
      <c r="AF40" s="101"/>
      <c r="AG40" s="8"/>
      <c r="AH40" s="8"/>
      <c r="AI40" s="8"/>
      <c r="AJ40" s="8"/>
    </row>
    <row r="41" spans="1:36" ht="28.5" customHeight="1" thickBot="1" x14ac:dyDescent="0.35">
      <c r="A41" s="248" t="s">
        <v>72</v>
      </c>
      <c r="B41" s="249"/>
      <c r="C41" s="250"/>
      <c r="D41" s="248">
        <v>25</v>
      </c>
      <c r="E41" s="250"/>
      <c r="F41" s="88">
        <f>ROUND(F39*$D$41,3)</f>
        <v>25</v>
      </c>
      <c r="G41" s="88">
        <f t="shared" ref="G41:Z41" si="15">ROUND(G39*$D$41,3)</f>
        <v>0</v>
      </c>
      <c r="H41" s="88">
        <f t="shared" si="15"/>
        <v>0</v>
      </c>
      <c r="I41" s="89">
        <f t="shared" si="15"/>
        <v>5</v>
      </c>
      <c r="J41" s="89">
        <f t="shared" si="15"/>
        <v>0</v>
      </c>
      <c r="K41" s="89">
        <f t="shared" si="15"/>
        <v>0</v>
      </c>
      <c r="L41" s="89">
        <f t="shared" si="15"/>
        <v>50</v>
      </c>
      <c r="M41" s="89">
        <f t="shared" si="15"/>
        <v>0</v>
      </c>
      <c r="N41" s="89">
        <f t="shared" si="15"/>
        <v>0</v>
      </c>
      <c r="O41" s="89">
        <f t="shared" si="15"/>
        <v>0</v>
      </c>
      <c r="P41" s="89">
        <f t="shared" si="15"/>
        <v>0</v>
      </c>
      <c r="Q41" s="89">
        <f t="shared" si="15"/>
        <v>0</v>
      </c>
      <c r="R41" s="89">
        <f t="shared" si="15"/>
        <v>0</v>
      </c>
      <c r="S41" s="89">
        <f t="shared" si="15"/>
        <v>0</v>
      </c>
      <c r="T41" s="88">
        <f t="shared" si="15"/>
        <v>250</v>
      </c>
      <c r="U41" s="88">
        <f t="shared" si="15"/>
        <v>0</v>
      </c>
      <c r="V41" s="88">
        <f t="shared" si="15"/>
        <v>0</v>
      </c>
      <c r="W41" s="88">
        <f t="shared" si="15"/>
        <v>0</v>
      </c>
      <c r="X41" s="88">
        <f t="shared" si="15"/>
        <v>0</v>
      </c>
      <c r="Y41" s="88">
        <f t="shared" si="15"/>
        <v>0</v>
      </c>
      <c r="Z41" s="88">
        <f t="shared" si="15"/>
        <v>0</v>
      </c>
      <c r="AA41" s="91"/>
      <c r="AB41" s="92"/>
      <c r="AC41" s="93"/>
      <c r="AD41" s="61"/>
      <c r="AE41" s="62"/>
      <c r="AF41" s="101"/>
      <c r="AG41" s="8"/>
      <c r="AH41" s="8"/>
      <c r="AI41" s="8"/>
      <c r="AJ41" s="8"/>
    </row>
    <row r="42" spans="1:36" ht="18" customHeight="1" thickBot="1" x14ac:dyDescent="0.35">
      <c r="A42" s="251" t="s">
        <v>62</v>
      </c>
      <c r="B42" s="252"/>
      <c r="C42" s="252"/>
      <c r="D42" s="252"/>
      <c r="E42" s="253"/>
      <c r="F42" s="99"/>
      <c r="G42" s="74"/>
      <c r="H42" s="74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4"/>
      <c r="U42" s="74"/>
      <c r="V42" s="74"/>
      <c r="W42" s="74"/>
      <c r="X42" s="74"/>
      <c r="Y42" s="74"/>
      <c r="Z42" s="74"/>
      <c r="AA42" s="58"/>
      <c r="AB42" s="60"/>
      <c r="AC42" s="61"/>
      <c r="AD42" s="61"/>
      <c r="AE42" s="62"/>
      <c r="AF42" s="101"/>
      <c r="AG42" s="8"/>
      <c r="AH42" s="8"/>
      <c r="AI42" s="8"/>
      <c r="AJ42" s="8"/>
    </row>
    <row r="43" spans="1:36" ht="21" customHeight="1" thickBot="1" x14ac:dyDescent="0.35">
      <c r="A43" s="269"/>
      <c r="B43" s="270"/>
      <c r="C43" s="271"/>
      <c r="D43" s="272"/>
      <c r="E43" s="273"/>
      <c r="F43" s="88">
        <f>ROUND(F42*$D$43,3)</f>
        <v>0</v>
      </c>
      <c r="G43" s="88">
        <f t="shared" ref="G43:Z43" si="16">ROUND(G42*$D$43,3)</f>
        <v>0</v>
      </c>
      <c r="H43" s="88">
        <f t="shared" si="16"/>
        <v>0</v>
      </c>
      <c r="I43" s="89">
        <f t="shared" si="16"/>
        <v>0</v>
      </c>
      <c r="J43" s="89">
        <f t="shared" si="16"/>
        <v>0</v>
      </c>
      <c r="K43" s="89">
        <f t="shared" si="16"/>
        <v>0</v>
      </c>
      <c r="L43" s="89">
        <f t="shared" si="16"/>
        <v>0</v>
      </c>
      <c r="M43" s="89">
        <f t="shared" si="16"/>
        <v>0</v>
      </c>
      <c r="N43" s="89">
        <f t="shared" si="16"/>
        <v>0</v>
      </c>
      <c r="O43" s="89">
        <f t="shared" si="16"/>
        <v>0</v>
      </c>
      <c r="P43" s="89">
        <f t="shared" si="16"/>
        <v>0</v>
      </c>
      <c r="Q43" s="89">
        <f t="shared" si="16"/>
        <v>0</v>
      </c>
      <c r="R43" s="89">
        <f t="shared" si="16"/>
        <v>0</v>
      </c>
      <c r="S43" s="89">
        <f t="shared" si="16"/>
        <v>0</v>
      </c>
      <c r="T43" s="88">
        <f t="shared" si="16"/>
        <v>0</v>
      </c>
      <c r="U43" s="88">
        <f t="shared" si="16"/>
        <v>0</v>
      </c>
      <c r="V43" s="88">
        <f t="shared" si="16"/>
        <v>0</v>
      </c>
      <c r="W43" s="88">
        <f t="shared" si="16"/>
        <v>0</v>
      </c>
      <c r="X43" s="88">
        <f t="shared" si="16"/>
        <v>0</v>
      </c>
      <c r="Y43" s="88"/>
      <c r="Z43" s="88">
        <f t="shared" si="16"/>
        <v>0</v>
      </c>
      <c r="AA43" s="58"/>
      <c r="AB43" s="60"/>
      <c r="AC43" s="61"/>
      <c r="AD43" s="61"/>
      <c r="AE43" s="62"/>
      <c r="AF43" s="101"/>
      <c r="AG43" s="8"/>
      <c r="AH43" s="8"/>
      <c r="AI43" s="8"/>
      <c r="AJ43" s="8"/>
    </row>
    <row r="44" spans="1:36" ht="22.5" customHeight="1" thickBot="1" x14ac:dyDescent="0.35">
      <c r="A44" s="274" t="s">
        <v>69</v>
      </c>
      <c r="B44" s="275"/>
      <c r="C44" s="275"/>
      <c r="D44" s="275"/>
      <c r="E44" s="275"/>
      <c r="F44" s="95">
        <f>F41+F43</f>
        <v>25</v>
      </c>
      <c r="G44" s="95">
        <f t="shared" ref="G44:Z44" si="17">G41+G43</f>
        <v>0</v>
      </c>
      <c r="H44" s="95">
        <f t="shared" si="17"/>
        <v>0</v>
      </c>
      <c r="I44" s="96">
        <f t="shared" si="17"/>
        <v>5</v>
      </c>
      <c r="J44" s="96">
        <f t="shared" si="17"/>
        <v>0</v>
      </c>
      <c r="K44" s="96">
        <f t="shared" si="17"/>
        <v>0</v>
      </c>
      <c r="L44" s="96">
        <f t="shared" si="17"/>
        <v>50</v>
      </c>
      <c r="M44" s="96">
        <f t="shared" si="17"/>
        <v>0</v>
      </c>
      <c r="N44" s="96">
        <f t="shared" si="17"/>
        <v>0</v>
      </c>
      <c r="O44" s="96">
        <f t="shared" si="17"/>
        <v>0</v>
      </c>
      <c r="P44" s="96">
        <f t="shared" si="17"/>
        <v>0</v>
      </c>
      <c r="Q44" s="96">
        <f t="shared" si="17"/>
        <v>0</v>
      </c>
      <c r="R44" s="96">
        <f t="shared" si="17"/>
        <v>0</v>
      </c>
      <c r="S44" s="96">
        <f t="shared" si="17"/>
        <v>0</v>
      </c>
      <c r="T44" s="95">
        <f t="shared" si="17"/>
        <v>250</v>
      </c>
      <c r="U44" s="95">
        <f t="shared" si="17"/>
        <v>0</v>
      </c>
      <c r="V44" s="95">
        <f t="shared" si="17"/>
        <v>0</v>
      </c>
      <c r="W44" s="95">
        <f t="shared" si="17"/>
        <v>0</v>
      </c>
      <c r="X44" s="95">
        <f t="shared" si="17"/>
        <v>0</v>
      </c>
      <c r="Y44" s="95">
        <f t="shared" si="17"/>
        <v>0</v>
      </c>
      <c r="Z44" s="95">
        <f t="shared" si="17"/>
        <v>0</v>
      </c>
      <c r="AA44" s="58"/>
      <c r="AB44" s="58"/>
      <c r="AC44" s="61"/>
      <c r="AD44" s="61"/>
      <c r="AE44" s="62"/>
      <c r="AF44" s="101"/>
      <c r="AG44" s="8"/>
      <c r="AH44" s="8"/>
      <c r="AI44" s="8"/>
      <c r="AJ44" s="8"/>
    </row>
    <row r="45" spans="1:36" ht="26.25" customHeight="1" thickBot="1" x14ac:dyDescent="0.35">
      <c r="A45" s="276" t="s">
        <v>70</v>
      </c>
      <c r="B45" s="277"/>
      <c r="C45" s="277"/>
      <c r="D45" s="277"/>
      <c r="E45" s="277"/>
      <c r="F45" s="97">
        <f>F44+F38</f>
        <v>51</v>
      </c>
      <c r="G45" s="97">
        <f t="shared" ref="G45:Z45" si="18">G44+G38</f>
        <v>0</v>
      </c>
      <c r="H45" s="97">
        <f t="shared" si="18"/>
        <v>0</v>
      </c>
      <c r="I45" s="98">
        <f t="shared" si="18"/>
        <v>10.199999999999999</v>
      </c>
      <c r="J45" s="98">
        <f t="shared" si="18"/>
        <v>0</v>
      </c>
      <c r="K45" s="98">
        <f t="shared" si="18"/>
        <v>0</v>
      </c>
      <c r="L45" s="98">
        <f t="shared" si="18"/>
        <v>102</v>
      </c>
      <c r="M45" s="98">
        <f t="shared" si="18"/>
        <v>0</v>
      </c>
      <c r="N45" s="98">
        <f t="shared" si="18"/>
        <v>0</v>
      </c>
      <c r="O45" s="98">
        <f t="shared" si="18"/>
        <v>0</v>
      </c>
      <c r="P45" s="98">
        <f t="shared" si="18"/>
        <v>0</v>
      </c>
      <c r="Q45" s="98">
        <f t="shared" si="18"/>
        <v>0</v>
      </c>
      <c r="R45" s="98">
        <f t="shared" si="18"/>
        <v>0</v>
      </c>
      <c r="S45" s="98">
        <f t="shared" si="18"/>
        <v>0</v>
      </c>
      <c r="T45" s="97">
        <f t="shared" si="18"/>
        <v>510</v>
      </c>
      <c r="U45" s="97">
        <f t="shared" si="18"/>
        <v>0</v>
      </c>
      <c r="V45" s="97">
        <f t="shared" si="18"/>
        <v>0</v>
      </c>
      <c r="W45" s="97">
        <f t="shared" si="18"/>
        <v>0</v>
      </c>
      <c r="X45" s="97">
        <f t="shared" si="18"/>
        <v>0</v>
      </c>
      <c r="Y45" s="97">
        <f t="shared" si="18"/>
        <v>0</v>
      </c>
      <c r="Z45" s="97">
        <f t="shared" si="18"/>
        <v>0</v>
      </c>
      <c r="AA45" s="86"/>
      <c r="AB45" s="86"/>
      <c r="AC45" s="86"/>
      <c r="AD45" s="86"/>
      <c r="AE45" s="87"/>
      <c r="AF45" s="101"/>
      <c r="AG45" s="8"/>
      <c r="AH45" s="8"/>
      <c r="AI45" s="8"/>
      <c r="AJ45" s="8"/>
    </row>
    <row r="46" spans="1:36" ht="15" customHeight="1" x14ac:dyDescent="0.3">
      <c r="A46" s="263" t="s">
        <v>73</v>
      </c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9"/>
      <c r="AF46" s="8"/>
      <c r="AG46" s="8"/>
      <c r="AH46" s="8"/>
      <c r="AI46" s="8"/>
      <c r="AJ46" s="8"/>
    </row>
    <row r="47" spans="1:36" ht="18.75" customHeight="1" thickBot="1" x14ac:dyDescent="0.3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6"/>
      <c r="AF47" s="8"/>
      <c r="AG47" s="8"/>
      <c r="AH47" s="8"/>
      <c r="AI47" s="8"/>
      <c r="AJ47" s="8"/>
    </row>
    <row r="48" spans="1:36" ht="23.25" customHeight="1" thickBot="1" x14ac:dyDescent="0.35">
      <c r="A48" s="287" t="s">
        <v>62</v>
      </c>
      <c r="B48" s="288"/>
      <c r="C48" s="288"/>
      <c r="D48" s="288"/>
      <c r="E48" s="288"/>
      <c r="F48" s="66">
        <v>1</v>
      </c>
      <c r="G48" s="67"/>
      <c r="H48" s="67"/>
      <c r="I48" s="68">
        <v>0.2</v>
      </c>
      <c r="J48" s="68"/>
      <c r="K48" s="68"/>
      <c r="L48" s="68">
        <v>2.2000000000000002</v>
      </c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>
        <v>8</v>
      </c>
      <c r="Z48" s="67"/>
      <c r="AA48" s="52"/>
      <c r="AB48" s="53"/>
      <c r="AC48" s="54"/>
      <c r="AD48" s="54"/>
      <c r="AE48" s="55"/>
      <c r="AF48" s="8"/>
      <c r="AG48" s="8"/>
      <c r="AH48" s="8"/>
      <c r="AI48" s="8"/>
      <c r="AJ48" s="8"/>
    </row>
    <row r="49" spans="1:36" ht="21.75" customHeight="1" thickBot="1" x14ac:dyDescent="0.35">
      <c r="A49" s="289" t="s">
        <v>63</v>
      </c>
      <c r="B49" s="290"/>
      <c r="C49" s="291"/>
      <c r="D49" s="292" t="s">
        <v>64</v>
      </c>
      <c r="E49" s="293"/>
      <c r="F49" s="56"/>
      <c r="G49" s="57"/>
      <c r="H49" s="57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7"/>
      <c r="U49" s="57"/>
      <c r="V49" s="57"/>
      <c r="W49" s="57"/>
      <c r="X49" s="57"/>
      <c r="Y49" s="57"/>
      <c r="Z49" s="57"/>
      <c r="AA49" s="58"/>
      <c r="AB49" s="60"/>
      <c r="AC49" s="61"/>
      <c r="AD49" s="61"/>
      <c r="AE49" s="62"/>
      <c r="AF49" s="8"/>
      <c r="AG49" s="8"/>
      <c r="AH49" s="8"/>
      <c r="AI49" s="8"/>
      <c r="AJ49" s="8"/>
    </row>
    <row r="50" spans="1:36" ht="33.75" customHeight="1" thickBot="1" x14ac:dyDescent="0.35">
      <c r="A50" s="294"/>
      <c r="B50" s="295"/>
      <c r="C50" s="296"/>
      <c r="D50" s="295"/>
      <c r="E50" s="295"/>
      <c r="F50" s="56">
        <f>ROUND(F48*$D$50,3)</f>
        <v>0</v>
      </c>
      <c r="G50" s="56">
        <f t="shared" ref="G50:Z50" si="19">ROUND(G48*$D$50,3)</f>
        <v>0</v>
      </c>
      <c r="H50" s="56">
        <f t="shared" si="19"/>
        <v>0</v>
      </c>
      <c r="I50" s="105">
        <f t="shared" si="19"/>
        <v>0</v>
      </c>
      <c r="J50" s="105">
        <f t="shared" si="19"/>
        <v>0</v>
      </c>
      <c r="K50" s="105">
        <f t="shared" si="19"/>
        <v>0</v>
      </c>
      <c r="L50" s="105">
        <f t="shared" si="19"/>
        <v>0</v>
      </c>
      <c r="M50" s="105">
        <f t="shared" si="19"/>
        <v>0</v>
      </c>
      <c r="N50" s="105">
        <f t="shared" si="19"/>
        <v>0</v>
      </c>
      <c r="O50" s="105">
        <f t="shared" si="19"/>
        <v>0</v>
      </c>
      <c r="P50" s="105">
        <f t="shared" si="19"/>
        <v>0</v>
      </c>
      <c r="Q50" s="105">
        <f t="shared" si="19"/>
        <v>0</v>
      </c>
      <c r="R50" s="105">
        <f t="shared" si="19"/>
        <v>0</v>
      </c>
      <c r="S50" s="105">
        <f t="shared" si="19"/>
        <v>0</v>
      </c>
      <c r="T50" s="56">
        <f t="shared" si="19"/>
        <v>0</v>
      </c>
      <c r="U50" s="56">
        <f t="shared" si="19"/>
        <v>0</v>
      </c>
      <c r="V50" s="56">
        <f t="shared" si="19"/>
        <v>0</v>
      </c>
      <c r="W50" s="56">
        <f t="shared" si="19"/>
        <v>0</v>
      </c>
      <c r="X50" s="56">
        <f t="shared" si="19"/>
        <v>0</v>
      </c>
      <c r="Y50" s="56">
        <f t="shared" si="19"/>
        <v>0</v>
      </c>
      <c r="Z50" s="56">
        <f t="shared" si="19"/>
        <v>0</v>
      </c>
      <c r="AA50" s="58"/>
      <c r="AB50" s="60"/>
      <c r="AC50" s="61"/>
      <c r="AD50" s="61"/>
      <c r="AE50" s="62" t="s">
        <v>65</v>
      </c>
      <c r="AF50" s="8"/>
      <c r="AG50" s="8"/>
      <c r="AH50" s="8"/>
      <c r="AI50" s="8"/>
      <c r="AJ50" s="8"/>
    </row>
    <row r="51" spans="1:36" ht="22.5" customHeight="1" thickBot="1" x14ac:dyDescent="0.35">
      <c r="A51" s="287" t="s">
        <v>62</v>
      </c>
      <c r="B51" s="288"/>
      <c r="C51" s="288"/>
      <c r="D51" s="288"/>
      <c r="E51" s="288"/>
      <c r="F51" s="66">
        <v>1</v>
      </c>
      <c r="G51" s="67"/>
      <c r="H51" s="67"/>
      <c r="I51" s="68">
        <v>0.2</v>
      </c>
      <c r="J51" s="68"/>
      <c r="K51" s="68"/>
      <c r="L51" s="68">
        <v>2.2000000000000002</v>
      </c>
      <c r="M51" s="68"/>
      <c r="N51" s="68"/>
      <c r="O51" s="68"/>
      <c r="P51" s="68"/>
      <c r="Q51" s="68"/>
      <c r="R51" s="68"/>
      <c r="S51" s="68"/>
      <c r="T51" s="67">
        <v>8</v>
      </c>
      <c r="U51" s="67"/>
      <c r="V51" s="67"/>
      <c r="W51" s="67"/>
      <c r="X51" s="67"/>
      <c r="Y51" s="67"/>
      <c r="Z51" s="67"/>
      <c r="AA51" s="52"/>
      <c r="AB51" s="53"/>
      <c r="AC51" s="54"/>
      <c r="AD51" s="54"/>
      <c r="AE51" s="55"/>
      <c r="AF51" s="8"/>
      <c r="AG51" s="8"/>
      <c r="AH51" s="8"/>
      <c r="AI51" s="8"/>
      <c r="AJ51" s="8"/>
    </row>
    <row r="52" spans="1:36" ht="34.5" customHeight="1" thickBot="1" x14ac:dyDescent="0.35">
      <c r="A52" s="294" t="s">
        <v>74</v>
      </c>
      <c r="B52" s="295"/>
      <c r="C52" s="296"/>
      <c r="D52" s="295">
        <v>37</v>
      </c>
      <c r="E52" s="295"/>
      <c r="F52" s="56">
        <f>ROUND(F51*$D$52,3)</f>
        <v>37</v>
      </c>
      <c r="G52" s="56">
        <f t="shared" ref="G52:Z52" si="20">ROUND(G51*$D$52,3)</f>
        <v>0</v>
      </c>
      <c r="H52" s="56">
        <f t="shared" si="20"/>
        <v>0</v>
      </c>
      <c r="I52" s="105">
        <f t="shared" si="20"/>
        <v>7.4</v>
      </c>
      <c r="J52" s="105">
        <f t="shared" si="20"/>
        <v>0</v>
      </c>
      <c r="K52" s="105">
        <f t="shared" si="20"/>
        <v>0</v>
      </c>
      <c r="L52" s="105">
        <f t="shared" si="20"/>
        <v>81.400000000000006</v>
      </c>
      <c r="M52" s="105">
        <f t="shared" si="20"/>
        <v>0</v>
      </c>
      <c r="N52" s="105">
        <f t="shared" si="20"/>
        <v>0</v>
      </c>
      <c r="O52" s="105">
        <f t="shared" si="20"/>
        <v>0</v>
      </c>
      <c r="P52" s="105">
        <f t="shared" si="20"/>
        <v>0</v>
      </c>
      <c r="Q52" s="105">
        <f t="shared" si="20"/>
        <v>0</v>
      </c>
      <c r="R52" s="105">
        <f t="shared" si="20"/>
        <v>0</v>
      </c>
      <c r="S52" s="105">
        <f t="shared" si="20"/>
        <v>0</v>
      </c>
      <c r="T52" s="56">
        <f t="shared" si="20"/>
        <v>296</v>
      </c>
      <c r="U52" s="56">
        <f t="shared" si="20"/>
        <v>0</v>
      </c>
      <c r="V52" s="56">
        <f t="shared" si="20"/>
        <v>0</v>
      </c>
      <c r="W52" s="56">
        <f t="shared" si="20"/>
        <v>0</v>
      </c>
      <c r="X52" s="56">
        <f t="shared" si="20"/>
        <v>0</v>
      </c>
      <c r="Y52" s="56">
        <f t="shared" si="20"/>
        <v>0</v>
      </c>
      <c r="Z52" s="56">
        <f t="shared" si="20"/>
        <v>0</v>
      </c>
      <c r="AA52" s="58"/>
      <c r="AB52" s="60"/>
      <c r="AC52" s="61"/>
      <c r="AD52" s="61"/>
      <c r="AE52" s="62"/>
      <c r="AF52" s="8"/>
      <c r="AG52" s="8"/>
      <c r="AH52" s="8"/>
      <c r="AI52" s="8"/>
      <c r="AJ52" s="8"/>
    </row>
    <row r="53" spans="1:36" ht="24.75" customHeight="1" thickBot="1" x14ac:dyDescent="0.35">
      <c r="A53" s="301" t="s">
        <v>67</v>
      </c>
      <c r="B53" s="302"/>
      <c r="C53" s="302"/>
      <c r="D53" s="302"/>
      <c r="E53" s="302"/>
      <c r="F53" s="106">
        <f>F50+F52</f>
        <v>37</v>
      </c>
      <c r="G53" s="106">
        <f t="shared" ref="G53:Z53" si="21">G50+G52</f>
        <v>0</v>
      </c>
      <c r="H53" s="106">
        <f t="shared" si="21"/>
        <v>0</v>
      </c>
      <c r="I53" s="107">
        <f t="shared" si="21"/>
        <v>7.4</v>
      </c>
      <c r="J53" s="107">
        <f t="shared" si="21"/>
        <v>0</v>
      </c>
      <c r="K53" s="107">
        <f t="shared" si="21"/>
        <v>0</v>
      </c>
      <c r="L53" s="107">
        <f t="shared" si="21"/>
        <v>81.400000000000006</v>
      </c>
      <c r="M53" s="107">
        <f t="shared" si="21"/>
        <v>0</v>
      </c>
      <c r="N53" s="107">
        <f t="shared" si="21"/>
        <v>0</v>
      </c>
      <c r="O53" s="107">
        <f t="shared" si="21"/>
        <v>0</v>
      </c>
      <c r="P53" s="107">
        <f t="shared" si="21"/>
        <v>0</v>
      </c>
      <c r="Q53" s="107">
        <f t="shared" si="21"/>
        <v>0</v>
      </c>
      <c r="R53" s="107">
        <f t="shared" si="21"/>
        <v>0</v>
      </c>
      <c r="S53" s="107">
        <f t="shared" si="21"/>
        <v>0</v>
      </c>
      <c r="T53" s="106">
        <f t="shared" si="21"/>
        <v>296</v>
      </c>
      <c r="U53" s="106">
        <f t="shared" si="21"/>
        <v>0</v>
      </c>
      <c r="V53" s="106">
        <f t="shared" si="21"/>
        <v>0</v>
      </c>
      <c r="W53" s="106">
        <f t="shared" si="21"/>
        <v>0</v>
      </c>
      <c r="X53" s="106">
        <f t="shared" si="21"/>
        <v>0</v>
      </c>
      <c r="Y53" s="106">
        <f t="shared" si="21"/>
        <v>0</v>
      </c>
      <c r="Z53" s="106">
        <f t="shared" si="21"/>
        <v>0</v>
      </c>
      <c r="AA53" s="58"/>
      <c r="AB53" s="60"/>
      <c r="AC53" s="61"/>
      <c r="AD53" s="61"/>
      <c r="AE53" s="62"/>
      <c r="AF53" s="8"/>
      <c r="AG53" s="8"/>
      <c r="AH53" s="8"/>
      <c r="AI53" s="8"/>
      <c r="AJ53" s="8"/>
    </row>
    <row r="54" spans="1:36" ht="20.25" customHeight="1" thickBot="1" x14ac:dyDescent="0.35">
      <c r="A54" s="287" t="s">
        <v>62</v>
      </c>
      <c r="B54" s="288"/>
      <c r="C54" s="288"/>
      <c r="D54" s="288"/>
      <c r="E54" s="303"/>
      <c r="F54" s="66">
        <v>1</v>
      </c>
      <c r="G54" s="67"/>
      <c r="H54" s="67"/>
      <c r="I54" s="68">
        <v>0.2</v>
      </c>
      <c r="J54" s="68"/>
      <c r="K54" s="68"/>
      <c r="L54" s="68">
        <v>2.2000000000000002</v>
      </c>
      <c r="M54" s="68"/>
      <c r="N54" s="68"/>
      <c r="O54" s="68"/>
      <c r="P54" s="68"/>
      <c r="Q54" s="68"/>
      <c r="R54" s="68"/>
      <c r="S54" s="68"/>
      <c r="T54" s="67">
        <v>8</v>
      </c>
      <c r="U54" s="67"/>
      <c r="V54" s="67"/>
      <c r="W54" s="67"/>
      <c r="X54" s="67"/>
      <c r="Y54" s="67"/>
      <c r="Z54" s="67"/>
      <c r="AA54" s="58"/>
      <c r="AB54" s="60"/>
      <c r="AC54" s="61"/>
      <c r="AD54" s="61"/>
      <c r="AE54" s="62"/>
      <c r="AF54" s="8"/>
      <c r="AG54" s="8"/>
      <c r="AH54" s="8"/>
      <c r="AI54" s="8"/>
      <c r="AJ54" s="8"/>
    </row>
    <row r="55" spans="1:36" ht="15.75" customHeight="1" thickBot="1" x14ac:dyDescent="0.35">
      <c r="A55" s="289" t="s">
        <v>63</v>
      </c>
      <c r="B55" s="290"/>
      <c r="C55" s="291"/>
      <c r="D55" s="292" t="s">
        <v>68</v>
      </c>
      <c r="E55" s="293"/>
      <c r="F55" s="81"/>
      <c r="G55" s="82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2"/>
      <c r="U55" s="82"/>
      <c r="V55" s="82"/>
      <c r="W55" s="82"/>
      <c r="X55" s="82"/>
      <c r="Y55" s="82"/>
      <c r="Z55" s="82"/>
      <c r="AA55" s="83"/>
      <c r="AB55" s="85"/>
      <c r="AC55" s="86"/>
      <c r="AD55" s="61"/>
      <c r="AE55" s="62"/>
      <c r="AF55" s="8"/>
      <c r="AG55" s="8"/>
      <c r="AH55" s="8"/>
      <c r="AI55" s="8"/>
      <c r="AJ55" s="8"/>
    </row>
    <row r="56" spans="1:36" ht="32.25" customHeight="1" thickBot="1" x14ac:dyDescent="0.35">
      <c r="A56" s="294" t="s">
        <v>74</v>
      </c>
      <c r="B56" s="295"/>
      <c r="C56" s="296"/>
      <c r="D56" s="294">
        <v>37</v>
      </c>
      <c r="E56" s="295"/>
      <c r="F56" s="108">
        <f>ROUND(F54*$D$56,3)</f>
        <v>37</v>
      </c>
      <c r="G56" s="108">
        <f t="shared" ref="G56:Z56" si="22">ROUND(G54*$D$56,3)</f>
        <v>0</v>
      </c>
      <c r="H56" s="108">
        <f t="shared" si="22"/>
        <v>0</v>
      </c>
      <c r="I56" s="109">
        <f t="shared" si="22"/>
        <v>7.4</v>
      </c>
      <c r="J56" s="109">
        <f t="shared" si="22"/>
        <v>0</v>
      </c>
      <c r="K56" s="109">
        <f t="shared" si="22"/>
        <v>0</v>
      </c>
      <c r="L56" s="109">
        <f t="shared" si="22"/>
        <v>81.400000000000006</v>
      </c>
      <c r="M56" s="109">
        <f>ROUND(M54*$D$56,3)</f>
        <v>0</v>
      </c>
      <c r="N56" s="109">
        <f t="shared" si="22"/>
        <v>0</v>
      </c>
      <c r="O56" s="109">
        <f t="shared" si="22"/>
        <v>0</v>
      </c>
      <c r="P56" s="109">
        <f t="shared" si="22"/>
        <v>0</v>
      </c>
      <c r="Q56" s="109">
        <f t="shared" si="22"/>
        <v>0</v>
      </c>
      <c r="R56" s="109">
        <f t="shared" si="22"/>
        <v>0</v>
      </c>
      <c r="S56" s="109">
        <f t="shared" si="22"/>
        <v>0</v>
      </c>
      <c r="T56" s="108">
        <f t="shared" si="22"/>
        <v>296</v>
      </c>
      <c r="U56" s="108">
        <f t="shared" si="22"/>
        <v>0</v>
      </c>
      <c r="V56" s="108">
        <f t="shared" si="22"/>
        <v>0</v>
      </c>
      <c r="W56" s="108">
        <f t="shared" si="22"/>
        <v>0</v>
      </c>
      <c r="X56" s="108">
        <f t="shared" si="22"/>
        <v>0</v>
      </c>
      <c r="Y56" s="108">
        <f t="shared" si="22"/>
        <v>0</v>
      </c>
      <c r="Z56" s="108">
        <f t="shared" si="22"/>
        <v>0</v>
      </c>
      <c r="AA56" s="91"/>
      <c r="AB56" s="92"/>
      <c r="AC56" s="93"/>
      <c r="AD56" s="61"/>
      <c r="AE56" s="62"/>
      <c r="AF56" s="8"/>
      <c r="AG56" s="8"/>
      <c r="AH56" s="8"/>
      <c r="AI56" s="8"/>
      <c r="AJ56" s="8"/>
    </row>
    <row r="57" spans="1:36" ht="20.25" customHeight="1" thickBot="1" x14ac:dyDescent="0.35">
      <c r="A57" s="287" t="s">
        <v>62</v>
      </c>
      <c r="B57" s="288"/>
      <c r="C57" s="288"/>
      <c r="D57" s="288"/>
      <c r="E57" s="288"/>
      <c r="F57" s="66"/>
      <c r="G57" s="67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7"/>
      <c r="U57" s="110"/>
      <c r="V57" s="74"/>
      <c r="W57" s="74"/>
      <c r="X57" s="74"/>
      <c r="Y57" s="74"/>
      <c r="Z57" s="74"/>
      <c r="AA57" s="58"/>
      <c r="AB57" s="60"/>
      <c r="AC57" s="61"/>
      <c r="AD57" s="61"/>
      <c r="AE57" s="62"/>
      <c r="AF57" s="8"/>
      <c r="AG57" s="8"/>
      <c r="AH57" s="8"/>
      <c r="AI57" s="8"/>
      <c r="AJ57" s="8"/>
    </row>
    <row r="58" spans="1:36" ht="22.5" customHeight="1" thickBot="1" x14ac:dyDescent="0.35">
      <c r="A58" s="297"/>
      <c r="B58" s="298"/>
      <c r="C58" s="299"/>
      <c r="D58" s="300"/>
      <c r="E58" s="300"/>
      <c r="F58" s="108">
        <f>ROUND(F57*$D$58,3)</f>
        <v>0</v>
      </c>
      <c r="G58" s="108">
        <f t="shared" ref="G58:Z58" si="23">ROUND(G57*$D$58,3)</f>
        <v>0</v>
      </c>
      <c r="H58" s="108">
        <f t="shared" si="23"/>
        <v>0</v>
      </c>
      <c r="I58" s="109">
        <f t="shared" si="23"/>
        <v>0</v>
      </c>
      <c r="J58" s="109">
        <f t="shared" si="23"/>
        <v>0</v>
      </c>
      <c r="K58" s="109">
        <f t="shared" si="23"/>
        <v>0</v>
      </c>
      <c r="L58" s="109">
        <f t="shared" si="23"/>
        <v>0</v>
      </c>
      <c r="M58" s="109">
        <f t="shared" si="23"/>
        <v>0</v>
      </c>
      <c r="N58" s="109">
        <f t="shared" si="23"/>
        <v>0</v>
      </c>
      <c r="O58" s="109">
        <f t="shared" si="23"/>
        <v>0</v>
      </c>
      <c r="P58" s="109">
        <f t="shared" si="23"/>
        <v>0</v>
      </c>
      <c r="Q58" s="109">
        <f t="shared" si="23"/>
        <v>0</v>
      </c>
      <c r="R58" s="109">
        <f t="shared" si="23"/>
        <v>0</v>
      </c>
      <c r="S58" s="109">
        <f t="shared" si="23"/>
        <v>0</v>
      </c>
      <c r="T58" s="108">
        <f t="shared" si="23"/>
        <v>0</v>
      </c>
      <c r="U58" s="108"/>
      <c r="V58" s="108">
        <f t="shared" si="23"/>
        <v>0</v>
      </c>
      <c r="W58" s="108">
        <f t="shared" si="23"/>
        <v>0</v>
      </c>
      <c r="X58" s="108">
        <f t="shared" si="23"/>
        <v>0</v>
      </c>
      <c r="Y58" s="108"/>
      <c r="Z58" s="108">
        <f t="shared" si="23"/>
        <v>0</v>
      </c>
      <c r="AA58" s="58"/>
      <c r="AB58" s="60"/>
      <c r="AC58" s="61"/>
      <c r="AD58" s="61"/>
      <c r="AE58" s="62"/>
      <c r="AF58" s="8"/>
      <c r="AG58" s="8"/>
      <c r="AH58" s="8"/>
      <c r="AI58" s="8"/>
      <c r="AJ58" s="8"/>
    </row>
    <row r="59" spans="1:36" ht="25.5" customHeight="1" thickBot="1" x14ac:dyDescent="0.35">
      <c r="A59" s="301" t="s">
        <v>69</v>
      </c>
      <c r="B59" s="302"/>
      <c r="C59" s="302"/>
      <c r="D59" s="302"/>
      <c r="E59" s="302"/>
      <c r="F59" s="106">
        <f>F56+F58</f>
        <v>37</v>
      </c>
      <c r="G59" s="106">
        <f t="shared" ref="G59:Z59" si="24">G56+G58</f>
        <v>0</v>
      </c>
      <c r="H59" s="106">
        <f t="shared" si="24"/>
        <v>0</v>
      </c>
      <c r="I59" s="111">
        <f t="shared" si="24"/>
        <v>7.4</v>
      </c>
      <c r="J59" s="111">
        <f t="shared" si="24"/>
        <v>0</v>
      </c>
      <c r="K59" s="111">
        <f t="shared" si="24"/>
        <v>0</v>
      </c>
      <c r="L59" s="111">
        <f t="shared" si="24"/>
        <v>81.400000000000006</v>
      </c>
      <c r="M59" s="111">
        <f t="shared" si="24"/>
        <v>0</v>
      </c>
      <c r="N59" s="111">
        <f t="shared" si="24"/>
        <v>0</v>
      </c>
      <c r="O59" s="111">
        <f t="shared" si="24"/>
        <v>0</v>
      </c>
      <c r="P59" s="111">
        <f t="shared" si="24"/>
        <v>0</v>
      </c>
      <c r="Q59" s="111">
        <f t="shared" si="24"/>
        <v>0</v>
      </c>
      <c r="R59" s="111">
        <f t="shared" si="24"/>
        <v>0</v>
      </c>
      <c r="S59" s="111">
        <f t="shared" si="24"/>
        <v>0</v>
      </c>
      <c r="T59" s="106">
        <f t="shared" si="24"/>
        <v>296</v>
      </c>
      <c r="U59" s="106">
        <f t="shared" si="24"/>
        <v>0</v>
      </c>
      <c r="V59" s="106">
        <f t="shared" si="24"/>
        <v>0</v>
      </c>
      <c r="W59" s="106">
        <f t="shared" si="24"/>
        <v>0</v>
      </c>
      <c r="X59" s="106">
        <f t="shared" si="24"/>
        <v>0</v>
      </c>
      <c r="Y59" s="106">
        <f t="shared" si="24"/>
        <v>0</v>
      </c>
      <c r="Z59" s="106">
        <f t="shared" si="24"/>
        <v>0</v>
      </c>
      <c r="AA59" s="58"/>
      <c r="AB59" s="58"/>
      <c r="AC59" s="61"/>
      <c r="AD59" s="61"/>
      <c r="AE59" s="62"/>
      <c r="AF59" s="8"/>
      <c r="AG59" s="8"/>
      <c r="AH59" s="8"/>
      <c r="AI59" s="8"/>
      <c r="AJ59" s="8"/>
    </row>
    <row r="60" spans="1:36" ht="28.5" customHeight="1" thickBot="1" x14ac:dyDescent="0.35">
      <c r="A60" s="308" t="s">
        <v>70</v>
      </c>
      <c r="B60" s="309"/>
      <c r="C60" s="309"/>
      <c r="D60" s="309"/>
      <c r="E60" s="309"/>
      <c r="F60" s="112">
        <f>F59+F53</f>
        <v>74</v>
      </c>
      <c r="G60" s="112">
        <f t="shared" ref="G60:Z60" si="25">G59+G53</f>
        <v>0</v>
      </c>
      <c r="H60" s="112">
        <f t="shared" si="25"/>
        <v>0</v>
      </c>
      <c r="I60" s="113">
        <f t="shared" si="25"/>
        <v>14.8</v>
      </c>
      <c r="J60" s="113">
        <f t="shared" si="25"/>
        <v>0</v>
      </c>
      <c r="K60" s="113">
        <f t="shared" si="25"/>
        <v>0</v>
      </c>
      <c r="L60" s="113">
        <f t="shared" si="25"/>
        <v>162.80000000000001</v>
      </c>
      <c r="M60" s="113">
        <f t="shared" si="25"/>
        <v>0</v>
      </c>
      <c r="N60" s="113">
        <f t="shared" si="25"/>
        <v>0</v>
      </c>
      <c r="O60" s="113">
        <f t="shared" si="25"/>
        <v>0</v>
      </c>
      <c r="P60" s="113">
        <f t="shared" si="25"/>
        <v>0</v>
      </c>
      <c r="Q60" s="113">
        <f t="shared" si="25"/>
        <v>0</v>
      </c>
      <c r="R60" s="113">
        <f t="shared" si="25"/>
        <v>0</v>
      </c>
      <c r="S60" s="113">
        <f t="shared" si="25"/>
        <v>0</v>
      </c>
      <c r="T60" s="112">
        <f t="shared" si="25"/>
        <v>592</v>
      </c>
      <c r="U60" s="112">
        <f t="shared" si="25"/>
        <v>0</v>
      </c>
      <c r="V60" s="112">
        <f t="shared" si="25"/>
        <v>0</v>
      </c>
      <c r="W60" s="112">
        <f t="shared" si="25"/>
        <v>0</v>
      </c>
      <c r="X60" s="112">
        <f t="shared" si="25"/>
        <v>0</v>
      </c>
      <c r="Y60" s="112">
        <f t="shared" si="25"/>
        <v>0</v>
      </c>
      <c r="Z60" s="112">
        <f t="shared" si="25"/>
        <v>0</v>
      </c>
      <c r="AA60" s="86"/>
      <c r="AB60" s="86"/>
      <c r="AC60" s="86"/>
      <c r="AD60" s="86"/>
      <c r="AE60" s="87"/>
      <c r="AF60" s="8"/>
      <c r="AG60" s="8"/>
      <c r="AH60" s="8"/>
      <c r="AI60" s="8"/>
      <c r="AJ60" s="8"/>
    </row>
    <row r="61" spans="1:36" ht="15" customHeight="1" x14ac:dyDescent="0.3">
      <c r="A61" s="310" t="s">
        <v>75</v>
      </c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8"/>
      <c r="AG61" s="8"/>
      <c r="AH61" s="8"/>
      <c r="AI61" s="8"/>
      <c r="AJ61" s="8"/>
    </row>
    <row r="62" spans="1:36" ht="15" customHeight="1" thickBot="1" x14ac:dyDescent="0.35">
      <c r="A62" s="313"/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5"/>
    </row>
    <row r="63" spans="1:36" ht="30" customHeight="1" thickBot="1" x14ac:dyDescent="0.35">
      <c r="A63" s="251" t="s">
        <v>62</v>
      </c>
      <c r="B63" s="252"/>
      <c r="C63" s="252"/>
      <c r="D63" s="252"/>
      <c r="E63" s="252"/>
      <c r="F63" s="114">
        <v>1</v>
      </c>
      <c r="G63" s="115"/>
      <c r="H63" s="115"/>
      <c r="I63" s="116">
        <v>8.1000000000000003E-2</v>
      </c>
      <c r="J63" s="116"/>
      <c r="K63" s="116"/>
      <c r="L63" s="116"/>
      <c r="M63" s="116"/>
      <c r="N63" s="116"/>
      <c r="O63" s="116"/>
      <c r="P63" s="116">
        <v>5.1999999999999998E-2</v>
      </c>
      <c r="Q63" s="116"/>
      <c r="R63" s="116"/>
      <c r="S63" s="116"/>
      <c r="T63" s="116"/>
      <c r="U63" s="116"/>
      <c r="V63" s="116"/>
      <c r="W63" s="116"/>
      <c r="X63" s="116"/>
      <c r="Y63" s="116"/>
      <c r="Z63" s="116">
        <v>20</v>
      </c>
      <c r="AA63" s="117"/>
      <c r="AB63" s="118"/>
      <c r="AC63" s="119"/>
      <c r="AD63" s="119"/>
      <c r="AE63" s="120"/>
    </row>
    <row r="64" spans="1:36" ht="15" customHeight="1" thickBot="1" x14ac:dyDescent="0.35">
      <c r="A64" s="243" t="s">
        <v>63</v>
      </c>
      <c r="B64" s="244"/>
      <c r="C64" s="245"/>
      <c r="D64" s="246" t="s">
        <v>64</v>
      </c>
      <c r="E64" s="307"/>
      <c r="F64" s="121"/>
      <c r="G64" s="122"/>
      <c r="H64" s="122"/>
      <c r="I64" s="123"/>
      <c r="J64" s="123"/>
      <c r="K64" s="123"/>
      <c r="L64" s="123"/>
      <c r="M64" s="123"/>
      <c r="N64" s="123"/>
      <c r="O64" s="123"/>
      <c r="P64" s="123"/>
      <c r="Q64" s="123"/>
      <c r="R64" s="124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5"/>
      <c r="AD64" s="125"/>
      <c r="AE64" s="126"/>
    </row>
    <row r="65" spans="1:31" ht="32.25" customHeight="1" thickBot="1" x14ac:dyDescent="0.35">
      <c r="A65" s="294" t="s">
        <v>76</v>
      </c>
      <c r="B65" s="295"/>
      <c r="C65" s="296"/>
      <c r="D65" s="248"/>
      <c r="E65" s="249"/>
      <c r="F65" s="127">
        <f>ROUND(F63*$D$65,3)</f>
        <v>0</v>
      </c>
      <c r="G65" s="127">
        <f t="shared" ref="G65:Z65" si="26">ROUND(G63*$D$65,3)</f>
        <v>0</v>
      </c>
      <c r="H65" s="127"/>
      <c r="I65" s="128">
        <f t="shared" si="26"/>
        <v>0</v>
      </c>
      <c r="J65" s="128">
        <f t="shared" si="26"/>
        <v>0</v>
      </c>
      <c r="K65" s="128">
        <f t="shared" si="26"/>
        <v>0</v>
      </c>
      <c r="L65" s="128">
        <f t="shared" si="26"/>
        <v>0</v>
      </c>
      <c r="M65" s="128">
        <f t="shared" si="26"/>
        <v>0</v>
      </c>
      <c r="N65" s="128">
        <f>ROUND(N63*110*$D$65,3)</f>
        <v>0</v>
      </c>
      <c r="O65" s="128">
        <f>ROUND(O63*90*$D$65,3)</f>
        <v>0</v>
      </c>
      <c r="P65" s="128">
        <f>ROUND(P63*64*$D$65,3)</f>
        <v>0</v>
      </c>
      <c r="Q65" s="128">
        <f>ROUND(Q63*64*$D$65,3)</f>
        <v>0</v>
      </c>
      <c r="R65" s="128">
        <f>ROUND(R63*49*$D$65,3)</f>
        <v>0</v>
      </c>
      <c r="S65" s="128">
        <f>ROUND(S63*64*$D$65,3)</f>
        <v>0</v>
      </c>
      <c r="T65" s="127">
        <f t="shared" si="26"/>
        <v>0</v>
      </c>
      <c r="U65" s="127">
        <f t="shared" si="26"/>
        <v>0</v>
      </c>
      <c r="V65" s="127">
        <f t="shared" si="26"/>
        <v>0</v>
      </c>
      <c r="W65" s="127">
        <f t="shared" si="26"/>
        <v>0</v>
      </c>
      <c r="X65" s="127">
        <f t="shared" si="26"/>
        <v>0</v>
      </c>
      <c r="Y65" s="127"/>
      <c r="Z65" s="127">
        <f t="shared" si="26"/>
        <v>0</v>
      </c>
      <c r="AA65" s="91"/>
      <c r="AB65" s="92"/>
      <c r="AC65" s="93"/>
      <c r="AD65" s="93"/>
      <c r="AE65" s="94" t="s">
        <v>65</v>
      </c>
    </row>
    <row r="66" spans="1:31" ht="25.5" customHeight="1" thickBot="1" x14ac:dyDescent="0.35">
      <c r="A66" s="251" t="s">
        <v>62</v>
      </c>
      <c r="B66" s="252"/>
      <c r="C66" s="252"/>
      <c r="D66" s="252"/>
      <c r="E66" s="252"/>
      <c r="F66" s="114">
        <v>1</v>
      </c>
      <c r="G66" s="115"/>
      <c r="H66" s="115"/>
      <c r="I66" s="116">
        <v>8.1000000000000003E-2</v>
      </c>
      <c r="J66" s="116"/>
      <c r="K66" s="116"/>
      <c r="L66" s="116"/>
      <c r="M66" s="116"/>
      <c r="N66" s="116"/>
      <c r="O66" s="116"/>
      <c r="P66" s="116">
        <v>5.1999999999999998E-2</v>
      </c>
      <c r="Q66" s="116"/>
      <c r="R66" s="116">
        <v>0</v>
      </c>
      <c r="S66" s="116"/>
      <c r="T66" s="115"/>
      <c r="U66" s="115"/>
      <c r="V66" s="115"/>
      <c r="W66" s="115"/>
      <c r="X66" s="115"/>
      <c r="Y66" s="115"/>
      <c r="Z66" s="115"/>
      <c r="AA66" s="117"/>
      <c r="AB66" s="118"/>
      <c r="AC66" s="119"/>
      <c r="AD66" s="119"/>
      <c r="AE66" s="120"/>
    </row>
    <row r="67" spans="1:31" ht="22.5" customHeight="1" thickBot="1" x14ac:dyDescent="0.35">
      <c r="A67" s="304"/>
      <c r="B67" s="305"/>
      <c r="C67" s="306"/>
      <c r="D67" s="249"/>
      <c r="E67" s="249"/>
      <c r="F67" s="127">
        <f>ROUND(F66*$D$67,3)</f>
        <v>0</v>
      </c>
      <c r="G67" s="127">
        <f t="shared" ref="G67:Z67" si="27">ROUND(G66*$D$67,3)</f>
        <v>0</v>
      </c>
      <c r="H67" s="127"/>
      <c r="I67" s="128">
        <f t="shared" si="27"/>
        <v>0</v>
      </c>
      <c r="J67" s="128">
        <f>ROUND(J66*$D$67,3)</f>
        <v>0</v>
      </c>
      <c r="K67" s="127">
        <f t="shared" si="27"/>
        <v>0</v>
      </c>
      <c r="L67" s="127">
        <f t="shared" si="27"/>
        <v>0</v>
      </c>
      <c r="M67" s="128">
        <f>ROUND(M66*90*$D$67,3)</f>
        <v>0</v>
      </c>
      <c r="N67" s="127">
        <f t="shared" si="27"/>
        <v>0</v>
      </c>
      <c r="O67" s="128">
        <f>ROUND(O66*64*$D$67,3)</f>
        <v>0</v>
      </c>
      <c r="P67" s="128">
        <f>ROUND(P66*90*$D$67,3)</f>
        <v>0</v>
      </c>
      <c r="Q67" s="128">
        <f>ROUND(Q66*64*$D$67,3)</f>
        <v>0</v>
      </c>
      <c r="R67" s="129">
        <f>ROUND(R66*90*$D$67,3)</f>
        <v>0</v>
      </c>
      <c r="S67" s="127">
        <f t="shared" si="27"/>
        <v>0</v>
      </c>
      <c r="T67" s="127">
        <f t="shared" si="27"/>
        <v>0</v>
      </c>
      <c r="U67" s="127">
        <f t="shared" si="27"/>
        <v>0</v>
      </c>
      <c r="V67" s="127">
        <f t="shared" si="27"/>
        <v>0</v>
      </c>
      <c r="W67" s="127">
        <f t="shared" si="27"/>
        <v>0</v>
      </c>
      <c r="X67" s="127">
        <f t="shared" si="27"/>
        <v>0</v>
      </c>
      <c r="Y67" s="127"/>
      <c r="Z67" s="127">
        <f t="shared" si="27"/>
        <v>0</v>
      </c>
      <c r="AA67" s="58"/>
      <c r="AB67" s="60"/>
      <c r="AC67" s="61"/>
      <c r="AD67" s="61"/>
      <c r="AE67" s="62"/>
    </row>
    <row r="68" spans="1:31" ht="24.75" customHeight="1" thickBot="1" x14ac:dyDescent="0.35">
      <c r="A68" s="274" t="s">
        <v>67</v>
      </c>
      <c r="B68" s="275"/>
      <c r="C68" s="275"/>
      <c r="D68" s="275"/>
      <c r="E68" s="275"/>
      <c r="F68" s="130">
        <f>F65+F67</f>
        <v>0</v>
      </c>
      <c r="G68" s="131">
        <f t="shared" ref="G68:Z68" si="28">G65+G67</f>
        <v>0</v>
      </c>
      <c r="H68" s="131">
        <f t="shared" si="28"/>
        <v>0</v>
      </c>
      <c r="I68" s="131">
        <f t="shared" si="28"/>
        <v>0</v>
      </c>
      <c r="J68" s="131">
        <f t="shared" si="28"/>
        <v>0</v>
      </c>
      <c r="K68" s="131">
        <f t="shared" si="28"/>
        <v>0</v>
      </c>
      <c r="L68" s="131">
        <f t="shared" si="28"/>
        <v>0</v>
      </c>
      <c r="M68" s="131">
        <f t="shared" si="28"/>
        <v>0</v>
      </c>
      <c r="N68" s="131">
        <f t="shared" si="28"/>
        <v>0</v>
      </c>
      <c r="O68" s="131">
        <f t="shared" si="28"/>
        <v>0</v>
      </c>
      <c r="P68" s="131">
        <f t="shared" si="28"/>
        <v>0</v>
      </c>
      <c r="Q68" s="131">
        <f t="shared" si="28"/>
        <v>0</v>
      </c>
      <c r="R68" s="131">
        <f t="shared" si="28"/>
        <v>0</v>
      </c>
      <c r="S68" s="131">
        <f t="shared" si="28"/>
        <v>0</v>
      </c>
      <c r="T68" s="130">
        <f t="shared" si="28"/>
        <v>0</v>
      </c>
      <c r="U68" s="130">
        <f t="shared" si="28"/>
        <v>0</v>
      </c>
      <c r="V68" s="130">
        <f t="shared" si="28"/>
        <v>0</v>
      </c>
      <c r="W68" s="130">
        <f t="shared" si="28"/>
        <v>0</v>
      </c>
      <c r="X68" s="130">
        <f t="shared" si="28"/>
        <v>0</v>
      </c>
      <c r="Y68" s="130">
        <f t="shared" si="28"/>
        <v>0</v>
      </c>
      <c r="Z68" s="130">
        <f t="shared" si="28"/>
        <v>0</v>
      </c>
      <c r="AA68" s="83">
        <v>12.5</v>
      </c>
      <c r="AB68" s="85">
        <v>7</v>
      </c>
      <c r="AC68" s="86">
        <v>64</v>
      </c>
      <c r="AD68" s="86"/>
      <c r="AE68" s="87"/>
    </row>
    <row r="69" spans="1:31" ht="29.25" customHeight="1" thickBot="1" x14ac:dyDescent="0.35">
      <c r="A69" s="243" t="s">
        <v>62</v>
      </c>
      <c r="B69" s="244"/>
      <c r="C69" s="244"/>
      <c r="D69" s="244"/>
      <c r="E69" s="244"/>
      <c r="F69" s="132">
        <v>1</v>
      </c>
      <c r="G69" s="132"/>
      <c r="H69" s="132"/>
      <c r="I69" s="116">
        <v>8.1000000000000003E-2</v>
      </c>
      <c r="J69" s="133"/>
      <c r="K69" s="133"/>
      <c r="L69" s="133"/>
      <c r="M69" s="133"/>
      <c r="N69" s="133"/>
      <c r="O69" s="133"/>
      <c r="P69" s="133">
        <v>5.1999999999999998E-2</v>
      </c>
      <c r="Q69" s="133"/>
      <c r="R69" s="133"/>
      <c r="S69" s="133"/>
      <c r="T69" s="134"/>
      <c r="U69" s="134"/>
      <c r="V69" s="134"/>
      <c r="W69" s="134"/>
      <c r="X69" s="134"/>
      <c r="Y69" s="134"/>
      <c r="Z69" s="134">
        <v>22</v>
      </c>
      <c r="AA69" s="135"/>
      <c r="AB69" s="136"/>
      <c r="AC69" s="137"/>
      <c r="AD69" s="137"/>
      <c r="AE69" s="138"/>
    </row>
    <row r="70" spans="1:31" ht="34.5" customHeight="1" thickBot="1" x14ac:dyDescent="0.35">
      <c r="A70" s="243" t="s">
        <v>63</v>
      </c>
      <c r="B70" s="244"/>
      <c r="C70" s="245"/>
      <c r="D70" s="246" t="s">
        <v>68</v>
      </c>
      <c r="E70" s="307"/>
      <c r="F70" s="121"/>
      <c r="G70" s="139"/>
      <c r="H70" s="139"/>
      <c r="I70" s="140"/>
      <c r="J70" s="140"/>
      <c r="K70" s="140"/>
      <c r="L70" s="140"/>
      <c r="M70" s="140"/>
      <c r="N70" s="140"/>
      <c r="O70" s="140"/>
      <c r="P70" s="140"/>
      <c r="Q70" s="140"/>
      <c r="R70" s="124"/>
      <c r="S70" s="140"/>
      <c r="T70" s="139"/>
      <c r="U70" s="139"/>
      <c r="V70" s="139"/>
      <c r="W70" s="122"/>
      <c r="X70" s="122"/>
      <c r="Y70" s="122"/>
      <c r="Z70" s="122"/>
      <c r="AA70" s="123"/>
      <c r="AB70" s="123"/>
      <c r="AC70" s="125"/>
      <c r="AD70" s="125"/>
      <c r="AE70" s="126"/>
    </row>
    <row r="71" spans="1:31" ht="34.5" customHeight="1" thickBot="1" x14ac:dyDescent="0.35">
      <c r="A71" s="304" t="s">
        <v>77</v>
      </c>
      <c r="B71" s="305"/>
      <c r="C71" s="306"/>
      <c r="D71" s="248"/>
      <c r="E71" s="249"/>
      <c r="F71" s="127">
        <f>ROUND(F69*$D$71,3)</f>
        <v>0</v>
      </c>
      <c r="G71" s="127">
        <f t="shared" ref="G71:Z71" si="29">ROUND(G69*$D$71,3)</f>
        <v>0</v>
      </c>
      <c r="H71" s="127"/>
      <c r="I71" s="128">
        <f t="shared" si="29"/>
        <v>0</v>
      </c>
      <c r="J71" s="128">
        <f t="shared" si="29"/>
        <v>0</v>
      </c>
      <c r="K71" s="128">
        <f t="shared" si="29"/>
        <v>0</v>
      </c>
      <c r="L71" s="128">
        <f t="shared" si="29"/>
        <v>0</v>
      </c>
      <c r="M71" s="128">
        <f t="shared" si="29"/>
        <v>0</v>
      </c>
      <c r="N71" s="128">
        <f>ROUND(N69*90*$D$71,3)</f>
        <v>0</v>
      </c>
      <c r="O71" s="128">
        <f>ROUND(O69*90*$D$71,3)</f>
        <v>0</v>
      </c>
      <c r="P71" s="128">
        <f>ROUND(P69*90*$D$71,3)</f>
        <v>0</v>
      </c>
      <c r="Q71" s="128">
        <f>ROUND(Q69*64*$D$71,3)</f>
        <v>0</v>
      </c>
      <c r="R71" s="128">
        <f>ROUND(R69*96*$D$71,3)</f>
        <v>0</v>
      </c>
      <c r="S71" s="128">
        <f>ROUND(S69*96*$D$71,3)</f>
        <v>0</v>
      </c>
      <c r="T71" s="127">
        <f t="shared" si="29"/>
        <v>0</v>
      </c>
      <c r="U71" s="127">
        <f t="shared" si="29"/>
        <v>0</v>
      </c>
      <c r="V71" s="127">
        <f t="shared" si="29"/>
        <v>0</v>
      </c>
      <c r="W71" s="127">
        <f t="shared" si="29"/>
        <v>0</v>
      </c>
      <c r="X71" s="127">
        <f t="shared" si="29"/>
        <v>0</v>
      </c>
      <c r="Y71" s="127"/>
      <c r="Z71" s="127">
        <f t="shared" si="29"/>
        <v>0</v>
      </c>
      <c r="AA71" s="91"/>
      <c r="AB71" s="92"/>
      <c r="AC71" s="93"/>
      <c r="AD71" s="93"/>
      <c r="AE71" s="94"/>
    </row>
    <row r="72" spans="1:31" ht="29.25" customHeight="1" thickBot="1" x14ac:dyDescent="0.35">
      <c r="A72" s="243" t="s">
        <v>62</v>
      </c>
      <c r="B72" s="244"/>
      <c r="C72" s="244"/>
      <c r="D72" s="244"/>
      <c r="E72" s="244"/>
      <c r="F72" s="132">
        <v>1</v>
      </c>
      <c r="G72" s="132"/>
      <c r="H72" s="132"/>
      <c r="I72" s="116">
        <v>8.1000000000000003E-2</v>
      </c>
      <c r="J72" s="133"/>
      <c r="K72" s="133"/>
      <c r="L72" s="133"/>
      <c r="M72" s="133"/>
      <c r="N72" s="133"/>
      <c r="O72" s="133"/>
      <c r="P72" s="133">
        <v>5.1999999999999998E-2</v>
      </c>
      <c r="Q72" s="133"/>
      <c r="R72" s="133"/>
      <c r="S72" s="133"/>
      <c r="T72" s="134"/>
      <c r="U72" s="134"/>
      <c r="V72" s="134"/>
      <c r="W72" s="134"/>
      <c r="X72" s="134"/>
      <c r="Y72" s="134"/>
      <c r="Z72" s="134"/>
      <c r="AA72" s="135"/>
      <c r="AB72" s="136"/>
      <c r="AC72" s="137"/>
      <c r="AD72" s="137"/>
      <c r="AE72" s="138"/>
    </row>
    <row r="73" spans="1:31" ht="30" customHeight="1" thickBot="1" x14ac:dyDescent="0.35">
      <c r="A73" s="294"/>
      <c r="B73" s="295"/>
      <c r="C73" s="296"/>
      <c r="D73" s="248"/>
      <c r="E73" s="249"/>
      <c r="F73" s="127">
        <f>ROUND(F72*$D$73,3)</f>
        <v>0</v>
      </c>
      <c r="G73" s="127">
        <f t="shared" ref="G73:Z73" si="30">ROUND(G72*$D$73,3)</f>
        <v>0</v>
      </c>
      <c r="H73" s="127"/>
      <c r="I73" s="128">
        <f t="shared" si="30"/>
        <v>0</v>
      </c>
      <c r="J73" s="128">
        <f t="shared" si="30"/>
        <v>0</v>
      </c>
      <c r="K73" s="128">
        <f t="shared" si="30"/>
        <v>0</v>
      </c>
      <c r="L73" s="128">
        <f t="shared" si="30"/>
        <v>0</v>
      </c>
      <c r="M73" s="128">
        <f>ROUND(M72*$D$73,3)*90</f>
        <v>0</v>
      </c>
      <c r="N73" s="128">
        <f t="shared" si="30"/>
        <v>0</v>
      </c>
      <c r="O73" s="128">
        <f>ROUND(O72*90*$D$73,3)</f>
        <v>0</v>
      </c>
      <c r="P73" s="128">
        <f>ROUND(P72*$D$73,3)*96</f>
        <v>0</v>
      </c>
      <c r="Q73" s="128">
        <f>ROUND(Q72*$D$73,3)*80</f>
        <v>0</v>
      </c>
      <c r="R73" s="128">
        <f>ROUND(R72*$D$73,3)*96</f>
        <v>0</v>
      </c>
      <c r="S73" s="128">
        <f>ROUND(S72*$D$73,3)*64</f>
        <v>0</v>
      </c>
      <c r="T73" s="127">
        <f t="shared" si="30"/>
        <v>0</v>
      </c>
      <c r="U73" s="127">
        <f t="shared" si="30"/>
        <v>0</v>
      </c>
      <c r="V73" s="127">
        <f t="shared" si="30"/>
        <v>0</v>
      </c>
      <c r="W73" s="127">
        <f t="shared" si="30"/>
        <v>0</v>
      </c>
      <c r="X73" s="127">
        <f t="shared" si="30"/>
        <v>0</v>
      </c>
      <c r="Y73" s="127"/>
      <c r="Z73" s="127">
        <f t="shared" si="30"/>
        <v>0</v>
      </c>
      <c r="AA73" s="58"/>
      <c r="AB73" s="60"/>
      <c r="AC73" s="61"/>
      <c r="AD73" s="61"/>
      <c r="AE73" s="62"/>
    </row>
    <row r="74" spans="1:31" ht="29.25" customHeight="1" thickBot="1" x14ac:dyDescent="0.35">
      <c r="A74" s="274" t="s">
        <v>67</v>
      </c>
      <c r="B74" s="275"/>
      <c r="C74" s="275"/>
      <c r="D74" s="275"/>
      <c r="E74" s="275"/>
      <c r="F74" s="141">
        <f>F71+F73</f>
        <v>0</v>
      </c>
      <c r="G74" s="141">
        <f t="shared" ref="G74:AA74" si="31">G71+G73</f>
        <v>0</v>
      </c>
      <c r="H74" s="141">
        <f t="shared" si="31"/>
        <v>0</v>
      </c>
      <c r="I74" s="142">
        <f t="shared" si="31"/>
        <v>0</v>
      </c>
      <c r="J74" s="142">
        <f t="shared" si="31"/>
        <v>0</v>
      </c>
      <c r="K74" s="142">
        <f t="shared" si="31"/>
        <v>0</v>
      </c>
      <c r="L74" s="142">
        <f t="shared" si="31"/>
        <v>0</v>
      </c>
      <c r="M74" s="142">
        <f t="shared" si="31"/>
        <v>0</v>
      </c>
      <c r="N74" s="142">
        <f t="shared" si="31"/>
        <v>0</v>
      </c>
      <c r="O74" s="142">
        <f t="shared" si="31"/>
        <v>0</v>
      </c>
      <c r="P74" s="142">
        <f t="shared" si="31"/>
        <v>0</v>
      </c>
      <c r="Q74" s="142">
        <f t="shared" si="31"/>
        <v>0</v>
      </c>
      <c r="R74" s="142">
        <f t="shared" si="31"/>
        <v>0</v>
      </c>
      <c r="S74" s="142">
        <f t="shared" si="31"/>
        <v>0</v>
      </c>
      <c r="T74" s="141">
        <f t="shared" si="31"/>
        <v>0</v>
      </c>
      <c r="U74" s="141">
        <f t="shared" si="31"/>
        <v>0</v>
      </c>
      <c r="V74" s="141">
        <f t="shared" si="31"/>
        <v>0</v>
      </c>
      <c r="W74" s="141">
        <f t="shared" si="31"/>
        <v>0</v>
      </c>
      <c r="X74" s="141">
        <f t="shared" si="31"/>
        <v>0</v>
      </c>
      <c r="Y74" s="141">
        <f t="shared" si="31"/>
        <v>0</v>
      </c>
      <c r="Z74" s="141">
        <f t="shared" si="31"/>
        <v>0</v>
      </c>
      <c r="AA74" s="105">
        <f t="shared" si="31"/>
        <v>0</v>
      </c>
      <c r="AB74" s="58">
        <v>9</v>
      </c>
      <c r="AC74" s="61">
        <v>70</v>
      </c>
      <c r="AD74" s="61"/>
      <c r="AE74" s="62"/>
    </row>
    <row r="75" spans="1:31" ht="35.25" customHeight="1" thickBot="1" x14ac:dyDescent="0.35">
      <c r="A75" s="276" t="s">
        <v>78</v>
      </c>
      <c r="B75" s="277"/>
      <c r="C75" s="277"/>
      <c r="D75" s="277"/>
      <c r="E75" s="277"/>
      <c r="F75" s="143">
        <f>F68+F74</f>
        <v>0</v>
      </c>
      <c r="G75" s="143">
        <f t="shared" ref="G75:Z75" si="32">G68+G74</f>
        <v>0</v>
      </c>
      <c r="H75" s="143">
        <f t="shared" si="32"/>
        <v>0</v>
      </c>
      <c r="I75" s="144">
        <f t="shared" si="32"/>
        <v>0</v>
      </c>
      <c r="J75" s="144">
        <f t="shared" si="32"/>
        <v>0</v>
      </c>
      <c r="K75" s="144">
        <f>K68+K74</f>
        <v>0</v>
      </c>
      <c r="L75" s="144">
        <f>L68+L74</f>
        <v>0</v>
      </c>
      <c r="M75" s="144">
        <f t="shared" si="32"/>
        <v>0</v>
      </c>
      <c r="N75" s="144">
        <f t="shared" si="32"/>
        <v>0</v>
      </c>
      <c r="O75" s="144">
        <f t="shared" si="32"/>
        <v>0</v>
      </c>
      <c r="P75" s="144">
        <f t="shared" si="32"/>
        <v>0</v>
      </c>
      <c r="Q75" s="144">
        <f t="shared" si="32"/>
        <v>0</v>
      </c>
      <c r="R75" s="144">
        <f t="shared" si="32"/>
        <v>0</v>
      </c>
      <c r="S75" s="144">
        <f t="shared" si="32"/>
        <v>0</v>
      </c>
      <c r="T75" s="143">
        <f>T68+T74</f>
        <v>0</v>
      </c>
      <c r="U75" s="143">
        <f>U68+U74</f>
        <v>0</v>
      </c>
      <c r="V75" s="143">
        <f t="shared" si="32"/>
        <v>0</v>
      </c>
      <c r="W75" s="143">
        <f t="shared" si="32"/>
        <v>0</v>
      </c>
      <c r="X75" s="143">
        <f t="shared" si="32"/>
        <v>0</v>
      </c>
      <c r="Y75" s="143">
        <f t="shared" si="32"/>
        <v>0</v>
      </c>
      <c r="Z75" s="143">
        <f t="shared" si="32"/>
        <v>0</v>
      </c>
      <c r="AA75" s="86">
        <f>AA74+AA68</f>
        <v>12.5</v>
      </c>
      <c r="AB75" s="86">
        <f>AB74+AB68</f>
        <v>16</v>
      </c>
      <c r="AC75" s="86">
        <f>AC74+AC68</f>
        <v>134</v>
      </c>
      <c r="AD75" s="86"/>
      <c r="AE75" s="87"/>
    </row>
    <row r="76" spans="1:31" s="150" customFormat="1" ht="35.25" customHeight="1" thickBot="1" x14ac:dyDescent="0.35">
      <c r="A76" s="316" t="s">
        <v>79</v>
      </c>
      <c r="B76" s="317"/>
      <c r="C76" s="317"/>
      <c r="D76" s="317"/>
      <c r="E76" s="317"/>
      <c r="F76" s="145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>
        <v>3</v>
      </c>
      <c r="U76" s="146"/>
      <c r="V76" s="146"/>
      <c r="W76" s="146"/>
      <c r="X76" s="146"/>
      <c r="Y76" s="146"/>
      <c r="Z76" s="146"/>
      <c r="AA76" s="147"/>
      <c r="AB76" s="148"/>
      <c r="AC76" s="148"/>
      <c r="AD76" s="149"/>
      <c r="AE76" s="149"/>
    </row>
    <row r="77" spans="1:31" ht="21" x14ac:dyDescent="0.3">
      <c r="A77" s="318" t="s">
        <v>80</v>
      </c>
      <c r="B77" s="319"/>
      <c r="C77" s="319"/>
      <c r="D77" s="319"/>
      <c r="E77" s="319"/>
      <c r="F77" s="151" t="s">
        <v>81</v>
      </c>
      <c r="G77" s="152">
        <f>ROUND(T76*0.61,2)+X76*0.54+Y76*0.61</f>
        <v>1.83</v>
      </c>
      <c r="H77" s="153"/>
      <c r="I77" s="154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1:31" ht="21.75" customHeight="1" thickBot="1" x14ac:dyDescent="0.35">
      <c r="A78" s="320" t="s">
        <v>82</v>
      </c>
      <c r="B78" s="321"/>
      <c r="C78" s="321"/>
      <c r="D78" s="321"/>
      <c r="E78" s="321"/>
      <c r="F78" s="156" t="s">
        <v>81</v>
      </c>
      <c r="G78" s="157">
        <f>K76+N76+O76+P76+Q76+R76+S76+M76+L76+J76+I76</f>
        <v>0</v>
      </c>
      <c r="H78" s="158"/>
      <c r="I78" s="159"/>
      <c r="J78" s="160"/>
      <c r="K78" s="160"/>
      <c r="L78" s="160"/>
      <c r="M78" s="160"/>
      <c r="N78" s="160"/>
      <c r="O78" s="160"/>
      <c r="P78" s="160"/>
      <c r="Q78" s="322" t="s">
        <v>83</v>
      </c>
      <c r="R78" s="322"/>
      <c r="S78" s="322"/>
      <c r="T78" s="322"/>
      <c r="U78" s="322"/>
      <c r="V78" s="322"/>
      <c r="W78" s="322"/>
      <c r="X78" s="322"/>
      <c r="Y78" s="322"/>
      <c r="Z78" s="322"/>
      <c r="AA78" s="160"/>
    </row>
  </sheetData>
  <mergeCells count="124">
    <mergeCell ref="A5:E5"/>
    <mergeCell ref="A6:E9"/>
    <mergeCell ref="F6:F9"/>
    <mergeCell ref="G6:G9"/>
    <mergeCell ref="H6:H9"/>
    <mergeCell ref="I6:I9"/>
    <mergeCell ref="A1:F1"/>
    <mergeCell ref="W1:Z1"/>
    <mergeCell ref="E2:T2"/>
    <mergeCell ref="W2:X2"/>
    <mergeCell ref="A3:C3"/>
    <mergeCell ref="X3:Z3"/>
    <mergeCell ref="AB6:AB9"/>
    <mergeCell ref="AC6:AC9"/>
    <mergeCell ref="AD6:AD9"/>
    <mergeCell ref="AE6:AE9"/>
    <mergeCell ref="A10:E10"/>
    <mergeCell ref="A11:E11"/>
    <mergeCell ref="V6:V9"/>
    <mergeCell ref="W6:W9"/>
    <mergeCell ref="X6:X9"/>
    <mergeCell ref="Y6:Y9"/>
    <mergeCell ref="Z6:Z9"/>
    <mergeCell ref="AA6:AA9"/>
    <mergeCell ref="P6:P9"/>
    <mergeCell ref="Q6:Q9"/>
    <mergeCell ref="R6:R9"/>
    <mergeCell ref="S6:S9"/>
    <mergeCell ref="T6:T9"/>
    <mergeCell ref="U6:U9"/>
    <mergeCell ref="J6:J9"/>
    <mergeCell ref="K6:K9"/>
    <mergeCell ref="L6:L9"/>
    <mergeCell ref="M6:M9"/>
    <mergeCell ref="N6:N9"/>
    <mergeCell ref="O6:O9"/>
    <mergeCell ref="A19:C19"/>
    <mergeCell ref="D19:E19"/>
    <mergeCell ref="A20:C20"/>
    <mergeCell ref="D20:E20"/>
    <mergeCell ref="A21:E21"/>
    <mergeCell ref="A22:C22"/>
    <mergeCell ref="D22:E22"/>
    <mergeCell ref="A12:E12"/>
    <mergeCell ref="A13:E13"/>
    <mergeCell ref="A14:E14"/>
    <mergeCell ref="A15:E15"/>
    <mergeCell ref="A16:AE17"/>
    <mergeCell ref="A18:E18"/>
    <mergeCell ref="A27:E27"/>
    <mergeCell ref="A28:C28"/>
    <mergeCell ref="D28:E28"/>
    <mergeCell ref="A29:E29"/>
    <mergeCell ref="A30:E30"/>
    <mergeCell ref="A31:AE32"/>
    <mergeCell ref="A23:E23"/>
    <mergeCell ref="A24:E24"/>
    <mergeCell ref="A25:C25"/>
    <mergeCell ref="D25:E25"/>
    <mergeCell ref="A26:C26"/>
    <mergeCell ref="D26:E26"/>
    <mergeCell ref="A37:C37"/>
    <mergeCell ref="D37:E37"/>
    <mergeCell ref="A38:E38"/>
    <mergeCell ref="A39:E39"/>
    <mergeCell ref="A40:C40"/>
    <mergeCell ref="D40:E40"/>
    <mergeCell ref="A33:E33"/>
    <mergeCell ref="A34:C34"/>
    <mergeCell ref="D34:E34"/>
    <mergeCell ref="A35:C35"/>
    <mergeCell ref="D35:E35"/>
    <mergeCell ref="A36:E36"/>
    <mergeCell ref="A45:E45"/>
    <mergeCell ref="A46:AE47"/>
    <mergeCell ref="A48:E48"/>
    <mergeCell ref="A49:C49"/>
    <mergeCell ref="D49:E49"/>
    <mergeCell ref="A50:C50"/>
    <mergeCell ref="D50:E50"/>
    <mergeCell ref="A41:C41"/>
    <mergeCell ref="D41:E41"/>
    <mergeCell ref="A42:E42"/>
    <mergeCell ref="A43:C43"/>
    <mergeCell ref="D43:E43"/>
    <mergeCell ref="A44:E44"/>
    <mergeCell ref="A56:C56"/>
    <mergeCell ref="D56:E56"/>
    <mergeCell ref="A57:E57"/>
    <mergeCell ref="A58:C58"/>
    <mergeCell ref="D58:E58"/>
    <mergeCell ref="A59:E59"/>
    <mergeCell ref="A51:E51"/>
    <mergeCell ref="A52:C52"/>
    <mergeCell ref="D52:E52"/>
    <mergeCell ref="A53:E53"/>
    <mergeCell ref="A54:E54"/>
    <mergeCell ref="A55:C55"/>
    <mergeCell ref="D55:E55"/>
    <mergeCell ref="A66:E66"/>
    <mergeCell ref="A67:C67"/>
    <mergeCell ref="D67:E67"/>
    <mergeCell ref="A68:E68"/>
    <mergeCell ref="A69:E69"/>
    <mergeCell ref="A70:C70"/>
    <mergeCell ref="D70:E70"/>
    <mergeCell ref="A60:E60"/>
    <mergeCell ref="A61:AE62"/>
    <mergeCell ref="A63:E63"/>
    <mergeCell ref="A64:C64"/>
    <mergeCell ref="D64:E64"/>
    <mergeCell ref="A65:C65"/>
    <mergeCell ref="D65:E65"/>
    <mergeCell ref="A75:E75"/>
    <mergeCell ref="A76:E76"/>
    <mergeCell ref="A77:E77"/>
    <mergeCell ref="A78:E78"/>
    <mergeCell ref="Q78:Z78"/>
    <mergeCell ref="A71:C71"/>
    <mergeCell ref="D71:E71"/>
    <mergeCell ref="A72:E72"/>
    <mergeCell ref="A73:C73"/>
    <mergeCell ref="D73:E73"/>
    <mergeCell ref="A74:E74"/>
  </mergeCells>
  <pageMargins left="0.7" right="0.7" top="0.75" bottom="0.75" header="0.3" footer="0.3"/>
  <pageSetup paperSize="9" scale="3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J78"/>
  <sheetViews>
    <sheetView topLeftCell="A4" zoomScale="55" zoomScaleNormal="55" workbookViewId="0">
      <selection activeCell="O18" sqref="O18"/>
    </sheetView>
  </sheetViews>
  <sheetFormatPr defaultColWidth="9.109375" defaultRowHeight="15.6" x14ac:dyDescent="0.3"/>
  <cols>
    <col min="1" max="1" width="7.109375" style="2" customWidth="1"/>
    <col min="2" max="2" width="6" style="2" customWidth="1"/>
    <col min="3" max="3" width="15.6640625" style="2" customWidth="1"/>
    <col min="4" max="4" width="4.109375" style="2" customWidth="1"/>
    <col min="5" max="5" width="6.44140625" style="2" customWidth="1"/>
    <col min="6" max="6" width="12.88671875" style="1" customWidth="1"/>
    <col min="7" max="7" width="11.5546875" style="1" customWidth="1"/>
    <col min="8" max="8" width="12.6640625" style="1" customWidth="1"/>
    <col min="9" max="9" width="14.44140625" style="1" customWidth="1"/>
    <col min="10" max="10" width="15.5546875" style="1" customWidth="1"/>
    <col min="11" max="11" width="16" style="1" customWidth="1"/>
    <col min="12" max="12" width="17" style="1" customWidth="1"/>
    <col min="13" max="13" width="14.33203125" style="1" customWidth="1"/>
    <col min="14" max="14" width="13.88671875" style="1" customWidth="1"/>
    <col min="15" max="15" width="16.109375" style="1" customWidth="1"/>
    <col min="16" max="16" width="15.88671875" style="1" customWidth="1"/>
    <col min="17" max="17" width="10.44140625" style="1" customWidth="1"/>
    <col min="18" max="18" width="12.6640625" style="1" customWidth="1"/>
    <col min="19" max="19" width="13.44140625" style="1" customWidth="1"/>
    <col min="20" max="20" width="14.5546875" style="1" customWidth="1"/>
    <col min="21" max="21" width="10.44140625" style="1" customWidth="1"/>
    <col min="22" max="22" width="13.33203125" style="1" customWidth="1"/>
    <col min="23" max="23" width="13" style="1" customWidth="1"/>
    <col min="24" max="24" width="14.5546875" style="1" customWidth="1"/>
    <col min="25" max="25" width="13" style="1" customWidth="1"/>
    <col min="26" max="26" width="12.5546875" style="1" customWidth="1"/>
    <col min="27" max="28" width="11.5546875" style="1" customWidth="1"/>
    <col min="29" max="29" width="13.109375" style="1" customWidth="1"/>
    <col min="30" max="30" width="12.109375" style="1" customWidth="1"/>
    <col min="31" max="31" width="12.33203125" style="1" customWidth="1"/>
    <col min="32" max="16384" width="9.109375" style="1"/>
  </cols>
  <sheetData>
    <row r="1" spans="1:32" ht="14.4" x14ac:dyDescent="0.3">
      <c r="A1" s="205" t="s">
        <v>0</v>
      </c>
      <c r="B1" s="205"/>
      <c r="C1" s="205"/>
      <c r="D1" s="205"/>
      <c r="E1" s="205"/>
      <c r="F1" s="205"/>
      <c r="W1" s="206" t="s">
        <v>1</v>
      </c>
      <c r="X1" s="206"/>
      <c r="Y1" s="206"/>
      <c r="Z1" s="206"/>
    </row>
    <row r="2" spans="1:32" ht="30.75" customHeight="1" thickBot="1" x14ac:dyDescent="0.35">
      <c r="E2" s="207" t="s">
        <v>2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169"/>
      <c r="W2" s="206" t="s">
        <v>3</v>
      </c>
      <c r="X2" s="206"/>
      <c r="Y2" s="168"/>
      <c r="Z2" s="5"/>
    </row>
    <row r="3" spans="1:32" ht="23.25" customHeight="1" thickBot="1" x14ac:dyDescent="0.35">
      <c r="A3" s="208" t="s">
        <v>4</v>
      </c>
      <c r="B3" s="209"/>
      <c r="C3" s="210"/>
      <c r="D3" s="167"/>
      <c r="E3" s="167"/>
      <c r="F3" s="7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9"/>
      <c r="X3" s="211" t="s">
        <v>5</v>
      </c>
      <c r="Y3" s="211"/>
      <c r="Z3" s="211"/>
      <c r="AA3" s="7"/>
      <c r="AB3" s="8"/>
      <c r="AC3" s="8"/>
      <c r="AD3" s="8"/>
      <c r="AE3" s="8"/>
    </row>
    <row r="4" spans="1:32" ht="25.5" customHeight="1" thickBot="1" x14ac:dyDescent="0.35">
      <c r="A4" s="10" t="s">
        <v>94</v>
      </c>
      <c r="B4" s="11" t="s">
        <v>85</v>
      </c>
      <c r="C4" s="12">
        <v>2019</v>
      </c>
      <c r="D4" s="167"/>
      <c r="E4" s="167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"/>
      <c r="AD4" s="8"/>
      <c r="AE4" s="8"/>
    </row>
    <row r="5" spans="1:32" s="21" customFormat="1" ht="39.75" customHeight="1" thickBot="1" x14ac:dyDescent="0.35">
      <c r="A5" s="182"/>
      <c r="B5" s="183"/>
      <c r="C5" s="183"/>
      <c r="D5" s="183"/>
      <c r="E5" s="184"/>
      <c r="F5" s="13" t="s">
        <v>8</v>
      </c>
      <c r="G5" s="14" t="s">
        <v>9</v>
      </c>
      <c r="H5" s="15" t="s">
        <v>10</v>
      </c>
      <c r="I5" s="14" t="s">
        <v>11</v>
      </c>
      <c r="J5" s="14" t="s">
        <v>12</v>
      </c>
      <c r="K5" s="14" t="s">
        <v>13</v>
      </c>
      <c r="L5" s="16" t="s">
        <v>14</v>
      </c>
      <c r="M5" s="17" t="s">
        <v>15</v>
      </c>
      <c r="N5" s="14" t="s">
        <v>16</v>
      </c>
      <c r="O5" s="14" t="s">
        <v>17</v>
      </c>
      <c r="P5" s="14" t="s">
        <v>18</v>
      </c>
      <c r="Q5" s="15"/>
      <c r="R5" s="15" t="s">
        <v>19</v>
      </c>
      <c r="S5" s="18" t="s">
        <v>20</v>
      </c>
      <c r="T5" s="14" t="s">
        <v>21</v>
      </c>
      <c r="U5" s="15"/>
      <c r="V5" s="14" t="s">
        <v>22</v>
      </c>
      <c r="W5" s="14" t="s">
        <v>23</v>
      </c>
      <c r="X5" s="14" t="s">
        <v>24</v>
      </c>
      <c r="Y5" s="14" t="s">
        <v>25</v>
      </c>
      <c r="Z5" s="14" t="s">
        <v>26</v>
      </c>
      <c r="AA5" s="14"/>
      <c r="AB5" s="19"/>
      <c r="AC5" s="14"/>
      <c r="AD5" s="14"/>
      <c r="AE5" s="20"/>
    </row>
    <row r="6" spans="1:32" s="22" customFormat="1" ht="21" customHeight="1" x14ac:dyDescent="0.3">
      <c r="A6" s="185"/>
      <c r="B6" s="186"/>
      <c r="C6" s="186"/>
      <c r="D6" s="186"/>
      <c r="E6" s="187"/>
      <c r="F6" s="194" t="s">
        <v>31</v>
      </c>
      <c r="G6" s="197" t="s">
        <v>32</v>
      </c>
      <c r="H6" s="199" t="s">
        <v>33</v>
      </c>
      <c r="I6" s="324" t="s">
        <v>95</v>
      </c>
      <c r="J6" s="233" t="s">
        <v>35</v>
      </c>
      <c r="K6" s="236" t="s">
        <v>36</v>
      </c>
      <c r="L6" s="323" t="s">
        <v>93</v>
      </c>
      <c r="M6" s="239" t="s">
        <v>38</v>
      </c>
      <c r="N6" s="240" t="s">
        <v>39</v>
      </c>
      <c r="O6" s="228" t="s">
        <v>40</v>
      </c>
      <c r="P6" s="228" t="s">
        <v>41</v>
      </c>
      <c r="Q6" s="230"/>
      <c r="R6" s="230" t="s">
        <v>42</v>
      </c>
      <c r="S6" s="203" t="s">
        <v>43</v>
      </c>
      <c r="T6" s="225" t="s">
        <v>44</v>
      </c>
      <c r="U6" s="227"/>
      <c r="V6" s="225" t="s">
        <v>45</v>
      </c>
      <c r="W6" s="225" t="s">
        <v>46</v>
      </c>
      <c r="X6" s="225" t="s">
        <v>47</v>
      </c>
      <c r="Y6" s="227" t="s">
        <v>48</v>
      </c>
      <c r="Z6" s="225" t="s">
        <v>49</v>
      </c>
      <c r="AA6" s="215"/>
      <c r="AB6" s="212"/>
      <c r="AC6" s="215"/>
      <c r="AD6" s="215"/>
      <c r="AE6" s="218"/>
    </row>
    <row r="7" spans="1:32" s="22" customFormat="1" ht="21" customHeight="1" x14ac:dyDescent="0.3">
      <c r="A7" s="188"/>
      <c r="B7" s="189"/>
      <c r="C7" s="189"/>
      <c r="D7" s="189"/>
      <c r="E7" s="190"/>
      <c r="F7" s="195"/>
      <c r="G7" s="197"/>
      <c r="H7" s="200"/>
      <c r="I7" s="203"/>
      <c r="J7" s="234"/>
      <c r="K7" s="237"/>
      <c r="L7" s="239"/>
      <c r="M7" s="239"/>
      <c r="N7" s="241"/>
      <c r="O7" s="228"/>
      <c r="P7" s="228"/>
      <c r="Q7" s="231"/>
      <c r="R7" s="231"/>
      <c r="S7" s="203"/>
      <c r="T7" s="225"/>
      <c r="U7" s="225"/>
      <c r="V7" s="225"/>
      <c r="W7" s="225"/>
      <c r="X7" s="225"/>
      <c r="Y7" s="225"/>
      <c r="Z7" s="225"/>
      <c r="AA7" s="216"/>
      <c r="AB7" s="213"/>
      <c r="AC7" s="216"/>
      <c r="AD7" s="216"/>
      <c r="AE7" s="219"/>
    </row>
    <row r="8" spans="1:32" s="22" customFormat="1" ht="15" customHeight="1" x14ac:dyDescent="0.3">
      <c r="A8" s="188"/>
      <c r="B8" s="189"/>
      <c r="C8" s="189"/>
      <c r="D8" s="189"/>
      <c r="E8" s="190"/>
      <c r="F8" s="195"/>
      <c r="G8" s="197"/>
      <c r="H8" s="200"/>
      <c r="I8" s="203"/>
      <c r="J8" s="234"/>
      <c r="K8" s="237"/>
      <c r="L8" s="239"/>
      <c r="M8" s="239"/>
      <c r="N8" s="241"/>
      <c r="O8" s="228"/>
      <c r="P8" s="228"/>
      <c r="Q8" s="231"/>
      <c r="R8" s="231"/>
      <c r="S8" s="203"/>
      <c r="T8" s="225"/>
      <c r="U8" s="225"/>
      <c r="V8" s="225"/>
      <c r="W8" s="225"/>
      <c r="X8" s="225"/>
      <c r="Y8" s="225"/>
      <c r="Z8" s="225"/>
      <c r="AA8" s="216"/>
      <c r="AB8" s="213"/>
      <c r="AC8" s="216"/>
      <c r="AD8" s="216"/>
      <c r="AE8" s="219"/>
    </row>
    <row r="9" spans="1:32" s="22" customFormat="1" ht="77.25" customHeight="1" thickBot="1" x14ac:dyDescent="0.35">
      <c r="A9" s="191"/>
      <c r="B9" s="192"/>
      <c r="C9" s="192"/>
      <c r="D9" s="192"/>
      <c r="E9" s="193"/>
      <c r="F9" s="196"/>
      <c r="G9" s="198"/>
      <c r="H9" s="201"/>
      <c r="I9" s="204"/>
      <c r="J9" s="235"/>
      <c r="K9" s="238"/>
      <c r="L9" s="239"/>
      <c r="M9" s="239"/>
      <c r="N9" s="242"/>
      <c r="O9" s="229"/>
      <c r="P9" s="229"/>
      <c r="Q9" s="232"/>
      <c r="R9" s="232"/>
      <c r="S9" s="203"/>
      <c r="T9" s="226"/>
      <c r="U9" s="226"/>
      <c r="V9" s="226"/>
      <c r="W9" s="226"/>
      <c r="X9" s="226"/>
      <c r="Y9" s="226"/>
      <c r="Z9" s="226"/>
      <c r="AA9" s="217"/>
      <c r="AB9" s="214"/>
      <c r="AC9" s="217"/>
      <c r="AD9" s="217"/>
      <c r="AE9" s="220"/>
    </row>
    <row r="10" spans="1:32" ht="36.75" customHeight="1" thickBot="1" x14ac:dyDescent="0.35">
      <c r="A10" s="191" t="s">
        <v>55</v>
      </c>
      <c r="B10" s="192"/>
      <c r="C10" s="192"/>
      <c r="D10" s="192"/>
      <c r="E10" s="193"/>
      <c r="F10" s="23">
        <f>'06.10.2019+ (7)'!F15</f>
        <v>1500</v>
      </c>
      <c r="G10" s="23">
        <f>'06.10.2019+ (7)'!G15</f>
        <v>765</v>
      </c>
      <c r="H10" s="23">
        <f>'06.10.2019+ (7)'!H15</f>
        <v>726</v>
      </c>
      <c r="I10" s="24">
        <f>'06.10.2019+ (7)'!I15</f>
        <v>699.67399999999998</v>
      </c>
      <c r="J10" s="24">
        <f>'06.10.2019+ (7)'!J15</f>
        <v>0</v>
      </c>
      <c r="K10" s="24">
        <f>'06.10.2019+ (7)'!K15</f>
        <v>-1.1368683772161603E-13</v>
      </c>
      <c r="L10" s="24">
        <f>'06.10.2019+ (7)'!L15</f>
        <v>2952.2999999999993</v>
      </c>
      <c r="M10" s="24">
        <f>'06.10.2019+ (7)'!M15</f>
        <v>0</v>
      </c>
      <c r="N10" s="24">
        <f>'06.10.2019+ (7)'!N15</f>
        <v>0</v>
      </c>
      <c r="O10" s="24">
        <f>'06.10.2019+ (7)'!O15</f>
        <v>1.4210854715202004E-14</v>
      </c>
      <c r="P10" s="24">
        <f>'06.10.2019+ (7)'!P15</f>
        <v>14109.856</v>
      </c>
      <c r="Q10" s="24">
        <f>'06.10.2019+ (7)'!Q15</f>
        <v>0</v>
      </c>
      <c r="R10" s="24">
        <f>'06.10.2019+ (7)'!R15</f>
        <v>0</v>
      </c>
      <c r="S10" s="24">
        <f>'06.10.2019+ (7)'!S15</f>
        <v>0</v>
      </c>
      <c r="T10" s="23">
        <f>'06.10.2019+ (7)'!T15</f>
        <v>6409</v>
      </c>
      <c r="U10" s="23">
        <f>'06.10.2019+ (7)'!U15</f>
        <v>0</v>
      </c>
      <c r="V10" s="23">
        <f>'06.10.2019+ (7)'!V15</f>
        <v>3175</v>
      </c>
      <c r="W10" s="23">
        <f>'06.10.2019+ (7)'!W15</f>
        <v>6717</v>
      </c>
      <c r="X10" s="23">
        <f>'06.10.2019+ (7)'!X15</f>
        <v>28773</v>
      </c>
      <c r="Y10" s="23">
        <f>'06.10.2019+ (7)'!Y15</f>
        <v>0</v>
      </c>
      <c r="Z10" s="23">
        <f>'06.10.2019+ (7)'!Z15</f>
        <v>31575</v>
      </c>
      <c r="AA10" s="23"/>
      <c r="AB10" s="23"/>
      <c r="AC10" s="23"/>
      <c r="AD10" s="23"/>
      <c r="AE10" s="23"/>
      <c r="AF10" s="23"/>
    </row>
    <row r="11" spans="1:32" ht="45.75" customHeight="1" x14ac:dyDescent="0.3">
      <c r="A11" s="221" t="s">
        <v>56</v>
      </c>
      <c r="B11" s="222"/>
      <c r="C11" s="223"/>
      <c r="D11" s="223"/>
      <c r="E11" s="224"/>
      <c r="F11" s="25">
        <v>175</v>
      </c>
      <c r="G11" s="26"/>
      <c r="H11" s="26"/>
      <c r="I11" s="27"/>
      <c r="J11" s="28"/>
      <c r="K11" s="27"/>
      <c r="L11" s="27"/>
      <c r="M11" s="29"/>
      <c r="N11" s="27"/>
      <c r="O11" s="30"/>
      <c r="P11" s="30"/>
      <c r="Q11" s="27"/>
      <c r="R11" s="27"/>
      <c r="S11" s="27"/>
      <c r="T11" s="26"/>
      <c r="U11" s="26"/>
      <c r="V11" s="26"/>
      <c r="W11" s="31"/>
      <c r="X11" s="31"/>
      <c r="Y11" s="31"/>
      <c r="Z11" s="32"/>
      <c r="AA11" s="33"/>
      <c r="AB11" s="34"/>
      <c r="AC11" s="35"/>
      <c r="AD11" s="35"/>
      <c r="AE11" s="35"/>
    </row>
    <row r="12" spans="1:32" ht="45.75" customHeight="1" x14ac:dyDescent="0.3">
      <c r="A12" s="254" t="s">
        <v>57</v>
      </c>
      <c r="B12" s="255"/>
      <c r="C12" s="255"/>
      <c r="D12" s="255"/>
      <c r="E12" s="256"/>
      <c r="F12" s="36">
        <f>F76</f>
        <v>0</v>
      </c>
      <c r="G12" s="36">
        <f>G76</f>
        <v>0</v>
      </c>
      <c r="H12" s="36">
        <f t="shared" ref="H12:Z12" si="0">H76</f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>L76</f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0"/>
        <v>4</v>
      </c>
      <c r="U12" s="36">
        <f t="shared" si="0"/>
        <v>0</v>
      </c>
      <c r="V12" s="36">
        <f t="shared" si="0"/>
        <v>0</v>
      </c>
      <c r="W12" s="36">
        <f t="shared" si="0"/>
        <v>0</v>
      </c>
      <c r="X12" s="36">
        <f>X76</f>
        <v>0</v>
      </c>
      <c r="Y12" s="36">
        <f t="shared" si="0"/>
        <v>0</v>
      </c>
      <c r="Z12" s="36">
        <f t="shared" si="0"/>
        <v>0</v>
      </c>
      <c r="AA12" s="37"/>
      <c r="AB12" s="38"/>
      <c r="AC12" s="39"/>
      <c r="AD12" s="39"/>
      <c r="AE12" s="39"/>
    </row>
    <row r="13" spans="1:32" s="43" customFormat="1" ht="45.75" customHeight="1" x14ac:dyDescent="0.3">
      <c r="A13" s="257" t="s">
        <v>58</v>
      </c>
      <c r="B13" s="258"/>
      <c r="C13" s="258"/>
      <c r="D13" s="258"/>
      <c r="E13" s="259"/>
      <c r="F13" s="40">
        <f>F45+F60+F30+F12</f>
        <v>215</v>
      </c>
      <c r="G13" s="40">
        <f>G45+G60+G30+G12</f>
        <v>0</v>
      </c>
      <c r="H13" s="41">
        <f>H45+H60+H30+H12</f>
        <v>0</v>
      </c>
      <c r="I13" s="42">
        <f>I45+I60+I30+I75</f>
        <v>43</v>
      </c>
      <c r="J13" s="42">
        <f t="shared" ref="J13:Z13" si="1">J45+J60+J30+J75</f>
        <v>0</v>
      </c>
      <c r="K13" s="42">
        <f>K45+K60+K30+K75</f>
        <v>0</v>
      </c>
      <c r="L13" s="42">
        <f t="shared" si="1"/>
        <v>462.4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>Q45+Q60+Q30+Q75</f>
        <v>0</v>
      </c>
      <c r="R13" s="42">
        <f t="shared" si="1"/>
        <v>0</v>
      </c>
      <c r="S13" s="42">
        <f t="shared" si="1"/>
        <v>0</v>
      </c>
      <c r="T13" s="41">
        <f t="shared" si="1"/>
        <v>1741</v>
      </c>
      <c r="U13" s="41">
        <f t="shared" si="1"/>
        <v>0</v>
      </c>
      <c r="V13" s="41">
        <f t="shared" si="1"/>
        <v>0</v>
      </c>
      <c r="W13" s="41">
        <f t="shared" si="1"/>
        <v>0</v>
      </c>
      <c r="X13" s="41">
        <f t="shared" si="1"/>
        <v>0</v>
      </c>
      <c r="Y13" s="41">
        <f t="shared" si="1"/>
        <v>0</v>
      </c>
      <c r="Z13" s="41">
        <f t="shared" si="1"/>
        <v>0</v>
      </c>
      <c r="AA13" s="42"/>
      <c r="AB13" s="42"/>
      <c r="AC13" s="42"/>
      <c r="AD13" s="42"/>
      <c r="AE13" s="42"/>
    </row>
    <row r="14" spans="1:32" ht="45.75" customHeight="1" x14ac:dyDescent="0.3">
      <c r="A14" s="254" t="s">
        <v>59</v>
      </c>
      <c r="B14" s="255"/>
      <c r="C14" s="255"/>
      <c r="D14" s="255"/>
      <c r="E14" s="256"/>
      <c r="F14" s="25">
        <f>F12+F13</f>
        <v>215</v>
      </c>
      <c r="G14" s="25">
        <f t="shared" ref="G14:Z14" si="2">G12+G13</f>
        <v>0</v>
      </c>
      <c r="H14" s="25">
        <f t="shared" si="2"/>
        <v>0</v>
      </c>
      <c r="I14" s="44">
        <f t="shared" si="2"/>
        <v>43</v>
      </c>
      <c r="J14" s="44">
        <f t="shared" si="2"/>
        <v>0</v>
      </c>
      <c r="K14" s="44">
        <f t="shared" si="2"/>
        <v>0</v>
      </c>
      <c r="L14" s="44">
        <f t="shared" si="2"/>
        <v>462.4</v>
      </c>
      <c r="M14" s="44">
        <f t="shared" si="2"/>
        <v>0</v>
      </c>
      <c r="N14" s="44">
        <f t="shared" si="2"/>
        <v>0</v>
      </c>
      <c r="O14" s="44">
        <f t="shared" si="2"/>
        <v>0</v>
      </c>
      <c r="P14" s="44">
        <f t="shared" si="2"/>
        <v>0</v>
      </c>
      <c r="Q14" s="44">
        <f t="shared" si="2"/>
        <v>0</v>
      </c>
      <c r="R14" s="44">
        <f t="shared" si="2"/>
        <v>0</v>
      </c>
      <c r="S14" s="44">
        <f t="shared" si="2"/>
        <v>0</v>
      </c>
      <c r="T14" s="25">
        <f t="shared" si="2"/>
        <v>1745</v>
      </c>
      <c r="U14" s="25">
        <f t="shared" si="2"/>
        <v>0</v>
      </c>
      <c r="V14" s="25">
        <f t="shared" si="2"/>
        <v>0</v>
      </c>
      <c r="W14" s="25">
        <f t="shared" si="2"/>
        <v>0</v>
      </c>
      <c r="X14" s="25">
        <f t="shared" si="2"/>
        <v>0</v>
      </c>
      <c r="Y14" s="25">
        <f t="shared" si="2"/>
        <v>0</v>
      </c>
      <c r="Z14" s="25">
        <f t="shared" si="2"/>
        <v>0</v>
      </c>
      <c r="AA14" s="25"/>
      <c r="AB14" s="25"/>
      <c r="AC14" s="25"/>
      <c r="AD14" s="25"/>
      <c r="AE14" s="25"/>
    </row>
    <row r="15" spans="1:32" ht="45.75" customHeight="1" thickBot="1" x14ac:dyDescent="0.35">
      <c r="A15" s="260" t="s">
        <v>60</v>
      </c>
      <c r="B15" s="261"/>
      <c r="C15" s="261"/>
      <c r="D15" s="261"/>
      <c r="E15" s="262"/>
      <c r="F15" s="45">
        <f>F10-F14+F11-F75</f>
        <v>1460</v>
      </c>
      <c r="G15" s="45">
        <f t="shared" ref="G15:H15" si="3">G10-G14+G11-G75</f>
        <v>765</v>
      </c>
      <c r="H15" s="45">
        <f t="shared" si="3"/>
        <v>726</v>
      </c>
      <c r="I15" s="46">
        <f t="shared" ref="I15:Z15" si="4">I10-I14+I11</f>
        <v>656.67399999999998</v>
      </c>
      <c r="J15" s="46">
        <f t="shared" si="4"/>
        <v>0</v>
      </c>
      <c r="K15" s="46">
        <f t="shared" si="4"/>
        <v>-1.1368683772161603E-13</v>
      </c>
      <c r="L15" s="46">
        <f t="shared" si="4"/>
        <v>2489.8999999999992</v>
      </c>
      <c r="M15" s="46">
        <f t="shared" si="4"/>
        <v>0</v>
      </c>
      <c r="N15" s="46">
        <f t="shared" si="4"/>
        <v>0</v>
      </c>
      <c r="O15" s="46">
        <f t="shared" si="4"/>
        <v>1.4210854715202004E-14</v>
      </c>
      <c r="P15" s="46">
        <f t="shared" si="4"/>
        <v>14109.856</v>
      </c>
      <c r="Q15" s="46">
        <f t="shared" si="4"/>
        <v>0</v>
      </c>
      <c r="R15" s="46">
        <f t="shared" si="4"/>
        <v>0</v>
      </c>
      <c r="S15" s="46">
        <f t="shared" si="4"/>
        <v>0</v>
      </c>
      <c r="T15" s="47">
        <f t="shared" si="4"/>
        <v>4664</v>
      </c>
      <c r="U15" s="47">
        <f t="shared" si="4"/>
        <v>0</v>
      </c>
      <c r="V15" s="47">
        <f t="shared" si="4"/>
        <v>3175</v>
      </c>
      <c r="W15" s="47">
        <f t="shared" si="4"/>
        <v>6717</v>
      </c>
      <c r="X15" s="47">
        <f t="shared" si="4"/>
        <v>28773</v>
      </c>
      <c r="Y15" s="47">
        <f t="shared" si="4"/>
        <v>0</v>
      </c>
      <c r="Z15" s="47">
        <f t="shared" si="4"/>
        <v>31575</v>
      </c>
      <c r="AA15" s="47"/>
      <c r="AB15" s="47"/>
      <c r="AC15" s="47"/>
      <c r="AD15" s="47"/>
      <c r="AE15" s="47"/>
    </row>
    <row r="16" spans="1:32" ht="15.75" customHeight="1" x14ac:dyDescent="0.3">
      <c r="A16" s="263" t="s">
        <v>61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5"/>
      <c r="AF16" s="8"/>
    </row>
    <row r="17" spans="1:36" ht="15.75" customHeight="1" thickBot="1" x14ac:dyDescent="0.3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8"/>
    </row>
    <row r="18" spans="1:36" ht="34.5" customHeight="1" thickBot="1" x14ac:dyDescent="0.35">
      <c r="A18" s="251" t="s">
        <v>62</v>
      </c>
      <c r="B18" s="252"/>
      <c r="C18" s="252"/>
      <c r="D18" s="252"/>
      <c r="E18" s="253"/>
      <c r="F18" s="48">
        <v>1</v>
      </c>
      <c r="G18" s="49"/>
      <c r="H18" s="49"/>
      <c r="I18" s="50">
        <v>0.2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  <c r="U18" s="51"/>
      <c r="V18" s="49"/>
      <c r="W18" s="49"/>
      <c r="X18" s="49"/>
      <c r="Y18" s="49"/>
      <c r="Z18" s="49"/>
      <c r="AA18" s="52"/>
      <c r="AB18" s="53"/>
      <c r="AC18" s="54"/>
      <c r="AD18" s="54"/>
      <c r="AE18" s="55"/>
    </row>
    <row r="19" spans="1:36" ht="20.100000000000001" customHeight="1" thickBot="1" x14ac:dyDescent="0.35">
      <c r="A19" s="243" t="s">
        <v>63</v>
      </c>
      <c r="B19" s="244"/>
      <c r="C19" s="245"/>
      <c r="D19" s="246" t="s">
        <v>64</v>
      </c>
      <c r="E19" s="247"/>
      <c r="F19" s="56"/>
      <c r="G19" s="57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9"/>
      <c r="V19" s="57"/>
      <c r="W19" s="57"/>
      <c r="X19" s="57"/>
      <c r="Y19" s="57"/>
      <c r="Z19" s="57"/>
      <c r="AA19" s="58"/>
      <c r="AB19" s="60"/>
      <c r="AC19" s="61"/>
      <c r="AD19" s="61"/>
      <c r="AE19" s="62"/>
    </row>
    <row r="20" spans="1:36" ht="34.5" customHeight="1" thickBot="1" x14ac:dyDescent="0.35">
      <c r="A20" s="248"/>
      <c r="B20" s="249"/>
      <c r="C20" s="250"/>
      <c r="D20" s="248"/>
      <c r="E20" s="250"/>
      <c r="F20" s="63">
        <f>ROUND(F18*$D$20,3)</f>
        <v>0</v>
      </c>
      <c r="G20" s="63">
        <f>ROUND(G18*$D$20,3)</f>
        <v>0</v>
      </c>
      <c r="H20" s="63">
        <f t="shared" ref="H20:Z20" si="5">ROUND(H18*$D$20,3)</f>
        <v>0</v>
      </c>
      <c r="I20" s="64">
        <f t="shared" si="5"/>
        <v>0</v>
      </c>
      <c r="J20" s="64">
        <f t="shared" si="5"/>
        <v>0</v>
      </c>
      <c r="K20" s="64">
        <f t="shared" si="5"/>
        <v>0</v>
      </c>
      <c r="L20" s="64">
        <f t="shared" si="5"/>
        <v>0</v>
      </c>
      <c r="M20" s="64">
        <f t="shared" si="5"/>
        <v>0</v>
      </c>
      <c r="N20" s="64">
        <f t="shared" si="5"/>
        <v>0</v>
      </c>
      <c r="O20" s="64">
        <f t="shared" si="5"/>
        <v>0</v>
      </c>
      <c r="P20" s="64">
        <f t="shared" si="5"/>
        <v>0</v>
      </c>
      <c r="Q20" s="64">
        <f t="shared" si="5"/>
        <v>0</v>
      </c>
      <c r="R20" s="64">
        <f t="shared" si="5"/>
        <v>0</v>
      </c>
      <c r="S20" s="64">
        <f t="shared" si="5"/>
        <v>0</v>
      </c>
      <c r="T20" s="65">
        <f t="shared" si="5"/>
        <v>0</v>
      </c>
      <c r="U20" s="65">
        <f t="shared" si="5"/>
        <v>0</v>
      </c>
      <c r="V20" s="63">
        <f t="shared" si="5"/>
        <v>0</v>
      </c>
      <c r="W20" s="63">
        <f t="shared" si="5"/>
        <v>0</v>
      </c>
      <c r="X20" s="63">
        <f t="shared" si="5"/>
        <v>0</v>
      </c>
      <c r="Y20" s="63">
        <f t="shared" si="5"/>
        <v>0</v>
      </c>
      <c r="Z20" s="63">
        <f t="shared" si="5"/>
        <v>0</v>
      </c>
      <c r="AA20" s="58"/>
      <c r="AB20" s="60"/>
      <c r="AC20" s="61"/>
      <c r="AD20" s="61"/>
      <c r="AE20" s="62" t="s">
        <v>65</v>
      </c>
    </row>
    <row r="21" spans="1:36" ht="20.100000000000001" customHeight="1" thickBot="1" x14ac:dyDescent="0.35">
      <c r="A21" s="251" t="s">
        <v>62</v>
      </c>
      <c r="B21" s="252"/>
      <c r="C21" s="252"/>
      <c r="D21" s="252"/>
      <c r="E21" s="253"/>
      <c r="F21" s="66">
        <v>1</v>
      </c>
      <c r="G21" s="67"/>
      <c r="H21" s="67"/>
      <c r="I21" s="68">
        <v>0.2</v>
      </c>
      <c r="J21" s="68"/>
      <c r="K21" s="68"/>
      <c r="L21" s="68">
        <v>2.2000000000000002</v>
      </c>
      <c r="M21" s="68"/>
      <c r="N21" s="68"/>
      <c r="O21" s="68"/>
      <c r="P21" s="68"/>
      <c r="Q21" s="68"/>
      <c r="R21" s="68"/>
      <c r="S21" s="68"/>
      <c r="T21" s="69">
        <v>7</v>
      </c>
      <c r="U21" s="69"/>
      <c r="V21" s="67"/>
      <c r="W21" s="67"/>
      <c r="X21" s="67"/>
      <c r="Y21" s="67"/>
      <c r="Z21" s="67"/>
      <c r="AA21" s="52"/>
      <c r="AB21" s="53"/>
      <c r="AC21" s="54"/>
      <c r="AD21" s="54"/>
      <c r="AE21" s="55"/>
    </row>
    <row r="22" spans="1:36" ht="33.75" customHeight="1" thickBot="1" x14ac:dyDescent="0.35">
      <c r="A22" s="248" t="s">
        <v>90</v>
      </c>
      <c r="B22" s="249"/>
      <c r="C22" s="250"/>
      <c r="D22" s="249">
        <v>37</v>
      </c>
      <c r="E22" s="250"/>
      <c r="F22" s="57">
        <f>ROUND(F21*$D$22,3)</f>
        <v>37</v>
      </c>
      <c r="G22" s="57">
        <f t="shared" ref="G22:Z22" si="6">ROUND(G21*$D$22,3)</f>
        <v>0</v>
      </c>
      <c r="H22" s="57">
        <f t="shared" si="6"/>
        <v>0</v>
      </c>
      <c r="I22" s="70">
        <f t="shared" si="6"/>
        <v>7.4</v>
      </c>
      <c r="J22" s="70">
        <f t="shared" si="6"/>
        <v>0</v>
      </c>
      <c r="K22" s="70">
        <f t="shared" si="6"/>
        <v>0</v>
      </c>
      <c r="L22" s="70">
        <f t="shared" si="6"/>
        <v>81.400000000000006</v>
      </c>
      <c r="M22" s="70">
        <f t="shared" si="6"/>
        <v>0</v>
      </c>
      <c r="N22" s="70">
        <f t="shared" si="6"/>
        <v>0</v>
      </c>
      <c r="O22" s="70">
        <f>ROUND(O21*$D$22,3)</f>
        <v>0</v>
      </c>
      <c r="P22" s="70">
        <f t="shared" si="6"/>
        <v>0</v>
      </c>
      <c r="Q22" s="70">
        <f t="shared" si="6"/>
        <v>0</v>
      </c>
      <c r="R22" s="70">
        <f t="shared" si="6"/>
        <v>0</v>
      </c>
      <c r="S22" s="70">
        <f t="shared" si="6"/>
        <v>0</v>
      </c>
      <c r="T22" s="59">
        <f t="shared" si="6"/>
        <v>259</v>
      </c>
      <c r="U22" s="59">
        <f t="shared" si="6"/>
        <v>0</v>
      </c>
      <c r="V22" s="57">
        <f t="shared" si="6"/>
        <v>0</v>
      </c>
      <c r="W22" s="57">
        <f t="shared" si="6"/>
        <v>0</v>
      </c>
      <c r="X22" s="57">
        <f t="shared" si="6"/>
        <v>0</v>
      </c>
      <c r="Y22" s="57">
        <f t="shared" si="6"/>
        <v>0</v>
      </c>
      <c r="Z22" s="57">
        <f t="shared" si="6"/>
        <v>0</v>
      </c>
      <c r="AA22" s="58"/>
      <c r="AB22" s="60"/>
      <c r="AC22" s="61"/>
      <c r="AD22" s="61"/>
      <c r="AE22" s="62"/>
    </row>
    <row r="23" spans="1:36" ht="36" customHeight="1" thickBot="1" x14ac:dyDescent="0.35">
      <c r="A23" s="274" t="s">
        <v>67</v>
      </c>
      <c r="B23" s="275"/>
      <c r="C23" s="275"/>
      <c r="D23" s="275"/>
      <c r="E23" s="283"/>
      <c r="F23" s="71">
        <f>F20+F22</f>
        <v>37</v>
      </c>
      <c r="G23" s="71">
        <f t="shared" ref="G23:Z23" si="7">G20+G22</f>
        <v>0</v>
      </c>
      <c r="H23" s="71">
        <f t="shared" si="7"/>
        <v>0</v>
      </c>
      <c r="I23" s="72">
        <f t="shared" si="7"/>
        <v>7.4</v>
      </c>
      <c r="J23" s="72">
        <f t="shared" si="7"/>
        <v>0</v>
      </c>
      <c r="K23" s="72">
        <f t="shared" si="7"/>
        <v>0</v>
      </c>
      <c r="L23" s="72">
        <f t="shared" si="7"/>
        <v>81.400000000000006</v>
      </c>
      <c r="M23" s="72">
        <f t="shared" si="7"/>
        <v>0</v>
      </c>
      <c r="N23" s="72">
        <f t="shared" si="7"/>
        <v>0</v>
      </c>
      <c r="O23" s="72">
        <f t="shared" si="7"/>
        <v>0</v>
      </c>
      <c r="P23" s="72">
        <f t="shared" si="7"/>
        <v>0</v>
      </c>
      <c r="Q23" s="72">
        <f t="shared" si="7"/>
        <v>0</v>
      </c>
      <c r="R23" s="72">
        <f t="shared" si="7"/>
        <v>0</v>
      </c>
      <c r="S23" s="72">
        <f t="shared" si="7"/>
        <v>0</v>
      </c>
      <c r="T23" s="71">
        <f t="shared" si="7"/>
        <v>259</v>
      </c>
      <c r="U23" s="71">
        <f t="shared" si="7"/>
        <v>0</v>
      </c>
      <c r="V23" s="71">
        <f t="shared" si="7"/>
        <v>0</v>
      </c>
      <c r="W23" s="71">
        <f t="shared" si="7"/>
        <v>0</v>
      </c>
      <c r="X23" s="71">
        <f t="shared" si="7"/>
        <v>0</v>
      </c>
      <c r="Y23" s="71">
        <f t="shared" si="7"/>
        <v>0</v>
      </c>
      <c r="Z23" s="71">
        <f t="shared" si="7"/>
        <v>0</v>
      </c>
      <c r="AA23" s="58"/>
      <c r="AB23" s="60"/>
      <c r="AC23" s="61"/>
      <c r="AD23" s="61"/>
      <c r="AE23" s="62"/>
    </row>
    <row r="24" spans="1:36" ht="27" customHeight="1" thickBot="1" x14ac:dyDescent="0.35">
      <c r="A24" s="251" t="s">
        <v>62</v>
      </c>
      <c r="B24" s="252"/>
      <c r="C24" s="252"/>
      <c r="D24" s="252"/>
      <c r="E24" s="253"/>
      <c r="F24" s="73">
        <v>1</v>
      </c>
      <c r="G24" s="74"/>
      <c r="H24" s="74"/>
      <c r="I24" s="75">
        <v>0.2</v>
      </c>
      <c r="J24" s="75"/>
      <c r="K24" s="75"/>
      <c r="L24" s="75">
        <v>2.2000000000000002</v>
      </c>
      <c r="M24" s="75"/>
      <c r="N24" s="75"/>
      <c r="O24" s="75"/>
      <c r="P24" s="75"/>
      <c r="Q24" s="75"/>
      <c r="R24" s="75"/>
      <c r="S24" s="75"/>
      <c r="T24" s="76">
        <v>7</v>
      </c>
      <c r="U24" s="76"/>
      <c r="V24" s="74"/>
      <c r="W24" s="74"/>
      <c r="X24" s="74"/>
      <c r="Y24" s="74"/>
      <c r="Z24" s="74"/>
      <c r="AA24" s="77"/>
      <c r="AB24" s="78"/>
      <c r="AC24" s="79"/>
      <c r="AD24" s="79"/>
      <c r="AE24" s="80"/>
    </row>
    <row r="25" spans="1:36" ht="25.5" customHeight="1" thickBot="1" x14ac:dyDescent="0.35">
      <c r="A25" s="243" t="s">
        <v>63</v>
      </c>
      <c r="B25" s="244"/>
      <c r="C25" s="245"/>
      <c r="D25" s="246" t="s">
        <v>68</v>
      </c>
      <c r="E25" s="247"/>
      <c r="F25" s="81"/>
      <c r="G25" s="82"/>
      <c r="H25" s="82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4"/>
      <c r="U25" s="84"/>
      <c r="V25" s="82"/>
      <c r="W25" s="82"/>
      <c r="X25" s="82"/>
      <c r="Y25" s="82"/>
      <c r="Z25" s="82"/>
      <c r="AA25" s="83"/>
      <c r="AB25" s="85"/>
      <c r="AC25" s="86"/>
      <c r="AD25" s="86"/>
      <c r="AE25" s="87"/>
    </row>
    <row r="26" spans="1:36" ht="30.75" customHeight="1" thickBot="1" x14ac:dyDescent="0.35">
      <c r="A26" s="248" t="s">
        <v>91</v>
      </c>
      <c r="B26" s="249"/>
      <c r="C26" s="250"/>
      <c r="D26" s="248">
        <v>48</v>
      </c>
      <c r="E26" s="250"/>
      <c r="F26" s="88">
        <f t="shared" ref="F26:Z26" si="8">ROUND(F24*$D$26,3)</f>
        <v>48</v>
      </c>
      <c r="G26" s="88">
        <f t="shared" si="8"/>
        <v>0</v>
      </c>
      <c r="H26" s="88">
        <f t="shared" si="8"/>
        <v>0</v>
      </c>
      <c r="I26" s="89">
        <f t="shared" si="8"/>
        <v>9.6</v>
      </c>
      <c r="J26" s="89">
        <f t="shared" si="8"/>
        <v>0</v>
      </c>
      <c r="K26" s="89">
        <f t="shared" si="8"/>
        <v>0</v>
      </c>
      <c r="L26" s="89">
        <f t="shared" si="8"/>
        <v>105.6</v>
      </c>
      <c r="M26" s="89">
        <f t="shared" si="8"/>
        <v>0</v>
      </c>
      <c r="N26" s="89">
        <f t="shared" si="8"/>
        <v>0</v>
      </c>
      <c r="O26" s="89">
        <f t="shared" si="8"/>
        <v>0</v>
      </c>
      <c r="P26" s="89">
        <f t="shared" si="8"/>
        <v>0</v>
      </c>
      <c r="Q26" s="89">
        <f t="shared" si="8"/>
        <v>0</v>
      </c>
      <c r="R26" s="89">
        <f t="shared" si="8"/>
        <v>0</v>
      </c>
      <c r="S26" s="89">
        <f t="shared" si="8"/>
        <v>0</v>
      </c>
      <c r="T26" s="90">
        <f t="shared" si="8"/>
        <v>336</v>
      </c>
      <c r="U26" s="90">
        <f t="shared" si="8"/>
        <v>0</v>
      </c>
      <c r="V26" s="88">
        <f t="shared" si="8"/>
        <v>0</v>
      </c>
      <c r="W26" s="88">
        <f t="shared" si="8"/>
        <v>0</v>
      </c>
      <c r="X26" s="88">
        <f t="shared" si="8"/>
        <v>0</v>
      </c>
      <c r="Y26" s="88">
        <f t="shared" si="8"/>
        <v>0</v>
      </c>
      <c r="Z26" s="88">
        <f t="shared" si="8"/>
        <v>0</v>
      </c>
      <c r="AA26" s="91"/>
      <c r="AB26" s="92"/>
      <c r="AC26" s="93"/>
      <c r="AD26" s="93"/>
      <c r="AE26" s="94"/>
    </row>
    <row r="27" spans="1:36" ht="24" customHeight="1" thickBot="1" x14ac:dyDescent="0.35">
      <c r="A27" s="251" t="s">
        <v>62</v>
      </c>
      <c r="B27" s="252"/>
      <c r="C27" s="252"/>
      <c r="D27" s="252"/>
      <c r="E27" s="253"/>
      <c r="F27" s="66"/>
      <c r="G27" s="67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9"/>
      <c r="U27" s="69"/>
      <c r="V27" s="67"/>
      <c r="W27" s="67"/>
      <c r="X27" s="67"/>
      <c r="Y27" s="67"/>
      <c r="Z27" s="67"/>
      <c r="AA27" s="52"/>
      <c r="AB27" s="53"/>
      <c r="AC27" s="54"/>
      <c r="AD27" s="54"/>
      <c r="AE27" s="55"/>
    </row>
    <row r="28" spans="1:36" ht="25.5" customHeight="1" thickBot="1" x14ac:dyDescent="0.35">
      <c r="A28" s="269"/>
      <c r="B28" s="270"/>
      <c r="C28" s="271"/>
      <c r="D28" s="272"/>
      <c r="E28" s="273"/>
      <c r="F28" s="88">
        <f>ROUND(F27*$D$28,3)</f>
        <v>0</v>
      </c>
      <c r="G28" s="88">
        <f t="shared" ref="G28:Z28" si="9">ROUND(G27*$D$28,3)</f>
        <v>0</v>
      </c>
      <c r="H28" s="88">
        <f t="shared" si="9"/>
        <v>0</v>
      </c>
      <c r="I28" s="89">
        <f>ROUND(I27*$D$28,3)</f>
        <v>0</v>
      </c>
      <c r="J28" s="89">
        <f t="shared" si="9"/>
        <v>0</v>
      </c>
      <c r="K28" s="89">
        <f t="shared" si="9"/>
        <v>0</v>
      </c>
      <c r="L28" s="89">
        <f t="shared" si="9"/>
        <v>0</v>
      </c>
      <c r="M28" s="89">
        <f t="shared" si="9"/>
        <v>0</v>
      </c>
      <c r="N28" s="89">
        <f t="shared" si="9"/>
        <v>0</v>
      </c>
      <c r="O28" s="89">
        <f t="shared" si="9"/>
        <v>0</v>
      </c>
      <c r="P28" s="89">
        <f t="shared" si="9"/>
        <v>0</v>
      </c>
      <c r="Q28" s="89">
        <f t="shared" si="9"/>
        <v>0</v>
      </c>
      <c r="R28" s="89">
        <f t="shared" si="9"/>
        <v>0</v>
      </c>
      <c r="S28" s="89">
        <f t="shared" si="9"/>
        <v>0</v>
      </c>
      <c r="T28" s="90">
        <f t="shared" si="9"/>
        <v>0</v>
      </c>
      <c r="U28" s="90">
        <f t="shared" si="9"/>
        <v>0</v>
      </c>
      <c r="V28" s="88">
        <f t="shared" si="9"/>
        <v>0</v>
      </c>
      <c r="W28" s="88">
        <f t="shared" si="9"/>
        <v>0</v>
      </c>
      <c r="X28" s="88">
        <f t="shared" si="9"/>
        <v>0</v>
      </c>
      <c r="Y28" s="88"/>
      <c r="Z28" s="88">
        <f t="shared" si="9"/>
        <v>0</v>
      </c>
      <c r="AA28" s="58"/>
      <c r="AB28" s="60"/>
      <c r="AC28" s="61"/>
      <c r="AD28" s="61"/>
      <c r="AE28" s="62"/>
    </row>
    <row r="29" spans="1:36" ht="30" customHeight="1" thickBot="1" x14ac:dyDescent="0.35">
      <c r="A29" s="274" t="s">
        <v>69</v>
      </c>
      <c r="B29" s="275"/>
      <c r="C29" s="275"/>
      <c r="D29" s="275"/>
      <c r="E29" s="275"/>
      <c r="F29" s="95">
        <f>F26+F28</f>
        <v>48</v>
      </c>
      <c r="G29" s="95">
        <f t="shared" ref="G29:Y29" si="10">G26+G28</f>
        <v>0</v>
      </c>
      <c r="H29" s="95">
        <f t="shared" si="10"/>
        <v>0</v>
      </c>
      <c r="I29" s="96">
        <f t="shared" si="10"/>
        <v>9.6</v>
      </c>
      <c r="J29" s="96">
        <f t="shared" si="10"/>
        <v>0</v>
      </c>
      <c r="K29" s="96">
        <f t="shared" si="10"/>
        <v>0</v>
      </c>
      <c r="L29" s="96">
        <f t="shared" si="10"/>
        <v>105.6</v>
      </c>
      <c r="M29" s="96">
        <f t="shared" si="10"/>
        <v>0</v>
      </c>
      <c r="N29" s="96">
        <f t="shared" si="10"/>
        <v>0</v>
      </c>
      <c r="O29" s="96">
        <f t="shared" si="10"/>
        <v>0</v>
      </c>
      <c r="P29" s="96">
        <f t="shared" si="10"/>
        <v>0</v>
      </c>
      <c r="Q29" s="96">
        <f t="shared" si="10"/>
        <v>0</v>
      </c>
      <c r="R29" s="96">
        <f t="shared" si="10"/>
        <v>0</v>
      </c>
      <c r="S29" s="96">
        <f t="shared" si="10"/>
        <v>0</v>
      </c>
      <c r="T29" s="95">
        <f t="shared" si="10"/>
        <v>336</v>
      </c>
      <c r="U29" s="95">
        <f t="shared" si="10"/>
        <v>0</v>
      </c>
      <c r="V29" s="95">
        <f t="shared" si="10"/>
        <v>0</v>
      </c>
      <c r="W29" s="95">
        <f t="shared" si="10"/>
        <v>0</v>
      </c>
      <c r="X29" s="95">
        <f t="shared" si="10"/>
        <v>0</v>
      </c>
      <c r="Y29" s="95">
        <f t="shared" si="10"/>
        <v>0</v>
      </c>
      <c r="Z29" s="95">
        <f>Z26+Z28</f>
        <v>0</v>
      </c>
      <c r="AA29" s="58"/>
      <c r="AB29" s="58"/>
      <c r="AC29" s="61"/>
      <c r="AD29" s="61"/>
      <c r="AE29" s="62"/>
    </row>
    <row r="30" spans="1:36" ht="27.75" customHeight="1" thickBot="1" x14ac:dyDescent="0.35">
      <c r="A30" s="276" t="s">
        <v>70</v>
      </c>
      <c r="B30" s="277"/>
      <c r="C30" s="277"/>
      <c r="D30" s="277"/>
      <c r="E30" s="277"/>
      <c r="F30" s="97">
        <f>F23+F29</f>
        <v>85</v>
      </c>
      <c r="G30" s="97">
        <f t="shared" ref="G30:Z30" si="11">G23+G29</f>
        <v>0</v>
      </c>
      <c r="H30" s="97">
        <f t="shared" si="11"/>
        <v>0</v>
      </c>
      <c r="I30" s="98">
        <f t="shared" si="11"/>
        <v>17</v>
      </c>
      <c r="J30" s="98">
        <f t="shared" si="11"/>
        <v>0</v>
      </c>
      <c r="K30" s="98">
        <f t="shared" si="11"/>
        <v>0</v>
      </c>
      <c r="L30" s="98">
        <f t="shared" si="11"/>
        <v>187</v>
      </c>
      <c r="M30" s="98">
        <f t="shared" si="11"/>
        <v>0</v>
      </c>
      <c r="N30" s="98">
        <f t="shared" si="11"/>
        <v>0</v>
      </c>
      <c r="O30" s="98">
        <f t="shared" si="11"/>
        <v>0</v>
      </c>
      <c r="P30" s="98">
        <f t="shared" si="11"/>
        <v>0</v>
      </c>
      <c r="Q30" s="98">
        <f t="shared" si="11"/>
        <v>0</v>
      </c>
      <c r="R30" s="98">
        <f t="shared" si="11"/>
        <v>0</v>
      </c>
      <c r="S30" s="98">
        <f t="shared" si="11"/>
        <v>0</v>
      </c>
      <c r="T30" s="97">
        <f t="shared" si="11"/>
        <v>595</v>
      </c>
      <c r="U30" s="97">
        <f t="shared" si="11"/>
        <v>0</v>
      </c>
      <c r="V30" s="97">
        <f t="shared" si="11"/>
        <v>0</v>
      </c>
      <c r="W30" s="97">
        <f t="shared" si="11"/>
        <v>0</v>
      </c>
      <c r="X30" s="97">
        <f t="shared" si="11"/>
        <v>0</v>
      </c>
      <c r="Y30" s="97">
        <f t="shared" si="11"/>
        <v>0</v>
      </c>
      <c r="Z30" s="97">
        <f t="shared" si="11"/>
        <v>0</v>
      </c>
      <c r="AA30" s="86"/>
      <c r="AB30" s="86"/>
      <c r="AC30" s="86"/>
      <c r="AD30" s="86"/>
      <c r="AE30" s="87"/>
    </row>
    <row r="31" spans="1:36" ht="10.5" customHeight="1" x14ac:dyDescent="0.3">
      <c r="A31" s="263" t="s">
        <v>71</v>
      </c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9"/>
    </row>
    <row r="32" spans="1:36" ht="21.75" customHeight="1" thickBot="1" x14ac:dyDescent="0.35">
      <c r="A32" s="280"/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2"/>
      <c r="AF32" s="8"/>
      <c r="AG32" s="8"/>
      <c r="AH32" s="8"/>
      <c r="AI32" s="8"/>
      <c r="AJ32" s="8"/>
    </row>
    <row r="33" spans="1:36" ht="32.25" customHeight="1" thickBot="1" x14ac:dyDescent="0.35">
      <c r="A33" s="251" t="s">
        <v>62</v>
      </c>
      <c r="B33" s="252"/>
      <c r="C33" s="252"/>
      <c r="D33" s="252"/>
      <c r="E33" s="253"/>
      <c r="F33" s="99">
        <v>1</v>
      </c>
      <c r="G33" s="74"/>
      <c r="H33" s="100"/>
      <c r="I33" s="75">
        <v>0.2</v>
      </c>
      <c r="J33" s="75"/>
      <c r="K33" s="75"/>
      <c r="L33" s="75">
        <v>2</v>
      </c>
      <c r="M33" s="75"/>
      <c r="N33" s="75"/>
      <c r="O33" s="75"/>
      <c r="P33" s="75"/>
      <c r="Q33" s="75"/>
      <c r="R33" s="75"/>
      <c r="S33" s="75"/>
      <c r="T33" s="74">
        <v>10</v>
      </c>
      <c r="U33" s="74"/>
      <c r="V33" s="74"/>
      <c r="W33" s="74"/>
      <c r="X33" s="74"/>
      <c r="Y33" s="74"/>
      <c r="Z33" s="74"/>
      <c r="AA33" s="77"/>
      <c r="AB33" s="78"/>
      <c r="AC33" s="79"/>
      <c r="AD33" s="79"/>
      <c r="AE33" s="80"/>
      <c r="AF33" s="101"/>
      <c r="AG33" s="8"/>
      <c r="AH33" s="8"/>
      <c r="AI33" s="8"/>
      <c r="AJ33" s="8"/>
    </row>
    <row r="34" spans="1:36" ht="21" customHeight="1" thickBot="1" x14ac:dyDescent="0.35">
      <c r="A34" s="243" t="s">
        <v>63</v>
      </c>
      <c r="B34" s="244"/>
      <c r="C34" s="245"/>
      <c r="D34" s="246" t="s">
        <v>64</v>
      </c>
      <c r="E34" s="247"/>
      <c r="F34" s="102"/>
      <c r="G34" s="57"/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7"/>
      <c r="U34" s="57"/>
      <c r="V34" s="57"/>
      <c r="W34" s="57"/>
      <c r="X34" s="57"/>
      <c r="Y34" s="57"/>
      <c r="Z34" s="57"/>
      <c r="AA34" s="58"/>
      <c r="AB34" s="60"/>
      <c r="AC34" s="61"/>
      <c r="AD34" s="61"/>
      <c r="AE34" s="62"/>
      <c r="AF34" s="101"/>
      <c r="AG34" s="8"/>
      <c r="AH34" s="8"/>
      <c r="AI34" s="8"/>
      <c r="AJ34" s="8"/>
    </row>
    <row r="35" spans="1:36" ht="30.75" customHeight="1" thickBot="1" x14ac:dyDescent="0.35">
      <c r="A35" s="248" t="s">
        <v>72</v>
      </c>
      <c r="B35" s="249"/>
      <c r="C35" s="250"/>
      <c r="D35" s="249">
        <v>26</v>
      </c>
      <c r="E35" s="250"/>
      <c r="F35" s="57">
        <f>ROUND(F33*$D$35,3)</f>
        <v>26</v>
      </c>
      <c r="G35" s="57">
        <f t="shared" ref="G35:Z35" si="12">ROUND(G33*$D$35,3)</f>
        <v>0</v>
      </c>
      <c r="H35" s="57">
        <f t="shared" si="12"/>
        <v>0</v>
      </c>
      <c r="I35" s="70">
        <f t="shared" si="12"/>
        <v>5.2</v>
      </c>
      <c r="J35" s="70">
        <f t="shared" si="12"/>
        <v>0</v>
      </c>
      <c r="K35" s="70">
        <f t="shared" si="12"/>
        <v>0</v>
      </c>
      <c r="L35" s="70">
        <f t="shared" si="12"/>
        <v>52</v>
      </c>
      <c r="M35" s="70">
        <f t="shared" si="12"/>
        <v>0</v>
      </c>
      <c r="N35" s="70">
        <f t="shared" si="12"/>
        <v>0</v>
      </c>
      <c r="O35" s="70">
        <f t="shared" si="12"/>
        <v>0</v>
      </c>
      <c r="P35" s="70">
        <f t="shared" si="12"/>
        <v>0</v>
      </c>
      <c r="Q35" s="70">
        <f t="shared" si="12"/>
        <v>0</v>
      </c>
      <c r="R35" s="70">
        <f t="shared" si="12"/>
        <v>0</v>
      </c>
      <c r="S35" s="70">
        <f t="shared" si="12"/>
        <v>0</v>
      </c>
      <c r="T35" s="57">
        <f t="shared" si="12"/>
        <v>260</v>
      </c>
      <c r="U35" s="57">
        <f t="shared" si="12"/>
        <v>0</v>
      </c>
      <c r="V35" s="57">
        <f t="shared" si="12"/>
        <v>0</v>
      </c>
      <c r="W35" s="57">
        <f t="shared" si="12"/>
        <v>0</v>
      </c>
      <c r="X35" s="57">
        <f t="shared" si="12"/>
        <v>0</v>
      </c>
      <c r="Y35" s="57">
        <f t="shared" si="12"/>
        <v>0</v>
      </c>
      <c r="Z35" s="57">
        <f t="shared" si="12"/>
        <v>0</v>
      </c>
      <c r="AA35" s="58"/>
      <c r="AB35" s="60"/>
      <c r="AC35" s="61"/>
      <c r="AD35" s="61"/>
      <c r="AE35" s="62" t="s">
        <v>65</v>
      </c>
      <c r="AF35" s="101"/>
      <c r="AG35" s="8"/>
      <c r="AH35" s="8"/>
      <c r="AI35" s="8"/>
      <c r="AJ35" s="8"/>
    </row>
    <row r="36" spans="1:36" ht="27.75" customHeight="1" thickBot="1" x14ac:dyDescent="0.35">
      <c r="A36" s="251" t="s">
        <v>62</v>
      </c>
      <c r="B36" s="252"/>
      <c r="C36" s="252"/>
      <c r="D36" s="252"/>
      <c r="E36" s="253"/>
      <c r="F36" s="99">
        <v>1</v>
      </c>
      <c r="G36" s="74"/>
      <c r="H36" s="74"/>
      <c r="I36" s="75">
        <v>0.2</v>
      </c>
      <c r="J36" s="75"/>
      <c r="K36" s="75"/>
      <c r="L36" s="75">
        <v>2</v>
      </c>
      <c r="M36" s="75"/>
      <c r="N36" s="75"/>
      <c r="O36" s="75"/>
      <c r="P36" s="75"/>
      <c r="Q36" s="75"/>
      <c r="R36" s="75"/>
      <c r="S36" s="75"/>
      <c r="T36" s="74"/>
      <c r="U36" s="74"/>
      <c r="V36" s="74"/>
      <c r="W36" s="74"/>
      <c r="X36" s="74"/>
      <c r="Y36" s="74">
        <v>10</v>
      </c>
      <c r="Z36" s="74"/>
      <c r="AA36" s="77"/>
      <c r="AB36" s="78"/>
      <c r="AC36" s="79"/>
      <c r="AD36" s="79"/>
      <c r="AE36" s="80"/>
      <c r="AF36" s="101"/>
      <c r="AG36" s="8"/>
      <c r="AH36" s="8"/>
      <c r="AI36" s="8"/>
      <c r="AJ36" s="8"/>
    </row>
    <row r="37" spans="1:36" ht="25.5" customHeight="1" thickBot="1" x14ac:dyDescent="0.35">
      <c r="A37" s="248" t="s">
        <v>72</v>
      </c>
      <c r="B37" s="249"/>
      <c r="C37" s="250"/>
      <c r="D37" s="249"/>
      <c r="E37" s="250"/>
      <c r="F37" s="57">
        <f>ROUND(F36*$D$37,3)</f>
        <v>0</v>
      </c>
      <c r="G37" s="57">
        <f t="shared" ref="G37:AE37" si="13">ROUND(G36*$D$37,3)</f>
        <v>0</v>
      </c>
      <c r="H37" s="57">
        <f t="shared" si="13"/>
        <v>0</v>
      </c>
      <c r="I37" s="70">
        <f t="shared" si="13"/>
        <v>0</v>
      </c>
      <c r="J37" s="70">
        <f t="shared" si="13"/>
        <v>0</v>
      </c>
      <c r="K37" s="70">
        <f t="shared" si="13"/>
        <v>0</v>
      </c>
      <c r="L37" s="70">
        <f t="shared" si="13"/>
        <v>0</v>
      </c>
      <c r="M37" s="70">
        <f t="shared" si="13"/>
        <v>0</v>
      </c>
      <c r="N37" s="70">
        <f t="shared" si="13"/>
        <v>0</v>
      </c>
      <c r="O37" s="70">
        <f t="shared" si="13"/>
        <v>0</v>
      </c>
      <c r="P37" s="70">
        <f t="shared" si="13"/>
        <v>0</v>
      </c>
      <c r="Q37" s="70">
        <f t="shared" si="13"/>
        <v>0</v>
      </c>
      <c r="R37" s="70">
        <f t="shared" si="13"/>
        <v>0</v>
      </c>
      <c r="S37" s="70">
        <f t="shared" si="13"/>
        <v>0</v>
      </c>
      <c r="T37" s="57">
        <f t="shared" si="13"/>
        <v>0</v>
      </c>
      <c r="U37" s="57">
        <f t="shared" si="13"/>
        <v>0</v>
      </c>
      <c r="V37" s="57">
        <f t="shared" si="13"/>
        <v>0</v>
      </c>
      <c r="W37" s="57">
        <f t="shared" si="13"/>
        <v>0</v>
      </c>
      <c r="X37" s="57">
        <f t="shared" si="13"/>
        <v>0</v>
      </c>
      <c r="Y37" s="57">
        <f t="shared" si="13"/>
        <v>0</v>
      </c>
      <c r="Z37" s="57">
        <f t="shared" si="13"/>
        <v>0</v>
      </c>
      <c r="AA37" s="70">
        <f t="shared" si="13"/>
        <v>0</v>
      </c>
      <c r="AB37" s="70">
        <f t="shared" si="13"/>
        <v>0</v>
      </c>
      <c r="AC37" s="70">
        <f t="shared" si="13"/>
        <v>0</v>
      </c>
      <c r="AD37" s="70">
        <f t="shared" si="13"/>
        <v>0</v>
      </c>
      <c r="AE37" s="70">
        <f t="shared" si="13"/>
        <v>0</v>
      </c>
      <c r="AF37" s="101"/>
      <c r="AG37" s="8"/>
      <c r="AH37" s="8"/>
      <c r="AI37" s="8"/>
      <c r="AJ37" s="8"/>
    </row>
    <row r="38" spans="1:36" ht="27" customHeight="1" thickBot="1" x14ac:dyDescent="0.35">
      <c r="A38" s="274" t="s">
        <v>67</v>
      </c>
      <c r="B38" s="275"/>
      <c r="C38" s="275"/>
      <c r="D38" s="275"/>
      <c r="E38" s="283"/>
      <c r="F38" s="103">
        <f>F35+F37</f>
        <v>26</v>
      </c>
      <c r="G38" s="103">
        <f t="shared" ref="G38:Z38" si="14">G35+G37</f>
        <v>0</v>
      </c>
      <c r="H38" s="103">
        <f t="shared" si="14"/>
        <v>0</v>
      </c>
      <c r="I38" s="104">
        <f t="shared" si="14"/>
        <v>5.2</v>
      </c>
      <c r="J38" s="104">
        <f t="shared" si="14"/>
        <v>0</v>
      </c>
      <c r="K38" s="104">
        <f t="shared" si="14"/>
        <v>0</v>
      </c>
      <c r="L38" s="104">
        <f t="shared" si="14"/>
        <v>52</v>
      </c>
      <c r="M38" s="104">
        <f t="shared" si="14"/>
        <v>0</v>
      </c>
      <c r="N38" s="104">
        <f t="shared" si="14"/>
        <v>0</v>
      </c>
      <c r="O38" s="104">
        <f t="shared" si="14"/>
        <v>0</v>
      </c>
      <c r="P38" s="104">
        <f t="shared" si="14"/>
        <v>0</v>
      </c>
      <c r="Q38" s="104">
        <f t="shared" si="14"/>
        <v>0</v>
      </c>
      <c r="R38" s="104">
        <f t="shared" si="14"/>
        <v>0</v>
      </c>
      <c r="S38" s="104">
        <f t="shared" si="14"/>
        <v>0</v>
      </c>
      <c r="T38" s="103">
        <f t="shared" si="14"/>
        <v>260</v>
      </c>
      <c r="U38" s="103">
        <f t="shared" si="14"/>
        <v>0</v>
      </c>
      <c r="V38" s="103">
        <f t="shared" si="14"/>
        <v>0</v>
      </c>
      <c r="W38" s="103">
        <f t="shared" si="14"/>
        <v>0</v>
      </c>
      <c r="X38" s="103">
        <f t="shared" si="14"/>
        <v>0</v>
      </c>
      <c r="Y38" s="103">
        <f t="shared" si="14"/>
        <v>0</v>
      </c>
      <c r="Z38" s="103">
        <f t="shared" si="14"/>
        <v>0</v>
      </c>
      <c r="AA38" s="58"/>
      <c r="AB38" s="60"/>
      <c r="AC38" s="61"/>
      <c r="AD38" s="61"/>
      <c r="AE38" s="62"/>
      <c r="AF38" s="101"/>
      <c r="AG38" s="8"/>
      <c r="AH38" s="8"/>
      <c r="AI38" s="8"/>
      <c r="AJ38" s="8"/>
    </row>
    <row r="39" spans="1:36" ht="25.5" customHeight="1" thickBot="1" x14ac:dyDescent="0.35">
      <c r="A39" s="251" t="s">
        <v>62</v>
      </c>
      <c r="B39" s="252"/>
      <c r="C39" s="252"/>
      <c r="D39" s="252"/>
      <c r="E39" s="253"/>
      <c r="F39" s="99">
        <v>1</v>
      </c>
      <c r="G39" s="74"/>
      <c r="H39" s="74"/>
      <c r="I39" s="75">
        <v>0.2</v>
      </c>
      <c r="J39" s="75"/>
      <c r="K39" s="75"/>
      <c r="L39" s="75">
        <v>2</v>
      </c>
      <c r="M39" s="75"/>
      <c r="N39" s="75"/>
      <c r="O39" s="75"/>
      <c r="P39" s="75"/>
      <c r="Q39" s="75"/>
      <c r="R39" s="75"/>
      <c r="S39" s="75"/>
      <c r="T39" s="74">
        <v>10</v>
      </c>
      <c r="U39" s="74"/>
      <c r="V39" s="74"/>
      <c r="W39" s="74"/>
      <c r="X39" s="74"/>
      <c r="Y39" s="74"/>
      <c r="Z39" s="74"/>
      <c r="AA39" s="58"/>
      <c r="AB39" s="60"/>
      <c r="AC39" s="61"/>
      <c r="AD39" s="61"/>
      <c r="AE39" s="62"/>
      <c r="AF39" s="101"/>
      <c r="AG39" s="8"/>
      <c r="AH39" s="8"/>
      <c r="AI39" s="8"/>
      <c r="AJ39" s="8"/>
    </row>
    <row r="40" spans="1:36" ht="20.100000000000001" customHeight="1" thickBot="1" x14ac:dyDescent="0.35">
      <c r="A40" s="243" t="s">
        <v>63</v>
      </c>
      <c r="B40" s="244"/>
      <c r="C40" s="245"/>
      <c r="D40" s="246" t="s">
        <v>68</v>
      </c>
      <c r="E40" s="247"/>
      <c r="F40" s="82"/>
      <c r="G40" s="82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2"/>
      <c r="U40" s="82"/>
      <c r="V40" s="82"/>
      <c r="W40" s="82"/>
      <c r="X40" s="82"/>
      <c r="Y40" s="82"/>
      <c r="Z40" s="82"/>
      <c r="AA40" s="83"/>
      <c r="AB40" s="85"/>
      <c r="AC40" s="86"/>
      <c r="AD40" s="61"/>
      <c r="AE40" s="62"/>
      <c r="AF40" s="101"/>
      <c r="AG40" s="8"/>
      <c r="AH40" s="8"/>
      <c r="AI40" s="8"/>
      <c r="AJ40" s="8"/>
    </row>
    <row r="41" spans="1:36" ht="28.5" customHeight="1" thickBot="1" x14ac:dyDescent="0.35">
      <c r="A41" s="248" t="s">
        <v>72</v>
      </c>
      <c r="B41" s="249"/>
      <c r="C41" s="250"/>
      <c r="D41" s="248">
        <v>27</v>
      </c>
      <c r="E41" s="250"/>
      <c r="F41" s="88">
        <f>ROUND(F39*$D$41,3)</f>
        <v>27</v>
      </c>
      <c r="G41" s="88">
        <f t="shared" ref="G41:Z41" si="15">ROUND(G39*$D$41,3)</f>
        <v>0</v>
      </c>
      <c r="H41" s="88">
        <f t="shared" si="15"/>
        <v>0</v>
      </c>
      <c r="I41" s="89">
        <f t="shared" si="15"/>
        <v>5.4</v>
      </c>
      <c r="J41" s="89">
        <f t="shared" si="15"/>
        <v>0</v>
      </c>
      <c r="K41" s="89">
        <f t="shared" si="15"/>
        <v>0</v>
      </c>
      <c r="L41" s="89">
        <f t="shared" si="15"/>
        <v>54</v>
      </c>
      <c r="M41" s="89">
        <f t="shared" si="15"/>
        <v>0</v>
      </c>
      <c r="N41" s="89">
        <f t="shared" si="15"/>
        <v>0</v>
      </c>
      <c r="O41" s="89">
        <f t="shared" si="15"/>
        <v>0</v>
      </c>
      <c r="P41" s="89">
        <f t="shared" si="15"/>
        <v>0</v>
      </c>
      <c r="Q41" s="89">
        <f t="shared" si="15"/>
        <v>0</v>
      </c>
      <c r="R41" s="89">
        <f t="shared" si="15"/>
        <v>0</v>
      </c>
      <c r="S41" s="89">
        <f t="shared" si="15"/>
        <v>0</v>
      </c>
      <c r="T41" s="88">
        <f t="shared" si="15"/>
        <v>270</v>
      </c>
      <c r="U41" s="88">
        <f t="shared" si="15"/>
        <v>0</v>
      </c>
      <c r="V41" s="88">
        <f t="shared" si="15"/>
        <v>0</v>
      </c>
      <c r="W41" s="88">
        <f t="shared" si="15"/>
        <v>0</v>
      </c>
      <c r="X41" s="88">
        <f t="shared" si="15"/>
        <v>0</v>
      </c>
      <c r="Y41" s="88">
        <f t="shared" si="15"/>
        <v>0</v>
      </c>
      <c r="Z41" s="88">
        <f t="shared" si="15"/>
        <v>0</v>
      </c>
      <c r="AA41" s="91"/>
      <c r="AB41" s="92"/>
      <c r="AC41" s="93"/>
      <c r="AD41" s="61"/>
      <c r="AE41" s="62"/>
      <c r="AF41" s="101"/>
      <c r="AG41" s="8"/>
      <c r="AH41" s="8"/>
      <c r="AI41" s="8"/>
      <c r="AJ41" s="8"/>
    </row>
    <row r="42" spans="1:36" ht="18" customHeight="1" thickBot="1" x14ac:dyDescent="0.35">
      <c r="A42" s="251" t="s">
        <v>62</v>
      </c>
      <c r="B42" s="252"/>
      <c r="C42" s="252"/>
      <c r="D42" s="252"/>
      <c r="E42" s="253"/>
      <c r="F42" s="99"/>
      <c r="G42" s="74"/>
      <c r="H42" s="74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4"/>
      <c r="U42" s="74"/>
      <c r="V42" s="74"/>
      <c r="W42" s="74"/>
      <c r="X42" s="74"/>
      <c r="Y42" s="74"/>
      <c r="Z42" s="74"/>
      <c r="AA42" s="58"/>
      <c r="AB42" s="60"/>
      <c r="AC42" s="61"/>
      <c r="AD42" s="61"/>
      <c r="AE42" s="62"/>
      <c r="AF42" s="101"/>
      <c r="AG42" s="8"/>
      <c r="AH42" s="8"/>
      <c r="AI42" s="8"/>
      <c r="AJ42" s="8"/>
    </row>
    <row r="43" spans="1:36" ht="21" customHeight="1" thickBot="1" x14ac:dyDescent="0.35">
      <c r="A43" s="269"/>
      <c r="B43" s="270"/>
      <c r="C43" s="271"/>
      <c r="D43" s="272"/>
      <c r="E43" s="273"/>
      <c r="F43" s="88">
        <f>ROUND(F42*$D$43,3)</f>
        <v>0</v>
      </c>
      <c r="G43" s="88">
        <f t="shared" ref="G43:Z43" si="16">ROUND(G42*$D$43,3)</f>
        <v>0</v>
      </c>
      <c r="H43" s="88">
        <f t="shared" si="16"/>
        <v>0</v>
      </c>
      <c r="I43" s="89">
        <f t="shared" si="16"/>
        <v>0</v>
      </c>
      <c r="J43" s="89">
        <f t="shared" si="16"/>
        <v>0</v>
      </c>
      <c r="K43" s="89">
        <f t="shared" si="16"/>
        <v>0</v>
      </c>
      <c r="L43" s="89">
        <f t="shared" si="16"/>
        <v>0</v>
      </c>
      <c r="M43" s="89">
        <f t="shared" si="16"/>
        <v>0</v>
      </c>
      <c r="N43" s="89">
        <f t="shared" si="16"/>
        <v>0</v>
      </c>
      <c r="O43" s="89">
        <f t="shared" si="16"/>
        <v>0</v>
      </c>
      <c r="P43" s="89">
        <f t="shared" si="16"/>
        <v>0</v>
      </c>
      <c r="Q43" s="89">
        <f t="shared" si="16"/>
        <v>0</v>
      </c>
      <c r="R43" s="89">
        <f t="shared" si="16"/>
        <v>0</v>
      </c>
      <c r="S43" s="89">
        <f t="shared" si="16"/>
        <v>0</v>
      </c>
      <c r="T43" s="88">
        <f t="shared" si="16"/>
        <v>0</v>
      </c>
      <c r="U43" s="88">
        <f t="shared" si="16"/>
        <v>0</v>
      </c>
      <c r="V43" s="88">
        <f t="shared" si="16"/>
        <v>0</v>
      </c>
      <c r="W43" s="88">
        <f t="shared" si="16"/>
        <v>0</v>
      </c>
      <c r="X43" s="88">
        <f t="shared" si="16"/>
        <v>0</v>
      </c>
      <c r="Y43" s="88"/>
      <c r="Z43" s="88">
        <f t="shared" si="16"/>
        <v>0</v>
      </c>
      <c r="AA43" s="58"/>
      <c r="AB43" s="60"/>
      <c r="AC43" s="61"/>
      <c r="AD43" s="61"/>
      <c r="AE43" s="62"/>
      <c r="AF43" s="101"/>
      <c r="AG43" s="8"/>
      <c r="AH43" s="8"/>
      <c r="AI43" s="8"/>
      <c r="AJ43" s="8"/>
    </row>
    <row r="44" spans="1:36" ht="22.5" customHeight="1" thickBot="1" x14ac:dyDescent="0.35">
      <c r="A44" s="274" t="s">
        <v>69</v>
      </c>
      <c r="B44" s="275"/>
      <c r="C44" s="275"/>
      <c r="D44" s="275"/>
      <c r="E44" s="275"/>
      <c r="F44" s="95">
        <f>F41+F43</f>
        <v>27</v>
      </c>
      <c r="G44" s="95">
        <f t="shared" ref="G44:Z44" si="17">G41+G43</f>
        <v>0</v>
      </c>
      <c r="H44" s="95">
        <f t="shared" si="17"/>
        <v>0</v>
      </c>
      <c r="I44" s="96">
        <f t="shared" si="17"/>
        <v>5.4</v>
      </c>
      <c r="J44" s="96">
        <f t="shared" si="17"/>
        <v>0</v>
      </c>
      <c r="K44" s="96">
        <f t="shared" si="17"/>
        <v>0</v>
      </c>
      <c r="L44" s="96">
        <f t="shared" si="17"/>
        <v>54</v>
      </c>
      <c r="M44" s="96">
        <f t="shared" si="17"/>
        <v>0</v>
      </c>
      <c r="N44" s="96">
        <f t="shared" si="17"/>
        <v>0</v>
      </c>
      <c r="O44" s="96">
        <f t="shared" si="17"/>
        <v>0</v>
      </c>
      <c r="P44" s="96">
        <f t="shared" si="17"/>
        <v>0</v>
      </c>
      <c r="Q44" s="96">
        <f t="shared" si="17"/>
        <v>0</v>
      </c>
      <c r="R44" s="96">
        <f t="shared" si="17"/>
        <v>0</v>
      </c>
      <c r="S44" s="96">
        <f t="shared" si="17"/>
        <v>0</v>
      </c>
      <c r="T44" s="95">
        <f t="shared" si="17"/>
        <v>270</v>
      </c>
      <c r="U44" s="95">
        <f t="shared" si="17"/>
        <v>0</v>
      </c>
      <c r="V44" s="95">
        <f t="shared" si="17"/>
        <v>0</v>
      </c>
      <c r="W44" s="95">
        <f t="shared" si="17"/>
        <v>0</v>
      </c>
      <c r="X44" s="95">
        <f t="shared" si="17"/>
        <v>0</v>
      </c>
      <c r="Y44" s="95">
        <f t="shared" si="17"/>
        <v>0</v>
      </c>
      <c r="Z44" s="95">
        <f t="shared" si="17"/>
        <v>0</v>
      </c>
      <c r="AA44" s="58"/>
      <c r="AB44" s="58"/>
      <c r="AC44" s="61"/>
      <c r="AD44" s="61"/>
      <c r="AE44" s="62"/>
      <c r="AF44" s="101"/>
      <c r="AG44" s="8"/>
      <c r="AH44" s="8"/>
      <c r="AI44" s="8"/>
      <c r="AJ44" s="8"/>
    </row>
    <row r="45" spans="1:36" ht="26.25" customHeight="1" thickBot="1" x14ac:dyDescent="0.35">
      <c r="A45" s="276" t="s">
        <v>70</v>
      </c>
      <c r="B45" s="277"/>
      <c r="C45" s="277"/>
      <c r="D45" s="277"/>
      <c r="E45" s="277"/>
      <c r="F45" s="97">
        <f>F44+F38</f>
        <v>53</v>
      </c>
      <c r="G45" s="97">
        <f t="shared" ref="G45:Z45" si="18">G44+G38</f>
        <v>0</v>
      </c>
      <c r="H45" s="97">
        <f t="shared" si="18"/>
        <v>0</v>
      </c>
      <c r="I45" s="98">
        <f t="shared" si="18"/>
        <v>10.600000000000001</v>
      </c>
      <c r="J45" s="98">
        <f t="shared" si="18"/>
        <v>0</v>
      </c>
      <c r="K45" s="98">
        <f t="shared" si="18"/>
        <v>0</v>
      </c>
      <c r="L45" s="98">
        <f t="shared" si="18"/>
        <v>106</v>
      </c>
      <c r="M45" s="98">
        <f t="shared" si="18"/>
        <v>0</v>
      </c>
      <c r="N45" s="98">
        <f t="shared" si="18"/>
        <v>0</v>
      </c>
      <c r="O45" s="98">
        <f t="shared" si="18"/>
        <v>0</v>
      </c>
      <c r="P45" s="98">
        <f t="shared" si="18"/>
        <v>0</v>
      </c>
      <c r="Q45" s="98">
        <f t="shared" si="18"/>
        <v>0</v>
      </c>
      <c r="R45" s="98">
        <f t="shared" si="18"/>
        <v>0</v>
      </c>
      <c r="S45" s="98">
        <f t="shared" si="18"/>
        <v>0</v>
      </c>
      <c r="T45" s="97">
        <f t="shared" si="18"/>
        <v>530</v>
      </c>
      <c r="U45" s="97">
        <f t="shared" si="18"/>
        <v>0</v>
      </c>
      <c r="V45" s="97">
        <f t="shared" si="18"/>
        <v>0</v>
      </c>
      <c r="W45" s="97">
        <f t="shared" si="18"/>
        <v>0</v>
      </c>
      <c r="X45" s="97">
        <f t="shared" si="18"/>
        <v>0</v>
      </c>
      <c r="Y45" s="97">
        <f t="shared" si="18"/>
        <v>0</v>
      </c>
      <c r="Z45" s="97">
        <f t="shared" si="18"/>
        <v>0</v>
      </c>
      <c r="AA45" s="86"/>
      <c r="AB45" s="86"/>
      <c r="AC45" s="86"/>
      <c r="AD45" s="86"/>
      <c r="AE45" s="87"/>
      <c r="AF45" s="101"/>
      <c r="AG45" s="8"/>
      <c r="AH45" s="8"/>
      <c r="AI45" s="8"/>
      <c r="AJ45" s="8"/>
    </row>
    <row r="46" spans="1:36" ht="15" customHeight="1" x14ac:dyDescent="0.3">
      <c r="A46" s="263" t="s">
        <v>73</v>
      </c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9"/>
      <c r="AF46" s="8"/>
      <c r="AG46" s="8"/>
      <c r="AH46" s="8"/>
      <c r="AI46" s="8"/>
      <c r="AJ46" s="8"/>
    </row>
    <row r="47" spans="1:36" ht="18.75" customHeight="1" thickBot="1" x14ac:dyDescent="0.3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6"/>
      <c r="AF47" s="8"/>
      <c r="AG47" s="8"/>
      <c r="AH47" s="8"/>
      <c r="AI47" s="8"/>
      <c r="AJ47" s="8"/>
    </row>
    <row r="48" spans="1:36" ht="23.25" customHeight="1" thickBot="1" x14ac:dyDescent="0.35">
      <c r="A48" s="287" t="s">
        <v>62</v>
      </c>
      <c r="B48" s="288"/>
      <c r="C48" s="288"/>
      <c r="D48" s="288"/>
      <c r="E48" s="288"/>
      <c r="F48" s="66">
        <v>1</v>
      </c>
      <c r="G48" s="67"/>
      <c r="H48" s="67"/>
      <c r="I48" s="68">
        <v>0.2</v>
      </c>
      <c r="J48" s="68"/>
      <c r="K48" s="68"/>
      <c r="L48" s="68">
        <v>2.2000000000000002</v>
      </c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>
        <v>8</v>
      </c>
      <c r="Z48" s="67"/>
      <c r="AA48" s="52"/>
      <c r="AB48" s="53"/>
      <c r="AC48" s="54"/>
      <c r="AD48" s="54"/>
      <c r="AE48" s="55"/>
      <c r="AF48" s="8"/>
      <c r="AG48" s="8"/>
      <c r="AH48" s="8"/>
      <c r="AI48" s="8"/>
      <c r="AJ48" s="8"/>
    </row>
    <row r="49" spans="1:36" ht="21.75" customHeight="1" thickBot="1" x14ac:dyDescent="0.35">
      <c r="A49" s="289" t="s">
        <v>63</v>
      </c>
      <c r="B49" s="290"/>
      <c r="C49" s="291"/>
      <c r="D49" s="292" t="s">
        <v>64</v>
      </c>
      <c r="E49" s="293"/>
      <c r="F49" s="56"/>
      <c r="G49" s="57"/>
      <c r="H49" s="57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7"/>
      <c r="U49" s="57"/>
      <c r="V49" s="57"/>
      <c r="W49" s="57"/>
      <c r="X49" s="57"/>
      <c r="Y49" s="57"/>
      <c r="Z49" s="57"/>
      <c r="AA49" s="58"/>
      <c r="AB49" s="60"/>
      <c r="AC49" s="61"/>
      <c r="AD49" s="61"/>
      <c r="AE49" s="62"/>
      <c r="AF49" s="8"/>
      <c r="AG49" s="8"/>
      <c r="AH49" s="8"/>
      <c r="AI49" s="8"/>
      <c r="AJ49" s="8"/>
    </row>
    <row r="50" spans="1:36" ht="33.75" customHeight="1" thickBot="1" x14ac:dyDescent="0.35">
      <c r="A50" s="294"/>
      <c r="B50" s="295"/>
      <c r="C50" s="296"/>
      <c r="D50" s="295"/>
      <c r="E50" s="295"/>
      <c r="F50" s="56">
        <f>ROUND(F48*$D$50,3)</f>
        <v>0</v>
      </c>
      <c r="G50" s="56">
        <f t="shared" ref="G50:Z50" si="19">ROUND(G48*$D$50,3)</f>
        <v>0</v>
      </c>
      <c r="H50" s="56">
        <f t="shared" si="19"/>
        <v>0</v>
      </c>
      <c r="I50" s="105">
        <f t="shared" si="19"/>
        <v>0</v>
      </c>
      <c r="J50" s="105">
        <f t="shared" si="19"/>
        <v>0</v>
      </c>
      <c r="K50" s="105">
        <f t="shared" si="19"/>
        <v>0</v>
      </c>
      <c r="L50" s="105">
        <f t="shared" si="19"/>
        <v>0</v>
      </c>
      <c r="M50" s="105">
        <f t="shared" si="19"/>
        <v>0</v>
      </c>
      <c r="N50" s="105">
        <f t="shared" si="19"/>
        <v>0</v>
      </c>
      <c r="O50" s="105">
        <f t="shared" si="19"/>
        <v>0</v>
      </c>
      <c r="P50" s="105">
        <f t="shared" si="19"/>
        <v>0</v>
      </c>
      <c r="Q50" s="105">
        <f t="shared" si="19"/>
        <v>0</v>
      </c>
      <c r="R50" s="105">
        <f t="shared" si="19"/>
        <v>0</v>
      </c>
      <c r="S50" s="105">
        <f t="shared" si="19"/>
        <v>0</v>
      </c>
      <c r="T50" s="56">
        <f t="shared" si="19"/>
        <v>0</v>
      </c>
      <c r="U50" s="56">
        <f t="shared" si="19"/>
        <v>0</v>
      </c>
      <c r="V50" s="56">
        <f t="shared" si="19"/>
        <v>0</v>
      </c>
      <c r="W50" s="56">
        <f t="shared" si="19"/>
        <v>0</v>
      </c>
      <c r="X50" s="56">
        <f t="shared" si="19"/>
        <v>0</v>
      </c>
      <c r="Y50" s="56">
        <f t="shared" si="19"/>
        <v>0</v>
      </c>
      <c r="Z50" s="56">
        <f t="shared" si="19"/>
        <v>0</v>
      </c>
      <c r="AA50" s="58"/>
      <c r="AB50" s="60"/>
      <c r="AC50" s="61"/>
      <c r="AD50" s="61"/>
      <c r="AE50" s="62" t="s">
        <v>65</v>
      </c>
      <c r="AF50" s="8"/>
      <c r="AG50" s="8"/>
      <c r="AH50" s="8"/>
      <c r="AI50" s="8"/>
      <c r="AJ50" s="8"/>
    </row>
    <row r="51" spans="1:36" ht="22.5" customHeight="1" thickBot="1" x14ac:dyDescent="0.35">
      <c r="A51" s="287" t="s">
        <v>62</v>
      </c>
      <c r="B51" s="288"/>
      <c r="C51" s="288"/>
      <c r="D51" s="288"/>
      <c r="E51" s="288"/>
      <c r="F51" s="66">
        <v>1</v>
      </c>
      <c r="G51" s="67"/>
      <c r="H51" s="67"/>
      <c r="I51" s="68">
        <v>0.2</v>
      </c>
      <c r="J51" s="68"/>
      <c r="K51" s="68"/>
      <c r="L51" s="68">
        <v>2.2000000000000002</v>
      </c>
      <c r="M51" s="68"/>
      <c r="N51" s="68"/>
      <c r="O51" s="68"/>
      <c r="P51" s="68"/>
      <c r="Q51" s="68"/>
      <c r="R51" s="68"/>
      <c r="S51" s="68"/>
      <c r="T51" s="67">
        <v>8</v>
      </c>
      <c r="U51" s="67"/>
      <c r="V51" s="67"/>
      <c r="W51" s="67"/>
      <c r="X51" s="67"/>
      <c r="Y51" s="67"/>
      <c r="Z51" s="67"/>
      <c r="AA51" s="52"/>
      <c r="AB51" s="53"/>
      <c r="AC51" s="54"/>
      <c r="AD51" s="54"/>
      <c r="AE51" s="55"/>
      <c r="AF51" s="8"/>
      <c r="AG51" s="8"/>
      <c r="AH51" s="8"/>
      <c r="AI51" s="8"/>
      <c r="AJ51" s="8"/>
    </row>
    <row r="52" spans="1:36" ht="34.5" customHeight="1" thickBot="1" x14ac:dyDescent="0.35">
      <c r="A52" s="294" t="s">
        <v>74</v>
      </c>
      <c r="B52" s="295"/>
      <c r="C52" s="296"/>
      <c r="D52" s="295">
        <v>39</v>
      </c>
      <c r="E52" s="295"/>
      <c r="F52" s="56">
        <f>ROUND(F51*$D$52,3)</f>
        <v>39</v>
      </c>
      <c r="G52" s="56">
        <f t="shared" ref="G52:Z52" si="20">ROUND(G51*$D$52,3)</f>
        <v>0</v>
      </c>
      <c r="H52" s="56">
        <f t="shared" si="20"/>
        <v>0</v>
      </c>
      <c r="I52" s="105">
        <f t="shared" si="20"/>
        <v>7.8</v>
      </c>
      <c r="J52" s="105">
        <f t="shared" si="20"/>
        <v>0</v>
      </c>
      <c r="K52" s="105">
        <f t="shared" si="20"/>
        <v>0</v>
      </c>
      <c r="L52" s="105">
        <f t="shared" si="20"/>
        <v>85.8</v>
      </c>
      <c r="M52" s="105">
        <f t="shared" si="20"/>
        <v>0</v>
      </c>
      <c r="N52" s="105">
        <f t="shared" si="20"/>
        <v>0</v>
      </c>
      <c r="O52" s="105">
        <f t="shared" si="20"/>
        <v>0</v>
      </c>
      <c r="P52" s="105">
        <f t="shared" si="20"/>
        <v>0</v>
      </c>
      <c r="Q52" s="105">
        <f t="shared" si="20"/>
        <v>0</v>
      </c>
      <c r="R52" s="105">
        <f t="shared" si="20"/>
        <v>0</v>
      </c>
      <c r="S52" s="105">
        <f t="shared" si="20"/>
        <v>0</v>
      </c>
      <c r="T52" s="56">
        <f t="shared" si="20"/>
        <v>312</v>
      </c>
      <c r="U52" s="56">
        <f t="shared" si="20"/>
        <v>0</v>
      </c>
      <c r="V52" s="56">
        <f t="shared" si="20"/>
        <v>0</v>
      </c>
      <c r="W52" s="56">
        <f t="shared" si="20"/>
        <v>0</v>
      </c>
      <c r="X52" s="56">
        <f t="shared" si="20"/>
        <v>0</v>
      </c>
      <c r="Y52" s="56">
        <f t="shared" si="20"/>
        <v>0</v>
      </c>
      <c r="Z52" s="56">
        <f t="shared" si="20"/>
        <v>0</v>
      </c>
      <c r="AA52" s="58"/>
      <c r="AB52" s="60"/>
      <c r="AC52" s="61"/>
      <c r="AD52" s="61"/>
      <c r="AE52" s="62"/>
      <c r="AF52" s="8"/>
      <c r="AG52" s="8"/>
      <c r="AH52" s="8"/>
      <c r="AI52" s="8"/>
      <c r="AJ52" s="8"/>
    </row>
    <row r="53" spans="1:36" ht="24.75" customHeight="1" thickBot="1" x14ac:dyDescent="0.35">
      <c r="A53" s="301" t="s">
        <v>67</v>
      </c>
      <c r="B53" s="302"/>
      <c r="C53" s="302"/>
      <c r="D53" s="302"/>
      <c r="E53" s="302"/>
      <c r="F53" s="106">
        <f>F50+F52</f>
        <v>39</v>
      </c>
      <c r="G53" s="106">
        <f t="shared" ref="G53:Z53" si="21">G50+G52</f>
        <v>0</v>
      </c>
      <c r="H53" s="106">
        <f t="shared" si="21"/>
        <v>0</v>
      </c>
      <c r="I53" s="107">
        <f t="shared" si="21"/>
        <v>7.8</v>
      </c>
      <c r="J53" s="107">
        <f t="shared" si="21"/>
        <v>0</v>
      </c>
      <c r="K53" s="107">
        <f t="shared" si="21"/>
        <v>0</v>
      </c>
      <c r="L53" s="107">
        <f t="shared" si="21"/>
        <v>85.8</v>
      </c>
      <c r="M53" s="107">
        <f t="shared" si="21"/>
        <v>0</v>
      </c>
      <c r="N53" s="107">
        <f t="shared" si="21"/>
        <v>0</v>
      </c>
      <c r="O53" s="107">
        <f t="shared" si="21"/>
        <v>0</v>
      </c>
      <c r="P53" s="107">
        <f t="shared" si="21"/>
        <v>0</v>
      </c>
      <c r="Q53" s="107">
        <f t="shared" si="21"/>
        <v>0</v>
      </c>
      <c r="R53" s="107">
        <f t="shared" si="21"/>
        <v>0</v>
      </c>
      <c r="S53" s="107">
        <f t="shared" si="21"/>
        <v>0</v>
      </c>
      <c r="T53" s="106">
        <f t="shared" si="21"/>
        <v>312</v>
      </c>
      <c r="U53" s="106">
        <f t="shared" si="21"/>
        <v>0</v>
      </c>
      <c r="V53" s="106">
        <f t="shared" si="21"/>
        <v>0</v>
      </c>
      <c r="W53" s="106">
        <f t="shared" si="21"/>
        <v>0</v>
      </c>
      <c r="X53" s="106">
        <f t="shared" si="21"/>
        <v>0</v>
      </c>
      <c r="Y53" s="106">
        <f t="shared" si="21"/>
        <v>0</v>
      </c>
      <c r="Z53" s="106">
        <f t="shared" si="21"/>
        <v>0</v>
      </c>
      <c r="AA53" s="58"/>
      <c r="AB53" s="60"/>
      <c r="AC53" s="61"/>
      <c r="AD53" s="61"/>
      <c r="AE53" s="62"/>
      <c r="AF53" s="8"/>
      <c r="AG53" s="8"/>
      <c r="AH53" s="8"/>
      <c r="AI53" s="8"/>
      <c r="AJ53" s="8"/>
    </row>
    <row r="54" spans="1:36" ht="20.25" customHeight="1" thickBot="1" x14ac:dyDescent="0.35">
      <c r="A54" s="287" t="s">
        <v>62</v>
      </c>
      <c r="B54" s="288"/>
      <c r="C54" s="288"/>
      <c r="D54" s="288"/>
      <c r="E54" s="303"/>
      <c r="F54" s="66">
        <v>1</v>
      </c>
      <c r="G54" s="67"/>
      <c r="H54" s="67"/>
      <c r="I54" s="68">
        <v>0.2</v>
      </c>
      <c r="J54" s="68"/>
      <c r="K54" s="68"/>
      <c r="L54" s="68">
        <v>2.2000000000000002</v>
      </c>
      <c r="M54" s="68"/>
      <c r="N54" s="68"/>
      <c r="O54" s="68"/>
      <c r="P54" s="68"/>
      <c r="Q54" s="68"/>
      <c r="R54" s="68"/>
      <c r="S54" s="68"/>
      <c r="T54" s="67">
        <v>8</v>
      </c>
      <c r="U54" s="67"/>
      <c r="V54" s="67"/>
      <c r="W54" s="67"/>
      <c r="X54" s="67"/>
      <c r="Y54" s="67"/>
      <c r="Z54" s="67"/>
      <c r="AA54" s="58"/>
      <c r="AB54" s="60"/>
      <c r="AC54" s="61"/>
      <c r="AD54" s="61"/>
      <c r="AE54" s="62"/>
      <c r="AF54" s="8"/>
      <c r="AG54" s="8"/>
      <c r="AH54" s="8"/>
      <c r="AI54" s="8"/>
      <c r="AJ54" s="8"/>
    </row>
    <row r="55" spans="1:36" ht="15.75" customHeight="1" thickBot="1" x14ac:dyDescent="0.35">
      <c r="A55" s="289" t="s">
        <v>63</v>
      </c>
      <c r="B55" s="290"/>
      <c r="C55" s="291"/>
      <c r="D55" s="292" t="s">
        <v>68</v>
      </c>
      <c r="E55" s="293"/>
      <c r="F55" s="81"/>
      <c r="G55" s="82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2"/>
      <c r="U55" s="82"/>
      <c r="V55" s="82"/>
      <c r="W55" s="82"/>
      <c r="X55" s="82"/>
      <c r="Y55" s="82"/>
      <c r="Z55" s="82"/>
      <c r="AA55" s="83"/>
      <c r="AB55" s="85"/>
      <c r="AC55" s="86"/>
      <c r="AD55" s="61"/>
      <c r="AE55" s="62"/>
      <c r="AF55" s="8"/>
      <c r="AG55" s="8"/>
      <c r="AH55" s="8"/>
      <c r="AI55" s="8"/>
      <c r="AJ55" s="8"/>
    </row>
    <row r="56" spans="1:36" ht="32.25" customHeight="1" thickBot="1" x14ac:dyDescent="0.35">
      <c r="A56" s="294" t="s">
        <v>74</v>
      </c>
      <c r="B56" s="295"/>
      <c r="C56" s="296"/>
      <c r="D56" s="294">
        <v>38</v>
      </c>
      <c r="E56" s="295"/>
      <c r="F56" s="108">
        <f>ROUND(F54*$D$56,3)</f>
        <v>38</v>
      </c>
      <c r="G56" s="108">
        <f t="shared" ref="G56:Z56" si="22">ROUND(G54*$D$56,3)</f>
        <v>0</v>
      </c>
      <c r="H56" s="108">
        <f t="shared" si="22"/>
        <v>0</v>
      </c>
      <c r="I56" s="109">
        <f t="shared" si="22"/>
        <v>7.6</v>
      </c>
      <c r="J56" s="109">
        <f t="shared" si="22"/>
        <v>0</v>
      </c>
      <c r="K56" s="109">
        <f t="shared" si="22"/>
        <v>0</v>
      </c>
      <c r="L56" s="109">
        <f t="shared" si="22"/>
        <v>83.6</v>
      </c>
      <c r="M56" s="109">
        <f>ROUND(M54*$D$56,3)</f>
        <v>0</v>
      </c>
      <c r="N56" s="109">
        <f t="shared" si="22"/>
        <v>0</v>
      </c>
      <c r="O56" s="109">
        <f t="shared" si="22"/>
        <v>0</v>
      </c>
      <c r="P56" s="109">
        <f t="shared" si="22"/>
        <v>0</v>
      </c>
      <c r="Q56" s="109">
        <f t="shared" si="22"/>
        <v>0</v>
      </c>
      <c r="R56" s="109">
        <f t="shared" si="22"/>
        <v>0</v>
      </c>
      <c r="S56" s="109">
        <f t="shared" si="22"/>
        <v>0</v>
      </c>
      <c r="T56" s="108">
        <f t="shared" si="22"/>
        <v>304</v>
      </c>
      <c r="U56" s="108">
        <f t="shared" si="22"/>
        <v>0</v>
      </c>
      <c r="V56" s="108">
        <f t="shared" si="22"/>
        <v>0</v>
      </c>
      <c r="W56" s="108">
        <f t="shared" si="22"/>
        <v>0</v>
      </c>
      <c r="X56" s="108">
        <f t="shared" si="22"/>
        <v>0</v>
      </c>
      <c r="Y56" s="108">
        <f t="shared" si="22"/>
        <v>0</v>
      </c>
      <c r="Z56" s="108">
        <f t="shared" si="22"/>
        <v>0</v>
      </c>
      <c r="AA56" s="91"/>
      <c r="AB56" s="92"/>
      <c r="AC56" s="93"/>
      <c r="AD56" s="61"/>
      <c r="AE56" s="62"/>
      <c r="AF56" s="8"/>
      <c r="AG56" s="8"/>
      <c r="AH56" s="8"/>
      <c r="AI56" s="8"/>
      <c r="AJ56" s="8"/>
    </row>
    <row r="57" spans="1:36" ht="20.25" customHeight="1" thickBot="1" x14ac:dyDescent="0.35">
      <c r="A57" s="287" t="s">
        <v>62</v>
      </c>
      <c r="B57" s="288"/>
      <c r="C57" s="288"/>
      <c r="D57" s="288"/>
      <c r="E57" s="288"/>
      <c r="F57" s="66"/>
      <c r="G57" s="67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7"/>
      <c r="U57" s="110"/>
      <c r="V57" s="74"/>
      <c r="W57" s="74"/>
      <c r="X57" s="74"/>
      <c r="Y57" s="74"/>
      <c r="Z57" s="74"/>
      <c r="AA57" s="58"/>
      <c r="AB57" s="60"/>
      <c r="AC57" s="61"/>
      <c r="AD57" s="61"/>
      <c r="AE57" s="62"/>
      <c r="AF57" s="8"/>
      <c r="AG57" s="8"/>
      <c r="AH57" s="8"/>
      <c r="AI57" s="8"/>
      <c r="AJ57" s="8"/>
    </row>
    <row r="58" spans="1:36" ht="22.5" customHeight="1" thickBot="1" x14ac:dyDescent="0.35">
      <c r="A58" s="297"/>
      <c r="B58" s="298"/>
      <c r="C58" s="299"/>
      <c r="D58" s="300"/>
      <c r="E58" s="300"/>
      <c r="F58" s="108">
        <f>ROUND(F57*$D$58,3)</f>
        <v>0</v>
      </c>
      <c r="G58" s="108">
        <f t="shared" ref="G58:Z58" si="23">ROUND(G57*$D$58,3)</f>
        <v>0</v>
      </c>
      <c r="H58" s="108">
        <f t="shared" si="23"/>
        <v>0</v>
      </c>
      <c r="I58" s="109">
        <f t="shared" si="23"/>
        <v>0</v>
      </c>
      <c r="J58" s="109">
        <f t="shared" si="23"/>
        <v>0</v>
      </c>
      <c r="K58" s="109">
        <f t="shared" si="23"/>
        <v>0</v>
      </c>
      <c r="L58" s="109">
        <f t="shared" si="23"/>
        <v>0</v>
      </c>
      <c r="M58" s="109">
        <f t="shared" si="23"/>
        <v>0</v>
      </c>
      <c r="N58" s="109">
        <f t="shared" si="23"/>
        <v>0</v>
      </c>
      <c r="O58" s="109">
        <f t="shared" si="23"/>
        <v>0</v>
      </c>
      <c r="P58" s="109">
        <f t="shared" si="23"/>
        <v>0</v>
      </c>
      <c r="Q58" s="109">
        <f t="shared" si="23"/>
        <v>0</v>
      </c>
      <c r="R58" s="109">
        <f t="shared" si="23"/>
        <v>0</v>
      </c>
      <c r="S58" s="109">
        <f t="shared" si="23"/>
        <v>0</v>
      </c>
      <c r="T58" s="108">
        <f t="shared" si="23"/>
        <v>0</v>
      </c>
      <c r="U58" s="108"/>
      <c r="V58" s="108">
        <f t="shared" si="23"/>
        <v>0</v>
      </c>
      <c r="W58" s="108">
        <f t="shared" si="23"/>
        <v>0</v>
      </c>
      <c r="X58" s="108">
        <f t="shared" si="23"/>
        <v>0</v>
      </c>
      <c r="Y58" s="108"/>
      <c r="Z58" s="108">
        <f t="shared" si="23"/>
        <v>0</v>
      </c>
      <c r="AA58" s="58"/>
      <c r="AB58" s="60"/>
      <c r="AC58" s="61"/>
      <c r="AD58" s="61"/>
      <c r="AE58" s="62"/>
      <c r="AF58" s="8"/>
      <c r="AG58" s="8"/>
      <c r="AH58" s="8"/>
      <c r="AI58" s="8"/>
      <c r="AJ58" s="8"/>
    </row>
    <row r="59" spans="1:36" ht="25.5" customHeight="1" thickBot="1" x14ac:dyDescent="0.35">
      <c r="A59" s="301" t="s">
        <v>69</v>
      </c>
      <c r="B59" s="302"/>
      <c r="C59" s="302"/>
      <c r="D59" s="302"/>
      <c r="E59" s="302"/>
      <c r="F59" s="106">
        <f>F56+F58</f>
        <v>38</v>
      </c>
      <c r="G59" s="106">
        <f t="shared" ref="G59:Z59" si="24">G56+G58</f>
        <v>0</v>
      </c>
      <c r="H59" s="106">
        <f t="shared" si="24"/>
        <v>0</v>
      </c>
      <c r="I59" s="111">
        <f t="shared" si="24"/>
        <v>7.6</v>
      </c>
      <c r="J59" s="111">
        <f t="shared" si="24"/>
        <v>0</v>
      </c>
      <c r="K59" s="111">
        <f t="shared" si="24"/>
        <v>0</v>
      </c>
      <c r="L59" s="111">
        <f t="shared" si="24"/>
        <v>83.6</v>
      </c>
      <c r="M59" s="111">
        <f t="shared" si="24"/>
        <v>0</v>
      </c>
      <c r="N59" s="111">
        <f t="shared" si="24"/>
        <v>0</v>
      </c>
      <c r="O59" s="111">
        <f t="shared" si="24"/>
        <v>0</v>
      </c>
      <c r="P59" s="111">
        <f t="shared" si="24"/>
        <v>0</v>
      </c>
      <c r="Q59" s="111">
        <f t="shared" si="24"/>
        <v>0</v>
      </c>
      <c r="R59" s="111">
        <f t="shared" si="24"/>
        <v>0</v>
      </c>
      <c r="S59" s="111">
        <f t="shared" si="24"/>
        <v>0</v>
      </c>
      <c r="T59" s="106">
        <f t="shared" si="24"/>
        <v>304</v>
      </c>
      <c r="U59" s="106">
        <f t="shared" si="24"/>
        <v>0</v>
      </c>
      <c r="V59" s="106">
        <f t="shared" si="24"/>
        <v>0</v>
      </c>
      <c r="W59" s="106">
        <f t="shared" si="24"/>
        <v>0</v>
      </c>
      <c r="X59" s="106">
        <f t="shared" si="24"/>
        <v>0</v>
      </c>
      <c r="Y59" s="106">
        <f t="shared" si="24"/>
        <v>0</v>
      </c>
      <c r="Z59" s="106">
        <f t="shared" si="24"/>
        <v>0</v>
      </c>
      <c r="AA59" s="58"/>
      <c r="AB59" s="58"/>
      <c r="AC59" s="61"/>
      <c r="AD59" s="61"/>
      <c r="AE59" s="62"/>
      <c r="AF59" s="8"/>
      <c r="AG59" s="8"/>
      <c r="AH59" s="8"/>
      <c r="AI59" s="8"/>
      <c r="AJ59" s="8"/>
    </row>
    <row r="60" spans="1:36" ht="28.5" customHeight="1" thickBot="1" x14ac:dyDescent="0.35">
      <c r="A60" s="308" t="s">
        <v>70</v>
      </c>
      <c r="B60" s="309"/>
      <c r="C60" s="309"/>
      <c r="D60" s="309"/>
      <c r="E60" s="309"/>
      <c r="F60" s="112">
        <f>F59+F53</f>
        <v>77</v>
      </c>
      <c r="G60" s="112">
        <f t="shared" ref="G60:Z60" si="25">G59+G53</f>
        <v>0</v>
      </c>
      <c r="H60" s="112">
        <f t="shared" si="25"/>
        <v>0</v>
      </c>
      <c r="I60" s="113">
        <f t="shared" si="25"/>
        <v>15.399999999999999</v>
      </c>
      <c r="J60" s="113">
        <f t="shared" si="25"/>
        <v>0</v>
      </c>
      <c r="K60" s="113">
        <f t="shared" si="25"/>
        <v>0</v>
      </c>
      <c r="L60" s="113">
        <f t="shared" si="25"/>
        <v>169.39999999999998</v>
      </c>
      <c r="M60" s="113">
        <f t="shared" si="25"/>
        <v>0</v>
      </c>
      <c r="N60" s="113">
        <f t="shared" si="25"/>
        <v>0</v>
      </c>
      <c r="O60" s="113">
        <f t="shared" si="25"/>
        <v>0</v>
      </c>
      <c r="P60" s="113">
        <f t="shared" si="25"/>
        <v>0</v>
      </c>
      <c r="Q60" s="113">
        <f t="shared" si="25"/>
        <v>0</v>
      </c>
      <c r="R60" s="113">
        <f t="shared" si="25"/>
        <v>0</v>
      </c>
      <c r="S60" s="113">
        <f t="shared" si="25"/>
        <v>0</v>
      </c>
      <c r="T60" s="112">
        <f t="shared" si="25"/>
        <v>616</v>
      </c>
      <c r="U60" s="112">
        <f t="shared" si="25"/>
        <v>0</v>
      </c>
      <c r="V60" s="112">
        <f t="shared" si="25"/>
        <v>0</v>
      </c>
      <c r="W60" s="112">
        <f t="shared" si="25"/>
        <v>0</v>
      </c>
      <c r="X60" s="112">
        <f t="shared" si="25"/>
        <v>0</v>
      </c>
      <c r="Y60" s="112">
        <f t="shared" si="25"/>
        <v>0</v>
      </c>
      <c r="Z60" s="112">
        <f t="shared" si="25"/>
        <v>0</v>
      </c>
      <c r="AA60" s="86"/>
      <c r="AB60" s="86"/>
      <c r="AC60" s="86"/>
      <c r="AD60" s="86"/>
      <c r="AE60" s="87"/>
      <c r="AF60" s="8"/>
      <c r="AG60" s="8"/>
      <c r="AH60" s="8"/>
      <c r="AI60" s="8"/>
      <c r="AJ60" s="8"/>
    </row>
    <row r="61" spans="1:36" ht="15" customHeight="1" x14ac:dyDescent="0.3">
      <c r="A61" s="310" t="s">
        <v>75</v>
      </c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8"/>
      <c r="AG61" s="8"/>
      <c r="AH61" s="8"/>
      <c r="AI61" s="8"/>
      <c r="AJ61" s="8"/>
    </row>
    <row r="62" spans="1:36" ht="15" customHeight="1" thickBot="1" x14ac:dyDescent="0.35">
      <c r="A62" s="313"/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5"/>
    </row>
    <row r="63" spans="1:36" ht="30" customHeight="1" thickBot="1" x14ac:dyDescent="0.35">
      <c r="A63" s="251" t="s">
        <v>62</v>
      </c>
      <c r="B63" s="252"/>
      <c r="C63" s="252"/>
      <c r="D63" s="252"/>
      <c r="E63" s="252"/>
      <c r="F63" s="114">
        <v>1</v>
      </c>
      <c r="G63" s="115"/>
      <c r="H63" s="115"/>
      <c r="I63" s="116">
        <v>8.1000000000000003E-2</v>
      </c>
      <c r="J63" s="116"/>
      <c r="K63" s="116"/>
      <c r="L63" s="116"/>
      <c r="M63" s="116"/>
      <c r="N63" s="116"/>
      <c r="O63" s="116"/>
      <c r="P63" s="116">
        <v>5.1999999999999998E-2</v>
      </c>
      <c r="Q63" s="116"/>
      <c r="R63" s="116"/>
      <c r="S63" s="116"/>
      <c r="T63" s="116"/>
      <c r="U63" s="116"/>
      <c r="V63" s="116"/>
      <c r="W63" s="116"/>
      <c r="X63" s="116"/>
      <c r="Y63" s="116"/>
      <c r="Z63" s="116">
        <v>20</v>
      </c>
      <c r="AA63" s="117"/>
      <c r="AB63" s="118"/>
      <c r="AC63" s="119"/>
      <c r="AD63" s="119"/>
      <c r="AE63" s="120"/>
    </row>
    <row r="64" spans="1:36" ht="15" customHeight="1" thickBot="1" x14ac:dyDescent="0.35">
      <c r="A64" s="243" t="s">
        <v>63</v>
      </c>
      <c r="B64" s="244"/>
      <c r="C64" s="245"/>
      <c r="D64" s="246" t="s">
        <v>64</v>
      </c>
      <c r="E64" s="307"/>
      <c r="F64" s="121"/>
      <c r="G64" s="122"/>
      <c r="H64" s="122"/>
      <c r="I64" s="123"/>
      <c r="J64" s="123"/>
      <c r="K64" s="123"/>
      <c r="L64" s="123"/>
      <c r="M64" s="123"/>
      <c r="N64" s="123"/>
      <c r="O64" s="123"/>
      <c r="P64" s="123"/>
      <c r="Q64" s="123"/>
      <c r="R64" s="124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5"/>
      <c r="AD64" s="125"/>
      <c r="AE64" s="126"/>
    </row>
    <row r="65" spans="1:31" ht="32.25" customHeight="1" thickBot="1" x14ac:dyDescent="0.35">
      <c r="A65" s="294" t="s">
        <v>76</v>
      </c>
      <c r="B65" s="295"/>
      <c r="C65" s="296"/>
      <c r="D65" s="248"/>
      <c r="E65" s="249"/>
      <c r="F65" s="127">
        <f>ROUND(F63*$D$65,3)</f>
        <v>0</v>
      </c>
      <c r="G65" s="127">
        <f t="shared" ref="G65:Z65" si="26">ROUND(G63*$D$65,3)</f>
        <v>0</v>
      </c>
      <c r="H65" s="127"/>
      <c r="I65" s="128">
        <f t="shared" si="26"/>
        <v>0</v>
      </c>
      <c r="J65" s="128">
        <f t="shared" si="26"/>
        <v>0</v>
      </c>
      <c r="K65" s="128">
        <f t="shared" si="26"/>
        <v>0</v>
      </c>
      <c r="L65" s="128">
        <f t="shared" si="26"/>
        <v>0</v>
      </c>
      <c r="M65" s="128">
        <f t="shared" si="26"/>
        <v>0</v>
      </c>
      <c r="N65" s="128">
        <f>ROUND(N63*110*$D$65,3)</f>
        <v>0</v>
      </c>
      <c r="O65" s="128">
        <f>ROUND(O63*90*$D$65,3)</f>
        <v>0</v>
      </c>
      <c r="P65" s="128">
        <f>ROUND(P63*64*$D$65,3)</f>
        <v>0</v>
      </c>
      <c r="Q65" s="128">
        <f>ROUND(Q63*64*$D$65,3)</f>
        <v>0</v>
      </c>
      <c r="R65" s="128">
        <f>ROUND(R63*49*$D$65,3)</f>
        <v>0</v>
      </c>
      <c r="S65" s="128">
        <f>ROUND(S63*64*$D$65,3)</f>
        <v>0</v>
      </c>
      <c r="T65" s="127">
        <f t="shared" si="26"/>
        <v>0</v>
      </c>
      <c r="U65" s="127">
        <f t="shared" si="26"/>
        <v>0</v>
      </c>
      <c r="V65" s="127">
        <f t="shared" si="26"/>
        <v>0</v>
      </c>
      <c r="W65" s="127">
        <f t="shared" si="26"/>
        <v>0</v>
      </c>
      <c r="X65" s="127">
        <f t="shared" si="26"/>
        <v>0</v>
      </c>
      <c r="Y65" s="127"/>
      <c r="Z65" s="127">
        <f t="shared" si="26"/>
        <v>0</v>
      </c>
      <c r="AA65" s="91"/>
      <c r="AB65" s="92"/>
      <c r="AC65" s="93"/>
      <c r="AD65" s="93"/>
      <c r="AE65" s="94" t="s">
        <v>65</v>
      </c>
    </row>
    <row r="66" spans="1:31" ht="25.5" customHeight="1" thickBot="1" x14ac:dyDescent="0.35">
      <c r="A66" s="251" t="s">
        <v>62</v>
      </c>
      <c r="B66" s="252"/>
      <c r="C66" s="252"/>
      <c r="D66" s="252"/>
      <c r="E66" s="252"/>
      <c r="F66" s="114">
        <v>1</v>
      </c>
      <c r="G66" s="115"/>
      <c r="H66" s="115"/>
      <c r="I66" s="116">
        <v>8.1000000000000003E-2</v>
      </c>
      <c r="J66" s="116"/>
      <c r="K66" s="116"/>
      <c r="L66" s="116"/>
      <c r="M66" s="116"/>
      <c r="N66" s="116"/>
      <c r="O66" s="116"/>
      <c r="P66" s="116">
        <v>5.1999999999999998E-2</v>
      </c>
      <c r="Q66" s="116"/>
      <c r="R66" s="116">
        <v>0</v>
      </c>
      <c r="S66" s="116"/>
      <c r="T66" s="115"/>
      <c r="U66" s="115"/>
      <c r="V66" s="115"/>
      <c r="W66" s="115"/>
      <c r="X66" s="115"/>
      <c r="Y66" s="115"/>
      <c r="Z66" s="115"/>
      <c r="AA66" s="117"/>
      <c r="AB66" s="118"/>
      <c r="AC66" s="119"/>
      <c r="AD66" s="119"/>
      <c r="AE66" s="120"/>
    </row>
    <row r="67" spans="1:31" ht="22.5" customHeight="1" thickBot="1" x14ac:dyDescent="0.35">
      <c r="A67" s="304"/>
      <c r="B67" s="305"/>
      <c r="C67" s="306"/>
      <c r="D67" s="249"/>
      <c r="E67" s="249"/>
      <c r="F67" s="127">
        <f>ROUND(F66*$D$67,3)</f>
        <v>0</v>
      </c>
      <c r="G67" s="127">
        <f t="shared" ref="G67:Z67" si="27">ROUND(G66*$D$67,3)</f>
        <v>0</v>
      </c>
      <c r="H67" s="127"/>
      <c r="I67" s="128">
        <f t="shared" si="27"/>
        <v>0</v>
      </c>
      <c r="J67" s="128">
        <f>ROUND(J66*$D$67,3)</f>
        <v>0</v>
      </c>
      <c r="K67" s="127">
        <f t="shared" si="27"/>
        <v>0</v>
      </c>
      <c r="L67" s="127">
        <f t="shared" si="27"/>
        <v>0</v>
      </c>
      <c r="M67" s="128">
        <f>ROUND(M66*90*$D$67,3)</f>
        <v>0</v>
      </c>
      <c r="N67" s="127">
        <f t="shared" si="27"/>
        <v>0</v>
      </c>
      <c r="O67" s="128">
        <f>ROUND(O66*64*$D$67,3)</f>
        <v>0</v>
      </c>
      <c r="P67" s="128">
        <f>ROUND(P66*90*$D$67,3)</f>
        <v>0</v>
      </c>
      <c r="Q67" s="128">
        <f>ROUND(Q66*64*$D$67,3)</f>
        <v>0</v>
      </c>
      <c r="R67" s="129">
        <f>ROUND(R66*90*$D$67,3)</f>
        <v>0</v>
      </c>
      <c r="S67" s="127">
        <f t="shared" si="27"/>
        <v>0</v>
      </c>
      <c r="T67" s="127">
        <f t="shared" si="27"/>
        <v>0</v>
      </c>
      <c r="U67" s="127">
        <f t="shared" si="27"/>
        <v>0</v>
      </c>
      <c r="V67" s="127">
        <f t="shared" si="27"/>
        <v>0</v>
      </c>
      <c r="W67" s="127">
        <f t="shared" si="27"/>
        <v>0</v>
      </c>
      <c r="X67" s="127">
        <f t="shared" si="27"/>
        <v>0</v>
      </c>
      <c r="Y67" s="127"/>
      <c r="Z67" s="127">
        <f t="shared" si="27"/>
        <v>0</v>
      </c>
      <c r="AA67" s="58"/>
      <c r="AB67" s="60"/>
      <c r="AC67" s="61"/>
      <c r="AD67" s="61"/>
      <c r="AE67" s="62"/>
    </row>
    <row r="68" spans="1:31" ht="24.75" customHeight="1" thickBot="1" x14ac:dyDescent="0.35">
      <c r="A68" s="274" t="s">
        <v>67</v>
      </c>
      <c r="B68" s="275"/>
      <c r="C68" s="275"/>
      <c r="D68" s="275"/>
      <c r="E68" s="275"/>
      <c r="F68" s="130">
        <f>F65+F67</f>
        <v>0</v>
      </c>
      <c r="G68" s="131">
        <f t="shared" ref="G68:Z68" si="28">G65+G67</f>
        <v>0</v>
      </c>
      <c r="H68" s="131">
        <f t="shared" si="28"/>
        <v>0</v>
      </c>
      <c r="I68" s="131">
        <f t="shared" si="28"/>
        <v>0</v>
      </c>
      <c r="J68" s="131">
        <f t="shared" si="28"/>
        <v>0</v>
      </c>
      <c r="K68" s="131">
        <f t="shared" si="28"/>
        <v>0</v>
      </c>
      <c r="L68" s="131">
        <f t="shared" si="28"/>
        <v>0</v>
      </c>
      <c r="M68" s="131">
        <f t="shared" si="28"/>
        <v>0</v>
      </c>
      <c r="N68" s="131">
        <f t="shared" si="28"/>
        <v>0</v>
      </c>
      <c r="O68" s="131">
        <f t="shared" si="28"/>
        <v>0</v>
      </c>
      <c r="P68" s="131">
        <f t="shared" si="28"/>
        <v>0</v>
      </c>
      <c r="Q68" s="131">
        <f t="shared" si="28"/>
        <v>0</v>
      </c>
      <c r="R68" s="131">
        <f t="shared" si="28"/>
        <v>0</v>
      </c>
      <c r="S68" s="131">
        <f t="shared" si="28"/>
        <v>0</v>
      </c>
      <c r="T68" s="130">
        <f t="shared" si="28"/>
        <v>0</v>
      </c>
      <c r="U68" s="130">
        <f t="shared" si="28"/>
        <v>0</v>
      </c>
      <c r="V68" s="130">
        <f t="shared" si="28"/>
        <v>0</v>
      </c>
      <c r="W68" s="130">
        <f t="shared" si="28"/>
        <v>0</v>
      </c>
      <c r="X68" s="130">
        <f t="shared" si="28"/>
        <v>0</v>
      </c>
      <c r="Y68" s="130">
        <f t="shared" si="28"/>
        <v>0</v>
      </c>
      <c r="Z68" s="130">
        <f t="shared" si="28"/>
        <v>0</v>
      </c>
      <c r="AA68" s="83">
        <v>12.5</v>
      </c>
      <c r="AB68" s="85">
        <v>7</v>
      </c>
      <c r="AC68" s="86">
        <v>64</v>
      </c>
      <c r="AD68" s="86"/>
      <c r="AE68" s="87"/>
    </row>
    <row r="69" spans="1:31" ht="29.25" customHeight="1" thickBot="1" x14ac:dyDescent="0.35">
      <c r="A69" s="243" t="s">
        <v>62</v>
      </c>
      <c r="B69" s="244"/>
      <c r="C69" s="244"/>
      <c r="D69" s="244"/>
      <c r="E69" s="244"/>
      <c r="F69" s="132">
        <v>1</v>
      </c>
      <c r="G69" s="132"/>
      <c r="H69" s="132"/>
      <c r="I69" s="116">
        <v>8.1000000000000003E-2</v>
      </c>
      <c r="J69" s="133"/>
      <c r="K69" s="133"/>
      <c r="L69" s="133"/>
      <c r="M69" s="133"/>
      <c r="N69" s="133"/>
      <c r="O69" s="133"/>
      <c r="P69" s="133">
        <v>5.1999999999999998E-2</v>
      </c>
      <c r="Q69" s="133"/>
      <c r="R69" s="133"/>
      <c r="S69" s="133"/>
      <c r="T69" s="134"/>
      <c r="U69" s="134"/>
      <c r="V69" s="134"/>
      <c r="W69" s="134"/>
      <c r="X69" s="134"/>
      <c r="Y69" s="134"/>
      <c r="Z69" s="134">
        <v>22</v>
      </c>
      <c r="AA69" s="135"/>
      <c r="AB69" s="136"/>
      <c r="AC69" s="137"/>
      <c r="AD69" s="137"/>
      <c r="AE69" s="138"/>
    </row>
    <row r="70" spans="1:31" ht="34.5" customHeight="1" thickBot="1" x14ac:dyDescent="0.35">
      <c r="A70" s="243" t="s">
        <v>63</v>
      </c>
      <c r="B70" s="244"/>
      <c r="C70" s="245"/>
      <c r="D70" s="246" t="s">
        <v>68</v>
      </c>
      <c r="E70" s="307"/>
      <c r="F70" s="121"/>
      <c r="G70" s="139"/>
      <c r="H70" s="139"/>
      <c r="I70" s="140"/>
      <c r="J70" s="140"/>
      <c r="K70" s="140"/>
      <c r="L70" s="140"/>
      <c r="M70" s="140"/>
      <c r="N70" s="140"/>
      <c r="O70" s="140"/>
      <c r="P70" s="140"/>
      <c r="Q70" s="140"/>
      <c r="R70" s="124"/>
      <c r="S70" s="140"/>
      <c r="T70" s="139"/>
      <c r="U70" s="139"/>
      <c r="V70" s="139"/>
      <c r="W70" s="122"/>
      <c r="X70" s="122"/>
      <c r="Y70" s="122"/>
      <c r="Z70" s="122"/>
      <c r="AA70" s="123"/>
      <c r="AB70" s="123"/>
      <c r="AC70" s="125"/>
      <c r="AD70" s="125"/>
      <c r="AE70" s="126"/>
    </row>
    <row r="71" spans="1:31" ht="34.5" customHeight="1" thickBot="1" x14ac:dyDescent="0.35">
      <c r="A71" s="304" t="s">
        <v>77</v>
      </c>
      <c r="B71" s="305"/>
      <c r="C71" s="306"/>
      <c r="D71" s="248"/>
      <c r="E71" s="249"/>
      <c r="F71" s="127">
        <f>ROUND(F69*$D$71,3)</f>
        <v>0</v>
      </c>
      <c r="G71" s="127">
        <f t="shared" ref="G71:Z71" si="29">ROUND(G69*$D$71,3)</f>
        <v>0</v>
      </c>
      <c r="H71" s="127"/>
      <c r="I71" s="128">
        <f t="shared" si="29"/>
        <v>0</v>
      </c>
      <c r="J71" s="128">
        <f t="shared" si="29"/>
        <v>0</v>
      </c>
      <c r="K71" s="128">
        <f t="shared" si="29"/>
        <v>0</v>
      </c>
      <c r="L71" s="128">
        <f t="shared" si="29"/>
        <v>0</v>
      </c>
      <c r="M71" s="128">
        <f t="shared" si="29"/>
        <v>0</v>
      </c>
      <c r="N71" s="128">
        <f>ROUND(N69*90*$D$71,3)</f>
        <v>0</v>
      </c>
      <c r="O71" s="128">
        <f>ROUND(O69*90*$D$71,3)</f>
        <v>0</v>
      </c>
      <c r="P71" s="128">
        <f>ROUND(P69*90*$D$71,3)</f>
        <v>0</v>
      </c>
      <c r="Q71" s="128">
        <f>ROUND(Q69*64*$D$71,3)</f>
        <v>0</v>
      </c>
      <c r="R71" s="128">
        <f>ROUND(R69*96*$D$71,3)</f>
        <v>0</v>
      </c>
      <c r="S71" s="128">
        <f>ROUND(S69*96*$D$71,3)</f>
        <v>0</v>
      </c>
      <c r="T71" s="127">
        <f t="shared" si="29"/>
        <v>0</v>
      </c>
      <c r="U71" s="127">
        <f t="shared" si="29"/>
        <v>0</v>
      </c>
      <c r="V71" s="127">
        <f t="shared" si="29"/>
        <v>0</v>
      </c>
      <c r="W71" s="127">
        <f t="shared" si="29"/>
        <v>0</v>
      </c>
      <c r="X71" s="127">
        <f t="shared" si="29"/>
        <v>0</v>
      </c>
      <c r="Y71" s="127"/>
      <c r="Z71" s="127">
        <f t="shared" si="29"/>
        <v>0</v>
      </c>
      <c r="AA71" s="91"/>
      <c r="AB71" s="92"/>
      <c r="AC71" s="93"/>
      <c r="AD71" s="93"/>
      <c r="AE71" s="94"/>
    </row>
    <row r="72" spans="1:31" ht="29.25" customHeight="1" thickBot="1" x14ac:dyDescent="0.35">
      <c r="A72" s="243" t="s">
        <v>62</v>
      </c>
      <c r="B72" s="244"/>
      <c r="C72" s="244"/>
      <c r="D72" s="244"/>
      <c r="E72" s="244"/>
      <c r="F72" s="132">
        <v>1</v>
      </c>
      <c r="G72" s="132"/>
      <c r="H72" s="132"/>
      <c r="I72" s="116">
        <v>8.1000000000000003E-2</v>
      </c>
      <c r="J72" s="133"/>
      <c r="K72" s="133"/>
      <c r="L72" s="133"/>
      <c r="M72" s="133"/>
      <c r="N72" s="133"/>
      <c r="O72" s="133"/>
      <c r="P72" s="133">
        <v>5.1999999999999998E-2</v>
      </c>
      <c r="Q72" s="133"/>
      <c r="R72" s="133"/>
      <c r="S72" s="133"/>
      <c r="T72" s="134"/>
      <c r="U72" s="134"/>
      <c r="V72" s="134"/>
      <c r="W72" s="134"/>
      <c r="X72" s="134"/>
      <c r="Y72" s="134"/>
      <c r="Z72" s="134"/>
      <c r="AA72" s="135"/>
      <c r="AB72" s="136"/>
      <c r="AC72" s="137"/>
      <c r="AD72" s="137"/>
      <c r="AE72" s="138"/>
    </row>
    <row r="73" spans="1:31" ht="30" customHeight="1" thickBot="1" x14ac:dyDescent="0.35">
      <c r="A73" s="294"/>
      <c r="B73" s="295"/>
      <c r="C73" s="296"/>
      <c r="D73" s="248"/>
      <c r="E73" s="249"/>
      <c r="F73" s="127">
        <f>ROUND(F72*$D$73,3)</f>
        <v>0</v>
      </c>
      <c r="G73" s="127">
        <f t="shared" ref="G73:Z73" si="30">ROUND(G72*$D$73,3)</f>
        <v>0</v>
      </c>
      <c r="H73" s="127"/>
      <c r="I73" s="128">
        <f t="shared" si="30"/>
        <v>0</v>
      </c>
      <c r="J73" s="128">
        <f t="shared" si="30"/>
        <v>0</v>
      </c>
      <c r="K73" s="128">
        <f t="shared" si="30"/>
        <v>0</v>
      </c>
      <c r="L73" s="128">
        <f t="shared" si="30"/>
        <v>0</v>
      </c>
      <c r="M73" s="128">
        <f>ROUND(M72*$D$73,3)*90</f>
        <v>0</v>
      </c>
      <c r="N73" s="128">
        <f t="shared" si="30"/>
        <v>0</v>
      </c>
      <c r="O73" s="128">
        <f>ROUND(O72*90*$D$73,3)</f>
        <v>0</v>
      </c>
      <c r="P73" s="128">
        <f>ROUND(P72*$D$73,3)*96</f>
        <v>0</v>
      </c>
      <c r="Q73" s="128">
        <f>ROUND(Q72*$D$73,3)*80</f>
        <v>0</v>
      </c>
      <c r="R73" s="128">
        <f>ROUND(R72*$D$73,3)*96</f>
        <v>0</v>
      </c>
      <c r="S73" s="128">
        <f>ROUND(S72*$D$73,3)*64</f>
        <v>0</v>
      </c>
      <c r="T73" s="127">
        <f t="shared" si="30"/>
        <v>0</v>
      </c>
      <c r="U73" s="127">
        <f t="shared" si="30"/>
        <v>0</v>
      </c>
      <c r="V73" s="127">
        <f t="shared" si="30"/>
        <v>0</v>
      </c>
      <c r="W73" s="127">
        <f t="shared" si="30"/>
        <v>0</v>
      </c>
      <c r="X73" s="127">
        <f t="shared" si="30"/>
        <v>0</v>
      </c>
      <c r="Y73" s="127"/>
      <c r="Z73" s="127">
        <f t="shared" si="30"/>
        <v>0</v>
      </c>
      <c r="AA73" s="58"/>
      <c r="AB73" s="60"/>
      <c r="AC73" s="61"/>
      <c r="AD73" s="61"/>
      <c r="AE73" s="62"/>
    </row>
    <row r="74" spans="1:31" ht="29.25" customHeight="1" thickBot="1" x14ac:dyDescent="0.35">
      <c r="A74" s="274" t="s">
        <v>67</v>
      </c>
      <c r="B74" s="275"/>
      <c r="C74" s="275"/>
      <c r="D74" s="275"/>
      <c r="E74" s="275"/>
      <c r="F74" s="141">
        <f>F71+F73</f>
        <v>0</v>
      </c>
      <c r="G74" s="141">
        <f t="shared" ref="G74:AA74" si="31">G71+G73</f>
        <v>0</v>
      </c>
      <c r="H74" s="141">
        <f t="shared" si="31"/>
        <v>0</v>
      </c>
      <c r="I74" s="142">
        <f t="shared" si="31"/>
        <v>0</v>
      </c>
      <c r="J74" s="142">
        <f t="shared" si="31"/>
        <v>0</v>
      </c>
      <c r="K74" s="142">
        <f t="shared" si="31"/>
        <v>0</v>
      </c>
      <c r="L74" s="142">
        <f t="shared" si="31"/>
        <v>0</v>
      </c>
      <c r="M74" s="142">
        <f t="shared" si="31"/>
        <v>0</v>
      </c>
      <c r="N74" s="142">
        <f t="shared" si="31"/>
        <v>0</v>
      </c>
      <c r="O74" s="142">
        <f t="shared" si="31"/>
        <v>0</v>
      </c>
      <c r="P74" s="142">
        <f t="shared" si="31"/>
        <v>0</v>
      </c>
      <c r="Q74" s="142">
        <f t="shared" si="31"/>
        <v>0</v>
      </c>
      <c r="R74" s="142">
        <f t="shared" si="31"/>
        <v>0</v>
      </c>
      <c r="S74" s="142">
        <f t="shared" si="31"/>
        <v>0</v>
      </c>
      <c r="T74" s="141">
        <f t="shared" si="31"/>
        <v>0</v>
      </c>
      <c r="U74" s="141">
        <f t="shared" si="31"/>
        <v>0</v>
      </c>
      <c r="V74" s="141">
        <f t="shared" si="31"/>
        <v>0</v>
      </c>
      <c r="W74" s="141">
        <f t="shared" si="31"/>
        <v>0</v>
      </c>
      <c r="X74" s="141">
        <f t="shared" si="31"/>
        <v>0</v>
      </c>
      <c r="Y74" s="141">
        <f t="shared" si="31"/>
        <v>0</v>
      </c>
      <c r="Z74" s="141">
        <f t="shared" si="31"/>
        <v>0</v>
      </c>
      <c r="AA74" s="105">
        <f t="shared" si="31"/>
        <v>0</v>
      </c>
      <c r="AB74" s="58">
        <v>9</v>
      </c>
      <c r="AC74" s="61">
        <v>70</v>
      </c>
      <c r="AD74" s="61"/>
      <c r="AE74" s="62"/>
    </row>
    <row r="75" spans="1:31" ht="35.25" customHeight="1" thickBot="1" x14ac:dyDescent="0.35">
      <c r="A75" s="276" t="s">
        <v>78</v>
      </c>
      <c r="B75" s="277"/>
      <c r="C75" s="277"/>
      <c r="D75" s="277"/>
      <c r="E75" s="277"/>
      <c r="F75" s="143">
        <f>F68+F74</f>
        <v>0</v>
      </c>
      <c r="G75" s="143">
        <f t="shared" ref="G75:Z75" si="32">G68+G74</f>
        <v>0</v>
      </c>
      <c r="H75" s="143">
        <f t="shared" si="32"/>
        <v>0</v>
      </c>
      <c r="I75" s="144">
        <f t="shared" si="32"/>
        <v>0</v>
      </c>
      <c r="J75" s="144">
        <f t="shared" si="32"/>
        <v>0</v>
      </c>
      <c r="K75" s="144">
        <f>K68+K74</f>
        <v>0</v>
      </c>
      <c r="L75" s="144">
        <f>L68+L74</f>
        <v>0</v>
      </c>
      <c r="M75" s="144">
        <f t="shared" si="32"/>
        <v>0</v>
      </c>
      <c r="N75" s="144">
        <f t="shared" si="32"/>
        <v>0</v>
      </c>
      <c r="O75" s="144">
        <f t="shared" si="32"/>
        <v>0</v>
      </c>
      <c r="P75" s="144">
        <f t="shared" si="32"/>
        <v>0</v>
      </c>
      <c r="Q75" s="144">
        <f t="shared" si="32"/>
        <v>0</v>
      </c>
      <c r="R75" s="144">
        <f t="shared" si="32"/>
        <v>0</v>
      </c>
      <c r="S75" s="144">
        <f t="shared" si="32"/>
        <v>0</v>
      </c>
      <c r="T75" s="143">
        <f>T68+T74</f>
        <v>0</v>
      </c>
      <c r="U75" s="143">
        <f>U68+U74</f>
        <v>0</v>
      </c>
      <c r="V75" s="143">
        <f t="shared" si="32"/>
        <v>0</v>
      </c>
      <c r="W75" s="143">
        <f t="shared" si="32"/>
        <v>0</v>
      </c>
      <c r="X75" s="143">
        <f t="shared" si="32"/>
        <v>0</v>
      </c>
      <c r="Y75" s="143">
        <f t="shared" si="32"/>
        <v>0</v>
      </c>
      <c r="Z75" s="143">
        <f t="shared" si="32"/>
        <v>0</v>
      </c>
      <c r="AA75" s="86">
        <f>AA74+AA68</f>
        <v>12.5</v>
      </c>
      <c r="AB75" s="86">
        <f>AB74+AB68</f>
        <v>16</v>
      </c>
      <c r="AC75" s="86">
        <f>AC74+AC68</f>
        <v>134</v>
      </c>
      <c r="AD75" s="86"/>
      <c r="AE75" s="87"/>
    </row>
    <row r="76" spans="1:31" s="150" customFormat="1" ht="35.25" customHeight="1" thickBot="1" x14ac:dyDescent="0.35">
      <c r="A76" s="316" t="s">
        <v>79</v>
      </c>
      <c r="B76" s="317"/>
      <c r="C76" s="317"/>
      <c r="D76" s="317"/>
      <c r="E76" s="317"/>
      <c r="F76" s="145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>
        <v>4</v>
      </c>
      <c r="U76" s="146"/>
      <c r="V76" s="146"/>
      <c r="W76" s="146"/>
      <c r="X76" s="146"/>
      <c r="Y76" s="146"/>
      <c r="Z76" s="146"/>
      <c r="AA76" s="147"/>
      <c r="AB76" s="148"/>
      <c r="AC76" s="148"/>
      <c r="AD76" s="149"/>
      <c r="AE76" s="149"/>
    </row>
    <row r="77" spans="1:31" ht="21" x14ac:dyDescent="0.3">
      <c r="A77" s="318" t="s">
        <v>80</v>
      </c>
      <c r="B77" s="319"/>
      <c r="C77" s="319"/>
      <c r="D77" s="319"/>
      <c r="E77" s="319"/>
      <c r="F77" s="151" t="s">
        <v>81</v>
      </c>
      <c r="G77" s="152">
        <f>ROUND(T76*0.61,2)+X76*0.54+Y76*0.61</f>
        <v>2.44</v>
      </c>
      <c r="H77" s="153"/>
      <c r="I77" s="154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1:31" ht="21.75" customHeight="1" thickBot="1" x14ac:dyDescent="0.35">
      <c r="A78" s="320" t="s">
        <v>82</v>
      </c>
      <c r="B78" s="321"/>
      <c r="C78" s="321"/>
      <c r="D78" s="321"/>
      <c r="E78" s="321"/>
      <c r="F78" s="156" t="s">
        <v>81</v>
      </c>
      <c r="G78" s="157">
        <f>K76+N76+O76+P76+Q76+R76+S76+M76+L76+J76+I76</f>
        <v>0</v>
      </c>
      <c r="H78" s="158"/>
      <c r="I78" s="159"/>
      <c r="J78" s="160"/>
      <c r="K78" s="160"/>
      <c r="L78" s="160"/>
      <c r="M78" s="160"/>
      <c r="N78" s="160"/>
      <c r="O78" s="160"/>
      <c r="P78" s="160"/>
      <c r="Q78" s="322" t="s">
        <v>83</v>
      </c>
      <c r="R78" s="322"/>
      <c r="S78" s="322"/>
      <c r="T78" s="322"/>
      <c r="U78" s="322"/>
      <c r="V78" s="322"/>
      <c r="W78" s="322"/>
      <c r="X78" s="322"/>
      <c r="Y78" s="322"/>
      <c r="Z78" s="322"/>
      <c r="AA78" s="160"/>
    </row>
  </sheetData>
  <mergeCells count="124">
    <mergeCell ref="A5:E5"/>
    <mergeCell ref="A6:E9"/>
    <mergeCell ref="F6:F9"/>
    <mergeCell ref="G6:G9"/>
    <mergeCell ref="H6:H9"/>
    <mergeCell ref="I6:I9"/>
    <mergeCell ref="A1:F1"/>
    <mergeCell ref="W1:Z1"/>
    <mergeCell ref="E2:T2"/>
    <mergeCell ref="W2:X2"/>
    <mergeCell ref="A3:C3"/>
    <mergeCell ref="X3:Z3"/>
    <mergeCell ref="AB6:AB9"/>
    <mergeCell ref="AC6:AC9"/>
    <mergeCell ref="AD6:AD9"/>
    <mergeCell ref="AE6:AE9"/>
    <mergeCell ref="A10:E10"/>
    <mergeCell ref="A11:E11"/>
    <mergeCell ref="V6:V9"/>
    <mergeCell ref="W6:W9"/>
    <mergeCell ref="X6:X9"/>
    <mergeCell ref="Y6:Y9"/>
    <mergeCell ref="Z6:Z9"/>
    <mergeCell ref="AA6:AA9"/>
    <mergeCell ref="P6:P9"/>
    <mergeCell ref="Q6:Q9"/>
    <mergeCell ref="R6:R9"/>
    <mergeCell ref="S6:S9"/>
    <mergeCell ref="T6:T9"/>
    <mergeCell ref="U6:U9"/>
    <mergeCell ref="J6:J9"/>
    <mergeCell ref="K6:K9"/>
    <mergeCell ref="L6:L9"/>
    <mergeCell ref="M6:M9"/>
    <mergeCell ref="N6:N9"/>
    <mergeCell ref="O6:O9"/>
    <mergeCell ref="A19:C19"/>
    <mergeCell ref="D19:E19"/>
    <mergeCell ref="A20:C20"/>
    <mergeCell ref="D20:E20"/>
    <mergeCell ref="A21:E21"/>
    <mergeCell ref="A22:C22"/>
    <mergeCell ref="D22:E22"/>
    <mergeCell ref="A12:E12"/>
    <mergeCell ref="A13:E13"/>
    <mergeCell ref="A14:E14"/>
    <mergeCell ref="A15:E15"/>
    <mergeCell ref="A16:AE17"/>
    <mergeCell ref="A18:E18"/>
    <mergeCell ref="A27:E27"/>
    <mergeCell ref="A28:C28"/>
    <mergeCell ref="D28:E28"/>
    <mergeCell ref="A29:E29"/>
    <mergeCell ref="A30:E30"/>
    <mergeCell ref="A31:AE32"/>
    <mergeCell ref="A23:E23"/>
    <mergeCell ref="A24:E24"/>
    <mergeCell ref="A25:C25"/>
    <mergeCell ref="D25:E25"/>
    <mergeCell ref="A26:C26"/>
    <mergeCell ref="D26:E26"/>
    <mergeCell ref="A37:C37"/>
    <mergeCell ref="D37:E37"/>
    <mergeCell ref="A38:E38"/>
    <mergeCell ref="A39:E39"/>
    <mergeCell ref="A40:C40"/>
    <mergeCell ref="D40:E40"/>
    <mergeCell ref="A33:E33"/>
    <mergeCell ref="A34:C34"/>
    <mergeCell ref="D34:E34"/>
    <mergeCell ref="A35:C35"/>
    <mergeCell ref="D35:E35"/>
    <mergeCell ref="A36:E36"/>
    <mergeCell ref="A45:E45"/>
    <mergeCell ref="A46:AE47"/>
    <mergeCell ref="A48:E48"/>
    <mergeCell ref="A49:C49"/>
    <mergeCell ref="D49:E49"/>
    <mergeCell ref="A50:C50"/>
    <mergeCell ref="D50:E50"/>
    <mergeCell ref="A41:C41"/>
    <mergeCell ref="D41:E41"/>
    <mergeCell ref="A42:E42"/>
    <mergeCell ref="A43:C43"/>
    <mergeCell ref="D43:E43"/>
    <mergeCell ref="A44:E44"/>
    <mergeCell ref="A56:C56"/>
    <mergeCell ref="D56:E56"/>
    <mergeCell ref="A57:E57"/>
    <mergeCell ref="A58:C58"/>
    <mergeCell ref="D58:E58"/>
    <mergeCell ref="A59:E59"/>
    <mergeCell ref="A51:E51"/>
    <mergeCell ref="A52:C52"/>
    <mergeCell ref="D52:E52"/>
    <mergeCell ref="A53:E53"/>
    <mergeCell ref="A54:E54"/>
    <mergeCell ref="A55:C55"/>
    <mergeCell ref="D55:E55"/>
    <mergeCell ref="A66:E66"/>
    <mergeCell ref="A67:C67"/>
    <mergeCell ref="D67:E67"/>
    <mergeCell ref="A68:E68"/>
    <mergeCell ref="A69:E69"/>
    <mergeCell ref="A70:C70"/>
    <mergeCell ref="D70:E70"/>
    <mergeCell ref="A60:E60"/>
    <mergeCell ref="A61:AE62"/>
    <mergeCell ref="A63:E63"/>
    <mergeCell ref="A64:C64"/>
    <mergeCell ref="D64:E64"/>
    <mergeCell ref="A65:C65"/>
    <mergeCell ref="D65:E65"/>
    <mergeCell ref="A75:E75"/>
    <mergeCell ref="A76:E76"/>
    <mergeCell ref="A77:E77"/>
    <mergeCell ref="A78:E78"/>
    <mergeCell ref="Q78:Z78"/>
    <mergeCell ref="A71:C71"/>
    <mergeCell ref="D71:E71"/>
    <mergeCell ref="A72:E72"/>
    <mergeCell ref="A73:C73"/>
    <mergeCell ref="D73:E73"/>
    <mergeCell ref="A74:E74"/>
  </mergeCells>
  <pageMargins left="0.7" right="0.7" top="0.75" bottom="0.75" header="0.3" footer="0.3"/>
  <pageSetup paperSize="9" scale="3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J78"/>
  <sheetViews>
    <sheetView topLeftCell="A7" zoomScale="55" zoomScaleNormal="55" workbookViewId="0">
      <selection activeCell="F11" sqref="F11"/>
    </sheetView>
  </sheetViews>
  <sheetFormatPr defaultColWidth="9.109375" defaultRowHeight="15.6" x14ac:dyDescent="0.3"/>
  <cols>
    <col min="1" max="1" width="7.109375" style="2" customWidth="1"/>
    <col min="2" max="2" width="6" style="2" customWidth="1"/>
    <col min="3" max="3" width="15.6640625" style="2" customWidth="1"/>
    <col min="4" max="4" width="4.109375" style="2" customWidth="1"/>
    <col min="5" max="5" width="6.44140625" style="2" customWidth="1"/>
    <col min="6" max="6" width="12.88671875" style="1" customWidth="1"/>
    <col min="7" max="7" width="11.5546875" style="1" customWidth="1"/>
    <col min="8" max="8" width="12.6640625" style="1" customWidth="1"/>
    <col min="9" max="9" width="14.44140625" style="1" customWidth="1"/>
    <col min="10" max="10" width="15.5546875" style="1" customWidth="1"/>
    <col min="11" max="11" width="16" style="1" customWidth="1"/>
    <col min="12" max="12" width="17" style="1" customWidth="1"/>
    <col min="13" max="13" width="14.33203125" style="1" customWidth="1"/>
    <col min="14" max="14" width="13.88671875" style="1" customWidth="1"/>
    <col min="15" max="15" width="16.109375" style="1" customWidth="1"/>
    <col min="16" max="16" width="15.88671875" style="1" customWidth="1"/>
    <col min="17" max="17" width="10.44140625" style="1" customWidth="1"/>
    <col min="18" max="18" width="12.6640625" style="1" customWidth="1"/>
    <col min="19" max="19" width="13.44140625" style="1" customWidth="1"/>
    <col min="20" max="20" width="14.5546875" style="1" customWidth="1"/>
    <col min="21" max="21" width="10.44140625" style="1" customWidth="1"/>
    <col min="22" max="22" width="13.33203125" style="1" customWidth="1"/>
    <col min="23" max="23" width="13" style="1" customWidth="1"/>
    <col min="24" max="24" width="14.5546875" style="1" customWidth="1"/>
    <col min="25" max="25" width="13" style="1" customWidth="1"/>
    <col min="26" max="26" width="12.5546875" style="1" customWidth="1"/>
    <col min="27" max="28" width="11.5546875" style="1" customWidth="1"/>
    <col min="29" max="29" width="13.109375" style="1" customWidth="1"/>
    <col min="30" max="30" width="12.109375" style="1" customWidth="1"/>
    <col min="31" max="31" width="12.33203125" style="1" customWidth="1"/>
    <col min="32" max="16384" width="9.109375" style="1"/>
  </cols>
  <sheetData>
    <row r="1" spans="1:32" ht="14.4" x14ac:dyDescent="0.3">
      <c r="A1" s="205" t="s">
        <v>0</v>
      </c>
      <c r="B1" s="205"/>
      <c r="C1" s="205"/>
      <c r="D1" s="205"/>
      <c r="E1" s="205"/>
      <c r="F1" s="205"/>
      <c r="W1" s="206" t="s">
        <v>1</v>
      </c>
      <c r="X1" s="206"/>
      <c r="Y1" s="206"/>
      <c r="Z1" s="206"/>
    </row>
    <row r="2" spans="1:32" ht="30.75" customHeight="1" thickBot="1" x14ac:dyDescent="0.35">
      <c r="E2" s="207" t="s">
        <v>2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172"/>
      <c r="W2" s="206" t="s">
        <v>3</v>
      </c>
      <c r="X2" s="206"/>
      <c r="Y2" s="171"/>
      <c r="Z2" s="5"/>
    </row>
    <row r="3" spans="1:32" ht="23.25" customHeight="1" thickBot="1" x14ac:dyDescent="0.35">
      <c r="A3" s="208" t="s">
        <v>4</v>
      </c>
      <c r="B3" s="209"/>
      <c r="C3" s="210"/>
      <c r="D3" s="170"/>
      <c r="E3" s="170"/>
      <c r="F3" s="7"/>
      <c r="G3" s="8"/>
      <c r="H3" s="8"/>
      <c r="I3" s="8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9"/>
      <c r="X3" s="211" t="s">
        <v>5</v>
      </c>
      <c r="Y3" s="211"/>
      <c r="Z3" s="211"/>
      <c r="AA3" s="7"/>
      <c r="AB3" s="8"/>
      <c r="AC3" s="8"/>
      <c r="AD3" s="8"/>
      <c r="AE3" s="8"/>
    </row>
    <row r="4" spans="1:32" ht="25.5" customHeight="1" thickBot="1" x14ac:dyDescent="0.35">
      <c r="A4" s="10" t="s">
        <v>96</v>
      </c>
      <c r="B4" s="11" t="s">
        <v>85</v>
      </c>
      <c r="C4" s="12">
        <v>2019</v>
      </c>
      <c r="D4" s="170"/>
      <c r="E4" s="170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8"/>
      <c r="AD4" s="8"/>
      <c r="AE4" s="8"/>
    </row>
    <row r="5" spans="1:32" s="21" customFormat="1" ht="39.75" customHeight="1" thickBot="1" x14ac:dyDescent="0.35">
      <c r="A5" s="182"/>
      <c r="B5" s="183"/>
      <c r="C5" s="183"/>
      <c r="D5" s="183"/>
      <c r="E5" s="184"/>
      <c r="F5" s="13" t="s">
        <v>8</v>
      </c>
      <c r="G5" s="14" t="s">
        <v>9</v>
      </c>
      <c r="H5" s="15" t="s">
        <v>10</v>
      </c>
      <c r="I5" s="14" t="s">
        <v>11</v>
      </c>
      <c r="J5" s="14" t="s">
        <v>12</v>
      </c>
      <c r="K5" s="14" t="s">
        <v>13</v>
      </c>
      <c r="L5" s="16" t="s">
        <v>14</v>
      </c>
      <c r="M5" s="17" t="s">
        <v>15</v>
      </c>
      <c r="N5" s="14" t="s">
        <v>16</v>
      </c>
      <c r="O5" s="14" t="s">
        <v>17</v>
      </c>
      <c r="P5" s="14" t="s">
        <v>18</v>
      </c>
      <c r="Q5" s="15"/>
      <c r="R5" s="15" t="s">
        <v>19</v>
      </c>
      <c r="S5" s="18" t="s">
        <v>20</v>
      </c>
      <c r="T5" s="14" t="s">
        <v>21</v>
      </c>
      <c r="U5" s="15"/>
      <c r="V5" s="14" t="s">
        <v>22</v>
      </c>
      <c r="W5" s="14" t="s">
        <v>23</v>
      </c>
      <c r="X5" s="14" t="s">
        <v>24</v>
      </c>
      <c r="Y5" s="14" t="s">
        <v>25</v>
      </c>
      <c r="Z5" s="14" t="s">
        <v>26</v>
      </c>
      <c r="AA5" s="14"/>
      <c r="AB5" s="19"/>
      <c r="AC5" s="14"/>
      <c r="AD5" s="14"/>
      <c r="AE5" s="20"/>
    </row>
    <row r="6" spans="1:32" s="22" customFormat="1" ht="21" customHeight="1" x14ac:dyDescent="0.3">
      <c r="A6" s="185"/>
      <c r="B6" s="186"/>
      <c r="C6" s="186"/>
      <c r="D6" s="186"/>
      <c r="E6" s="187"/>
      <c r="F6" s="194" t="s">
        <v>31</v>
      </c>
      <c r="G6" s="197" t="s">
        <v>32</v>
      </c>
      <c r="H6" s="199" t="s">
        <v>33</v>
      </c>
      <c r="I6" s="324" t="s">
        <v>95</v>
      </c>
      <c r="J6" s="233" t="s">
        <v>35</v>
      </c>
      <c r="K6" s="236" t="s">
        <v>36</v>
      </c>
      <c r="L6" s="323" t="s">
        <v>93</v>
      </c>
      <c r="M6" s="239" t="s">
        <v>38</v>
      </c>
      <c r="N6" s="240" t="s">
        <v>39</v>
      </c>
      <c r="O6" s="228" t="s">
        <v>40</v>
      </c>
      <c r="P6" s="228" t="s">
        <v>41</v>
      </c>
      <c r="Q6" s="230"/>
      <c r="R6" s="230" t="s">
        <v>42</v>
      </c>
      <c r="S6" s="203" t="s">
        <v>43</v>
      </c>
      <c r="T6" s="225" t="s">
        <v>44</v>
      </c>
      <c r="U6" s="227"/>
      <c r="V6" s="225" t="s">
        <v>45</v>
      </c>
      <c r="W6" s="225" t="s">
        <v>46</v>
      </c>
      <c r="X6" s="225" t="s">
        <v>47</v>
      </c>
      <c r="Y6" s="227" t="s">
        <v>48</v>
      </c>
      <c r="Z6" s="225" t="s">
        <v>49</v>
      </c>
      <c r="AA6" s="215"/>
      <c r="AB6" s="212"/>
      <c r="AC6" s="215"/>
      <c r="AD6" s="215"/>
      <c r="AE6" s="218"/>
    </row>
    <row r="7" spans="1:32" s="22" customFormat="1" ht="21" customHeight="1" x14ac:dyDescent="0.3">
      <c r="A7" s="188"/>
      <c r="B7" s="189"/>
      <c r="C7" s="189"/>
      <c r="D7" s="189"/>
      <c r="E7" s="190"/>
      <c r="F7" s="195"/>
      <c r="G7" s="197"/>
      <c r="H7" s="200"/>
      <c r="I7" s="203"/>
      <c r="J7" s="234"/>
      <c r="K7" s="237"/>
      <c r="L7" s="239"/>
      <c r="M7" s="239"/>
      <c r="N7" s="241"/>
      <c r="O7" s="228"/>
      <c r="P7" s="228"/>
      <c r="Q7" s="231"/>
      <c r="R7" s="231"/>
      <c r="S7" s="203"/>
      <c r="T7" s="225"/>
      <c r="U7" s="225"/>
      <c r="V7" s="225"/>
      <c r="W7" s="225"/>
      <c r="X7" s="225"/>
      <c r="Y7" s="225"/>
      <c r="Z7" s="225"/>
      <c r="AA7" s="216"/>
      <c r="AB7" s="213"/>
      <c r="AC7" s="216"/>
      <c r="AD7" s="216"/>
      <c r="AE7" s="219"/>
    </row>
    <row r="8" spans="1:32" s="22" customFormat="1" ht="15" customHeight="1" x14ac:dyDescent="0.3">
      <c r="A8" s="188"/>
      <c r="B8" s="189"/>
      <c r="C8" s="189"/>
      <c r="D8" s="189"/>
      <c r="E8" s="190"/>
      <c r="F8" s="195"/>
      <c r="G8" s="197"/>
      <c r="H8" s="200"/>
      <c r="I8" s="203"/>
      <c r="J8" s="234"/>
      <c r="K8" s="237"/>
      <c r="L8" s="239"/>
      <c r="M8" s="239"/>
      <c r="N8" s="241"/>
      <c r="O8" s="228"/>
      <c r="P8" s="228"/>
      <c r="Q8" s="231"/>
      <c r="R8" s="231"/>
      <c r="S8" s="203"/>
      <c r="T8" s="225"/>
      <c r="U8" s="225"/>
      <c r="V8" s="225"/>
      <c r="W8" s="225"/>
      <c r="X8" s="225"/>
      <c r="Y8" s="225"/>
      <c r="Z8" s="225"/>
      <c r="AA8" s="216"/>
      <c r="AB8" s="213"/>
      <c r="AC8" s="216"/>
      <c r="AD8" s="216"/>
      <c r="AE8" s="219"/>
    </row>
    <row r="9" spans="1:32" s="22" customFormat="1" ht="77.25" customHeight="1" thickBot="1" x14ac:dyDescent="0.35">
      <c r="A9" s="191"/>
      <c r="B9" s="192"/>
      <c r="C9" s="192"/>
      <c r="D9" s="192"/>
      <c r="E9" s="193"/>
      <c r="F9" s="196"/>
      <c r="G9" s="198"/>
      <c r="H9" s="201"/>
      <c r="I9" s="204"/>
      <c r="J9" s="235"/>
      <c r="K9" s="238"/>
      <c r="L9" s="239"/>
      <c r="M9" s="239"/>
      <c r="N9" s="242"/>
      <c r="O9" s="229"/>
      <c r="P9" s="229"/>
      <c r="Q9" s="232"/>
      <c r="R9" s="232"/>
      <c r="S9" s="203"/>
      <c r="T9" s="226"/>
      <c r="U9" s="226"/>
      <c r="V9" s="226"/>
      <c r="W9" s="226"/>
      <c r="X9" s="226"/>
      <c r="Y9" s="226"/>
      <c r="Z9" s="226"/>
      <c r="AA9" s="217"/>
      <c r="AB9" s="214"/>
      <c r="AC9" s="217"/>
      <c r="AD9" s="217"/>
      <c r="AE9" s="220"/>
    </row>
    <row r="10" spans="1:32" ht="36.75" customHeight="1" thickBot="1" x14ac:dyDescent="0.35">
      <c r="A10" s="191" t="s">
        <v>55</v>
      </c>
      <c r="B10" s="192"/>
      <c r="C10" s="192"/>
      <c r="D10" s="192"/>
      <c r="E10" s="193"/>
      <c r="F10" s="23">
        <f>'06.10.2019+ (7)'!F15</f>
        <v>1500</v>
      </c>
      <c r="G10" s="23">
        <f>'06.10.2019+ (7)'!G15</f>
        <v>765</v>
      </c>
      <c r="H10" s="23">
        <f>'06.10.2019+ (7)'!H15</f>
        <v>726</v>
      </c>
      <c r="I10" s="24">
        <f>'06.10.2019+ (7)'!I15</f>
        <v>699.67399999999998</v>
      </c>
      <c r="J10" s="24">
        <f>'06.10.2019+ (7)'!J15</f>
        <v>0</v>
      </c>
      <c r="K10" s="24">
        <f>'06.10.2019+ (7)'!K15</f>
        <v>-1.1368683772161603E-13</v>
      </c>
      <c r="L10" s="24">
        <f>'06.10.2019+ (7)'!L15</f>
        <v>2952.2999999999993</v>
      </c>
      <c r="M10" s="24">
        <f>'06.10.2019+ (7)'!M15</f>
        <v>0</v>
      </c>
      <c r="N10" s="24">
        <f>'06.10.2019+ (7)'!N15</f>
        <v>0</v>
      </c>
      <c r="O10" s="24">
        <f>'06.10.2019+ (7)'!O15</f>
        <v>1.4210854715202004E-14</v>
      </c>
      <c r="P10" s="24">
        <f>'06.10.2019+ (7)'!P15</f>
        <v>14109.856</v>
      </c>
      <c r="Q10" s="24">
        <f>'06.10.2019+ (7)'!Q15</f>
        <v>0</v>
      </c>
      <c r="R10" s="24">
        <f>'06.10.2019+ (7)'!R15</f>
        <v>0</v>
      </c>
      <c r="S10" s="24">
        <f>'06.10.2019+ (7)'!S15</f>
        <v>0</v>
      </c>
      <c r="T10" s="23">
        <f>'06.10.2019+ (7)'!T15</f>
        <v>6409</v>
      </c>
      <c r="U10" s="23">
        <f>'06.10.2019+ (7)'!U15</f>
        <v>0</v>
      </c>
      <c r="V10" s="23">
        <f>'06.10.2019+ (7)'!V15</f>
        <v>3175</v>
      </c>
      <c r="W10" s="23">
        <f>'06.10.2019+ (7)'!W15</f>
        <v>6717</v>
      </c>
      <c r="X10" s="23">
        <f>'06.10.2019+ (7)'!X15</f>
        <v>28773</v>
      </c>
      <c r="Y10" s="23">
        <f>'06.10.2019+ (7)'!Y15</f>
        <v>0</v>
      </c>
      <c r="Z10" s="23">
        <f>'06.10.2019+ (7)'!Z15</f>
        <v>31575</v>
      </c>
      <c r="AA10" s="23"/>
      <c r="AB10" s="23"/>
      <c r="AC10" s="23"/>
      <c r="AD10" s="23"/>
      <c r="AE10" s="23"/>
      <c r="AF10" s="23"/>
    </row>
    <row r="11" spans="1:32" ht="45.75" customHeight="1" x14ac:dyDescent="0.3">
      <c r="A11" s="221" t="s">
        <v>56</v>
      </c>
      <c r="B11" s="222"/>
      <c r="C11" s="223"/>
      <c r="D11" s="223"/>
      <c r="E11" s="224"/>
      <c r="F11" s="25">
        <v>900</v>
      </c>
      <c r="G11" s="26"/>
      <c r="H11" s="26"/>
      <c r="I11" s="27"/>
      <c r="J11" s="28"/>
      <c r="K11" s="27"/>
      <c r="L11" s="27"/>
      <c r="M11" s="29"/>
      <c r="N11" s="27"/>
      <c r="O11" s="30"/>
      <c r="P11" s="30"/>
      <c r="Q11" s="27"/>
      <c r="R11" s="27"/>
      <c r="S11" s="27"/>
      <c r="T11" s="26">
        <v>10700</v>
      </c>
      <c r="U11" s="26"/>
      <c r="V11" s="26"/>
      <c r="W11" s="31"/>
      <c r="X11" s="31"/>
      <c r="Y11" s="31"/>
      <c r="Z11" s="32"/>
      <c r="AA11" s="33"/>
      <c r="AB11" s="34"/>
      <c r="AC11" s="35"/>
      <c r="AD11" s="35"/>
      <c r="AE11" s="35"/>
    </row>
    <row r="12" spans="1:32" ht="45.75" customHeight="1" x14ac:dyDescent="0.3">
      <c r="A12" s="254" t="s">
        <v>57</v>
      </c>
      <c r="B12" s="255"/>
      <c r="C12" s="255"/>
      <c r="D12" s="255"/>
      <c r="E12" s="256"/>
      <c r="F12" s="36">
        <f>F76</f>
        <v>0</v>
      </c>
      <c r="G12" s="36">
        <f>G76</f>
        <v>0</v>
      </c>
      <c r="H12" s="36">
        <f t="shared" ref="H12:Z12" si="0">H76</f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>L76</f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0"/>
        <v>5</v>
      </c>
      <c r="U12" s="36">
        <f t="shared" si="0"/>
        <v>0</v>
      </c>
      <c r="V12" s="36">
        <f t="shared" si="0"/>
        <v>0</v>
      </c>
      <c r="W12" s="36">
        <f t="shared" si="0"/>
        <v>0</v>
      </c>
      <c r="X12" s="36">
        <f>X76</f>
        <v>0</v>
      </c>
      <c r="Y12" s="36">
        <f t="shared" si="0"/>
        <v>0</v>
      </c>
      <c r="Z12" s="36">
        <f t="shared" si="0"/>
        <v>0</v>
      </c>
      <c r="AA12" s="37"/>
      <c r="AB12" s="38"/>
      <c r="AC12" s="39"/>
      <c r="AD12" s="39"/>
      <c r="AE12" s="39"/>
    </row>
    <row r="13" spans="1:32" s="43" customFormat="1" ht="45.75" customHeight="1" x14ac:dyDescent="0.3">
      <c r="A13" s="257" t="s">
        <v>58</v>
      </c>
      <c r="B13" s="258"/>
      <c r="C13" s="258"/>
      <c r="D13" s="258"/>
      <c r="E13" s="259"/>
      <c r="F13" s="40">
        <f>F45+F60+F30+F12</f>
        <v>225</v>
      </c>
      <c r="G13" s="40">
        <f>G45+G60+G30+G12</f>
        <v>0</v>
      </c>
      <c r="H13" s="41">
        <f>H45+H60+H30+H12</f>
        <v>0</v>
      </c>
      <c r="I13" s="42">
        <f>I45+I60+I30+I75</f>
        <v>45</v>
      </c>
      <c r="J13" s="42">
        <f t="shared" ref="J13:Z13" si="1">J45+J60+J30+J75</f>
        <v>0</v>
      </c>
      <c r="K13" s="42">
        <f>K45+K60+K30+K75</f>
        <v>0</v>
      </c>
      <c r="L13" s="42">
        <f t="shared" si="1"/>
        <v>484.79999999999995</v>
      </c>
      <c r="M13" s="42">
        <f t="shared" si="1"/>
        <v>0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>Q45+Q60+Q30+Q75</f>
        <v>0</v>
      </c>
      <c r="R13" s="42">
        <f t="shared" si="1"/>
        <v>0</v>
      </c>
      <c r="S13" s="42">
        <f t="shared" si="1"/>
        <v>0</v>
      </c>
      <c r="T13" s="41">
        <f t="shared" si="1"/>
        <v>1805</v>
      </c>
      <c r="U13" s="41">
        <f t="shared" si="1"/>
        <v>0</v>
      </c>
      <c r="V13" s="41">
        <f t="shared" si="1"/>
        <v>0</v>
      </c>
      <c r="W13" s="41">
        <f t="shared" si="1"/>
        <v>0</v>
      </c>
      <c r="X13" s="41">
        <f t="shared" si="1"/>
        <v>0</v>
      </c>
      <c r="Y13" s="41">
        <f t="shared" si="1"/>
        <v>0</v>
      </c>
      <c r="Z13" s="41">
        <f t="shared" si="1"/>
        <v>0</v>
      </c>
      <c r="AA13" s="42"/>
      <c r="AB13" s="42"/>
      <c r="AC13" s="42"/>
      <c r="AD13" s="42"/>
      <c r="AE13" s="42"/>
    </row>
    <row r="14" spans="1:32" ht="45.75" customHeight="1" x14ac:dyDescent="0.3">
      <c r="A14" s="254" t="s">
        <v>59</v>
      </c>
      <c r="B14" s="255"/>
      <c r="C14" s="255"/>
      <c r="D14" s="255"/>
      <c r="E14" s="256"/>
      <c r="F14" s="25">
        <f>F12+F13</f>
        <v>225</v>
      </c>
      <c r="G14" s="25">
        <f t="shared" ref="G14:Z14" si="2">G12+G13</f>
        <v>0</v>
      </c>
      <c r="H14" s="25">
        <f t="shared" si="2"/>
        <v>0</v>
      </c>
      <c r="I14" s="44">
        <f t="shared" si="2"/>
        <v>45</v>
      </c>
      <c r="J14" s="44">
        <f t="shared" si="2"/>
        <v>0</v>
      </c>
      <c r="K14" s="44">
        <f t="shared" si="2"/>
        <v>0</v>
      </c>
      <c r="L14" s="44">
        <f t="shared" si="2"/>
        <v>484.79999999999995</v>
      </c>
      <c r="M14" s="44">
        <f t="shared" si="2"/>
        <v>0</v>
      </c>
      <c r="N14" s="44">
        <f t="shared" si="2"/>
        <v>0</v>
      </c>
      <c r="O14" s="44">
        <f t="shared" si="2"/>
        <v>0</v>
      </c>
      <c r="P14" s="44">
        <f t="shared" si="2"/>
        <v>0</v>
      </c>
      <c r="Q14" s="44">
        <f t="shared" si="2"/>
        <v>0</v>
      </c>
      <c r="R14" s="44">
        <f t="shared" si="2"/>
        <v>0</v>
      </c>
      <c r="S14" s="44">
        <f t="shared" si="2"/>
        <v>0</v>
      </c>
      <c r="T14" s="25">
        <f t="shared" si="2"/>
        <v>1810</v>
      </c>
      <c r="U14" s="25">
        <f t="shared" si="2"/>
        <v>0</v>
      </c>
      <c r="V14" s="25">
        <f t="shared" si="2"/>
        <v>0</v>
      </c>
      <c r="W14" s="25">
        <f t="shared" si="2"/>
        <v>0</v>
      </c>
      <c r="X14" s="25">
        <f t="shared" si="2"/>
        <v>0</v>
      </c>
      <c r="Y14" s="25">
        <f t="shared" si="2"/>
        <v>0</v>
      </c>
      <c r="Z14" s="25">
        <f t="shared" si="2"/>
        <v>0</v>
      </c>
      <c r="AA14" s="25"/>
      <c r="AB14" s="25"/>
      <c r="AC14" s="25"/>
      <c r="AD14" s="25"/>
      <c r="AE14" s="25"/>
    </row>
    <row r="15" spans="1:32" ht="45.75" customHeight="1" thickBot="1" x14ac:dyDescent="0.35">
      <c r="A15" s="260" t="s">
        <v>60</v>
      </c>
      <c r="B15" s="261"/>
      <c r="C15" s="261"/>
      <c r="D15" s="261"/>
      <c r="E15" s="262"/>
      <c r="F15" s="45">
        <f>F10-F14+F11-F75</f>
        <v>2175</v>
      </c>
      <c r="G15" s="45">
        <f t="shared" ref="G15:H15" si="3">G10-G14+G11-G75</f>
        <v>765</v>
      </c>
      <c r="H15" s="45">
        <f t="shared" si="3"/>
        <v>726</v>
      </c>
      <c r="I15" s="46">
        <f t="shared" ref="I15:Z15" si="4">I10-I14+I11</f>
        <v>654.67399999999998</v>
      </c>
      <c r="J15" s="46">
        <f t="shared" si="4"/>
        <v>0</v>
      </c>
      <c r="K15" s="46">
        <f t="shared" si="4"/>
        <v>-1.1368683772161603E-13</v>
      </c>
      <c r="L15" s="46">
        <f t="shared" si="4"/>
        <v>2467.4999999999991</v>
      </c>
      <c r="M15" s="46">
        <f t="shared" si="4"/>
        <v>0</v>
      </c>
      <c r="N15" s="46">
        <f t="shared" si="4"/>
        <v>0</v>
      </c>
      <c r="O15" s="46">
        <f t="shared" si="4"/>
        <v>1.4210854715202004E-14</v>
      </c>
      <c r="P15" s="46">
        <f t="shared" si="4"/>
        <v>14109.856</v>
      </c>
      <c r="Q15" s="46">
        <f t="shared" si="4"/>
        <v>0</v>
      </c>
      <c r="R15" s="46">
        <f t="shared" si="4"/>
        <v>0</v>
      </c>
      <c r="S15" s="46">
        <f t="shared" si="4"/>
        <v>0</v>
      </c>
      <c r="T15" s="47">
        <f t="shared" si="4"/>
        <v>15299</v>
      </c>
      <c r="U15" s="47">
        <f t="shared" si="4"/>
        <v>0</v>
      </c>
      <c r="V15" s="47">
        <f t="shared" si="4"/>
        <v>3175</v>
      </c>
      <c r="W15" s="47">
        <f t="shared" si="4"/>
        <v>6717</v>
      </c>
      <c r="X15" s="47">
        <f t="shared" si="4"/>
        <v>28773</v>
      </c>
      <c r="Y15" s="47">
        <f t="shared" si="4"/>
        <v>0</v>
      </c>
      <c r="Z15" s="47">
        <f t="shared" si="4"/>
        <v>31575</v>
      </c>
      <c r="AA15" s="47"/>
      <c r="AB15" s="47"/>
      <c r="AC15" s="47"/>
      <c r="AD15" s="47"/>
      <c r="AE15" s="47"/>
    </row>
    <row r="16" spans="1:32" ht="15.75" customHeight="1" x14ac:dyDescent="0.3">
      <c r="A16" s="263" t="s">
        <v>61</v>
      </c>
      <c r="B16" s="264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5"/>
      <c r="AF16" s="8"/>
    </row>
    <row r="17" spans="1:36" ht="15.75" customHeight="1" thickBot="1" x14ac:dyDescent="0.3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8"/>
    </row>
    <row r="18" spans="1:36" ht="34.5" customHeight="1" thickBot="1" x14ac:dyDescent="0.35">
      <c r="A18" s="251" t="s">
        <v>62</v>
      </c>
      <c r="B18" s="252"/>
      <c r="C18" s="252"/>
      <c r="D18" s="252"/>
      <c r="E18" s="253"/>
      <c r="F18" s="48">
        <v>1</v>
      </c>
      <c r="G18" s="49"/>
      <c r="H18" s="49"/>
      <c r="I18" s="50">
        <v>0.2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  <c r="U18" s="51"/>
      <c r="V18" s="49"/>
      <c r="W18" s="49"/>
      <c r="X18" s="49"/>
      <c r="Y18" s="49"/>
      <c r="Z18" s="49"/>
      <c r="AA18" s="52"/>
      <c r="AB18" s="53"/>
      <c r="AC18" s="54"/>
      <c r="AD18" s="54"/>
      <c r="AE18" s="55"/>
    </row>
    <row r="19" spans="1:36" ht="20.100000000000001" customHeight="1" thickBot="1" x14ac:dyDescent="0.35">
      <c r="A19" s="243" t="s">
        <v>63</v>
      </c>
      <c r="B19" s="244"/>
      <c r="C19" s="245"/>
      <c r="D19" s="246" t="s">
        <v>64</v>
      </c>
      <c r="E19" s="247"/>
      <c r="F19" s="56"/>
      <c r="G19" s="57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9"/>
      <c r="V19" s="57"/>
      <c r="W19" s="57"/>
      <c r="X19" s="57"/>
      <c r="Y19" s="57"/>
      <c r="Z19" s="57"/>
      <c r="AA19" s="58"/>
      <c r="AB19" s="60"/>
      <c r="AC19" s="61"/>
      <c r="AD19" s="61"/>
      <c r="AE19" s="62"/>
    </row>
    <row r="20" spans="1:36" ht="34.5" customHeight="1" thickBot="1" x14ac:dyDescent="0.35">
      <c r="A20" s="248"/>
      <c r="B20" s="249"/>
      <c r="C20" s="250"/>
      <c r="D20" s="248"/>
      <c r="E20" s="250"/>
      <c r="F20" s="63">
        <f>ROUND(F18*$D$20,3)</f>
        <v>0</v>
      </c>
      <c r="G20" s="63">
        <f>ROUND(G18*$D$20,3)</f>
        <v>0</v>
      </c>
      <c r="H20" s="63">
        <f t="shared" ref="H20:Z20" si="5">ROUND(H18*$D$20,3)</f>
        <v>0</v>
      </c>
      <c r="I20" s="64">
        <f t="shared" si="5"/>
        <v>0</v>
      </c>
      <c r="J20" s="64">
        <f t="shared" si="5"/>
        <v>0</v>
      </c>
      <c r="K20" s="64">
        <f t="shared" si="5"/>
        <v>0</v>
      </c>
      <c r="L20" s="64">
        <f t="shared" si="5"/>
        <v>0</v>
      </c>
      <c r="M20" s="64">
        <f t="shared" si="5"/>
        <v>0</v>
      </c>
      <c r="N20" s="64">
        <f t="shared" si="5"/>
        <v>0</v>
      </c>
      <c r="O20" s="64">
        <f t="shared" si="5"/>
        <v>0</v>
      </c>
      <c r="P20" s="64">
        <f t="shared" si="5"/>
        <v>0</v>
      </c>
      <c r="Q20" s="64">
        <f t="shared" si="5"/>
        <v>0</v>
      </c>
      <c r="R20" s="64">
        <f t="shared" si="5"/>
        <v>0</v>
      </c>
      <c r="S20" s="64">
        <f t="shared" si="5"/>
        <v>0</v>
      </c>
      <c r="T20" s="65">
        <f t="shared" si="5"/>
        <v>0</v>
      </c>
      <c r="U20" s="65">
        <f t="shared" si="5"/>
        <v>0</v>
      </c>
      <c r="V20" s="63">
        <f t="shared" si="5"/>
        <v>0</v>
      </c>
      <c r="W20" s="63">
        <f t="shared" si="5"/>
        <v>0</v>
      </c>
      <c r="X20" s="63">
        <f t="shared" si="5"/>
        <v>0</v>
      </c>
      <c r="Y20" s="63">
        <f t="shared" si="5"/>
        <v>0</v>
      </c>
      <c r="Z20" s="63">
        <f t="shared" si="5"/>
        <v>0</v>
      </c>
      <c r="AA20" s="58"/>
      <c r="AB20" s="60"/>
      <c r="AC20" s="61"/>
      <c r="AD20" s="61"/>
      <c r="AE20" s="62" t="s">
        <v>65</v>
      </c>
    </row>
    <row r="21" spans="1:36" ht="20.100000000000001" customHeight="1" thickBot="1" x14ac:dyDescent="0.35">
      <c r="A21" s="251" t="s">
        <v>62</v>
      </c>
      <c r="B21" s="252"/>
      <c r="C21" s="252"/>
      <c r="D21" s="252"/>
      <c r="E21" s="253"/>
      <c r="F21" s="66">
        <v>1</v>
      </c>
      <c r="G21" s="67"/>
      <c r="H21" s="67"/>
      <c r="I21" s="68">
        <v>0.2</v>
      </c>
      <c r="J21" s="68"/>
      <c r="K21" s="68"/>
      <c r="L21" s="68">
        <v>2.2000000000000002</v>
      </c>
      <c r="M21" s="68"/>
      <c r="N21" s="68"/>
      <c r="O21" s="68"/>
      <c r="P21" s="68"/>
      <c r="Q21" s="68"/>
      <c r="R21" s="68"/>
      <c r="S21" s="68"/>
      <c r="T21" s="69">
        <v>7</v>
      </c>
      <c r="U21" s="69"/>
      <c r="V21" s="67"/>
      <c r="W21" s="67"/>
      <c r="X21" s="67"/>
      <c r="Y21" s="67"/>
      <c r="Z21" s="67"/>
      <c r="AA21" s="52"/>
      <c r="AB21" s="53"/>
      <c r="AC21" s="54"/>
      <c r="AD21" s="54"/>
      <c r="AE21" s="55"/>
    </row>
    <row r="22" spans="1:36" ht="33.75" customHeight="1" thickBot="1" x14ac:dyDescent="0.35">
      <c r="A22" s="248" t="s">
        <v>90</v>
      </c>
      <c r="B22" s="249"/>
      <c r="C22" s="250"/>
      <c r="D22" s="249">
        <v>48</v>
      </c>
      <c r="E22" s="250"/>
      <c r="F22" s="57">
        <f>ROUND(F21*$D$22,3)</f>
        <v>48</v>
      </c>
      <c r="G22" s="57">
        <f t="shared" ref="G22:Z22" si="6">ROUND(G21*$D$22,3)</f>
        <v>0</v>
      </c>
      <c r="H22" s="57">
        <f t="shared" si="6"/>
        <v>0</v>
      </c>
      <c r="I22" s="70">
        <f t="shared" si="6"/>
        <v>9.6</v>
      </c>
      <c r="J22" s="70">
        <f t="shared" si="6"/>
        <v>0</v>
      </c>
      <c r="K22" s="70">
        <f t="shared" si="6"/>
        <v>0</v>
      </c>
      <c r="L22" s="70">
        <f t="shared" si="6"/>
        <v>105.6</v>
      </c>
      <c r="M22" s="70">
        <f t="shared" si="6"/>
        <v>0</v>
      </c>
      <c r="N22" s="70">
        <f t="shared" si="6"/>
        <v>0</v>
      </c>
      <c r="O22" s="70">
        <f>ROUND(O21*$D$22,3)</f>
        <v>0</v>
      </c>
      <c r="P22" s="70">
        <f t="shared" si="6"/>
        <v>0</v>
      </c>
      <c r="Q22" s="70">
        <f t="shared" si="6"/>
        <v>0</v>
      </c>
      <c r="R22" s="70">
        <f t="shared" si="6"/>
        <v>0</v>
      </c>
      <c r="S22" s="70">
        <f t="shared" si="6"/>
        <v>0</v>
      </c>
      <c r="T22" s="59">
        <f t="shared" si="6"/>
        <v>336</v>
      </c>
      <c r="U22" s="59">
        <f t="shared" si="6"/>
        <v>0</v>
      </c>
      <c r="V22" s="57">
        <f t="shared" si="6"/>
        <v>0</v>
      </c>
      <c r="W22" s="57">
        <f t="shared" si="6"/>
        <v>0</v>
      </c>
      <c r="X22" s="57">
        <f t="shared" si="6"/>
        <v>0</v>
      </c>
      <c r="Y22" s="57">
        <f t="shared" si="6"/>
        <v>0</v>
      </c>
      <c r="Z22" s="57">
        <f t="shared" si="6"/>
        <v>0</v>
      </c>
      <c r="AA22" s="58"/>
      <c r="AB22" s="60"/>
      <c r="AC22" s="61"/>
      <c r="AD22" s="61"/>
      <c r="AE22" s="62"/>
    </row>
    <row r="23" spans="1:36" ht="36" customHeight="1" thickBot="1" x14ac:dyDescent="0.35">
      <c r="A23" s="274" t="s">
        <v>67</v>
      </c>
      <c r="B23" s="275"/>
      <c r="C23" s="275"/>
      <c r="D23" s="275"/>
      <c r="E23" s="283"/>
      <c r="F23" s="71">
        <f>F20+F22</f>
        <v>48</v>
      </c>
      <c r="G23" s="71">
        <f t="shared" ref="G23:Z23" si="7">G20+G22</f>
        <v>0</v>
      </c>
      <c r="H23" s="71">
        <f t="shared" si="7"/>
        <v>0</v>
      </c>
      <c r="I23" s="72">
        <f t="shared" si="7"/>
        <v>9.6</v>
      </c>
      <c r="J23" s="72">
        <f t="shared" si="7"/>
        <v>0</v>
      </c>
      <c r="K23" s="72">
        <f t="shared" si="7"/>
        <v>0</v>
      </c>
      <c r="L23" s="72">
        <f t="shared" si="7"/>
        <v>105.6</v>
      </c>
      <c r="M23" s="72">
        <f t="shared" si="7"/>
        <v>0</v>
      </c>
      <c r="N23" s="72">
        <f t="shared" si="7"/>
        <v>0</v>
      </c>
      <c r="O23" s="72">
        <f t="shared" si="7"/>
        <v>0</v>
      </c>
      <c r="P23" s="72">
        <f t="shared" si="7"/>
        <v>0</v>
      </c>
      <c r="Q23" s="72">
        <f t="shared" si="7"/>
        <v>0</v>
      </c>
      <c r="R23" s="72">
        <f t="shared" si="7"/>
        <v>0</v>
      </c>
      <c r="S23" s="72">
        <f t="shared" si="7"/>
        <v>0</v>
      </c>
      <c r="T23" s="71">
        <f t="shared" si="7"/>
        <v>336</v>
      </c>
      <c r="U23" s="71">
        <f t="shared" si="7"/>
        <v>0</v>
      </c>
      <c r="V23" s="71">
        <f t="shared" si="7"/>
        <v>0</v>
      </c>
      <c r="W23" s="71">
        <f t="shared" si="7"/>
        <v>0</v>
      </c>
      <c r="X23" s="71">
        <f t="shared" si="7"/>
        <v>0</v>
      </c>
      <c r="Y23" s="71">
        <f t="shared" si="7"/>
        <v>0</v>
      </c>
      <c r="Z23" s="71">
        <f t="shared" si="7"/>
        <v>0</v>
      </c>
      <c r="AA23" s="58"/>
      <c r="AB23" s="60"/>
      <c r="AC23" s="61"/>
      <c r="AD23" s="61"/>
      <c r="AE23" s="62"/>
    </row>
    <row r="24" spans="1:36" ht="27" customHeight="1" thickBot="1" x14ac:dyDescent="0.35">
      <c r="A24" s="251" t="s">
        <v>62</v>
      </c>
      <c r="B24" s="252"/>
      <c r="C24" s="252"/>
      <c r="D24" s="252"/>
      <c r="E24" s="253"/>
      <c r="F24" s="73">
        <v>1</v>
      </c>
      <c r="G24" s="74"/>
      <c r="H24" s="74"/>
      <c r="I24" s="75">
        <v>0.2</v>
      </c>
      <c r="J24" s="75"/>
      <c r="K24" s="75"/>
      <c r="L24" s="75">
        <v>2.2000000000000002</v>
      </c>
      <c r="M24" s="75"/>
      <c r="N24" s="75"/>
      <c r="O24" s="75"/>
      <c r="P24" s="75"/>
      <c r="Q24" s="75"/>
      <c r="R24" s="75"/>
      <c r="S24" s="75"/>
      <c r="T24" s="76">
        <v>7</v>
      </c>
      <c r="U24" s="76"/>
      <c r="V24" s="74"/>
      <c r="W24" s="74"/>
      <c r="X24" s="74"/>
      <c r="Y24" s="74"/>
      <c r="Z24" s="74"/>
      <c r="AA24" s="77"/>
      <c r="AB24" s="78"/>
      <c r="AC24" s="79"/>
      <c r="AD24" s="79"/>
      <c r="AE24" s="80"/>
    </row>
    <row r="25" spans="1:36" ht="25.5" customHeight="1" thickBot="1" x14ac:dyDescent="0.35">
      <c r="A25" s="243" t="s">
        <v>63</v>
      </c>
      <c r="B25" s="244"/>
      <c r="C25" s="245"/>
      <c r="D25" s="246" t="s">
        <v>68</v>
      </c>
      <c r="E25" s="247"/>
      <c r="F25" s="81"/>
      <c r="G25" s="82"/>
      <c r="H25" s="82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4"/>
      <c r="U25" s="84"/>
      <c r="V25" s="82"/>
      <c r="W25" s="82"/>
      <c r="X25" s="82"/>
      <c r="Y25" s="82"/>
      <c r="Z25" s="82"/>
      <c r="AA25" s="83"/>
      <c r="AB25" s="85"/>
      <c r="AC25" s="86"/>
      <c r="AD25" s="86"/>
      <c r="AE25" s="87"/>
    </row>
    <row r="26" spans="1:36" ht="30.75" customHeight="1" thickBot="1" x14ac:dyDescent="0.35">
      <c r="A26" s="248" t="s">
        <v>91</v>
      </c>
      <c r="B26" s="249"/>
      <c r="C26" s="250"/>
      <c r="D26" s="248">
        <v>49</v>
      </c>
      <c r="E26" s="250"/>
      <c r="F26" s="88">
        <f t="shared" ref="F26:Z26" si="8">ROUND(F24*$D$26,3)</f>
        <v>49</v>
      </c>
      <c r="G26" s="88">
        <f t="shared" si="8"/>
        <v>0</v>
      </c>
      <c r="H26" s="88">
        <f t="shared" si="8"/>
        <v>0</v>
      </c>
      <c r="I26" s="89">
        <f t="shared" si="8"/>
        <v>9.8000000000000007</v>
      </c>
      <c r="J26" s="89">
        <f t="shared" si="8"/>
        <v>0</v>
      </c>
      <c r="K26" s="89">
        <f t="shared" si="8"/>
        <v>0</v>
      </c>
      <c r="L26" s="89">
        <f t="shared" si="8"/>
        <v>107.8</v>
      </c>
      <c r="M26" s="89">
        <f t="shared" si="8"/>
        <v>0</v>
      </c>
      <c r="N26" s="89">
        <f t="shared" si="8"/>
        <v>0</v>
      </c>
      <c r="O26" s="89">
        <f t="shared" si="8"/>
        <v>0</v>
      </c>
      <c r="P26" s="89">
        <f t="shared" si="8"/>
        <v>0</v>
      </c>
      <c r="Q26" s="89">
        <f t="shared" si="8"/>
        <v>0</v>
      </c>
      <c r="R26" s="89">
        <f t="shared" si="8"/>
        <v>0</v>
      </c>
      <c r="S26" s="89">
        <f t="shared" si="8"/>
        <v>0</v>
      </c>
      <c r="T26" s="90">
        <f t="shared" si="8"/>
        <v>343</v>
      </c>
      <c r="U26" s="90">
        <f t="shared" si="8"/>
        <v>0</v>
      </c>
      <c r="V26" s="88">
        <f t="shared" si="8"/>
        <v>0</v>
      </c>
      <c r="W26" s="88">
        <f t="shared" si="8"/>
        <v>0</v>
      </c>
      <c r="X26" s="88">
        <f t="shared" si="8"/>
        <v>0</v>
      </c>
      <c r="Y26" s="88">
        <f t="shared" si="8"/>
        <v>0</v>
      </c>
      <c r="Z26" s="88">
        <f t="shared" si="8"/>
        <v>0</v>
      </c>
      <c r="AA26" s="91"/>
      <c r="AB26" s="92"/>
      <c r="AC26" s="93"/>
      <c r="AD26" s="93"/>
      <c r="AE26" s="94"/>
    </row>
    <row r="27" spans="1:36" ht="24" customHeight="1" thickBot="1" x14ac:dyDescent="0.35">
      <c r="A27" s="251" t="s">
        <v>62</v>
      </c>
      <c r="B27" s="252"/>
      <c r="C27" s="252"/>
      <c r="D27" s="252"/>
      <c r="E27" s="253"/>
      <c r="F27" s="66"/>
      <c r="G27" s="67"/>
      <c r="H27" s="67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9"/>
      <c r="U27" s="69"/>
      <c r="V27" s="67"/>
      <c r="W27" s="67"/>
      <c r="X27" s="67"/>
      <c r="Y27" s="67"/>
      <c r="Z27" s="67"/>
      <c r="AA27" s="52"/>
      <c r="AB27" s="53"/>
      <c r="AC27" s="54"/>
      <c r="AD27" s="54"/>
      <c r="AE27" s="55"/>
    </row>
    <row r="28" spans="1:36" ht="25.5" customHeight="1" thickBot="1" x14ac:dyDescent="0.35">
      <c r="A28" s="269"/>
      <c r="B28" s="270"/>
      <c r="C28" s="271"/>
      <c r="D28" s="272"/>
      <c r="E28" s="273"/>
      <c r="F28" s="88">
        <f>ROUND(F27*$D$28,3)</f>
        <v>0</v>
      </c>
      <c r="G28" s="88">
        <f t="shared" ref="G28:Z28" si="9">ROUND(G27*$D$28,3)</f>
        <v>0</v>
      </c>
      <c r="H28" s="88">
        <f t="shared" si="9"/>
        <v>0</v>
      </c>
      <c r="I28" s="89">
        <f>ROUND(I27*$D$28,3)</f>
        <v>0</v>
      </c>
      <c r="J28" s="89">
        <f t="shared" si="9"/>
        <v>0</v>
      </c>
      <c r="K28" s="89">
        <f t="shared" si="9"/>
        <v>0</v>
      </c>
      <c r="L28" s="89">
        <f t="shared" si="9"/>
        <v>0</v>
      </c>
      <c r="M28" s="89">
        <f t="shared" si="9"/>
        <v>0</v>
      </c>
      <c r="N28" s="89">
        <f t="shared" si="9"/>
        <v>0</v>
      </c>
      <c r="O28" s="89">
        <f t="shared" si="9"/>
        <v>0</v>
      </c>
      <c r="P28" s="89">
        <f t="shared" si="9"/>
        <v>0</v>
      </c>
      <c r="Q28" s="89">
        <f t="shared" si="9"/>
        <v>0</v>
      </c>
      <c r="R28" s="89">
        <f t="shared" si="9"/>
        <v>0</v>
      </c>
      <c r="S28" s="89">
        <f t="shared" si="9"/>
        <v>0</v>
      </c>
      <c r="T28" s="90">
        <f t="shared" si="9"/>
        <v>0</v>
      </c>
      <c r="U28" s="90">
        <f t="shared" si="9"/>
        <v>0</v>
      </c>
      <c r="V28" s="88">
        <f t="shared" si="9"/>
        <v>0</v>
      </c>
      <c r="W28" s="88">
        <f t="shared" si="9"/>
        <v>0</v>
      </c>
      <c r="X28" s="88">
        <f t="shared" si="9"/>
        <v>0</v>
      </c>
      <c r="Y28" s="88"/>
      <c r="Z28" s="88">
        <f t="shared" si="9"/>
        <v>0</v>
      </c>
      <c r="AA28" s="58"/>
      <c r="AB28" s="60"/>
      <c r="AC28" s="61"/>
      <c r="AD28" s="61"/>
      <c r="AE28" s="62"/>
    </row>
    <row r="29" spans="1:36" ht="30" customHeight="1" thickBot="1" x14ac:dyDescent="0.35">
      <c r="A29" s="274" t="s">
        <v>69</v>
      </c>
      <c r="B29" s="275"/>
      <c r="C29" s="275"/>
      <c r="D29" s="275"/>
      <c r="E29" s="275"/>
      <c r="F29" s="95">
        <f>F26+F28</f>
        <v>49</v>
      </c>
      <c r="G29" s="95">
        <f t="shared" ref="G29:Y29" si="10">G26+G28</f>
        <v>0</v>
      </c>
      <c r="H29" s="95">
        <f t="shared" si="10"/>
        <v>0</v>
      </c>
      <c r="I29" s="96">
        <f t="shared" si="10"/>
        <v>9.8000000000000007</v>
      </c>
      <c r="J29" s="96">
        <f t="shared" si="10"/>
        <v>0</v>
      </c>
      <c r="K29" s="96">
        <f t="shared" si="10"/>
        <v>0</v>
      </c>
      <c r="L29" s="96">
        <f t="shared" si="10"/>
        <v>107.8</v>
      </c>
      <c r="M29" s="96">
        <f t="shared" si="10"/>
        <v>0</v>
      </c>
      <c r="N29" s="96">
        <f t="shared" si="10"/>
        <v>0</v>
      </c>
      <c r="O29" s="96">
        <f t="shared" si="10"/>
        <v>0</v>
      </c>
      <c r="P29" s="96">
        <f t="shared" si="10"/>
        <v>0</v>
      </c>
      <c r="Q29" s="96">
        <f t="shared" si="10"/>
        <v>0</v>
      </c>
      <c r="R29" s="96">
        <f t="shared" si="10"/>
        <v>0</v>
      </c>
      <c r="S29" s="96">
        <f t="shared" si="10"/>
        <v>0</v>
      </c>
      <c r="T29" s="95">
        <f t="shared" si="10"/>
        <v>343</v>
      </c>
      <c r="U29" s="95">
        <f t="shared" si="10"/>
        <v>0</v>
      </c>
      <c r="V29" s="95">
        <f t="shared" si="10"/>
        <v>0</v>
      </c>
      <c r="W29" s="95">
        <f t="shared" si="10"/>
        <v>0</v>
      </c>
      <c r="X29" s="95">
        <f t="shared" si="10"/>
        <v>0</v>
      </c>
      <c r="Y29" s="95">
        <f t="shared" si="10"/>
        <v>0</v>
      </c>
      <c r="Z29" s="95">
        <f>Z26+Z28</f>
        <v>0</v>
      </c>
      <c r="AA29" s="58"/>
      <c r="AB29" s="58"/>
      <c r="AC29" s="61"/>
      <c r="AD29" s="61"/>
      <c r="AE29" s="62"/>
    </row>
    <row r="30" spans="1:36" ht="27.75" customHeight="1" thickBot="1" x14ac:dyDescent="0.35">
      <c r="A30" s="276" t="s">
        <v>70</v>
      </c>
      <c r="B30" s="277"/>
      <c r="C30" s="277"/>
      <c r="D30" s="277"/>
      <c r="E30" s="277"/>
      <c r="F30" s="97">
        <f>F23+F29</f>
        <v>97</v>
      </c>
      <c r="G30" s="97">
        <f t="shared" ref="G30:Z30" si="11">G23+G29</f>
        <v>0</v>
      </c>
      <c r="H30" s="97">
        <f t="shared" si="11"/>
        <v>0</v>
      </c>
      <c r="I30" s="98">
        <f t="shared" si="11"/>
        <v>19.399999999999999</v>
      </c>
      <c r="J30" s="98">
        <f t="shared" si="11"/>
        <v>0</v>
      </c>
      <c r="K30" s="98">
        <f t="shared" si="11"/>
        <v>0</v>
      </c>
      <c r="L30" s="98">
        <f t="shared" si="11"/>
        <v>213.39999999999998</v>
      </c>
      <c r="M30" s="98">
        <f t="shared" si="11"/>
        <v>0</v>
      </c>
      <c r="N30" s="98">
        <f t="shared" si="11"/>
        <v>0</v>
      </c>
      <c r="O30" s="98">
        <f t="shared" si="11"/>
        <v>0</v>
      </c>
      <c r="P30" s="98">
        <f t="shared" si="11"/>
        <v>0</v>
      </c>
      <c r="Q30" s="98">
        <f t="shared" si="11"/>
        <v>0</v>
      </c>
      <c r="R30" s="98">
        <f t="shared" si="11"/>
        <v>0</v>
      </c>
      <c r="S30" s="98">
        <f t="shared" si="11"/>
        <v>0</v>
      </c>
      <c r="T30" s="97">
        <f t="shared" si="11"/>
        <v>679</v>
      </c>
      <c r="U30" s="97">
        <f t="shared" si="11"/>
        <v>0</v>
      </c>
      <c r="V30" s="97">
        <f t="shared" si="11"/>
        <v>0</v>
      </c>
      <c r="W30" s="97">
        <f t="shared" si="11"/>
        <v>0</v>
      </c>
      <c r="X30" s="97">
        <f t="shared" si="11"/>
        <v>0</v>
      </c>
      <c r="Y30" s="97">
        <f t="shared" si="11"/>
        <v>0</v>
      </c>
      <c r="Z30" s="97">
        <f t="shared" si="11"/>
        <v>0</v>
      </c>
      <c r="AA30" s="86"/>
      <c r="AB30" s="86"/>
      <c r="AC30" s="86"/>
      <c r="AD30" s="86"/>
      <c r="AE30" s="87"/>
    </row>
    <row r="31" spans="1:36" ht="10.5" customHeight="1" x14ac:dyDescent="0.3">
      <c r="A31" s="263" t="s">
        <v>71</v>
      </c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9"/>
    </row>
    <row r="32" spans="1:36" ht="21.75" customHeight="1" thickBot="1" x14ac:dyDescent="0.35">
      <c r="A32" s="280"/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2"/>
      <c r="AF32" s="8"/>
      <c r="AG32" s="8"/>
      <c r="AH32" s="8"/>
      <c r="AI32" s="8"/>
      <c r="AJ32" s="8"/>
    </row>
    <row r="33" spans="1:36" ht="32.25" customHeight="1" thickBot="1" x14ac:dyDescent="0.35">
      <c r="A33" s="251" t="s">
        <v>62</v>
      </c>
      <c r="B33" s="252"/>
      <c r="C33" s="252"/>
      <c r="D33" s="252"/>
      <c r="E33" s="253"/>
      <c r="F33" s="99">
        <v>1</v>
      </c>
      <c r="G33" s="74"/>
      <c r="H33" s="100"/>
      <c r="I33" s="75">
        <v>0.2</v>
      </c>
      <c r="J33" s="75"/>
      <c r="K33" s="75"/>
      <c r="L33" s="75">
        <v>2</v>
      </c>
      <c r="M33" s="75"/>
      <c r="N33" s="75"/>
      <c r="O33" s="75"/>
      <c r="P33" s="75"/>
      <c r="Q33" s="75"/>
      <c r="R33" s="75"/>
      <c r="S33" s="75"/>
      <c r="T33" s="74">
        <v>10</v>
      </c>
      <c r="U33" s="74"/>
      <c r="V33" s="74"/>
      <c r="W33" s="74"/>
      <c r="X33" s="74"/>
      <c r="Y33" s="74"/>
      <c r="Z33" s="74"/>
      <c r="AA33" s="77"/>
      <c r="AB33" s="78"/>
      <c r="AC33" s="79"/>
      <c r="AD33" s="79"/>
      <c r="AE33" s="80"/>
      <c r="AF33" s="101"/>
      <c r="AG33" s="8"/>
      <c r="AH33" s="8"/>
      <c r="AI33" s="8"/>
      <c r="AJ33" s="8"/>
    </row>
    <row r="34" spans="1:36" ht="21" customHeight="1" thickBot="1" x14ac:dyDescent="0.35">
      <c r="A34" s="243" t="s">
        <v>63</v>
      </c>
      <c r="B34" s="244"/>
      <c r="C34" s="245"/>
      <c r="D34" s="246" t="s">
        <v>64</v>
      </c>
      <c r="E34" s="247"/>
      <c r="F34" s="102"/>
      <c r="G34" s="57"/>
      <c r="H34" s="57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7"/>
      <c r="U34" s="57"/>
      <c r="V34" s="57"/>
      <c r="W34" s="57"/>
      <c r="X34" s="57"/>
      <c r="Y34" s="57"/>
      <c r="Z34" s="57"/>
      <c r="AA34" s="58"/>
      <c r="AB34" s="60"/>
      <c r="AC34" s="61"/>
      <c r="AD34" s="61"/>
      <c r="AE34" s="62"/>
      <c r="AF34" s="101"/>
      <c r="AG34" s="8"/>
      <c r="AH34" s="8"/>
      <c r="AI34" s="8"/>
      <c r="AJ34" s="8"/>
    </row>
    <row r="35" spans="1:36" ht="30.75" customHeight="1" thickBot="1" x14ac:dyDescent="0.35">
      <c r="A35" s="248" t="s">
        <v>72</v>
      </c>
      <c r="B35" s="249"/>
      <c r="C35" s="250"/>
      <c r="D35" s="249">
        <v>26</v>
      </c>
      <c r="E35" s="250"/>
      <c r="F35" s="57">
        <f>ROUND(F33*$D$35,3)</f>
        <v>26</v>
      </c>
      <c r="G35" s="57">
        <f t="shared" ref="G35:Z35" si="12">ROUND(G33*$D$35,3)</f>
        <v>0</v>
      </c>
      <c r="H35" s="57">
        <f t="shared" si="12"/>
        <v>0</v>
      </c>
      <c r="I35" s="70">
        <f t="shared" si="12"/>
        <v>5.2</v>
      </c>
      <c r="J35" s="70">
        <f t="shared" si="12"/>
        <v>0</v>
      </c>
      <c r="K35" s="70">
        <f t="shared" si="12"/>
        <v>0</v>
      </c>
      <c r="L35" s="70">
        <f t="shared" si="12"/>
        <v>52</v>
      </c>
      <c r="M35" s="70">
        <f t="shared" si="12"/>
        <v>0</v>
      </c>
      <c r="N35" s="70">
        <f t="shared" si="12"/>
        <v>0</v>
      </c>
      <c r="O35" s="70">
        <f t="shared" si="12"/>
        <v>0</v>
      </c>
      <c r="P35" s="70">
        <f t="shared" si="12"/>
        <v>0</v>
      </c>
      <c r="Q35" s="70">
        <f t="shared" si="12"/>
        <v>0</v>
      </c>
      <c r="R35" s="70">
        <f t="shared" si="12"/>
        <v>0</v>
      </c>
      <c r="S35" s="70">
        <f t="shared" si="12"/>
        <v>0</v>
      </c>
      <c r="T35" s="57">
        <f t="shared" si="12"/>
        <v>260</v>
      </c>
      <c r="U35" s="57">
        <f t="shared" si="12"/>
        <v>0</v>
      </c>
      <c r="V35" s="57">
        <f t="shared" si="12"/>
        <v>0</v>
      </c>
      <c r="W35" s="57">
        <f t="shared" si="12"/>
        <v>0</v>
      </c>
      <c r="X35" s="57">
        <f t="shared" si="12"/>
        <v>0</v>
      </c>
      <c r="Y35" s="57">
        <f t="shared" si="12"/>
        <v>0</v>
      </c>
      <c r="Z35" s="57">
        <f t="shared" si="12"/>
        <v>0</v>
      </c>
      <c r="AA35" s="58"/>
      <c r="AB35" s="60"/>
      <c r="AC35" s="61"/>
      <c r="AD35" s="61"/>
      <c r="AE35" s="62" t="s">
        <v>65</v>
      </c>
      <c r="AF35" s="101"/>
      <c r="AG35" s="8"/>
      <c r="AH35" s="8"/>
      <c r="AI35" s="8"/>
      <c r="AJ35" s="8"/>
    </row>
    <row r="36" spans="1:36" ht="27.75" customHeight="1" thickBot="1" x14ac:dyDescent="0.35">
      <c r="A36" s="251" t="s">
        <v>62</v>
      </c>
      <c r="B36" s="252"/>
      <c r="C36" s="252"/>
      <c r="D36" s="252"/>
      <c r="E36" s="253"/>
      <c r="F36" s="99">
        <v>1</v>
      </c>
      <c r="G36" s="74"/>
      <c r="H36" s="74"/>
      <c r="I36" s="75">
        <v>0.2</v>
      </c>
      <c r="J36" s="75"/>
      <c r="K36" s="75"/>
      <c r="L36" s="75">
        <v>2</v>
      </c>
      <c r="M36" s="75"/>
      <c r="N36" s="75"/>
      <c r="O36" s="75"/>
      <c r="P36" s="75"/>
      <c r="Q36" s="75"/>
      <c r="R36" s="75"/>
      <c r="S36" s="75"/>
      <c r="T36" s="74"/>
      <c r="U36" s="74"/>
      <c r="V36" s="74"/>
      <c r="W36" s="74"/>
      <c r="X36" s="74"/>
      <c r="Y36" s="74">
        <v>10</v>
      </c>
      <c r="Z36" s="74"/>
      <c r="AA36" s="77"/>
      <c r="AB36" s="78"/>
      <c r="AC36" s="79"/>
      <c r="AD36" s="79"/>
      <c r="AE36" s="80"/>
      <c r="AF36" s="101"/>
      <c r="AG36" s="8"/>
      <c r="AH36" s="8"/>
      <c r="AI36" s="8"/>
      <c r="AJ36" s="8"/>
    </row>
    <row r="37" spans="1:36" ht="25.5" customHeight="1" thickBot="1" x14ac:dyDescent="0.35">
      <c r="A37" s="248" t="s">
        <v>72</v>
      </c>
      <c r="B37" s="249"/>
      <c r="C37" s="250"/>
      <c r="D37" s="249"/>
      <c r="E37" s="250"/>
      <c r="F37" s="57">
        <f>ROUND(F36*$D$37,3)</f>
        <v>0</v>
      </c>
      <c r="G37" s="57">
        <f t="shared" ref="G37:AE37" si="13">ROUND(G36*$D$37,3)</f>
        <v>0</v>
      </c>
      <c r="H37" s="57">
        <f t="shared" si="13"/>
        <v>0</v>
      </c>
      <c r="I37" s="70">
        <f t="shared" si="13"/>
        <v>0</v>
      </c>
      <c r="J37" s="70">
        <f t="shared" si="13"/>
        <v>0</v>
      </c>
      <c r="K37" s="70">
        <f t="shared" si="13"/>
        <v>0</v>
      </c>
      <c r="L37" s="70">
        <f t="shared" si="13"/>
        <v>0</v>
      </c>
      <c r="M37" s="70">
        <f t="shared" si="13"/>
        <v>0</v>
      </c>
      <c r="N37" s="70">
        <f t="shared" si="13"/>
        <v>0</v>
      </c>
      <c r="O37" s="70">
        <f t="shared" si="13"/>
        <v>0</v>
      </c>
      <c r="P37" s="70">
        <f t="shared" si="13"/>
        <v>0</v>
      </c>
      <c r="Q37" s="70">
        <f t="shared" si="13"/>
        <v>0</v>
      </c>
      <c r="R37" s="70">
        <f t="shared" si="13"/>
        <v>0</v>
      </c>
      <c r="S37" s="70">
        <f t="shared" si="13"/>
        <v>0</v>
      </c>
      <c r="T37" s="57">
        <f t="shared" si="13"/>
        <v>0</v>
      </c>
      <c r="U37" s="57">
        <f t="shared" si="13"/>
        <v>0</v>
      </c>
      <c r="V37" s="57">
        <f t="shared" si="13"/>
        <v>0</v>
      </c>
      <c r="W37" s="57">
        <f t="shared" si="13"/>
        <v>0</v>
      </c>
      <c r="X37" s="57">
        <f t="shared" si="13"/>
        <v>0</v>
      </c>
      <c r="Y37" s="57">
        <f t="shared" si="13"/>
        <v>0</v>
      </c>
      <c r="Z37" s="57">
        <f t="shared" si="13"/>
        <v>0</v>
      </c>
      <c r="AA37" s="70">
        <f t="shared" si="13"/>
        <v>0</v>
      </c>
      <c r="AB37" s="70">
        <f t="shared" si="13"/>
        <v>0</v>
      </c>
      <c r="AC37" s="70">
        <f t="shared" si="13"/>
        <v>0</v>
      </c>
      <c r="AD37" s="70">
        <f t="shared" si="13"/>
        <v>0</v>
      </c>
      <c r="AE37" s="70">
        <f t="shared" si="13"/>
        <v>0</v>
      </c>
      <c r="AF37" s="101"/>
      <c r="AG37" s="8"/>
      <c r="AH37" s="8"/>
      <c r="AI37" s="8"/>
      <c r="AJ37" s="8"/>
    </row>
    <row r="38" spans="1:36" ht="27" customHeight="1" thickBot="1" x14ac:dyDescent="0.35">
      <c r="A38" s="274" t="s">
        <v>67</v>
      </c>
      <c r="B38" s="275"/>
      <c r="C38" s="275"/>
      <c r="D38" s="275"/>
      <c r="E38" s="283"/>
      <c r="F38" s="103">
        <f>F35+F37</f>
        <v>26</v>
      </c>
      <c r="G38" s="103">
        <f t="shared" ref="G38:Z38" si="14">G35+G37</f>
        <v>0</v>
      </c>
      <c r="H38" s="103">
        <f t="shared" si="14"/>
        <v>0</v>
      </c>
      <c r="I38" s="104">
        <f t="shared" si="14"/>
        <v>5.2</v>
      </c>
      <c r="J38" s="104">
        <f t="shared" si="14"/>
        <v>0</v>
      </c>
      <c r="K38" s="104">
        <f t="shared" si="14"/>
        <v>0</v>
      </c>
      <c r="L38" s="104">
        <f t="shared" si="14"/>
        <v>52</v>
      </c>
      <c r="M38" s="104">
        <f t="shared" si="14"/>
        <v>0</v>
      </c>
      <c r="N38" s="104">
        <f t="shared" si="14"/>
        <v>0</v>
      </c>
      <c r="O38" s="104">
        <f t="shared" si="14"/>
        <v>0</v>
      </c>
      <c r="P38" s="104">
        <f t="shared" si="14"/>
        <v>0</v>
      </c>
      <c r="Q38" s="104">
        <f t="shared" si="14"/>
        <v>0</v>
      </c>
      <c r="R38" s="104">
        <f t="shared" si="14"/>
        <v>0</v>
      </c>
      <c r="S38" s="104">
        <f t="shared" si="14"/>
        <v>0</v>
      </c>
      <c r="T38" s="103">
        <f t="shared" si="14"/>
        <v>260</v>
      </c>
      <c r="U38" s="103">
        <f t="shared" si="14"/>
        <v>0</v>
      </c>
      <c r="V38" s="103">
        <f t="shared" si="14"/>
        <v>0</v>
      </c>
      <c r="W38" s="103">
        <f t="shared" si="14"/>
        <v>0</v>
      </c>
      <c r="X38" s="103">
        <f t="shared" si="14"/>
        <v>0</v>
      </c>
      <c r="Y38" s="103">
        <f t="shared" si="14"/>
        <v>0</v>
      </c>
      <c r="Z38" s="103">
        <f t="shared" si="14"/>
        <v>0</v>
      </c>
      <c r="AA38" s="58"/>
      <c r="AB38" s="60"/>
      <c r="AC38" s="61"/>
      <c r="AD38" s="61"/>
      <c r="AE38" s="62"/>
      <c r="AF38" s="101"/>
      <c r="AG38" s="8"/>
      <c r="AH38" s="8"/>
      <c r="AI38" s="8"/>
      <c r="AJ38" s="8"/>
    </row>
    <row r="39" spans="1:36" ht="25.5" customHeight="1" thickBot="1" x14ac:dyDescent="0.35">
      <c r="A39" s="251" t="s">
        <v>62</v>
      </c>
      <c r="B39" s="252"/>
      <c r="C39" s="252"/>
      <c r="D39" s="252"/>
      <c r="E39" s="253"/>
      <c r="F39" s="99">
        <v>1</v>
      </c>
      <c r="G39" s="74"/>
      <c r="H39" s="74"/>
      <c r="I39" s="75">
        <v>0.2</v>
      </c>
      <c r="J39" s="75"/>
      <c r="K39" s="75"/>
      <c r="L39" s="75">
        <v>2</v>
      </c>
      <c r="M39" s="75"/>
      <c r="N39" s="75"/>
      <c r="O39" s="75"/>
      <c r="P39" s="75"/>
      <c r="Q39" s="75"/>
      <c r="R39" s="75"/>
      <c r="S39" s="75"/>
      <c r="T39" s="74">
        <v>10</v>
      </c>
      <c r="U39" s="74"/>
      <c r="V39" s="74"/>
      <c r="W39" s="74"/>
      <c r="X39" s="74"/>
      <c r="Y39" s="74"/>
      <c r="Z39" s="74"/>
      <c r="AA39" s="58"/>
      <c r="AB39" s="60"/>
      <c r="AC39" s="61"/>
      <c r="AD39" s="61"/>
      <c r="AE39" s="62"/>
      <c r="AF39" s="101"/>
      <c r="AG39" s="8"/>
      <c r="AH39" s="8"/>
      <c r="AI39" s="8"/>
      <c r="AJ39" s="8"/>
    </row>
    <row r="40" spans="1:36" ht="20.100000000000001" customHeight="1" thickBot="1" x14ac:dyDescent="0.35">
      <c r="A40" s="243" t="s">
        <v>63</v>
      </c>
      <c r="B40" s="244"/>
      <c r="C40" s="245"/>
      <c r="D40" s="246" t="s">
        <v>68</v>
      </c>
      <c r="E40" s="247"/>
      <c r="F40" s="82"/>
      <c r="G40" s="82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2"/>
      <c r="U40" s="82"/>
      <c r="V40" s="82"/>
      <c r="W40" s="82"/>
      <c r="X40" s="82"/>
      <c r="Y40" s="82"/>
      <c r="Z40" s="82"/>
      <c r="AA40" s="83"/>
      <c r="AB40" s="85"/>
      <c r="AC40" s="86"/>
      <c r="AD40" s="61"/>
      <c r="AE40" s="62"/>
      <c r="AF40" s="101"/>
      <c r="AG40" s="8"/>
      <c r="AH40" s="8"/>
      <c r="AI40" s="8"/>
      <c r="AJ40" s="8"/>
    </row>
    <row r="41" spans="1:36" ht="28.5" customHeight="1" thickBot="1" x14ac:dyDescent="0.35">
      <c r="A41" s="248" t="s">
        <v>72</v>
      </c>
      <c r="B41" s="249"/>
      <c r="C41" s="250"/>
      <c r="D41" s="248">
        <v>25</v>
      </c>
      <c r="E41" s="250"/>
      <c r="F41" s="88">
        <f>ROUND(F39*$D$41,3)</f>
        <v>25</v>
      </c>
      <c r="G41" s="88">
        <f t="shared" ref="G41:Z41" si="15">ROUND(G39*$D$41,3)</f>
        <v>0</v>
      </c>
      <c r="H41" s="88">
        <f t="shared" si="15"/>
        <v>0</v>
      </c>
      <c r="I41" s="89">
        <f t="shared" si="15"/>
        <v>5</v>
      </c>
      <c r="J41" s="89">
        <f t="shared" si="15"/>
        <v>0</v>
      </c>
      <c r="K41" s="89">
        <f t="shared" si="15"/>
        <v>0</v>
      </c>
      <c r="L41" s="89">
        <f t="shared" si="15"/>
        <v>50</v>
      </c>
      <c r="M41" s="89">
        <f t="shared" si="15"/>
        <v>0</v>
      </c>
      <c r="N41" s="89">
        <f t="shared" si="15"/>
        <v>0</v>
      </c>
      <c r="O41" s="89">
        <f t="shared" si="15"/>
        <v>0</v>
      </c>
      <c r="P41" s="89">
        <f t="shared" si="15"/>
        <v>0</v>
      </c>
      <c r="Q41" s="89">
        <f t="shared" si="15"/>
        <v>0</v>
      </c>
      <c r="R41" s="89">
        <f t="shared" si="15"/>
        <v>0</v>
      </c>
      <c r="S41" s="89">
        <f t="shared" si="15"/>
        <v>0</v>
      </c>
      <c r="T41" s="88">
        <f t="shared" si="15"/>
        <v>250</v>
      </c>
      <c r="U41" s="88">
        <f t="shared" si="15"/>
        <v>0</v>
      </c>
      <c r="V41" s="88">
        <f t="shared" si="15"/>
        <v>0</v>
      </c>
      <c r="W41" s="88">
        <f t="shared" si="15"/>
        <v>0</v>
      </c>
      <c r="X41" s="88">
        <f t="shared" si="15"/>
        <v>0</v>
      </c>
      <c r="Y41" s="88">
        <f t="shared" si="15"/>
        <v>0</v>
      </c>
      <c r="Z41" s="88">
        <f t="shared" si="15"/>
        <v>0</v>
      </c>
      <c r="AA41" s="91"/>
      <c r="AB41" s="92"/>
      <c r="AC41" s="93"/>
      <c r="AD41" s="61"/>
      <c r="AE41" s="62"/>
      <c r="AF41" s="101"/>
      <c r="AG41" s="8"/>
      <c r="AH41" s="8"/>
      <c r="AI41" s="8"/>
      <c r="AJ41" s="8"/>
    </row>
    <row r="42" spans="1:36" ht="18" customHeight="1" thickBot="1" x14ac:dyDescent="0.35">
      <c r="A42" s="251" t="s">
        <v>62</v>
      </c>
      <c r="B42" s="252"/>
      <c r="C42" s="252"/>
      <c r="D42" s="252"/>
      <c r="E42" s="253"/>
      <c r="F42" s="99"/>
      <c r="G42" s="74"/>
      <c r="H42" s="74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4"/>
      <c r="U42" s="74"/>
      <c r="V42" s="74"/>
      <c r="W42" s="74"/>
      <c r="X42" s="74"/>
      <c r="Y42" s="74"/>
      <c r="Z42" s="74"/>
      <c r="AA42" s="58"/>
      <c r="AB42" s="60"/>
      <c r="AC42" s="61"/>
      <c r="AD42" s="61"/>
      <c r="AE42" s="62"/>
      <c r="AF42" s="101"/>
      <c r="AG42" s="8"/>
      <c r="AH42" s="8"/>
      <c r="AI42" s="8"/>
      <c r="AJ42" s="8"/>
    </row>
    <row r="43" spans="1:36" ht="21" customHeight="1" thickBot="1" x14ac:dyDescent="0.35">
      <c r="A43" s="269"/>
      <c r="B43" s="270"/>
      <c r="C43" s="271"/>
      <c r="D43" s="272"/>
      <c r="E43" s="273"/>
      <c r="F43" s="88">
        <f>ROUND(F42*$D$43,3)</f>
        <v>0</v>
      </c>
      <c r="G43" s="88">
        <f t="shared" ref="G43:Z43" si="16">ROUND(G42*$D$43,3)</f>
        <v>0</v>
      </c>
      <c r="H43" s="88">
        <f t="shared" si="16"/>
        <v>0</v>
      </c>
      <c r="I43" s="89">
        <f t="shared" si="16"/>
        <v>0</v>
      </c>
      <c r="J43" s="89">
        <f t="shared" si="16"/>
        <v>0</v>
      </c>
      <c r="K43" s="89">
        <f t="shared" si="16"/>
        <v>0</v>
      </c>
      <c r="L43" s="89">
        <f t="shared" si="16"/>
        <v>0</v>
      </c>
      <c r="M43" s="89">
        <f t="shared" si="16"/>
        <v>0</v>
      </c>
      <c r="N43" s="89">
        <f t="shared" si="16"/>
        <v>0</v>
      </c>
      <c r="O43" s="89">
        <f t="shared" si="16"/>
        <v>0</v>
      </c>
      <c r="P43" s="89">
        <f t="shared" si="16"/>
        <v>0</v>
      </c>
      <c r="Q43" s="89">
        <f t="shared" si="16"/>
        <v>0</v>
      </c>
      <c r="R43" s="89">
        <f t="shared" si="16"/>
        <v>0</v>
      </c>
      <c r="S43" s="89">
        <f t="shared" si="16"/>
        <v>0</v>
      </c>
      <c r="T43" s="88">
        <f t="shared" si="16"/>
        <v>0</v>
      </c>
      <c r="U43" s="88">
        <f t="shared" si="16"/>
        <v>0</v>
      </c>
      <c r="V43" s="88">
        <f t="shared" si="16"/>
        <v>0</v>
      </c>
      <c r="W43" s="88">
        <f t="shared" si="16"/>
        <v>0</v>
      </c>
      <c r="X43" s="88">
        <f t="shared" si="16"/>
        <v>0</v>
      </c>
      <c r="Y43" s="88"/>
      <c r="Z43" s="88">
        <f t="shared" si="16"/>
        <v>0</v>
      </c>
      <c r="AA43" s="58"/>
      <c r="AB43" s="60"/>
      <c r="AC43" s="61"/>
      <c r="AD43" s="61"/>
      <c r="AE43" s="62"/>
      <c r="AF43" s="101"/>
      <c r="AG43" s="8"/>
      <c r="AH43" s="8"/>
      <c r="AI43" s="8"/>
      <c r="AJ43" s="8"/>
    </row>
    <row r="44" spans="1:36" ht="22.5" customHeight="1" thickBot="1" x14ac:dyDescent="0.35">
      <c r="A44" s="274" t="s">
        <v>69</v>
      </c>
      <c r="B44" s="275"/>
      <c r="C44" s="275"/>
      <c r="D44" s="275"/>
      <c r="E44" s="275"/>
      <c r="F44" s="95">
        <f>F41+F43</f>
        <v>25</v>
      </c>
      <c r="G44" s="95">
        <f t="shared" ref="G44:Z44" si="17">G41+G43</f>
        <v>0</v>
      </c>
      <c r="H44" s="95">
        <f t="shared" si="17"/>
        <v>0</v>
      </c>
      <c r="I44" s="96">
        <f t="shared" si="17"/>
        <v>5</v>
      </c>
      <c r="J44" s="96">
        <f t="shared" si="17"/>
        <v>0</v>
      </c>
      <c r="K44" s="96">
        <f t="shared" si="17"/>
        <v>0</v>
      </c>
      <c r="L44" s="96">
        <f t="shared" si="17"/>
        <v>50</v>
      </c>
      <c r="M44" s="96">
        <f t="shared" si="17"/>
        <v>0</v>
      </c>
      <c r="N44" s="96">
        <f t="shared" si="17"/>
        <v>0</v>
      </c>
      <c r="O44" s="96">
        <f t="shared" si="17"/>
        <v>0</v>
      </c>
      <c r="P44" s="96">
        <f t="shared" si="17"/>
        <v>0</v>
      </c>
      <c r="Q44" s="96">
        <f t="shared" si="17"/>
        <v>0</v>
      </c>
      <c r="R44" s="96">
        <f t="shared" si="17"/>
        <v>0</v>
      </c>
      <c r="S44" s="96">
        <f t="shared" si="17"/>
        <v>0</v>
      </c>
      <c r="T44" s="95">
        <f t="shared" si="17"/>
        <v>250</v>
      </c>
      <c r="U44" s="95">
        <f t="shared" si="17"/>
        <v>0</v>
      </c>
      <c r="V44" s="95">
        <f t="shared" si="17"/>
        <v>0</v>
      </c>
      <c r="W44" s="95">
        <f t="shared" si="17"/>
        <v>0</v>
      </c>
      <c r="X44" s="95">
        <f t="shared" si="17"/>
        <v>0</v>
      </c>
      <c r="Y44" s="95">
        <f t="shared" si="17"/>
        <v>0</v>
      </c>
      <c r="Z44" s="95">
        <f t="shared" si="17"/>
        <v>0</v>
      </c>
      <c r="AA44" s="58"/>
      <c r="AB44" s="58"/>
      <c r="AC44" s="61"/>
      <c r="AD44" s="61"/>
      <c r="AE44" s="62"/>
      <c r="AF44" s="101"/>
      <c r="AG44" s="8"/>
      <c r="AH44" s="8"/>
      <c r="AI44" s="8"/>
      <c r="AJ44" s="8"/>
    </row>
    <row r="45" spans="1:36" ht="26.25" customHeight="1" thickBot="1" x14ac:dyDescent="0.35">
      <c r="A45" s="276" t="s">
        <v>70</v>
      </c>
      <c r="B45" s="277"/>
      <c r="C45" s="277"/>
      <c r="D45" s="277"/>
      <c r="E45" s="277"/>
      <c r="F45" s="97">
        <f>F44+F38</f>
        <v>51</v>
      </c>
      <c r="G45" s="97">
        <f t="shared" ref="G45:Z45" si="18">G44+G38</f>
        <v>0</v>
      </c>
      <c r="H45" s="97">
        <f t="shared" si="18"/>
        <v>0</v>
      </c>
      <c r="I45" s="98">
        <f t="shared" si="18"/>
        <v>10.199999999999999</v>
      </c>
      <c r="J45" s="98">
        <f t="shared" si="18"/>
        <v>0</v>
      </c>
      <c r="K45" s="98">
        <f t="shared" si="18"/>
        <v>0</v>
      </c>
      <c r="L45" s="98">
        <f t="shared" si="18"/>
        <v>102</v>
      </c>
      <c r="M45" s="98">
        <f t="shared" si="18"/>
        <v>0</v>
      </c>
      <c r="N45" s="98">
        <f t="shared" si="18"/>
        <v>0</v>
      </c>
      <c r="O45" s="98">
        <f t="shared" si="18"/>
        <v>0</v>
      </c>
      <c r="P45" s="98">
        <f t="shared" si="18"/>
        <v>0</v>
      </c>
      <c r="Q45" s="98">
        <f t="shared" si="18"/>
        <v>0</v>
      </c>
      <c r="R45" s="98">
        <f t="shared" si="18"/>
        <v>0</v>
      </c>
      <c r="S45" s="98">
        <f t="shared" si="18"/>
        <v>0</v>
      </c>
      <c r="T45" s="97">
        <f t="shared" si="18"/>
        <v>510</v>
      </c>
      <c r="U45" s="97">
        <f t="shared" si="18"/>
        <v>0</v>
      </c>
      <c r="V45" s="97">
        <f t="shared" si="18"/>
        <v>0</v>
      </c>
      <c r="W45" s="97">
        <f t="shared" si="18"/>
        <v>0</v>
      </c>
      <c r="X45" s="97">
        <f t="shared" si="18"/>
        <v>0</v>
      </c>
      <c r="Y45" s="97">
        <f t="shared" si="18"/>
        <v>0</v>
      </c>
      <c r="Z45" s="97">
        <f t="shared" si="18"/>
        <v>0</v>
      </c>
      <c r="AA45" s="86"/>
      <c r="AB45" s="86"/>
      <c r="AC45" s="86"/>
      <c r="AD45" s="86"/>
      <c r="AE45" s="87"/>
      <c r="AF45" s="101"/>
      <c r="AG45" s="8"/>
      <c r="AH45" s="8"/>
      <c r="AI45" s="8"/>
      <c r="AJ45" s="8"/>
    </row>
    <row r="46" spans="1:36" ht="15" customHeight="1" x14ac:dyDescent="0.3">
      <c r="A46" s="263" t="s">
        <v>73</v>
      </c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9"/>
      <c r="AF46" s="8"/>
      <c r="AG46" s="8"/>
      <c r="AH46" s="8"/>
      <c r="AI46" s="8"/>
      <c r="AJ46" s="8"/>
    </row>
    <row r="47" spans="1:36" ht="18.75" customHeight="1" thickBot="1" x14ac:dyDescent="0.3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6"/>
      <c r="AF47" s="8"/>
      <c r="AG47" s="8"/>
      <c r="AH47" s="8"/>
      <c r="AI47" s="8"/>
      <c r="AJ47" s="8"/>
    </row>
    <row r="48" spans="1:36" ht="23.25" customHeight="1" thickBot="1" x14ac:dyDescent="0.35">
      <c r="A48" s="287" t="s">
        <v>62</v>
      </c>
      <c r="B48" s="288"/>
      <c r="C48" s="288"/>
      <c r="D48" s="288"/>
      <c r="E48" s="288"/>
      <c r="F48" s="66">
        <v>1</v>
      </c>
      <c r="G48" s="67"/>
      <c r="H48" s="67"/>
      <c r="I48" s="68">
        <v>0.2</v>
      </c>
      <c r="J48" s="68"/>
      <c r="K48" s="68"/>
      <c r="L48" s="68">
        <v>2.2000000000000002</v>
      </c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>
        <v>8</v>
      </c>
      <c r="Z48" s="67"/>
      <c r="AA48" s="52"/>
      <c r="AB48" s="53"/>
      <c r="AC48" s="54"/>
      <c r="AD48" s="54"/>
      <c r="AE48" s="55"/>
      <c r="AF48" s="8"/>
      <c r="AG48" s="8"/>
      <c r="AH48" s="8"/>
      <c r="AI48" s="8"/>
      <c r="AJ48" s="8"/>
    </row>
    <row r="49" spans="1:36" ht="21.75" customHeight="1" thickBot="1" x14ac:dyDescent="0.35">
      <c r="A49" s="289" t="s">
        <v>63</v>
      </c>
      <c r="B49" s="290"/>
      <c r="C49" s="291"/>
      <c r="D49" s="292" t="s">
        <v>64</v>
      </c>
      <c r="E49" s="293"/>
      <c r="F49" s="56"/>
      <c r="G49" s="57"/>
      <c r="H49" s="57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7"/>
      <c r="U49" s="57"/>
      <c r="V49" s="57"/>
      <c r="W49" s="57"/>
      <c r="X49" s="57"/>
      <c r="Y49" s="57"/>
      <c r="Z49" s="57"/>
      <c r="AA49" s="58"/>
      <c r="AB49" s="60"/>
      <c r="AC49" s="61"/>
      <c r="AD49" s="61"/>
      <c r="AE49" s="62"/>
      <c r="AF49" s="8"/>
      <c r="AG49" s="8"/>
      <c r="AH49" s="8"/>
      <c r="AI49" s="8"/>
      <c r="AJ49" s="8"/>
    </row>
    <row r="50" spans="1:36" ht="33.75" customHeight="1" thickBot="1" x14ac:dyDescent="0.35">
      <c r="A50" s="294"/>
      <c r="B50" s="295"/>
      <c r="C50" s="296"/>
      <c r="D50" s="295"/>
      <c r="E50" s="295"/>
      <c r="F50" s="56">
        <f>ROUND(F48*$D$50,3)</f>
        <v>0</v>
      </c>
      <c r="G50" s="56">
        <f t="shared" ref="G50:Z50" si="19">ROUND(G48*$D$50,3)</f>
        <v>0</v>
      </c>
      <c r="H50" s="56">
        <f t="shared" si="19"/>
        <v>0</v>
      </c>
      <c r="I50" s="105">
        <f t="shared" si="19"/>
        <v>0</v>
      </c>
      <c r="J50" s="105">
        <f t="shared" si="19"/>
        <v>0</v>
      </c>
      <c r="K50" s="105">
        <f t="shared" si="19"/>
        <v>0</v>
      </c>
      <c r="L50" s="105">
        <f t="shared" si="19"/>
        <v>0</v>
      </c>
      <c r="M50" s="105">
        <f t="shared" si="19"/>
        <v>0</v>
      </c>
      <c r="N50" s="105">
        <f t="shared" si="19"/>
        <v>0</v>
      </c>
      <c r="O50" s="105">
        <f t="shared" si="19"/>
        <v>0</v>
      </c>
      <c r="P50" s="105">
        <f t="shared" si="19"/>
        <v>0</v>
      </c>
      <c r="Q50" s="105">
        <f t="shared" si="19"/>
        <v>0</v>
      </c>
      <c r="R50" s="105">
        <f t="shared" si="19"/>
        <v>0</v>
      </c>
      <c r="S50" s="105">
        <f t="shared" si="19"/>
        <v>0</v>
      </c>
      <c r="T50" s="56">
        <f t="shared" si="19"/>
        <v>0</v>
      </c>
      <c r="U50" s="56">
        <f t="shared" si="19"/>
        <v>0</v>
      </c>
      <c r="V50" s="56">
        <f t="shared" si="19"/>
        <v>0</v>
      </c>
      <c r="W50" s="56">
        <f t="shared" si="19"/>
        <v>0</v>
      </c>
      <c r="X50" s="56">
        <f t="shared" si="19"/>
        <v>0</v>
      </c>
      <c r="Y50" s="56">
        <f t="shared" si="19"/>
        <v>0</v>
      </c>
      <c r="Z50" s="56">
        <f t="shared" si="19"/>
        <v>0</v>
      </c>
      <c r="AA50" s="58"/>
      <c r="AB50" s="60"/>
      <c r="AC50" s="61"/>
      <c r="AD50" s="61"/>
      <c r="AE50" s="62" t="s">
        <v>65</v>
      </c>
      <c r="AF50" s="8"/>
      <c r="AG50" s="8"/>
      <c r="AH50" s="8"/>
      <c r="AI50" s="8"/>
      <c r="AJ50" s="8"/>
    </row>
    <row r="51" spans="1:36" ht="22.5" customHeight="1" thickBot="1" x14ac:dyDescent="0.35">
      <c r="A51" s="287" t="s">
        <v>62</v>
      </c>
      <c r="B51" s="288"/>
      <c r="C51" s="288"/>
      <c r="D51" s="288"/>
      <c r="E51" s="288"/>
      <c r="F51" s="66">
        <v>1</v>
      </c>
      <c r="G51" s="67"/>
      <c r="H51" s="67"/>
      <c r="I51" s="68">
        <v>0.2</v>
      </c>
      <c r="J51" s="68"/>
      <c r="K51" s="68"/>
      <c r="L51" s="68">
        <v>2.2000000000000002</v>
      </c>
      <c r="M51" s="68"/>
      <c r="N51" s="68"/>
      <c r="O51" s="68"/>
      <c r="P51" s="68"/>
      <c r="Q51" s="68"/>
      <c r="R51" s="68"/>
      <c r="S51" s="68"/>
      <c r="T51" s="67">
        <v>8</v>
      </c>
      <c r="U51" s="67"/>
      <c r="V51" s="67"/>
      <c r="W51" s="67"/>
      <c r="X51" s="67"/>
      <c r="Y51" s="67"/>
      <c r="Z51" s="67"/>
      <c r="AA51" s="52"/>
      <c r="AB51" s="53"/>
      <c r="AC51" s="54"/>
      <c r="AD51" s="54"/>
      <c r="AE51" s="55"/>
      <c r="AF51" s="8"/>
      <c r="AG51" s="8"/>
      <c r="AH51" s="8"/>
      <c r="AI51" s="8"/>
      <c r="AJ51" s="8"/>
    </row>
    <row r="52" spans="1:36" ht="34.5" customHeight="1" thickBot="1" x14ac:dyDescent="0.35">
      <c r="A52" s="294" t="s">
        <v>74</v>
      </c>
      <c r="B52" s="295"/>
      <c r="C52" s="296"/>
      <c r="D52" s="295">
        <v>38</v>
      </c>
      <c r="E52" s="295"/>
      <c r="F52" s="56">
        <f>ROUND(F51*$D$52,3)</f>
        <v>38</v>
      </c>
      <c r="G52" s="56">
        <f t="shared" ref="G52:Z52" si="20">ROUND(G51*$D$52,3)</f>
        <v>0</v>
      </c>
      <c r="H52" s="56">
        <f t="shared" si="20"/>
        <v>0</v>
      </c>
      <c r="I52" s="105">
        <f t="shared" si="20"/>
        <v>7.6</v>
      </c>
      <c r="J52" s="105">
        <f t="shared" si="20"/>
        <v>0</v>
      </c>
      <c r="K52" s="105">
        <f t="shared" si="20"/>
        <v>0</v>
      </c>
      <c r="L52" s="105">
        <f t="shared" si="20"/>
        <v>83.6</v>
      </c>
      <c r="M52" s="105">
        <f t="shared" si="20"/>
        <v>0</v>
      </c>
      <c r="N52" s="105">
        <f t="shared" si="20"/>
        <v>0</v>
      </c>
      <c r="O52" s="105">
        <f t="shared" si="20"/>
        <v>0</v>
      </c>
      <c r="P52" s="105">
        <f t="shared" si="20"/>
        <v>0</v>
      </c>
      <c r="Q52" s="105">
        <f t="shared" si="20"/>
        <v>0</v>
      </c>
      <c r="R52" s="105">
        <f t="shared" si="20"/>
        <v>0</v>
      </c>
      <c r="S52" s="105">
        <f t="shared" si="20"/>
        <v>0</v>
      </c>
      <c r="T52" s="56">
        <f t="shared" si="20"/>
        <v>304</v>
      </c>
      <c r="U52" s="56">
        <f t="shared" si="20"/>
        <v>0</v>
      </c>
      <c r="V52" s="56">
        <f t="shared" si="20"/>
        <v>0</v>
      </c>
      <c r="W52" s="56">
        <f t="shared" si="20"/>
        <v>0</v>
      </c>
      <c r="X52" s="56">
        <f t="shared" si="20"/>
        <v>0</v>
      </c>
      <c r="Y52" s="56">
        <f t="shared" si="20"/>
        <v>0</v>
      </c>
      <c r="Z52" s="56">
        <f t="shared" si="20"/>
        <v>0</v>
      </c>
      <c r="AA52" s="58"/>
      <c r="AB52" s="60"/>
      <c r="AC52" s="61"/>
      <c r="AD52" s="61"/>
      <c r="AE52" s="62"/>
      <c r="AF52" s="8"/>
      <c r="AG52" s="8"/>
      <c r="AH52" s="8"/>
      <c r="AI52" s="8"/>
      <c r="AJ52" s="8"/>
    </row>
    <row r="53" spans="1:36" ht="24.75" customHeight="1" thickBot="1" x14ac:dyDescent="0.35">
      <c r="A53" s="301" t="s">
        <v>67</v>
      </c>
      <c r="B53" s="302"/>
      <c r="C53" s="302"/>
      <c r="D53" s="302"/>
      <c r="E53" s="302"/>
      <c r="F53" s="106">
        <f>F50+F52</f>
        <v>38</v>
      </c>
      <c r="G53" s="106">
        <f t="shared" ref="G53:Z53" si="21">G50+G52</f>
        <v>0</v>
      </c>
      <c r="H53" s="106">
        <f t="shared" si="21"/>
        <v>0</v>
      </c>
      <c r="I53" s="107">
        <f t="shared" si="21"/>
        <v>7.6</v>
      </c>
      <c r="J53" s="107">
        <f t="shared" si="21"/>
        <v>0</v>
      </c>
      <c r="K53" s="107">
        <f t="shared" si="21"/>
        <v>0</v>
      </c>
      <c r="L53" s="107">
        <f t="shared" si="21"/>
        <v>83.6</v>
      </c>
      <c r="M53" s="107">
        <f t="shared" si="21"/>
        <v>0</v>
      </c>
      <c r="N53" s="107">
        <f t="shared" si="21"/>
        <v>0</v>
      </c>
      <c r="O53" s="107">
        <f t="shared" si="21"/>
        <v>0</v>
      </c>
      <c r="P53" s="107">
        <f t="shared" si="21"/>
        <v>0</v>
      </c>
      <c r="Q53" s="107">
        <f t="shared" si="21"/>
        <v>0</v>
      </c>
      <c r="R53" s="107">
        <f t="shared" si="21"/>
        <v>0</v>
      </c>
      <c r="S53" s="107">
        <f t="shared" si="21"/>
        <v>0</v>
      </c>
      <c r="T53" s="106">
        <f t="shared" si="21"/>
        <v>304</v>
      </c>
      <c r="U53" s="106">
        <f t="shared" si="21"/>
        <v>0</v>
      </c>
      <c r="V53" s="106">
        <f t="shared" si="21"/>
        <v>0</v>
      </c>
      <c r="W53" s="106">
        <f t="shared" si="21"/>
        <v>0</v>
      </c>
      <c r="X53" s="106">
        <f t="shared" si="21"/>
        <v>0</v>
      </c>
      <c r="Y53" s="106">
        <f t="shared" si="21"/>
        <v>0</v>
      </c>
      <c r="Z53" s="106">
        <f t="shared" si="21"/>
        <v>0</v>
      </c>
      <c r="AA53" s="58"/>
      <c r="AB53" s="60"/>
      <c r="AC53" s="61"/>
      <c r="AD53" s="61"/>
      <c r="AE53" s="62"/>
      <c r="AF53" s="8"/>
      <c r="AG53" s="8"/>
      <c r="AH53" s="8"/>
      <c r="AI53" s="8"/>
      <c r="AJ53" s="8"/>
    </row>
    <row r="54" spans="1:36" ht="20.25" customHeight="1" thickBot="1" x14ac:dyDescent="0.35">
      <c r="A54" s="287" t="s">
        <v>62</v>
      </c>
      <c r="B54" s="288"/>
      <c r="C54" s="288"/>
      <c r="D54" s="288"/>
      <c r="E54" s="303"/>
      <c r="F54" s="66">
        <v>1</v>
      </c>
      <c r="G54" s="67"/>
      <c r="H54" s="67"/>
      <c r="I54" s="68">
        <v>0.2</v>
      </c>
      <c r="J54" s="68"/>
      <c r="K54" s="68"/>
      <c r="L54" s="68">
        <v>2.2000000000000002</v>
      </c>
      <c r="M54" s="68"/>
      <c r="N54" s="68"/>
      <c r="O54" s="68"/>
      <c r="P54" s="68"/>
      <c r="Q54" s="68"/>
      <c r="R54" s="68"/>
      <c r="S54" s="68"/>
      <c r="T54" s="67">
        <v>8</v>
      </c>
      <c r="U54" s="67"/>
      <c r="V54" s="67"/>
      <c r="W54" s="67"/>
      <c r="X54" s="67"/>
      <c r="Y54" s="67"/>
      <c r="Z54" s="67"/>
      <c r="AA54" s="58"/>
      <c r="AB54" s="60"/>
      <c r="AC54" s="61"/>
      <c r="AD54" s="61"/>
      <c r="AE54" s="62"/>
      <c r="AF54" s="8"/>
      <c r="AG54" s="8"/>
      <c r="AH54" s="8"/>
      <c r="AI54" s="8"/>
      <c r="AJ54" s="8"/>
    </row>
    <row r="55" spans="1:36" ht="15.75" customHeight="1" thickBot="1" x14ac:dyDescent="0.35">
      <c r="A55" s="289" t="s">
        <v>63</v>
      </c>
      <c r="B55" s="290"/>
      <c r="C55" s="291"/>
      <c r="D55" s="292" t="s">
        <v>68</v>
      </c>
      <c r="E55" s="293"/>
      <c r="F55" s="81"/>
      <c r="G55" s="82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2"/>
      <c r="U55" s="82"/>
      <c r="V55" s="82"/>
      <c r="W55" s="82"/>
      <c r="X55" s="82"/>
      <c r="Y55" s="82"/>
      <c r="Z55" s="82"/>
      <c r="AA55" s="83"/>
      <c r="AB55" s="85"/>
      <c r="AC55" s="86"/>
      <c r="AD55" s="61"/>
      <c r="AE55" s="62"/>
      <c r="AF55" s="8"/>
      <c r="AG55" s="8"/>
      <c r="AH55" s="8"/>
      <c r="AI55" s="8"/>
      <c r="AJ55" s="8"/>
    </row>
    <row r="56" spans="1:36" ht="32.25" customHeight="1" thickBot="1" x14ac:dyDescent="0.35">
      <c r="A56" s="294" t="s">
        <v>74</v>
      </c>
      <c r="B56" s="295"/>
      <c r="C56" s="296"/>
      <c r="D56" s="294">
        <v>39</v>
      </c>
      <c r="E56" s="295"/>
      <c r="F56" s="108">
        <f>ROUND(F54*$D$56,3)</f>
        <v>39</v>
      </c>
      <c r="G56" s="108">
        <f t="shared" ref="G56:Z56" si="22">ROUND(G54*$D$56,3)</f>
        <v>0</v>
      </c>
      <c r="H56" s="108">
        <f t="shared" si="22"/>
        <v>0</v>
      </c>
      <c r="I56" s="109">
        <f t="shared" si="22"/>
        <v>7.8</v>
      </c>
      <c r="J56" s="109">
        <f t="shared" si="22"/>
        <v>0</v>
      </c>
      <c r="K56" s="109">
        <f t="shared" si="22"/>
        <v>0</v>
      </c>
      <c r="L56" s="109">
        <f t="shared" si="22"/>
        <v>85.8</v>
      </c>
      <c r="M56" s="109">
        <f>ROUND(M54*$D$56,3)</f>
        <v>0</v>
      </c>
      <c r="N56" s="109">
        <f t="shared" si="22"/>
        <v>0</v>
      </c>
      <c r="O56" s="109">
        <f t="shared" si="22"/>
        <v>0</v>
      </c>
      <c r="P56" s="109">
        <f t="shared" si="22"/>
        <v>0</v>
      </c>
      <c r="Q56" s="109">
        <f t="shared" si="22"/>
        <v>0</v>
      </c>
      <c r="R56" s="109">
        <f t="shared" si="22"/>
        <v>0</v>
      </c>
      <c r="S56" s="109">
        <f t="shared" si="22"/>
        <v>0</v>
      </c>
      <c r="T56" s="108">
        <f t="shared" si="22"/>
        <v>312</v>
      </c>
      <c r="U56" s="108">
        <f t="shared" si="22"/>
        <v>0</v>
      </c>
      <c r="V56" s="108">
        <f t="shared" si="22"/>
        <v>0</v>
      </c>
      <c r="W56" s="108">
        <f t="shared" si="22"/>
        <v>0</v>
      </c>
      <c r="X56" s="108">
        <f t="shared" si="22"/>
        <v>0</v>
      </c>
      <c r="Y56" s="108">
        <f t="shared" si="22"/>
        <v>0</v>
      </c>
      <c r="Z56" s="108">
        <f t="shared" si="22"/>
        <v>0</v>
      </c>
      <c r="AA56" s="91"/>
      <c r="AB56" s="92"/>
      <c r="AC56" s="93"/>
      <c r="AD56" s="61"/>
      <c r="AE56" s="62"/>
      <c r="AF56" s="8"/>
      <c r="AG56" s="8"/>
      <c r="AH56" s="8"/>
      <c r="AI56" s="8"/>
      <c r="AJ56" s="8"/>
    </row>
    <row r="57" spans="1:36" ht="20.25" customHeight="1" thickBot="1" x14ac:dyDescent="0.35">
      <c r="A57" s="287" t="s">
        <v>62</v>
      </c>
      <c r="B57" s="288"/>
      <c r="C57" s="288"/>
      <c r="D57" s="288"/>
      <c r="E57" s="288"/>
      <c r="F57" s="66"/>
      <c r="G57" s="67"/>
      <c r="H57" s="67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7"/>
      <c r="U57" s="110"/>
      <c r="V57" s="74"/>
      <c r="W57" s="74"/>
      <c r="X57" s="74"/>
      <c r="Y57" s="74"/>
      <c r="Z57" s="74"/>
      <c r="AA57" s="58"/>
      <c r="AB57" s="60"/>
      <c r="AC57" s="61"/>
      <c r="AD57" s="61"/>
      <c r="AE57" s="62"/>
      <c r="AF57" s="8"/>
      <c r="AG57" s="8"/>
      <c r="AH57" s="8"/>
      <c r="AI57" s="8"/>
      <c r="AJ57" s="8"/>
    </row>
    <row r="58" spans="1:36" ht="22.5" customHeight="1" thickBot="1" x14ac:dyDescent="0.35">
      <c r="A58" s="297"/>
      <c r="B58" s="298"/>
      <c r="C58" s="299"/>
      <c r="D58" s="300"/>
      <c r="E58" s="300"/>
      <c r="F58" s="108">
        <f>ROUND(F57*$D$58,3)</f>
        <v>0</v>
      </c>
      <c r="G58" s="108">
        <f t="shared" ref="G58:Z58" si="23">ROUND(G57*$D$58,3)</f>
        <v>0</v>
      </c>
      <c r="H58" s="108">
        <f t="shared" si="23"/>
        <v>0</v>
      </c>
      <c r="I58" s="109">
        <f t="shared" si="23"/>
        <v>0</v>
      </c>
      <c r="J58" s="109">
        <f t="shared" si="23"/>
        <v>0</v>
      </c>
      <c r="K58" s="109">
        <f t="shared" si="23"/>
        <v>0</v>
      </c>
      <c r="L58" s="109">
        <f t="shared" si="23"/>
        <v>0</v>
      </c>
      <c r="M58" s="109">
        <f t="shared" si="23"/>
        <v>0</v>
      </c>
      <c r="N58" s="109">
        <f t="shared" si="23"/>
        <v>0</v>
      </c>
      <c r="O58" s="109">
        <f t="shared" si="23"/>
        <v>0</v>
      </c>
      <c r="P58" s="109">
        <f t="shared" si="23"/>
        <v>0</v>
      </c>
      <c r="Q58" s="109">
        <f t="shared" si="23"/>
        <v>0</v>
      </c>
      <c r="R58" s="109">
        <f t="shared" si="23"/>
        <v>0</v>
      </c>
      <c r="S58" s="109">
        <f t="shared" si="23"/>
        <v>0</v>
      </c>
      <c r="T58" s="108">
        <f t="shared" si="23"/>
        <v>0</v>
      </c>
      <c r="U58" s="108"/>
      <c r="V58" s="108">
        <f t="shared" si="23"/>
        <v>0</v>
      </c>
      <c r="W58" s="108">
        <f t="shared" si="23"/>
        <v>0</v>
      </c>
      <c r="X58" s="108">
        <f t="shared" si="23"/>
        <v>0</v>
      </c>
      <c r="Y58" s="108"/>
      <c r="Z58" s="108">
        <f t="shared" si="23"/>
        <v>0</v>
      </c>
      <c r="AA58" s="58"/>
      <c r="AB58" s="60"/>
      <c r="AC58" s="61"/>
      <c r="AD58" s="61"/>
      <c r="AE58" s="62"/>
      <c r="AF58" s="8"/>
      <c r="AG58" s="8"/>
      <c r="AH58" s="8"/>
      <c r="AI58" s="8"/>
      <c r="AJ58" s="8"/>
    </row>
    <row r="59" spans="1:36" ht="25.5" customHeight="1" thickBot="1" x14ac:dyDescent="0.35">
      <c r="A59" s="301" t="s">
        <v>69</v>
      </c>
      <c r="B59" s="302"/>
      <c r="C59" s="302"/>
      <c r="D59" s="302"/>
      <c r="E59" s="302"/>
      <c r="F59" s="106">
        <f>F56+F58</f>
        <v>39</v>
      </c>
      <c r="G59" s="106">
        <f t="shared" ref="G59:Z59" si="24">G56+G58</f>
        <v>0</v>
      </c>
      <c r="H59" s="106">
        <f t="shared" si="24"/>
        <v>0</v>
      </c>
      <c r="I59" s="111">
        <f t="shared" si="24"/>
        <v>7.8</v>
      </c>
      <c r="J59" s="111">
        <f t="shared" si="24"/>
        <v>0</v>
      </c>
      <c r="K59" s="111">
        <f t="shared" si="24"/>
        <v>0</v>
      </c>
      <c r="L59" s="111">
        <f t="shared" si="24"/>
        <v>85.8</v>
      </c>
      <c r="M59" s="111">
        <f t="shared" si="24"/>
        <v>0</v>
      </c>
      <c r="N59" s="111">
        <f t="shared" si="24"/>
        <v>0</v>
      </c>
      <c r="O59" s="111">
        <f t="shared" si="24"/>
        <v>0</v>
      </c>
      <c r="P59" s="111">
        <f t="shared" si="24"/>
        <v>0</v>
      </c>
      <c r="Q59" s="111">
        <f t="shared" si="24"/>
        <v>0</v>
      </c>
      <c r="R59" s="111">
        <f t="shared" si="24"/>
        <v>0</v>
      </c>
      <c r="S59" s="111">
        <f t="shared" si="24"/>
        <v>0</v>
      </c>
      <c r="T59" s="106">
        <f t="shared" si="24"/>
        <v>312</v>
      </c>
      <c r="U59" s="106">
        <f t="shared" si="24"/>
        <v>0</v>
      </c>
      <c r="V59" s="106">
        <f t="shared" si="24"/>
        <v>0</v>
      </c>
      <c r="W59" s="106">
        <f t="shared" si="24"/>
        <v>0</v>
      </c>
      <c r="X59" s="106">
        <f t="shared" si="24"/>
        <v>0</v>
      </c>
      <c r="Y59" s="106">
        <f t="shared" si="24"/>
        <v>0</v>
      </c>
      <c r="Z59" s="106">
        <f t="shared" si="24"/>
        <v>0</v>
      </c>
      <c r="AA59" s="58"/>
      <c r="AB59" s="58"/>
      <c r="AC59" s="61"/>
      <c r="AD59" s="61"/>
      <c r="AE59" s="62"/>
      <c r="AF59" s="8"/>
      <c r="AG59" s="8"/>
      <c r="AH59" s="8"/>
      <c r="AI59" s="8"/>
      <c r="AJ59" s="8"/>
    </row>
    <row r="60" spans="1:36" ht="28.5" customHeight="1" thickBot="1" x14ac:dyDescent="0.35">
      <c r="A60" s="308" t="s">
        <v>70</v>
      </c>
      <c r="B60" s="309"/>
      <c r="C60" s="309"/>
      <c r="D60" s="309"/>
      <c r="E60" s="309"/>
      <c r="F60" s="112">
        <f>F59+F53</f>
        <v>77</v>
      </c>
      <c r="G60" s="112">
        <f t="shared" ref="G60:Z60" si="25">G59+G53</f>
        <v>0</v>
      </c>
      <c r="H60" s="112">
        <f t="shared" si="25"/>
        <v>0</v>
      </c>
      <c r="I60" s="113">
        <f t="shared" si="25"/>
        <v>15.399999999999999</v>
      </c>
      <c r="J60" s="113">
        <f t="shared" si="25"/>
        <v>0</v>
      </c>
      <c r="K60" s="113">
        <f t="shared" si="25"/>
        <v>0</v>
      </c>
      <c r="L60" s="113">
        <f t="shared" si="25"/>
        <v>169.39999999999998</v>
      </c>
      <c r="M60" s="113">
        <f t="shared" si="25"/>
        <v>0</v>
      </c>
      <c r="N60" s="113">
        <f t="shared" si="25"/>
        <v>0</v>
      </c>
      <c r="O60" s="113">
        <f t="shared" si="25"/>
        <v>0</v>
      </c>
      <c r="P60" s="113">
        <f t="shared" si="25"/>
        <v>0</v>
      </c>
      <c r="Q60" s="113">
        <f t="shared" si="25"/>
        <v>0</v>
      </c>
      <c r="R60" s="113">
        <f t="shared" si="25"/>
        <v>0</v>
      </c>
      <c r="S60" s="113">
        <f t="shared" si="25"/>
        <v>0</v>
      </c>
      <c r="T60" s="112">
        <f t="shared" si="25"/>
        <v>616</v>
      </c>
      <c r="U60" s="112">
        <f t="shared" si="25"/>
        <v>0</v>
      </c>
      <c r="V60" s="112">
        <f t="shared" si="25"/>
        <v>0</v>
      </c>
      <c r="W60" s="112">
        <f t="shared" si="25"/>
        <v>0</v>
      </c>
      <c r="X60" s="112">
        <f t="shared" si="25"/>
        <v>0</v>
      </c>
      <c r="Y60" s="112">
        <f t="shared" si="25"/>
        <v>0</v>
      </c>
      <c r="Z60" s="112">
        <f t="shared" si="25"/>
        <v>0</v>
      </c>
      <c r="AA60" s="86"/>
      <c r="AB60" s="86"/>
      <c r="AC60" s="86"/>
      <c r="AD60" s="86"/>
      <c r="AE60" s="87"/>
      <c r="AF60" s="8"/>
      <c r="AG60" s="8"/>
      <c r="AH60" s="8"/>
      <c r="AI60" s="8"/>
      <c r="AJ60" s="8"/>
    </row>
    <row r="61" spans="1:36" ht="15" customHeight="1" x14ac:dyDescent="0.3">
      <c r="A61" s="310" t="s">
        <v>75</v>
      </c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1"/>
      <c r="P61" s="311"/>
      <c r="Q61" s="311"/>
      <c r="R61" s="311"/>
      <c r="S61" s="311"/>
      <c r="T61" s="311"/>
      <c r="U61" s="311"/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8"/>
      <c r="AG61" s="8"/>
      <c r="AH61" s="8"/>
      <c r="AI61" s="8"/>
      <c r="AJ61" s="8"/>
    </row>
    <row r="62" spans="1:36" ht="15" customHeight="1" thickBot="1" x14ac:dyDescent="0.35">
      <c r="A62" s="313"/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5"/>
    </row>
    <row r="63" spans="1:36" ht="30" customHeight="1" thickBot="1" x14ac:dyDescent="0.35">
      <c r="A63" s="251" t="s">
        <v>62</v>
      </c>
      <c r="B63" s="252"/>
      <c r="C63" s="252"/>
      <c r="D63" s="252"/>
      <c r="E63" s="252"/>
      <c r="F63" s="114">
        <v>1</v>
      </c>
      <c r="G63" s="115"/>
      <c r="H63" s="115"/>
      <c r="I63" s="116">
        <v>8.1000000000000003E-2</v>
      </c>
      <c r="J63" s="116"/>
      <c r="K63" s="116"/>
      <c r="L63" s="116"/>
      <c r="M63" s="116"/>
      <c r="N63" s="116"/>
      <c r="O63" s="116"/>
      <c r="P63" s="116">
        <v>5.1999999999999998E-2</v>
      </c>
      <c r="Q63" s="116"/>
      <c r="R63" s="116"/>
      <c r="S63" s="116"/>
      <c r="T63" s="116"/>
      <c r="U63" s="116"/>
      <c r="V63" s="116"/>
      <c r="W63" s="116"/>
      <c r="X63" s="116"/>
      <c r="Y63" s="116"/>
      <c r="Z63" s="116">
        <v>20</v>
      </c>
      <c r="AA63" s="117"/>
      <c r="AB63" s="118"/>
      <c r="AC63" s="119"/>
      <c r="AD63" s="119"/>
      <c r="AE63" s="120"/>
    </row>
    <row r="64" spans="1:36" ht="15" customHeight="1" thickBot="1" x14ac:dyDescent="0.35">
      <c r="A64" s="243" t="s">
        <v>63</v>
      </c>
      <c r="B64" s="244"/>
      <c r="C64" s="245"/>
      <c r="D64" s="246" t="s">
        <v>64</v>
      </c>
      <c r="E64" s="307"/>
      <c r="F64" s="121"/>
      <c r="G64" s="122"/>
      <c r="H64" s="122"/>
      <c r="I64" s="123"/>
      <c r="J64" s="123"/>
      <c r="K64" s="123"/>
      <c r="L64" s="123"/>
      <c r="M64" s="123"/>
      <c r="N64" s="123"/>
      <c r="O64" s="123"/>
      <c r="P64" s="123"/>
      <c r="Q64" s="123"/>
      <c r="R64" s="124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5"/>
      <c r="AD64" s="125"/>
      <c r="AE64" s="126"/>
    </row>
    <row r="65" spans="1:31" ht="32.25" customHeight="1" thickBot="1" x14ac:dyDescent="0.35">
      <c r="A65" s="294" t="s">
        <v>76</v>
      </c>
      <c r="B65" s="295"/>
      <c r="C65" s="296"/>
      <c r="D65" s="248"/>
      <c r="E65" s="249"/>
      <c r="F65" s="127">
        <f>ROUND(F63*$D$65,3)</f>
        <v>0</v>
      </c>
      <c r="G65" s="127">
        <f t="shared" ref="G65:Z65" si="26">ROUND(G63*$D$65,3)</f>
        <v>0</v>
      </c>
      <c r="H65" s="127"/>
      <c r="I65" s="128">
        <f t="shared" si="26"/>
        <v>0</v>
      </c>
      <c r="J65" s="128">
        <f t="shared" si="26"/>
        <v>0</v>
      </c>
      <c r="K65" s="128">
        <f t="shared" si="26"/>
        <v>0</v>
      </c>
      <c r="L65" s="128">
        <f t="shared" si="26"/>
        <v>0</v>
      </c>
      <c r="M65" s="128">
        <f t="shared" si="26"/>
        <v>0</v>
      </c>
      <c r="N65" s="128">
        <f>ROUND(N63*110*$D$65,3)</f>
        <v>0</v>
      </c>
      <c r="O65" s="128">
        <f>ROUND(O63*90*$D$65,3)</f>
        <v>0</v>
      </c>
      <c r="P65" s="128">
        <f>ROUND(P63*64*$D$65,3)</f>
        <v>0</v>
      </c>
      <c r="Q65" s="128">
        <f>ROUND(Q63*64*$D$65,3)</f>
        <v>0</v>
      </c>
      <c r="R65" s="128">
        <f>ROUND(R63*49*$D$65,3)</f>
        <v>0</v>
      </c>
      <c r="S65" s="128">
        <f>ROUND(S63*64*$D$65,3)</f>
        <v>0</v>
      </c>
      <c r="T65" s="127">
        <f t="shared" si="26"/>
        <v>0</v>
      </c>
      <c r="U65" s="127">
        <f t="shared" si="26"/>
        <v>0</v>
      </c>
      <c r="V65" s="127">
        <f t="shared" si="26"/>
        <v>0</v>
      </c>
      <c r="W65" s="127">
        <f t="shared" si="26"/>
        <v>0</v>
      </c>
      <c r="X65" s="127">
        <f t="shared" si="26"/>
        <v>0</v>
      </c>
      <c r="Y65" s="127"/>
      <c r="Z65" s="127">
        <f t="shared" si="26"/>
        <v>0</v>
      </c>
      <c r="AA65" s="91"/>
      <c r="AB65" s="92"/>
      <c r="AC65" s="93"/>
      <c r="AD65" s="93"/>
      <c r="AE65" s="94" t="s">
        <v>65</v>
      </c>
    </row>
    <row r="66" spans="1:31" ht="25.5" customHeight="1" thickBot="1" x14ac:dyDescent="0.35">
      <c r="A66" s="251" t="s">
        <v>62</v>
      </c>
      <c r="B66" s="252"/>
      <c r="C66" s="252"/>
      <c r="D66" s="252"/>
      <c r="E66" s="252"/>
      <c r="F66" s="114">
        <v>1</v>
      </c>
      <c r="G66" s="115"/>
      <c r="H66" s="115"/>
      <c r="I66" s="116">
        <v>8.1000000000000003E-2</v>
      </c>
      <c r="J66" s="116"/>
      <c r="K66" s="116"/>
      <c r="L66" s="116"/>
      <c r="M66" s="116"/>
      <c r="N66" s="116"/>
      <c r="O66" s="116"/>
      <c r="P66" s="116">
        <v>5.1999999999999998E-2</v>
      </c>
      <c r="Q66" s="116"/>
      <c r="R66" s="116">
        <v>0</v>
      </c>
      <c r="S66" s="116"/>
      <c r="T66" s="115"/>
      <c r="U66" s="115"/>
      <c r="V66" s="115"/>
      <c r="W66" s="115"/>
      <c r="X66" s="115"/>
      <c r="Y66" s="115"/>
      <c r="Z66" s="115"/>
      <c r="AA66" s="117"/>
      <c r="AB66" s="118"/>
      <c r="AC66" s="119"/>
      <c r="AD66" s="119"/>
      <c r="AE66" s="120"/>
    </row>
    <row r="67" spans="1:31" ht="22.5" customHeight="1" thickBot="1" x14ac:dyDescent="0.35">
      <c r="A67" s="304"/>
      <c r="B67" s="305"/>
      <c r="C67" s="306"/>
      <c r="D67" s="249"/>
      <c r="E67" s="249"/>
      <c r="F67" s="127">
        <f>ROUND(F66*$D$67,3)</f>
        <v>0</v>
      </c>
      <c r="G67" s="127">
        <f t="shared" ref="G67:Z67" si="27">ROUND(G66*$D$67,3)</f>
        <v>0</v>
      </c>
      <c r="H67" s="127"/>
      <c r="I67" s="128">
        <f t="shared" si="27"/>
        <v>0</v>
      </c>
      <c r="J67" s="128">
        <f>ROUND(J66*$D$67,3)</f>
        <v>0</v>
      </c>
      <c r="K67" s="127">
        <f t="shared" si="27"/>
        <v>0</v>
      </c>
      <c r="L67" s="127">
        <f t="shared" si="27"/>
        <v>0</v>
      </c>
      <c r="M67" s="128">
        <f>ROUND(M66*90*$D$67,3)</f>
        <v>0</v>
      </c>
      <c r="N67" s="127">
        <f t="shared" si="27"/>
        <v>0</v>
      </c>
      <c r="O67" s="128">
        <f>ROUND(O66*64*$D$67,3)</f>
        <v>0</v>
      </c>
      <c r="P67" s="128">
        <f>ROUND(P66*90*$D$67,3)</f>
        <v>0</v>
      </c>
      <c r="Q67" s="128">
        <f>ROUND(Q66*64*$D$67,3)</f>
        <v>0</v>
      </c>
      <c r="R67" s="129">
        <f>ROUND(R66*90*$D$67,3)</f>
        <v>0</v>
      </c>
      <c r="S67" s="127">
        <f t="shared" si="27"/>
        <v>0</v>
      </c>
      <c r="T67" s="127">
        <f t="shared" si="27"/>
        <v>0</v>
      </c>
      <c r="U67" s="127">
        <f t="shared" si="27"/>
        <v>0</v>
      </c>
      <c r="V67" s="127">
        <f t="shared" si="27"/>
        <v>0</v>
      </c>
      <c r="W67" s="127">
        <f t="shared" si="27"/>
        <v>0</v>
      </c>
      <c r="X67" s="127">
        <f t="shared" si="27"/>
        <v>0</v>
      </c>
      <c r="Y67" s="127"/>
      <c r="Z67" s="127">
        <f t="shared" si="27"/>
        <v>0</v>
      </c>
      <c r="AA67" s="58"/>
      <c r="AB67" s="60"/>
      <c r="AC67" s="61"/>
      <c r="AD67" s="61"/>
      <c r="AE67" s="62"/>
    </row>
    <row r="68" spans="1:31" ht="24.75" customHeight="1" thickBot="1" x14ac:dyDescent="0.35">
      <c r="A68" s="274" t="s">
        <v>67</v>
      </c>
      <c r="B68" s="275"/>
      <c r="C68" s="275"/>
      <c r="D68" s="275"/>
      <c r="E68" s="275"/>
      <c r="F68" s="130">
        <f>F65+F67</f>
        <v>0</v>
      </c>
      <c r="G68" s="131">
        <f t="shared" ref="G68:Z68" si="28">G65+G67</f>
        <v>0</v>
      </c>
      <c r="H68" s="131">
        <f t="shared" si="28"/>
        <v>0</v>
      </c>
      <c r="I68" s="131">
        <f t="shared" si="28"/>
        <v>0</v>
      </c>
      <c r="J68" s="131">
        <f t="shared" si="28"/>
        <v>0</v>
      </c>
      <c r="K68" s="131">
        <f t="shared" si="28"/>
        <v>0</v>
      </c>
      <c r="L68" s="131">
        <f t="shared" si="28"/>
        <v>0</v>
      </c>
      <c r="M68" s="131">
        <f t="shared" si="28"/>
        <v>0</v>
      </c>
      <c r="N68" s="131">
        <f t="shared" si="28"/>
        <v>0</v>
      </c>
      <c r="O68" s="131">
        <f t="shared" si="28"/>
        <v>0</v>
      </c>
      <c r="P68" s="131">
        <f t="shared" si="28"/>
        <v>0</v>
      </c>
      <c r="Q68" s="131">
        <f t="shared" si="28"/>
        <v>0</v>
      </c>
      <c r="R68" s="131">
        <f t="shared" si="28"/>
        <v>0</v>
      </c>
      <c r="S68" s="131">
        <f t="shared" si="28"/>
        <v>0</v>
      </c>
      <c r="T68" s="130">
        <f t="shared" si="28"/>
        <v>0</v>
      </c>
      <c r="U68" s="130">
        <f t="shared" si="28"/>
        <v>0</v>
      </c>
      <c r="V68" s="130">
        <f t="shared" si="28"/>
        <v>0</v>
      </c>
      <c r="W68" s="130">
        <f t="shared" si="28"/>
        <v>0</v>
      </c>
      <c r="X68" s="130">
        <f t="shared" si="28"/>
        <v>0</v>
      </c>
      <c r="Y68" s="130">
        <f t="shared" si="28"/>
        <v>0</v>
      </c>
      <c r="Z68" s="130">
        <f t="shared" si="28"/>
        <v>0</v>
      </c>
      <c r="AA68" s="83">
        <v>12.5</v>
      </c>
      <c r="AB68" s="85">
        <v>7</v>
      </c>
      <c r="AC68" s="86">
        <v>64</v>
      </c>
      <c r="AD68" s="86"/>
      <c r="AE68" s="87"/>
    </row>
    <row r="69" spans="1:31" ht="29.25" customHeight="1" thickBot="1" x14ac:dyDescent="0.35">
      <c r="A69" s="243" t="s">
        <v>62</v>
      </c>
      <c r="B69" s="244"/>
      <c r="C69" s="244"/>
      <c r="D69" s="244"/>
      <c r="E69" s="244"/>
      <c r="F69" s="132">
        <v>1</v>
      </c>
      <c r="G69" s="132"/>
      <c r="H69" s="132"/>
      <c r="I69" s="116">
        <v>8.1000000000000003E-2</v>
      </c>
      <c r="J69" s="133"/>
      <c r="K69" s="133"/>
      <c r="L69" s="133"/>
      <c r="M69" s="133"/>
      <c r="N69" s="133"/>
      <c r="O69" s="133"/>
      <c r="P69" s="133">
        <v>5.1999999999999998E-2</v>
      </c>
      <c r="Q69" s="133"/>
      <c r="R69" s="133"/>
      <c r="S69" s="133"/>
      <c r="T69" s="134"/>
      <c r="U69" s="134"/>
      <c r="V69" s="134"/>
      <c r="W69" s="134"/>
      <c r="X69" s="134"/>
      <c r="Y69" s="134"/>
      <c r="Z69" s="134">
        <v>22</v>
      </c>
      <c r="AA69" s="135"/>
      <c r="AB69" s="136"/>
      <c r="AC69" s="137"/>
      <c r="AD69" s="137"/>
      <c r="AE69" s="138"/>
    </row>
    <row r="70" spans="1:31" ht="34.5" customHeight="1" thickBot="1" x14ac:dyDescent="0.35">
      <c r="A70" s="243" t="s">
        <v>63</v>
      </c>
      <c r="B70" s="244"/>
      <c r="C70" s="245"/>
      <c r="D70" s="246" t="s">
        <v>68</v>
      </c>
      <c r="E70" s="307"/>
      <c r="F70" s="121"/>
      <c r="G70" s="139"/>
      <c r="H70" s="139"/>
      <c r="I70" s="140"/>
      <c r="J70" s="140"/>
      <c r="K70" s="140"/>
      <c r="L70" s="140"/>
      <c r="M70" s="140"/>
      <c r="N70" s="140"/>
      <c r="O70" s="140"/>
      <c r="P70" s="140"/>
      <c r="Q70" s="140"/>
      <c r="R70" s="124"/>
      <c r="S70" s="140"/>
      <c r="T70" s="139"/>
      <c r="U70" s="139"/>
      <c r="V70" s="139"/>
      <c r="W70" s="122"/>
      <c r="X70" s="122"/>
      <c r="Y70" s="122"/>
      <c r="Z70" s="122"/>
      <c r="AA70" s="123"/>
      <c r="AB70" s="123"/>
      <c r="AC70" s="125"/>
      <c r="AD70" s="125"/>
      <c r="AE70" s="126"/>
    </row>
    <row r="71" spans="1:31" ht="34.5" customHeight="1" thickBot="1" x14ac:dyDescent="0.35">
      <c r="A71" s="304" t="s">
        <v>77</v>
      </c>
      <c r="B71" s="305"/>
      <c r="C71" s="306"/>
      <c r="D71" s="248"/>
      <c r="E71" s="249"/>
      <c r="F71" s="127">
        <f>ROUND(F69*$D$71,3)</f>
        <v>0</v>
      </c>
      <c r="G71" s="127">
        <f t="shared" ref="G71:Z71" si="29">ROUND(G69*$D$71,3)</f>
        <v>0</v>
      </c>
      <c r="H71" s="127"/>
      <c r="I71" s="128">
        <f t="shared" si="29"/>
        <v>0</v>
      </c>
      <c r="J71" s="128">
        <f t="shared" si="29"/>
        <v>0</v>
      </c>
      <c r="K71" s="128">
        <f t="shared" si="29"/>
        <v>0</v>
      </c>
      <c r="L71" s="128">
        <f t="shared" si="29"/>
        <v>0</v>
      </c>
      <c r="M71" s="128">
        <f t="shared" si="29"/>
        <v>0</v>
      </c>
      <c r="N71" s="128">
        <f>ROUND(N69*90*$D$71,3)</f>
        <v>0</v>
      </c>
      <c r="O71" s="128">
        <f>ROUND(O69*90*$D$71,3)</f>
        <v>0</v>
      </c>
      <c r="P71" s="128">
        <f>ROUND(P69*90*$D$71,3)</f>
        <v>0</v>
      </c>
      <c r="Q71" s="128">
        <f>ROUND(Q69*64*$D$71,3)</f>
        <v>0</v>
      </c>
      <c r="R71" s="128">
        <f>ROUND(R69*96*$D$71,3)</f>
        <v>0</v>
      </c>
      <c r="S71" s="128">
        <f>ROUND(S69*96*$D$71,3)</f>
        <v>0</v>
      </c>
      <c r="T71" s="127">
        <f t="shared" si="29"/>
        <v>0</v>
      </c>
      <c r="U71" s="127">
        <f t="shared" si="29"/>
        <v>0</v>
      </c>
      <c r="V71" s="127">
        <f t="shared" si="29"/>
        <v>0</v>
      </c>
      <c r="W71" s="127">
        <f t="shared" si="29"/>
        <v>0</v>
      </c>
      <c r="X71" s="127">
        <f t="shared" si="29"/>
        <v>0</v>
      </c>
      <c r="Y71" s="127"/>
      <c r="Z71" s="127">
        <f t="shared" si="29"/>
        <v>0</v>
      </c>
      <c r="AA71" s="91"/>
      <c r="AB71" s="92"/>
      <c r="AC71" s="93"/>
      <c r="AD71" s="93"/>
      <c r="AE71" s="94"/>
    </row>
    <row r="72" spans="1:31" ht="29.25" customHeight="1" thickBot="1" x14ac:dyDescent="0.35">
      <c r="A72" s="243" t="s">
        <v>62</v>
      </c>
      <c r="B72" s="244"/>
      <c r="C72" s="244"/>
      <c r="D72" s="244"/>
      <c r="E72" s="244"/>
      <c r="F72" s="132">
        <v>1</v>
      </c>
      <c r="G72" s="132"/>
      <c r="H72" s="132"/>
      <c r="I72" s="116">
        <v>8.1000000000000003E-2</v>
      </c>
      <c r="J72" s="133"/>
      <c r="K72" s="133"/>
      <c r="L72" s="133"/>
      <c r="M72" s="133"/>
      <c r="N72" s="133"/>
      <c r="O72" s="133"/>
      <c r="P72" s="133">
        <v>5.1999999999999998E-2</v>
      </c>
      <c r="Q72" s="133"/>
      <c r="R72" s="133"/>
      <c r="S72" s="133"/>
      <c r="T72" s="134"/>
      <c r="U72" s="134"/>
      <c r="V72" s="134"/>
      <c r="W72" s="134"/>
      <c r="X72" s="134"/>
      <c r="Y72" s="134"/>
      <c r="Z72" s="134"/>
      <c r="AA72" s="135"/>
      <c r="AB72" s="136"/>
      <c r="AC72" s="137"/>
      <c r="AD72" s="137"/>
      <c r="AE72" s="138"/>
    </row>
    <row r="73" spans="1:31" ht="30" customHeight="1" thickBot="1" x14ac:dyDescent="0.35">
      <c r="A73" s="294"/>
      <c r="B73" s="295"/>
      <c r="C73" s="296"/>
      <c r="D73" s="248"/>
      <c r="E73" s="249"/>
      <c r="F73" s="127">
        <f>ROUND(F72*$D$73,3)</f>
        <v>0</v>
      </c>
      <c r="G73" s="127">
        <f t="shared" ref="G73:Z73" si="30">ROUND(G72*$D$73,3)</f>
        <v>0</v>
      </c>
      <c r="H73" s="127"/>
      <c r="I73" s="128">
        <f t="shared" si="30"/>
        <v>0</v>
      </c>
      <c r="J73" s="128">
        <f t="shared" si="30"/>
        <v>0</v>
      </c>
      <c r="K73" s="128">
        <f t="shared" si="30"/>
        <v>0</v>
      </c>
      <c r="L73" s="128">
        <f t="shared" si="30"/>
        <v>0</v>
      </c>
      <c r="M73" s="128">
        <f>ROUND(M72*$D$73,3)*90</f>
        <v>0</v>
      </c>
      <c r="N73" s="128">
        <f t="shared" si="30"/>
        <v>0</v>
      </c>
      <c r="O73" s="128">
        <f>ROUND(O72*90*$D$73,3)</f>
        <v>0</v>
      </c>
      <c r="P73" s="128">
        <f>ROUND(P72*$D$73,3)*96</f>
        <v>0</v>
      </c>
      <c r="Q73" s="128">
        <f>ROUND(Q72*$D$73,3)*80</f>
        <v>0</v>
      </c>
      <c r="R73" s="128">
        <f>ROUND(R72*$D$73,3)*96</f>
        <v>0</v>
      </c>
      <c r="S73" s="128">
        <f>ROUND(S72*$D$73,3)*64</f>
        <v>0</v>
      </c>
      <c r="T73" s="127">
        <f t="shared" si="30"/>
        <v>0</v>
      </c>
      <c r="U73" s="127">
        <f t="shared" si="30"/>
        <v>0</v>
      </c>
      <c r="V73" s="127">
        <f t="shared" si="30"/>
        <v>0</v>
      </c>
      <c r="W73" s="127">
        <f t="shared" si="30"/>
        <v>0</v>
      </c>
      <c r="X73" s="127">
        <f t="shared" si="30"/>
        <v>0</v>
      </c>
      <c r="Y73" s="127"/>
      <c r="Z73" s="127">
        <f t="shared" si="30"/>
        <v>0</v>
      </c>
      <c r="AA73" s="58"/>
      <c r="AB73" s="60"/>
      <c r="AC73" s="61"/>
      <c r="AD73" s="61"/>
      <c r="AE73" s="62"/>
    </row>
    <row r="74" spans="1:31" ht="29.25" customHeight="1" thickBot="1" x14ac:dyDescent="0.35">
      <c r="A74" s="274" t="s">
        <v>67</v>
      </c>
      <c r="B74" s="275"/>
      <c r="C74" s="275"/>
      <c r="D74" s="275"/>
      <c r="E74" s="275"/>
      <c r="F74" s="141">
        <f>F71+F73</f>
        <v>0</v>
      </c>
      <c r="G74" s="141">
        <f t="shared" ref="G74:AA74" si="31">G71+G73</f>
        <v>0</v>
      </c>
      <c r="H74" s="141">
        <f t="shared" si="31"/>
        <v>0</v>
      </c>
      <c r="I74" s="142">
        <f t="shared" si="31"/>
        <v>0</v>
      </c>
      <c r="J74" s="142">
        <f t="shared" si="31"/>
        <v>0</v>
      </c>
      <c r="K74" s="142">
        <f t="shared" si="31"/>
        <v>0</v>
      </c>
      <c r="L74" s="142">
        <f t="shared" si="31"/>
        <v>0</v>
      </c>
      <c r="M74" s="142">
        <f t="shared" si="31"/>
        <v>0</v>
      </c>
      <c r="N74" s="142">
        <f t="shared" si="31"/>
        <v>0</v>
      </c>
      <c r="O74" s="142">
        <f t="shared" si="31"/>
        <v>0</v>
      </c>
      <c r="P74" s="142">
        <f t="shared" si="31"/>
        <v>0</v>
      </c>
      <c r="Q74" s="142">
        <f t="shared" si="31"/>
        <v>0</v>
      </c>
      <c r="R74" s="142">
        <f t="shared" si="31"/>
        <v>0</v>
      </c>
      <c r="S74" s="142">
        <f t="shared" si="31"/>
        <v>0</v>
      </c>
      <c r="T74" s="141">
        <f t="shared" si="31"/>
        <v>0</v>
      </c>
      <c r="U74" s="141">
        <f t="shared" si="31"/>
        <v>0</v>
      </c>
      <c r="V74" s="141">
        <f t="shared" si="31"/>
        <v>0</v>
      </c>
      <c r="W74" s="141">
        <f t="shared" si="31"/>
        <v>0</v>
      </c>
      <c r="X74" s="141">
        <f t="shared" si="31"/>
        <v>0</v>
      </c>
      <c r="Y74" s="141">
        <f t="shared" si="31"/>
        <v>0</v>
      </c>
      <c r="Z74" s="141">
        <f t="shared" si="31"/>
        <v>0</v>
      </c>
      <c r="AA74" s="105">
        <f t="shared" si="31"/>
        <v>0</v>
      </c>
      <c r="AB74" s="58">
        <v>9</v>
      </c>
      <c r="AC74" s="61">
        <v>70</v>
      </c>
      <c r="AD74" s="61"/>
      <c r="AE74" s="62"/>
    </row>
    <row r="75" spans="1:31" ht="35.25" customHeight="1" thickBot="1" x14ac:dyDescent="0.35">
      <c r="A75" s="276" t="s">
        <v>78</v>
      </c>
      <c r="B75" s="277"/>
      <c r="C75" s="277"/>
      <c r="D75" s="277"/>
      <c r="E75" s="277"/>
      <c r="F75" s="143">
        <f>F68+F74</f>
        <v>0</v>
      </c>
      <c r="G75" s="143">
        <f t="shared" ref="G75:Z75" si="32">G68+G74</f>
        <v>0</v>
      </c>
      <c r="H75" s="143">
        <f t="shared" si="32"/>
        <v>0</v>
      </c>
      <c r="I75" s="144">
        <f t="shared" si="32"/>
        <v>0</v>
      </c>
      <c r="J75" s="144">
        <f t="shared" si="32"/>
        <v>0</v>
      </c>
      <c r="K75" s="144">
        <f>K68+K74</f>
        <v>0</v>
      </c>
      <c r="L75" s="144">
        <f>L68+L74</f>
        <v>0</v>
      </c>
      <c r="M75" s="144">
        <f t="shared" si="32"/>
        <v>0</v>
      </c>
      <c r="N75" s="144">
        <f t="shared" si="32"/>
        <v>0</v>
      </c>
      <c r="O75" s="144">
        <f t="shared" si="32"/>
        <v>0</v>
      </c>
      <c r="P75" s="144">
        <f t="shared" si="32"/>
        <v>0</v>
      </c>
      <c r="Q75" s="144">
        <f t="shared" si="32"/>
        <v>0</v>
      </c>
      <c r="R75" s="144">
        <f t="shared" si="32"/>
        <v>0</v>
      </c>
      <c r="S75" s="144">
        <f t="shared" si="32"/>
        <v>0</v>
      </c>
      <c r="T75" s="143">
        <f>T68+T74</f>
        <v>0</v>
      </c>
      <c r="U75" s="143">
        <f>U68+U74</f>
        <v>0</v>
      </c>
      <c r="V75" s="143">
        <f t="shared" si="32"/>
        <v>0</v>
      </c>
      <c r="W75" s="143">
        <f t="shared" si="32"/>
        <v>0</v>
      </c>
      <c r="X75" s="143">
        <f t="shared" si="32"/>
        <v>0</v>
      </c>
      <c r="Y75" s="143">
        <f t="shared" si="32"/>
        <v>0</v>
      </c>
      <c r="Z75" s="143">
        <f t="shared" si="32"/>
        <v>0</v>
      </c>
      <c r="AA75" s="86">
        <f>AA74+AA68</f>
        <v>12.5</v>
      </c>
      <c r="AB75" s="86">
        <f>AB74+AB68</f>
        <v>16</v>
      </c>
      <c r="AC75" s="86">
        <f>AC74+AC68</f>
        <v>134</v>
      </c>
      <c r="AD75" s="86"/>
      <c r="AE75" s="87"/>
    </row>
    <row r="76" spans="1:31" s="150" customFormat="1" ht="35.25" customHeight="1" thickBot="1" x14ac:dyDescent="0.35">
      <c r="A76" s="316" t="s">
        <v>79</v>
      </c>
      <c r="B76" s="317"/>
      <c r="C76" s="317"/>
      <c r="D76" s="317"/>
      <c r="E76" s="317"/>
      <c r="F76" s="145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>
        <v>5</v>
      </c>
      <c r="U76" s="146"/>
      <c r="V76" s="146"/>
      <c r="W76" s="146"/>
      <c r="X76" s="146"/>
      <c r="Y76" s="146"/>
      <c r="Z76" s="146"/>
      <c r="AA76" s="147"/>
      <c r="AB76" s="148"/>
      <c r="AC76" s="148"/>
      <c r="AD76" s="149"/>
      <c r="AE76" s="149"/>
    </row>
    <row r="77" spans="1:31" ht="21" x14ac:dyDescent="0.3">
      <c r="A77" s="318" t="s">
        <v>80</v>
      </c>
      <c r="B77" s="319"/>
      <c r="C77" s="319"/>
      <c r="D77" s="319"/>
      <c r="E77" s="319"/>
      <c r="F77" s="151" t="s">
        <v>81</v>
      </c>
      <c r="G77" s="152">
        <f>ROUND(T76*0.61,2)+X76*0.54+Y76*0.61</f>
        <v>3.05</v>
      </c>
      <c r="H77" s="153"/>
      <c r="I77" s="154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spans="1:31" ht="21.75" customHeight="1" thickBot="1" x14ac:dyDescent="0.35">
      <c r="A78" s="320" t="s">
        <v>82</v>
      </c>
      <c r="B78" s="321"/>
      <c r="C78" s="321"/>
      <c r="D78" s="321"/>
      <c r="E78" s="321"/>
      <c r="F78" s="156" t="s">
        <v>81</v>
      </c>
      <c r="G78" s="157">
        <f>K76+N76+O76+P76+Q76+R76+S76+M76+L76+J76+I76</f>
        <v>0</v>
      </c>
      <c r="H78" s="158"/>
      <c r="I78" s="159"/>
      <c r="J78" s="160"/>
      <c r="K78" s="160"/>
      <c r="L78" s="160"/>
      <c r="M78" s="160"/>
      <c r="N78" s="160"/>
      <c r="O78" s="160"/>
      <c r="P78" s="160"/>
      <c r="Q78" s="322" t="s">
        <v>83</v>
      </c>
      <c r="R78" s="322"/>
      <c r="S78" s="322"/>
      <c r="T78" s="322"/>
      <c r="U78" s="322"/>
      <c r="V78" s="322"/>
      <c r="W78" s="322"/>
      <c r="X78" s="322"/>
      <c r="Y78" s="322"/>
      <c r="Z78" s="322"/>
      <c r="AA78" s="160"/>
    </row>
  </sheetData>
  <mergeCells count="124">
    <mergeCell ref="A75:E75"/>
    <mergeCell ref="A76:E76"/>
    <mergeCell ref="A77:E77"/>
    <mergeCell ref="A78:E78"/>
    <mergeCell ref="Q78:Z78"/>
    <mergeCell ref="A71:C71"/>
    <mergeCell ref="D71:E71"/>
    <mergeCell ref="A72:E72"/>
    <mergeCell ref="A73:C73"/>
    <mergeCell ref="D73:E73"/>
    <mergeCell ref="A74:E74"/>
    <mergeCell ref="A66:E66"/>
    <mergeCell ref="A67:C67"/>
    <mergeCell ref="D67:E67"/>
    <mergeCell ref="A68:E68"/>
    <mergeCell ref="A69:E69"/>
    <mergeCell ref="A70:C70"/>
    <mergeCell ref="D70:E70"/>
    <mergeCell ref="A60:E60"/>
    <mergeCell ref="A61:AE62"/>
    <mergeCell ref="A63:E63"/>
    <mergeCell ref="A64:C64"/>
    <mergeCell ref="D64:E64"/>
    <mergeCell ref="A65:C65"/>
    <mergeCell ref="D65:E65"/>
    <mergeCell ref="A56:C56"/>
    <mergeCell ref="D56:E56"/>
    <mergeCell ref="A57:E57"/>
    <mergeCell ref="A58:C58"/>
    <mergeCell ref="D58:E58"/>
    <mergeCell ref="A59:E59"/>
    <mergeCell ref="A51:E51"/>
    <mergeCell ref="A52:C52"/>
    <mergeCell ref="D52:E52"/>
    <mergeCell ref="A53:E53"/>
    <mergeCell ref="A54:E54"/>
    <mergeCell ref="A55:C55"/>
    <mergeCell ref="D55:E55"/>
    <mergeCell ref="A45:E45"/>
    <mergeCell ref="A46:AE47"/>
    <mergeCell ref="A48:E48"/>
    <mergeCell ref="A49:C49"/>
    <mergeCell ref="D49:E49"/>
    <mergeCell ref="A50:C50"/>
    <mergeCell ref="D50:E50"/>
    <mergeCell ref="A41:C41"/>
    <mergeCell ref="D41:E41"/>
    <mergeCell ref="A42:E42"/>
    <mergeCell ref="A43:C43"/>
    <mergeCell ref="D43:E43"/>
    <mergeCell ref="A44:E44"/>
    <mergeCell ref="A37:C37"/>
    <mergeCell ref="D37:E37"/>
    <mergeCell ref="A38:E38"/>
    <mergeCell ref="A39:E39"/>
    <mergeCell ref="A40:C40"/>
    <mergeCell ref="D40:E40"/>
    <mergeCell ref="A33:E33"/>
    <mergeCell ref="A34:C34"/>
    <mergeCell ref="D34:E34"/>
    <mergeCell ref="A35:C35"/>
    <mergeCell ref="D35:E35"/>
    <mergeCell ref="A36:E36"/>
    <mergeCell ref="A27:E27"/>
    <mergeCell ref="A28:C28"/>
    <mergeCell ref="D28:E28"/>
    <mergeCell ref="A29:E29"/>
    <mergeCell ref="A30:E30"/>
    <mergeCell ref="A31:AE32"/>
    <mergeCell ref="A23:E23"/>
    <mergeCell ref="A24:E24"/>
    <mergeCell ref="A25:C25"/>
    <mergeCell ref="D25:E25"/>
    <mergeCell ref="A26:C26"/>
    <mergeCell ref="D26:E26"/>
    <mergeCell ref="A19:C19"/>
    <mergeCell ref="D19:E19"/>
    <mergeCell ref="A20:C20"/>
    <mergeCell ref="D20:E20"/>
    <mergeCell ref="A21:E21"/>
    <mergeCell ref="A22:C22"/>
    <mergeCell ref="D22:E22"/>
    <mergeCell ref="A12:E12"/>
    <mergeCell ref="A13:E13"/>
    <mergeCell ref="A14:E14"/>
    <mergeCell ref="A15:E15"/>
    <mergeCell ref="A16:AE17"/>
    <mergeCell ref="A18:E18"/>
    <mergeCell ref="AB6:AB9"/>
    <mergeCell ref="AC6:AC9"/>
    <mergeCell ref="AD6:AD9"/>
    <mergeCell ref="AE6:AE9"/>
    <mergeCell ref="A10:E10"/>
    <mergeCell ref="A11:E11"/>
    <mergeCell ref="V6:V9"/>
    <mergeCell ref="W6:W9"/>
    <mergeCell ref="X6:X9"/>
    <mergeCell ref="Y6:Y9"/>
    <mergeCell ref="Z6:Z9"/>
    <mergeCell ref="AA6:AA9"/>
    <mergeCell ref="P6:P9"/>
    <mergeCell ref="Q6:Q9"/>
    <mergeCell ref="R6:R9"/>
    <mergeCell ref="S6:S9"/>
    <mergeCell ref="T6:T9"/>
    <mergeCell ref="U6:U9"/>
    <mergeCell ref="J6:J9"/>
    <mergeCell ref="K6:K9"/>
    <mergeCell ref="L6:L9"/>
    <mergeCell ref="M6:M9"/>
    <mergeCell ref="N6:N9"/>
    <mergeCell ref="O6:O9"/>
    <mergeCell ref="A5:E5"/>
    <mergeCell ref="A6:E9"/>
    <mergeCell ref="F6:F9"/>
    <mergeCell ref="G6:G9"/>
    <mergeCell ref="H6:H9"/>
    <mergeCell ref="I6:I9"/>
    <mergeCell ref="A1:F1"/>
    <mergeCell ref="W1:Z1"/>
    <mergeCell ref="E2:T2"/>
    <mergeCell ref="W2:X2"/>
    <mergeCell ref="A3:C3"/>
    <mergeCell ref="X3:Z3"/>
  </mergeCells>
  <pageMargins left="0.7" right="0.7" top="0.75" bottom="0.75" header="0.3" footer="0.3"/>
  <pageSetup paperSize="9"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2</vt:i4>
      </vt:variant>
    </vt:vector>
  </HeadingPairs>
  <TitlesOfParts>
    <vt:vector size="16" baseType="lpstr">
      <vt:lpstr>30.09.2019+</vt:lpstr>
      <vt:lpstr>01.10.2019+ (2)</vt:lpstr>
      <vt:lpstr>02.10.2019+ (3)</vt:lpstr>
      <vt:lpstr>03.10.2019+ (4)</vt:lpstr>
      <vt:lpstr>04.10.2019+ (5)</vt:lpstr>
      <vt:lpstr>05.10.2019+ (6)</vt:lpstr>
      <vt:lpstr>06.10.2019+ (7)</vt:lpstr>
      <vt:lpstr>07.10.2019+ (8)</vt:lpstr>
      <vt:lpstr>08.10.2019+ (9)</vt:lpstr>
      <vt:lpstr>09.10.2019+ (10)</vt:lpstr>
      <vt:lpstr>10.10.2019+ (11)</vt:lpstr>
      <vt:lpstr>11.10.2019+ (12)</vt:lpstr>
      <vt:lpstr>12.10.2019+ (13)</vt:lpstr>
      <vt:lpstr>13.10.2019+ (14)</vt:lpstr>
      <vt:lpstr>'01.10.2019+ (2)'!Область_печати</vt:lpstr>
      <vt:lpstr>'02.10.2019+ (3)'!Область_печати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2019-10-14T08:02:05Z</dcterms:modified>
</cp:coreProperties>
</file>