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B-30-4A-500 (Байрон)\"/>
    </mc:Choice>
  </mc:AlternateContent>
  <bookViews>
    <workbookView xWindow="14400" yWindow="-12" windowWidth="14448" windowHeight="12432" activeTab="1"/>
  </bookViews>
  <sheets>
    <sheet name="Данные" sheetId="15" r:id="rId1"/>
    <sheet name="Акт приемки" sheetId="14" r:id="rId2"/>
    <sheet name="Чист. форма" sheetId="8" r:id="rId3"/>
    <sheet name="Чист.  поддон" sheetId="4" r:id="rId4"/>
    <sheet name="Черн. форма" sheetId="3" r:id="rId5"/>
    <sheet name="Черн. поддон" sheetId="1" r:id="rId6"/>
    <sheet name="Горл. кольцо" sheetId="9" r:id="rId7"/>
    <sheet name="Финиш. кольцо" sheetId="5" r:id="rId8"/>
    <sheet name="Плунжер" sheetId="10" r:id="rId9"/>
    <sheet name="Втулка" sheetId="11" r:id="rId10"/>
    <sheet name="Дут. головка" sheetId="6" r:id="rId11"/>
    <sheet name="Воронка" sheetId="12" r:id="rId12"/>
  </sheets>
  <definedNames>
    <definedName name="_xlnm.Print_Area" localSheetId="1">'Акт приемки'!$A$1:$J$57</definedName>
    <definedName name="_xlnm.Print_Area" localSheetId="6">'Горл. кольцо'!$A$1:$S$22</definedName>
    <definedName name="_xlnm.Print_Area" localSheetId="8">Плунжер!$A$1:$S$19</definedName>
    <definedName name="_xlnm.Print_Area" localSheetId="5">'Черн. поддон'!$A$1:$S$16</definedName>
    <definedName name="_xlnm.Print_Area" localSheetId="4">'Черн. форма'!$A$1:$R$21</definedName>
    <definedName name="_xlnm.Print_Area" localSheetId="3">'Чист.  поддон'!$A$1:$S$16</definedName>
    <definedName name="_xlnm.Print_Area" localSheetId="2">'Чист. форма'!$A$1:$S$25</definedName>
  </definedNames>
  <calcPr calcId="152511"/>
</workbook>
</file>

<file path=xl/calcChain.xml><?xml version="1.0" encoding="utf-8"?>
<calcChain xmlns="http://schemas.openxmlformats.org/spreadsheetml/2006/main">
  <c r="G46" i="14" l="1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E24" i="14" l="1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<sst xmlns="http://schemas.openxmlformats.org/spreadsheetml/2006/main" count="485" uniqueCount="120">
  <si>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</si>
  <si>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</si>
  <si>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</si>
  <si>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</si>
  <si>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</si>
  <si>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</si>
  <si>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</si>
  <si>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</si>
  <si>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</si>
  <si>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</si>
  <si>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</si>
  <si>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</si>
  <si>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</si>
  <si>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</si>
  <si>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</si>
  <si>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</si>
  <si>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</si>
  <si>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</si>
  <si>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</si>
  <si>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</si>
  <si>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</si>
  <si>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</si>
  <si>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</si>
  <si>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</si>
  <si>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</si>
  <si>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</si>
  <si>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</si>
  <si>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</si>
  <si>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</si>
  <si>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</si>
  <si>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</si>
  <si>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</si>
  <si>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</si>
  <si>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</si>
  <si>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</si>
  <si>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</si>
  <si>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</si>
  <si>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</si>
  <si>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</si>
  <si>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</si>
  <si>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</si>
  <si>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</si>
  <si>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</si>
  <si>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</si>
  <si>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</si>
  <si>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</si>
  <si>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</si>
  <si>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</si>
  <si>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</si>
  <si>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</si>
  <si>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</si>
  <si>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</si>
  <si>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</si>
  <si>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</si>
  <si>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</si>
  <si>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</si>
  <si>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</si>
  <si>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</si>
  <si>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</si>
  <si>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</si>
  <si>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</si>
  <si>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</si>
  <si>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</si>
  <si>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</si>
  <si>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</si>
  <si>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</si>
  <si>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</si>
  <si>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</si>
  <si>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</si>
  <si>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</si>
  <si>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</si>
  <si>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</si>
  <si>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</si>
  <si>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</si>
  <si>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</si>
  <si>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</si>
  <si>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</si>
  <si>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</si>
  <si>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</si>
  <si>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</si>
  <si>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</si>
  <si>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</si>
  <si>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</si>
  <si>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</si>
  <si>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</si>
  <si>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</si>
  <si>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</si>
  <si>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</si>
  <si>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</si>
  <si>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</si>
  <si>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</si>
  <si>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</si>
  <si>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</si>
  <si>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</si>
  <si>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</si>
  <si>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</si>
  <si>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</si>
  <si>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</si>
  <si>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</si>
  <si>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</si>
  <si>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</si>
  <si>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</si>
  <si>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</si>
  <si>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</si>
  <si>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</si>
  <si>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</si>
  <si>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</si>
  <si>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</si>
  <si>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ХXI-В-30-4А-500 (Байрон 0.5 л.)</t>
  </si>
  <si>
    <t>В-30-4А-500</t>
  </si>
  <si>
    <t>Принадлежность деталей формокомплекта</t>
  </si>
  <si>
    <t>(к серийному формокомплекту Бутылка В-30-4А-500 БАЙРОН)</t>
  </si>
  <si>
    <t>78 / 54</t>
  </si>
  <si>
    <t>77,98 / 53,98</t>
  </si>
  <si>
    <t>Полная высота 52,5 мм</t>
  </si>
  <si>
    <t>58,93 / 35,83</t>
  </si>
  <si>
    <t>48 / 32</t>
  </si>
  <si>
    <t>59 / 36</t>
  </si>
  <si>
    <t>Поддон</t>
  </si>
  <si>
    <t>Пресс головка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</si>
</sst>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9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30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31" sqref="C31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394" t="s">
        <v>83</v>
      </c>
      <c r="B1" s="398"/>
      <c r="C1" s="398"/>
      <c r="D1" s="398"/>
      <c r="E1" s="398"/>
      <c r="G1" s="373" t="s">
        <v>82</v>
      </c>
    </row>
    <row r="2" spans="1:11" ht="17.399999999999999" thickTop="1" thickBot="1" x14ac:dyDescent="0.35">
      <c r="A2" s="395" t="s">
        <v>108</v>
      </c>
      <c r="B2" s="396"/>
      <c r="C2" s="396"/>
      <c r="D2" s="396"/>
      <c r="E2" s="397"/>
      <c r="G2" s="372" t="s">
        <v>80</v>
      </c>
    </row>
    <row r="3" spans="1:11" ht="16.8" thickTop="1" x14ac:dyDescent="0.3">
      <c r="G3" s="372" t="s">
        <v>81</v>
      </c>
    </row>
    <row r="4" spans="1:11" ht="13.8" thickBot="1" x14ac:dyDescent="0.3">
      <c r="A4" s="399" t="s">
        <v>84</v>
      </c>
      <c r="B4" s="400"/>
      <c r="C4" s="400"/>
      <c r="D4" s="400"/>
      <c r="E4" s="400"/>
    </row>
    <row r="5" spans="1:11" ht="16.8" thickTop="1" thickBot="1" x14ac:dyDescent="0.3">
      <c r="A5" s="401" t="s">
        <v>88</v>
      </c>
      <c r="B5" s="402"/>
      <c r="C5" s="402"/>
      <c r="D5" s="402"/>
      <c r="E5" s="403"/>
    </row>
    <row r="6" spans="1:11" ht="13.8" thickTop="1" x14ac:dyDescent="0.25"/>
    <row r="7" spans="1:11" ht="13.8" thickBot="1" x14ac:dyDescent="0.3">
      <c r="A7" s="394" t="s">
        <v>85</v>
      </c>
      <c r="B7" s="398"/>
      <c r="C7" s="398"/>
      <c r="D7" s="398"/>
      <c r="E7" s="398"/>
    </row>
    <row r="8" spans="1:11" ht="16.8" thickTop="1" thickBot="1" x14ac:dyDescent="0.3">
      <c r="A8" s="404"/>
      <c r="B8" s="405"/>
      <c r="C8" s="405"/>
      <c r="D8" s="405"/>
      <c r="E8" s="406"/>
    </row>
    <row r="10" spans="1:11" ht="13.8" thickBot="1" x14ac:dyDescent="0.3">
      <c r="A10" s="394" t="s">
        <v>86</v>
      </c>
      <c r="B10" s="394"/>
      <c r="C10" s="374"/>
      <c r="D10" s="382" t="s">
        <v>95</v>
      </c>
      <c r="E10" s="374"/>
      <c r="F10" t="s">
        <v>96</v>
      </c>
    </row>
    <row r="11" spans="1:11" ht="16.8" thickTop="1" thickBot="1" x14ac:dyDescent="0.3">
      <c r="A11" s="392"/>
      <c r="B11" s="393"/>
      <c r="D11" s="381">
        <v>43753</v>
      </c>
      <c r="F11" s="407" t="s">
        <v>98</v>
      </c>
      <c r="G11" s="407"/>
      <c r="H11" s="407"/>
      <c r="I11" s="407"/>
      <c r="J11" s="408" t="s">
        <v>100</v>
      </c>
      <c r="K11" s="408"/>
    </row>
    <row r="12" spans="1:11" x14ac:dyDescent="0.25">
      <c r="F12" s="407" t="s">
        <v>87</v>
      </c>
      <c r="G12" s="407"/>
      <c r="H12" s="407"/>
      <c r="I12" s="407"/>
      <c r="J12" s="408" t="s">
        <v>101</v>
      </c>
      <c r="K12" s="408"/>
    </row>
    <row r="13" spans="1:11" x14ac:dyDescent="0.25">
      <c r="A13" s="375" t="s">
        <v>89</v>
      </c>
      <c r="B13" s="376" t="s">
        <v>90</v>
      </c>
      <c r="C13" s="386" t="s">
        <v>105</v>
      </c>
      <c r="F13" s="407" t="s">
        <v>99</v>
      </c>
      <c r="G13" s="407"/>
      <c r="H13" s="407"/>
      <c r="I13" s="407"/>
      <c r="J13" s="408" t="s">
        <v>102</v>
      </c>
      <c r="K13" s="408"/>
    </row>
    <row r="14" spans="1:11" x14ac:dyDescent="0.25">
      <c r="A14" s="377" t="s">
        <v>44</v>
      </c>
      <c r="B14" s="378">
        <v>22</v>
      </c>
      <c r="C14" s="384" t="s">
        <v>109</v>
      </c>
    </row>
    <row r="15" spans="1:11" x14ac:dyDescent="0.25">
      <c r="A15" s="377" t="s">
        <v>45</v>
      </c>
      <c r="B15" s="378">
        <v>22</v>
      </c>
      <c r="C15" s="384" t="s">
        <v>109</v>
      </c>
    </row>
    <row r="16" spans="1:11" x14ac:dyDescent="0.25">
      <c r="A16" s="377" t="s">
        <v>38</v>
      </c>
      <c r="B16" s="378">
        <v>26</v>
      </c>
      <c r="C16" s="384" t="s">
        <v>109</v>
      </c>
    </row>
    <row r="17" spans="1:3" x14ac:dyDescent="0.25">
      <c r="A17" s="377" t="s">
        <v>23</v>
      </c>
      <c r="B17" s="378">
        <v>26</v>
      </c>
      <c r="C17" s="384" t="s">
        <v>109</v>
      </c>
    </row>
    <row r="18" spans="1:3" x14ac:dyDescent="0.25">
      <c r="A18" s="377" t="s">
        <v>48</v>
      </c>
      <c r="B18" s="378">
        <v>50</v>
      </c>
      <c r="C18" s="384" t="s">
        <v>109</v>
      </c>
    </row>
    <row r="19" spans="1:3" x14ac:dyDescent="0.25">
      <c r="A19" s="377" t="s">
        <v>91</v>
      </c>
      <c r="B19" s="378">
        <v>50</v>
      </c>
      <c r="C19" s="384" t="s">
        <v>109</v>
      </c>
    </row>
    <row r="20" spans="1:3" x14ac:dyDescent="0.25">
      <c r="A20" s="377" t="s">
        <v>52</v>
      </c>
      <c r="B20" s="378">
        <v>40</v>
      </c>
      <c r="C20" s="384" t="s">
        <v>109</v>
      </c>
    </row>
    <row r="21" spans="1:3" x14ac:dyDescent="0.25">
      <c r="A21" s="377" t="s">
        <v>54</v>
      </c>
      <c r="B21" s="378">
        <v>20</v>
      </c>
      <c r="C21" s="384" t="s">
        <v>109</v>
      </c>
    </row>
    <row r="22" spans="1:3" x14ac:dyDescent="0.25">
      <c r="A22" s="377" t="s">
        <v>92</v>
      </c>
      <c r="B22" s="384" t="s">
        <v>94</v>
      </c>
      <c r="C22" s="384"/>
    </row>
    <row r="23" spans="1:3" x14ac:dyDescent="0.25">
      <c r="A23" s="377" t="s">
        <v>57</v>
      </c>
      <c r="B23" s="378">
        <v>18</v>
      </c>
      <c r="C23" s="384" t="s">
        <v>109</v>
      </c>
    </row>
    <row r="24" spans="1:3" x14ac:dyDescent="0.25">
      <c r="A24" s="377" t="s">
        <v>71</v>
      </c>
      <c r="B24" s="378">
        <v>8</v>
      </c>
      <c r="C24" s="384" t="s">
        <v>109</v>
      </c>
    </row>
    <row r="25" spans="1:3" x14ac:dyDescent="0.25">
      <c r="A25" s="377" t="s">
        <v>93</v>
      </c>
      <c r="B25" s="384" t="s">
        <v>62</v>
      </c>
      <c r="C25" s="384"/>
    </row>
    <row r="26" spans="1:3" x14ac:dyDescent="0.25">
      <c r="A26" s="379" t="s">
        <v>56</v>
      </c>
      <c r="B26" s="380">
        <v>18</v>
      </c>
      <c r="C26" s="384" t="s">
        <v>109</v>
      </c>
    </row>
    <row r="27" spans="1:3" x14ac:dyDescent="0.25">
      <c r="A27" s="379" t="s">
        <v>107</v>
      </c>
      <c r="B27" s="385">
        <v>18</v>
      </c>
      <c r="C27" s="387"/>
    </row>
    <row r="28" spans="1:3" x14ac:dyDescent="0.25">
      <c r="A28" s="383"/>
    </row>
    <row r="29" spans="1:3" x14ac:dyDescent="0.25">
      <c r="A29" s="391" t="s">
        <v>110</v>
      </c>
      <c r="B29" s="391"/>
      <c r="C29" s="391"/>
    </row>
    <row r="30" spans="1:3" x14ac:dyDescent="0.25">
      <c r="A30" t="s">
        <v>111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 x14ac:dyDescent="0.3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 x14ac:dyDescent="0.25">
      <c r="A2" s="211"/>
      <c r="B2" s="483"/>
      <c r="C2" s="484"/>
      <c r="D2" s="485"/>
      <c r="E2" s="492" t="s">
        <v>10</v>
      </c>
      <c r="F2" s="493"/>
      <c r="G2" s="493"/>
      <c r="H2" s="494"/>
      <c r="I2" s="498" t="s">
        <v>11</v>
      </c>
      <c r="J2" s="499"/>
      <c r="K2" s="502">
        <f>Данные!B21</f>
        <v>20</v>
      </c>
      <c r="L2" s="503"/>
      <c r="M2" s="212"/>
      <c r="N2" s="213"/>
      <c r="O2" s="214"/>
      <c r="P2" s="518"/>
      <c r="Q2" s="518"/>
      <c r="R2" s="215"/>
      <c r="S2" s="216"/>
    </row>
    <row r="3" spans="1:19" ht="17.25" customHeight="1" thickBot="1" x14ac:dyDescent="0.3">
      <c r="A3" s="211"/>
      <c r="B3" s="486"/>
      <c r="C3" s="487"/>
      <c r="D3" s="488"/>
      <c r="E3" s="495" t="s">
        <v>54</v>
      </c>
      <c r="F3" s="496"/>
      <c r="G3" s="496"/>
      <c r="H3" s="497"/>
      <c r="I3" s="500"/>
      <c r="J3" s="501"/>
      <c r="K3" s="504"/>
      <c r="L3" s="505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3">
      <c r="A4" s="211"/>
      <c r="B4" s="489"/>
      <c r="C4" s="490"/>
      <c r="D4" s="491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 x14ac:dyDescent="0.3">
      <c r="A5" s="211"/>
      <c r="B5" s="437" t="s">
        <v>13</v>
      </c>
      <c r="C5" s="476"/>
      <c r="D5" s="401" t="str">
        <f>Данные!$A5</f>
        <v>PCI</v>
      </c>
      <c r="E5" s="402"/>
      <c r="F5" s="402"/>
      <c r="G5" s="402"/>
      <c r="H5" s="403"/>
      <c r="I5" s="477"/>
      <c r="J5" s="478"/>
      <c r="K5" s="479"/>
      <c r="L5" s="403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3">
      <c r="A6" s="211"/>
      <c r="B6" s="437" t="s">
        <v>12</v>
      </c>
      <c r="C6" s="476"/>
      <c r="D6" s="395" t="str">
        <f>Данные!$A2</f>
        <v>ХXI-В-30-4А-500 (Байрон 0.5 л.)</v>
      </c>
      <c r="E6" s="442"/>
      <c r="F6" s="442"/>
      <c r="G6" s="442"/>
      <c r="H6" s="443"/>
      <c r="I6" s="477"/>
      <c r="J6" s="478"/>
      <c r="K6" s="479"/>
      <c r="L6" s="403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3">
      <c r="A7" s="211"/>
      <c r="B7" s="444" t="s">
        <v>14</v>
      </c>
      <c r="C7" s="480"/>
      <c r="D7" s="404">
        <f>Данные!$A8</f>
        <v>0</v>
      </c>
      <c r="E7" s="446"/>
      <c r="F7" s="446"/>
      <c r="G7" s="446"/>
      <c r="H7" s="447"/>
      <c r="I7" s="481" t="s">
        <v>15</v>
      </c>
      <c r="J7" s="480"/>
      <c r="K7" s="392">
        <f>Данные!$A11</f>
        <v>0</v>
      </c>
      <c r="L7" s="393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3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 x14ac:dyDescent="0.3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5">
      <c r="A10" s="221"/>
      <c r="B10" s="232" t="s">
        <v>25</v>
      </c>
      <c r="C10" s="364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5">
      <c r="A11" s="221"/>
      <c r="B11" s="237" t="s">
        <v>26</v>
      </c>
      <c r="C11" s="365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5">
      <c r="A12" s="221"/>
      <c r="B12" s="237" t="s">
        <v>2</v>
      </c>
      <c r="C12" s="365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5">
      <c r="A13" s="221"/>
      <c r="B13" s="237" t="s">
        <v>3</v>
      </c>
      <c r="C13" s="365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5">
      <c r="A14" s="221"/>
      <c r="B14" s="237" t="s">
        <v>27</v>
      </c>
      <c r="C14" s="365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5">
      <c r="A15" s="221"/>
      <c r="B15" s="237" t="s">
        <v>28</v>
      </c>
      <c r="C15" s="365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5">
      <c r="A16" s="221"/>
      <c r="B16" s="237" t="s">
        <v>9</v>
      </c>
      <c r="C16" s="365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5">
      <c r="A17" s="221"/>
      <c r="B17" s="237" t="s">
        <v>5</v>
      </c>
      <c r="C17" s="365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3">
      <c r="A18" s="221"/>
      <c r="B18" s="515" t="s">
        <v>55</v>
      </c>
      <c r="C18" s="516"/>
      <c r="D18" s="516"/>
      <c r="E18" s="517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3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 x14ac:dyDescent="0.25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5"/>
      <c r="B2" s="483"/>
      <c r="C2" s="484"/>
      <c r="D2" s="485"/>
      <c r="E2" s="492" t="s">
        <v>10</v>
      </c>
      <c r="F2" s="493"/>
      <c r="G2" s="493"/>
      <c r="H2" s="494"/>
      <c r="I2" s="498" t="s">
        <v>11</v>
      </c>
      <c r="J2" s="499"/>
      <c r="K2" s="502">
        <f>Данные!B26</f>
        <v>18</v>
      </c>
      <c r="L2" s="503"/>
      <c r="M2" s="136"/>
      <c r="N2" s="137"/>
      <c r="O2" s="138"/>
      <c r="P2" s="519"/>
      <c r="Q2" s="519"/>
      <c r="R2" s="139"/>
      <c r="S2" s="140"/>
    </row>
    <row r="3" spans="1:19" ht="17.25" customHeight="1" thickBot="1" x14ac:dyDescent="0.3">
      <c r="A3" s="135"/>
      <c r="B3" s="486"/>
      <c r="C3" s="487"/>
      <c r="D3" s="488"/>
      <c r="E3" s="495" t="s">
        <v>56</v>
      </c>
      <c r="F3" s="496"/>
      <c r="G3" s="496"/>
      <c r="H3" s="497"/>
      <c r="I3" s="500"/>
      <c r="J3" s="501"/>
      <c r="K3" s="504"/>
      <c r="L3" s="505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3">
      <c r="A4" s="135"/>
      <c r="B4" s="489"/>
      <c r="C4" s="490"/>
      <c r="D4" s="491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 x14ac:dyDescent="0.3">
      <c r="A5" s="135"/>
      <c r="B5" s="437" t="s">
        <v>13</v>
      </c>
      <c r="C5" s="476"/>
      <c r="D5" s="401" t="str">
        <f>Данные!$A5</f>
        <v>PCI</v>
      </c>
      <c r="E5" s="402"/>
      <c r="F5" s="402"/>
      <c r="G5" s="402"/>
      <c r="H5" s="403"/>
      <c r="I5" s="477"/>
      <c r="J5" s="478"/>
      <c r="K5" s="479"/>
      <c r="L5" s="403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3">
      <c r="A6" s="135"/>
      <c r="B6" s="437" t="s">
        <v>12</v>
      </c>
      <c r="C6" s="476"/>
      <c r="D6" s="395" t="str">
        <f>Данные!$A2</f>
        <v>ХXI-В-30-4А-500 (Байрон 0.5 л.)</v>
      </c>
      <c r="E6" s="442"/>
      <c r="F6" s="442"/>
      <c r="G6" s="442"/>
      <c r="H6" s="443"/>
      <c r="I6" s="477"/>
      <c r="J6" s="478"/>
      <c r="K6" s="479"/>
      <c r="L6" s="403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3">
      <c r="A7" s="135"/>
      <c r="B7" s="444" t="s">
        <v>14</v>
      </c>
      <c r="C7" s="480"/>
      <c r="D7" s="404">
        <f>Данные!$A8</f>
        <v>0</v>
      </c>
      <c r="E7" s="446"/>
      <c r="F7" s="446"/>
      <c r="G7" s="446"/>
      <c r="H7" s="447"/>
      <c r="I7" s="481" t="s">
        <v>15</v>
      </c>
      <c r="J7" s="480"/>
      <c r="K7" s="392">
        <f>Данные!$A11</f>
        <v>0</v>
      </c>
      <c r="L7" s="393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3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 x14ac:dyDescent="0.3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5">
      <c r="A10" s="155"/>
      <c r="B10" s="156" t="s">
        <v>25</v>
      </c>
      <c r="C10" s="367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5">
      <c r="A11" s="155"/>
      <c r="B11" s="156" t="s">
        <v>26</v>
      </c>
      <c r="C11" s="367">
        <v>27.2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5">
      <c r="A12" s="155"/>
      <c r="B12" s="156" t="s">
        <v>2</v>
      </c>
      <c r="C12" s="366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5">
      <c r="A13" s="155"/>
      <c r="B13" s="156" t="s">
        <v>3</v>
      </c>
      <c r="C13" s="367">
        <v>70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5">
      <c r="A14" s="155"/>
      <c r="B14" s="156" t="s">
        <v>27</v>
      </c>
      <c r="C14" s="366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5">
      <c r="A15" s="155"/>
      <c r="B15" s="156" t="s">
        <v>28</v>
      </c>
      <c r="C15" s="366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5">
      <c r="A16" s="155"/>
      <c r="B16" s="156" t="s">
        <v>4</v>
      </c>
      <c r="C16" s="366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5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3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 x14ac:dyDescent="0.3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 x14ac:dyDescent="0.25">
      <c r="A2" s="268"/>
      <c r="B2" s="483"/>
      <c r="C2" s="484"/>
      <c r="D2" s="485"/>
      <c r="E2" s="492" t="s">
        <v>10</v>
      </c>
      <c r="F2" s="493"/>
      <c r="G2" s="493"/>
      <c r="H2" s="494"/>
      <c r="I2" s="498" t="s">
        <v>11</v>
      </c>
      <c r="J2" s="499"/>
      <c r="K2" s="521">
        <f>Данные!B23</f>
        <v>18</v>
      </c>
      <c r="L2" s="522"/>
      <c r="M2" s="269"/>
      <c r="N2" s="270"/>
      <c r="O2" s="271"/>
      <c r="P2" s="520"/>
      <c r="Q2" s="520"/>
      <c r="R2" s="272"/>
      <c r="S2" s="273"/>
    </row>
    <row r="3" spans="1:19" ht="17.25" customHeight="1" thickBot="1" x14ac:dyDescent="0.3">
      <c r="A3" s="268"/>
      <c r="B3" s="486"/>
      <c r="C3" s="487"/>
      <c r="D3" s="488"/>
      <c r="E3" s="495" t="s">
        <v>57</v>
      </c>
      <c r="F3" s="496"/>
      <c r="G3" s="496"/>
      <c r="H3" s="497"/>
      <c r="I3" s="500"/>
      <c r="J3" s="501"/>
      <c r="K3" s="523"/>
      <c r="L3" s="524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3">
      <c r="A4" s="268"/>
      <c r="B4" s="489"/>
      <c r="C4" s="490"/>
      <c r="D4" s="491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 x14ac:dyDescent="0.3">
      <c r="A5" s="268"/>
      <c r="B5" s="437" t="s">
        <v>13</v>
      </c>
      <c r="C5" s="476"/>
      <c r="D5" s="401" t="str">
        <f>Данные!$A5</f>
        <v>PCI</v>
      </c>
      <c r="E5" s="402"/>
      <c r="F5" s="402"/>
      <c r="G5" s="402"/>
      <c r="H5" s="403"/>
      <c r="I5" s="477"/>
      <c r="J5" s="478"/>
      <c r="K5" s="479"/>
      <c r="L5" s="403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3">
      <c r="A6" s="268"/>
      <c r="B6" s="437" t="s">
        <v>12</v>
      </c>
      <c r="C6" s="476"/>
      <c r="D6" s="395" t="str">
        <f>Данные!$A2</f>
        <v>ХXI-В-30-4А-500 (Байрон 0.5 л.)</v>
      </c>
      <c r="E6" s="442"/>
      <c r="F6" s="442"/>
      <c r="G6" s="442"/>
      <c r="H6" s="443"/>
      <c r="I6" s="477"/>
      <c r="J6" s="478"/>
      <c r="K6" s="479"/>
      <c r="L6" s="403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3">
      <c r="A7" s="268"/>
      <c r="B7" s="444" t="s">
        <v>14</v>
      </c>
      <c r="C7" s="480"/>
      <c r="D7" s="404">
        <f>Данные!$A8</f>
        <v>0</v>
      </c>
      <c r="E7" s="446"/>
      <c r="F7" s="446"/>
      <c r="G7" s="446"/>
      <c r="H7" s="447"/>
      <c r="I7" s="481" t="s">
        <v>15</v>
      </c>
      <c r="J7" s="480"/>
      <c r="K7" s="392">
        <f>Данные!$A11</f>
        <v>0</v>
      </c>
      <c r="L7" s="393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3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 x14ac:dyDescent="0.3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3"/>
      <c r="L9" s="353"/>
      <c r="M9" s="353"/>
      <c r="N9" s="353"/>
      <c r="O9" s="353"/>
      <c r="P9" s="353"/>
      <c r="Q9" s="353"/>
      <c r="R9" s="354"/>
      <c r="S9" s="287"/>
    </row>
    <row r="10" spans="1:19" ht="24.75" customHeight="1" x14ac:dyDescent="0.25">
      <c r="A10" s="278"/>
      <c r="B10" s="288" t="s">
        <v>25</v>
      </c>
      <c r="C10" s="390" t="s">
        <v>116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5"/>
      <c r="L10" s="355"/>
      <c r="M10" s="355"/>
      <c r="N10" s="355"/>
      <c r="O10" s="355"/>
      <c r="P10" s="355"/>
      <c r="Q10" s="355"/>
      <c r="R10" s="356"/>
      <c r="S10" s="284"/>
    </row>
    <row r="11" spans="1:19" ht="30.6" x14ac:dyDescent="0.25">
      <c r="A11" s="278"/>
      <c r="B11" s="292" t="s">
        <v>26</v>
      </c>
      <c r="C11" s="368">
        <v>77.8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5"/>
      <c r="L11" s="355"/>
      <c r="M11" s="355"/>
      <c r="N11" s="355"/>
      <c r="O11" s="355"/>
      <c r="P11" s="355"/>
      <c r="Q11" s="355"/>
      <c r="R11" s="357"/>
      <c r="S11" s="284"/>
    </row>
    <row r="12" spans="1:19" ht="24.75" customHeight="1" x14ac:dyDescent="0.25">
      <c r="A12" s="278"/>
      <c r="B12" s="292" t="s">
        <v>2</v>
      </c>
      <c r="C12" s="362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8"/>
      <c r="L12" s="358"/>
      <c r="M12" s="358"/>
      <c r="N12" s="358"/>
      <c r="O12" s="358"/>
      <c r="P12" s="358"/>
      <c r="Q12" s="358"/>
      <c r="R12" s="359"/>
      <c r="S12" s="284"/>
    </row>
    <row r="13" spans="1:19" ht="24.75" customHeight="1" x14ac:dyDescent="0.25">
      <c r="A13" s="278"/>
      <c r="B13" s="292" t="s">
        <v>28</v>
      </c>
      <c r="C13" s="362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8"/>
      <c r="L13" s="358"/>
      <c r="M13" s="358"/>
      <c r="N13" s="358"/>
      <c r="O13" s="358"/>
      <c r="P13" s="358"/>
      <c r="Q13" s="358"/>
      <c r="R13" s="359"/>
      <c r="S13" s="284"/>
    </row>
    <row r="14" spans="1:19" ht="24.75" customHeight="1" x14ac:dyDescent="0.25">
      <c r="A14" s="278"/>
      <c r="B14" s="292" t="s">
        <v>4</v>
      </c>
      <c r="C14" s="368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8"/>
      <c r="L14" s="358"/>
      <c r="M14" s="358"/>
      <c r="N14" s="358"/>
      <c r="O14" s="358"/>
      <c r="P14" s="358"/>
      <c r="Q14" s="358"/>
      <c r="R14" s="359"/>
      <c r="S14" s="284"/>
    </row>
    <row r="15" spans="1:19" ht="24.75" customHeight="1" thickBot="1" x14ac:dyDescent="0.3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0"/>
      <c r="L15" s="360"/>
      <c r="M15" s="360"/>
      <c r="N15" s="360"/>
      <c r="O15" s="360"/>
      <c r="P15" s="360"/>
      <c r="Q15" s="360"/>
      <c r="R15" s="341"/>
      <c r="S15" s="284"/>
    </row>
    <row r="16" spans="1:19" ht="6" customHeight="1" thickBot="1" x14ac:dyDescent="0.3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 x14ac:dyDescent="0.25"/>
  </sheetData>
  <mergeCells count="18"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  <mergeCell ref="B2:D4"/>
    <mergeCell ref="P2:Q2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tabSelected="1" view="pageBreakPreview" zoomScaleSheetLayoutView="100" workbookViewId="0">
      <selection activeCell="E9" sqref="E9"/>
    </sheetView>
  </sheetViews>
  <sheetFormatPr defaultColWidth="9.109375" defaultRowHeight="14.4" x14ac:dyDescent="0.3"/>
  <cols>
    <col min="1" max="3" width="9.109375" style="309"/>
    <col min="4" max="4" width="8" style="309" customWidth="1"/>
    <col min="5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69" customFormat="1" ht="17.399999999999999" x14ac:dyDescent="0.35">
      <c r="G2" s="318" t="s">
        <v>59</v>
      </c>
      <c r="H2" s="319"/>
      <c r="I2" s="319"/>
      <c r="J2" s="319"/>
      <c r="K2" s="319"/>
    </row>
    <row r="3" spans="1:11" s="369" customFormat="1" ht="17.399999999999999" x14ac:dyDescent="0.35">
      <c r="G3" s="318" t="s">
        <v>103</v>
      </c>
      <c r="H3" s="319"/>
      <c r="I3" s="319"/>
      <c r="J3" s="319"/>
      <c r="K3" s="319"/>
    </row>
    <row r="4" spans="1:11" s="369" customFormat="1" ht="17.399999999999999" x14ac:dyDescent="0.35">
      <c r="G4" s="318" t="s">
        <v>106</v>
      </c>
      <c r="H4" s="319"/>
      <c r="I4" s="319"/>
      <c r="J4" s="319"/>
      <c r="K4" s="319"/>
    </row>
    <row r="5" spans="1:11" s="369" customFormat="1" x14ac:dyDescent="0.3"/>
    <row r="6" spans="1:11" s="369" customFormat="1" ht="17.399999999999999" x14ac:dyDescent="0.35">
      <c r="G6" s="370"/>
      <c r="H6" s="318" t="s">
        <v>104</v>
      </c>
      <c r="I6" s="319"/>
      <c r="J6" s="319"/>
    </row>
    <row r="7" spans="1:11" s="369" customFormat="1" ht="17.399999999999999" x14ac:dyDescent="0.35">
      <c r="H7" s="319"/>
      <c r="I7" s="319"/>
      <c r="J7" s="319"/>
    </row>
    <row r="8" spans="1:11" s="369" customFormat="1" ht="18" x14ac:dyDescent="0.35">
      <c r="G8" s="312" t="s">
        <v>60</v>
      </c>
      <c r="H8" s="370"/>
      <c r="I8" s="318" t="s">
        <v>79</v>
      </c>
      <c r="J8" s="319"/>
    </row>
    <row r="11" spans="1:11" ht="15" customHeight="1" x14ac:dyDescent="0.3">
      <c r="A11" s="410" t="s">
        <v>65</v>
      </c>
      <c r="B11" s="410"/>
      <c r="C11" s="410"/>
      <c r="D11" s="410"/>
      <c r="E11" s="410"/>
      <c r="F11" s="410"/>
      <c r="G11" s="410"/>
      <c r="H11" s="410"/>
      <c r="I11" s="410"/>
      <c r="J11" s="410"/>
    </row>
    <row r="12" spans="1:11" ht="15" customHeight="1" x14ac:dyDescent="0.3">
      <c r="A12" s="409" t="s">
        <v>75</v>
      </c>
      <c r="B12" s="409"/>
      <c r="C12" s="409"/>
      <c r="D12" s="409"/>
      <c r="E12" s="409"/>
      <c r="F12" s="409"/>
      <c r="G12" s="409"/>
      <c r="H12" s="409"/>
      <c r="I12" s="409"/>
      <c r="J12" s="409"/>
    </row>
    <row r="13" spans="1:11" ht="18" customHeight="1" x14ac:dyDescent="0.3">
      <c r="A13" s="411" t="str">
        <f>Данные!A2</f>
        <v>ХXI-В-30-4А-500 (Байрон 0.5 л.)</v>
      </c>
      <c r="B13" s="410"/>
      <c r="C13" s="410"/>
      <c r="D13" s="410"/>
      <c r="E13" s="410"/>
      <c r="F13" s="410"/>
      <c r="G13" s="410"/>
      <c r="H13" s="410"/>
      <c r="I13" s="410"/>
      <c r="J13" s="410"/>
    </row>
    <row r="15" spans="1:11" ht="15.6" x14ac:dyDescent="0.3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43753</v>
      </c>
      <c r="I15" s="313"/>
      <c r="J15" s="314"/>
    </row>
    <row r="16" spans="1:11" ht="15.6" x14ac:dyDescent="0.3">
      <c r="A16" s="313" t="s">
        <v>97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1" customFormat="1" ht="15.6" x14ac:dyDescent="0.3">
      <c r="A17" s="321" t="s">
        <v>62</v>
      </c>
      <c r="B17" s="322" t="s">
        <v>63</v>
      </c>
      <c r="C17" s="322"/>
      <c r="D17" s="323" t="str">
        <f>Данные!F11</f>
        <v>начальник производства</v>
      </c>
      <c r="E17" s="322"/>
      <c r="F17" s="322"/>
      <c r="H17" s="322"/>
      <c r="I17" s="322" t="str">
        <f>Данные!J11</f>
        <v>Я.В. Карчмит</v>
      </c>
      <c r="J17" s="314"/>
    </row>
    <row r="18" spans="1:10" s="371" customFormat="1" ht="15.6" x14ac:dyDescent="0.3">
      <c r="A18" s="321" t="s">
        <v>62</v>
      </c>
      <c r="B18" s="322" t="s">
        <v>64</v>
      </c>
      <c r="C18" s="322"/>
      <c r="D18" s="323" t="str">
        <f>Данные!F12</f>
        <v>начальник производственного участка</v>
      </c>
      <c r="E18" s="322"/>
      <c r="F18" s="322"/>
      <c r="G18" s="322"/>
      <c r="I18" s="322" t="str">
        <f>Данные!J12</f>
        <v>Д.Е. Серков</v>
      </c>
      <c r="J18" s="314"/>
    </row>
    <row r="19" spans="1:10" s="371" customFormat="1" ht="15.6" x14ac:dyDescent="0.3">
      <c r="A19" s="322"/>
      <c r="B19" s="322"/>
      <c r="C19" s="322"/>
      <c r="D19" s="322" t="str">
        <f>Данные!F13</f>
        <v>начальник участка ремонта форм</v>
      </c>
      <c r="E19" s="322"/>
      <c r="F19" s="322"/>
      <c r="G19" s="322"/>
      <c r="H19" s="322"/>
      <c r="I19" s="322" t="str">
        <f>Данные!J13</f>
        <v>А.Д. Гавриленко</v>
      </c>
      <c r="J19" s="314"/>
    </row>
    <row r="20" spans="1:10" ht="15.6" x14ac:dyDescent="0.3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43753</v>
      </c>
      <c r="J20" s="314"/>
    </row>
    <row r="21" spans="1:10" ht="15.6" x14ac:dyDescent="0.3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3">
      <c r="A22" s="415" t="s">
        <v>66</v>
      </c>
      <c r="B22" s="415" t="s">
        <v>67</v>
      </c>
      <c r="C22" s="415"/>
      <c r="D22" s="415"/>
      <c r="E22" s="415" t="s">
        <v>68</v>
      </c>
      <c r="F22" s="415"/>
      <c r="G22" s="416" t="s">
        <v>69</v>
      </c>
      <c r="H22" s="415" t="s">
        <v>70</v>
      </c>
      <c r="I22" s="415"/>
      <c r="J22" s="415"/>
    </row>
    <row r="23" spans="1:10" x14ac:dyDescent="0.3">
      <c r="A23" s="415"/>
      <c r="B23" s="415"/>
      <c r="C23" s="415"/>
      <c r="D23" s="415"/>
      <c r="E23" s="415"/>
      <c r="F23" s="415"/>
      <c r="G23" s="416"/>
      <c r="H23" s="415"/>
      <c r="I23" s="415"/>
      <c r="J23" s="415"/>
    </row>
    <row r="24" spans="1:10" x14ac:dyDescent="0.3">
      <c r="A24" s="417">
        <v>1</v>
      </c>
      <c r="B24" s="525" t="s">
        <v>44</v>
      </c>
      <c r="C24" s="526"/>
      <c r="D24" s="527"/>
      <c r="E24" s="422" t="str">
        <f>Данные!C14</f>
        <v>В-30-4А-500</v>
      </c>
      <c r="F24" s="423"/>
      <c r="G24" s="426">
        <f>Данные!B14</f>
        <v>22</v>
      </c>
      <c r="H24" s="428"/>
      <c r="I24" s="429"/>
      <c r="J24" s="430"/>
    </row>
    <row r="25" spans="1:10" ht="40.049999999999997" customHeight="1" x14ac:dyDescent="0.3">
      <c r="A25" s="418"/>
      <c r="B25" s="419" t="str">
        <f>Данные!$A$30</f>
        <v>(к серийному формокомплекту Бутылка В-30-4А-500 БАЙРОН)</v>
      </c>
      <c r="C25" s="420"/>
      <c r="D25" s="421"/>
      <c r="E25" s="424"/>
      <c r="F25" s="425"/>
      <c r="G25" s="427"/>
      <c r="H25" s="431"/>
      <c r="I25" s="432"/>
      <c r="J25" s="433"/>
    </row>
    <row r="26" spans="1:10" x14ac:dyDescent="0.3">
      <c r="A26" s="417">
        <v>1</v>
      </c>
      <c r="B26" s="412" t="s">
        <v>118</v>
      </c>
      <c r="C26" s="413"/>
      <c r="D26" s="414"/>
      <c r="E26" s="422" t="str">
        <f>Данные!C15</f>
        <v>В-30-4А-500</v>
      </c>
      <c r="F26" s="423"/>
      <c r="G26" s="426">
        <f>Данные!B15</f>
        <v>22</v>
      </c>
      <c r="H26" s="428"/>
      <c r="I26" s="429"/>
      <c r="J26" s="430"/>
    </row>
    <row r="27" spans="1:10" ht="40.049999999999997" customHeight="1" x14ac:dyDescent="0.3">
      <c r="A27" s="418"/>
      <c r="B27" s="419" t="str">
        <f>Данные!$A$30</f>
        <v>(к серийному формокомплекту Бутылка В-30-4А-500 БАЙРОН)</v>
      </c>
      <c r="C27" s="420"/>
      <c r="D27" s="421"/>
      <c r="E27" s="424"/>
      <c r="F27" s="425"/>
      <c r="G27" s="427"/>
      <c r="H27" s="431"/>
      <c r="I27" s="432"/>
      <c r="J27" s="433"/>
    </row>
    <row r="28" spans="1:10" x14ac:dyDescent="0.3">
      <c r="A28" s="417">
        <v>1</v>
      </c>
      <c r="B28" s="412" t="s">
        <v>38</v>
      </c>
      <c r="C28" s="413"/>
      <c r="D28" s="414"/>
      <c r="E28" s="422" t="str">
        <f>Данные!C16</f>
        <v>В-30-4А-500</v>
      </c>
      <c r="F28" s="423"/>
      <c r="G28" s="426">
        <f>Данные!B16</f>
        <v>26</v>
      </c>
      <c r="H28" s="428"/>
      <c r="I28" s="429"/>
      <c r="J28" s="430"/>
    </row>
    <row r="29" spans="1:10" ht="40.049999999999997" customHeight="1" x14ac:dyDescent="0.3">
      <c r="A29" s="418"/>
      <c r="B29" s="419" t="str">
        <f>Данные!$A$30</f>
        <v>(к серийному формокомплекту Бутылка В-30-4А-500 БАЙРОН)</v>
      </c>
      <c r="C29" s="420"/>
      <c r="D29" s="421"/>
      <c r="E29" s="424"/>
      <c r="F29" s="425"/>
      <c r="G29" s="427"/>
      <c r="H29" s="431"/>
      <c r="I29" s="432"/>
      <c r="J29" s="433"/>
    </row>
    <row r="30" spans="1:10" ht="14.4" customHeight="1" x14ac:dyDescent="0.3">
      <c r="A30" s="417">
        <v>1</v>
      </c>
      <c r="B30" s="412" t="s">
        <v>119</v>
      </c>
      <c r="C30" s="413"/>
      <c r="D30" s="414"/>
      <c r="E30" s="422" t="str">
        <f>Данные!C17</f>
        <v>В-30-4А-500</v>
      </c>
      <c r="F30" s="423"/>
      <c r="G30" s="426">
        <f>Данные!B17</f>
        <v>26</v>
      </c>
      <c r="H30" s="428"/>
      <c r="I30" s="429"/>
      <c r="J30" s="430"/>
    </row>
    <row r="31" spans="1:10" ht="40.049999999999997" customHeight="1" x14ac:dyDescent="0.3">
      <c r="A31" s="529"/>
      <c r="B31" s="419" t="str">
        <f>Данные!$A$30</f>
        <v>(к серийному формокомплекту Бутылка В-30-4А-500 БАЙРОН)</v>
      </c>
      <c r="C31" s="420"/>
      <c r="D31" s="421"/>
      <c r="E31" s="528"/>
      <c r="F31" s="425"/>
      <c r="G31" s="427"/>
      <c r="H31" s="431"/>
      <c r="I31" s="432"/>
      <c r="J31" s="433"/>
    </row>
    <row r="32" spans="1:10" ht="14.4" customHeight="1" x14ac:dyDescent="0.3">
      <c r="A32" s="417">
        <v>1</v>
      </c>
      <c r="B32" s="412" t="s">
        <v>48</v>
      </c>
      <c r="C32" s="413"/>
      <c r="D32" s="414"/>
      <c r="E32" s="422" t="str">
        <f>Данные!C18</f>
        <v>В-30-4А-500</v>
      </c>
      <c r="F32" s="423"/>
      <c r="G32" s="426">
        <f>Данные!B18</f>
        <v>50</v>
      </c>
      <c r="H32" s="428"/>
      <c r="I32" s="429"/>
      <c r="J32" s="430"/>
    </row>
    <row r="33" spans="1:10" ht="40.049999999999997" customHeight="1" x14ac:dyDescent="0.3">
      <c r="A33" s="529"/>
      <c r="B33" s="419" t="str">
        <f>Данные!$A$30</f>
        <v>(к серийному формокомплекту Бутылка В-30-4А-500 БАЙРОН)</v>
      </c>
      <c r="C33" s="420"/>
      <c r="D33" s="421"/>
      <c r="E33" s="528"/>
      <c r="F33" s="425"/>
      <c r="G33" s="427"/>
      <c r="H33" s="431"/>
      <c r="I33" s="432"/>
      <c r="J33" s="433"/>
    </row>
    <row r="34" spans="1:10" ht="14.4" customHeight="1" x14ac:dyDescent="0.3">
      <c r="A34" s="417">
        <v>1</v>
      </c>
      <c r="B34" s="412" t="s">
        <v>91</v>
      </c>
      <c r="C34" s="413"/>
      <c r="D34" s="414"/>
      <c r="E34" s="422" t="str">
        <f>Данные!C19</f>
        <v>В-30-4А-500</v>
      </c>
      <c r="F34" s="423"/>
      <c r="G34" s="426">
        <f>Данные!B19</f>
        <v>50</v>
      </c>
      <c r="H34" s="428"/>
      <c r="I34" s="429"/>
      <c r="J34" s="430"/>
    </row>
    <row r="35" spans="1:10" ht="40.049999999999997" customHeight="1" x14ac:dyDescent="0.3">
      <c r="A35" s="529"/>
      <c r="B35" s="419" t="str">
        <f>Данные!$A$30</f>
        <v>(к серийному формокомплекту Бутылка В-30-4А-500 БАЙРОН)</v>
      </c>
      <c r="C35" s="420"/>
      <c r="D35" s="421"/>
      <c r="E35" s="528"/>
      <c r="F35" s="425"/>
      <c r="G35" s="427"/>
      <c r="H35" s="431"/>
      <c r="I35" s="432"/>
      <c r="J35" s="433"/>
    </row>
    <row r="36" spans="1:10" ht="14.4" customHeight="1" x14ac:dyDescent="0.3">
      <c r="A36" s="417">
        <v>1</v>
      </c>
      <c r="B36" s="412" t="s">
        <v>52</v>
      </c>
      <c r="C36" s="413"/>
      <c r="D36" s="414"/>
      <c r="E36" s="422" t="str">
        <f>Данные!C20</f>
        <v>В-30-4А-500</v>
      </c>
      <c r="F36" s="423"/>
      <c r="G36" s="426">
        <f>Данные!B20</f>
        <v>40</v>
      </c>
      <c r="H36" s="428"/>
      <c r="I36" s="429"/>
      <c r="J36" s="430"/>
    </row>
    <row r="37" spans="1:10" ht="40.049999999999997" customHeight="1" x14ac:dyDescent="0.3">
      <c r="A37" s="529"/>
      <c r="B37" s="419" t="str">
        <f>Данные!$A$30</f>
        <v>(к серийному формокомплекту Бутылка В-30-4А-500 БАЙРОН)</v>
      </c>
      <c r="C37" s="420"/>
      <c r="D37" s="421"/>
      <c r="E37" s="528"/>
      <c r="F37" s="425"/>
      <c r="G37" s="427"/>
      <c r="H37" s="431"/>
      <c r="I37" s="432"/>
      <c r="J37" s="433"/>
    </row>
    <row r="38" spans="1:10" ht="14.4" customHeight="1" x14ac:dyDescent="0.3">
      <c r="A38" s="417">
        <v>1</v>
      </c>
      <c r="B38" s="412" t="s">
        <v>54</v>
      </c>
      <c r="C38" s="413"/>
      <c r="D38" s="414"/>
      <c r="E38" s="422" t="str">
        <f>Данные!C21</f>
        <v>В-30-4А-500</v>
      </c>
      <c r="F38" s="423"/>
      <c r="G38" s="426">
        <f>Данные!B21</f>
        <v>20</v>
      </c>
      <c r="H38" s="428"/>
      <c r="I38" s="429"/>
      <c r="J38" s="430"/>
    </row>
    <row r="39" spans="1:10" ht="40.049999999999997" customHeight="1" x14ac:dyDescent="0.3">
      <c r="A39" s="529"/>
      <c r="B39" s="419" t="str">
        <f>Данные!$A$30</f>
        <v>(к серийному формокомплекту Бутылка В-30-4А-500 БАЙРОН)</v>
      </c>
      <c r="C39" s="420"/>
      <c r="D39" s="421"/>
      <c r="E39" s="528"/>
      <c r="F39" s="425"/>
      <c r="G39" s="427"/>
      <c r="H39" s="431"/>
      <c r="I39" s="432"/>
      <c r="J39" s="433"/>
    </row>
    <row r="40" spans="1:10" ht="14.4" customHeight="1" x14ac:dyDescent="0.3">
      <c r="A40" s="417">
        <v>1</v>
      </c>
      <c r="B40" s="412" t="s">
        <v>57</v>
      </c>
      <c r="C40" s="413"/>
      <c r="D40" s="414"/>
      <c r="E40" s="422" t="str">
        <f>Данные!C23</f>
        <v>В-30-4А-500</v>
      </c>
      <c r="F40" s="423"/>
      <c r="G40" s="426">
        <f>Данные!B23</f>
        <v>18</v>
      </c>
      <c r="H40" s="428"/>
      <c r="I40" s="429"/>
      <c r="J40" s="430"/>
    </row>
    <row r="41" spans="1:10" ht="40.049999999999997" customHeight="1" x14ac:dyDescent="0.3">
      <c r="A41" s="529"/>
      <c r="B41" s="419" t="str">
        <f>Данные!$A$30</f>
        <v>(к серийному формокомплекту Бутылка В-30-4А-500 БАЙРОН)</v>
      </c>
      <c r="C41" s="420"/>
      <c r="D41" s="421"/>
      <c r="E41" s="528"/>
      <c r="F41" s="425"/>
      <c r="G41" s="427"/>
      <c r="H41" s="431"/>
      <c r="I41" s="432"/>
      <c r="J41" s="433"/>
    </row>
    <row r="42" spans="1:10" ht="14.4" customHeight="1" x14ac:dyDescent="0.3">
      <c r="A42" s="417">
        <v>1</v>
      </c>
      <c r="B42" s="412" t="s">
        <v>56</v>
      </c>
      <c r="C42" s="413"/>
      <c r="D42" s="414"/>
      <c r="E42" s="422" t="str">
        <f>Данные!C26</f>
        <v>В-30-4А-500</v>
      </c>
      <c r="F42" s="423"/>
      <c r="G42" s="426">
        <f>Данные!B26</f>
        <v>18</v>
      </c>
      <c r="H42" s="428"/>
      <c r="I42" s="429"/>
      <c r="J42" s="430"/>
    </row>
    <row r="43" spans="1:10" ht="40.049999999999997" customHeight="1" x14ac:dyDescent="0.3">
      <c r="A43" s="529"/>
      <c r="B43" s="419" t="str">
        <f>Данные!$A$30</f>
        <v>(к серийному формокомплекту Бутылка В-30-4А-500 БАЙРОН)</v>
      </c>
      <c r="C43" s="420"/>
      <c r="D43" s="421"/>
      <c r="E43" s="528"/>
      <c r="F43" s="425"/>
      <c r="G43" s="427"/>
      <c r="H43" s="431"/>
      <c r="I43" s="432"/>
      <c r="J43" s="433"/>
    </row>
    <row r="44" spans="1:10" ht="14.4" customHeight="1" x14ac:dyDescent="0.3">
      <c r="A44" s="417">
        <v>1</v>
      </c>
      <c r="B44" s="412" t="s">
        <v>107</v>
      </c>
      <c r="C44" s="413"/>
      <c r="D44" s="414"/>
      <c r="E44" s="422">
        <f>Данные!C27</f>
        <v>0</v>
      </c>
      <c r="F44" s="423"/>
      <c r="G44" s="426">
        <f>Данные!B27</f>
        <v>18</v>
      </c>
      <c r="H44" s="428"/>
      <c r="I44" s="429"/>
      <c r="J44" s="430"/>
    </row>
    <row r="45" spans="1:10" ht="40.049999999999997" customHeight="1" x14ac:dyDescent="0.3">
      <c r="A45" s="529"/>
      <c r="B45" s="419" t="str">
        <f>Данные!$A$30</f>
        <v>(к серийному формокомплекту Бутылка В-30-4А-500 БАЙРОН)</v>
      </c>
      <c r="C45" s="420"/>
      <c r="D45" s="421"/>
      <c r="E45" s="528"/>
      <c r="F45" s="425"/>
      <c r="G45" s="427"/>
      <c r="H45" s="431"/>
      <c r="I45" s="432"/>
      <c r="J45" s="433"/>
    </row>
    <row r="46" spans="1:10" ht="14.4" customHeight="1" x14ac:dyDescent="0.3">
      <c r="A46" s="417">
        <v>1</v>
      </c>
      <c r="B46" s="412" t="s">
        <v>71</v>
      </c>
      <c r="C46" s="413"/>
      <c r="D46" s="414"/>
      <c r="E46" s="422" t="str">
        <f>Данные!C24</f>
        <v>В-30-4А-500</v>
      </c>
      <c r="F46" s="423"/>
      <c r="G46" s="426">
        <f>Данные!B24</f>
        <v>8</v>
      </c>
      <c r="H46" s="428"/>
      <c r="I46" s="429"/>
      <c r="J46" s="430"/>
    </row>
    <row r="47" spans="1:10" ht="40.049999999999997" customHeight="1" x14ac:dyDescent="0.3">
      <c r="A47" s="529"/>
      <c r="B47" s="419" t="str">
        <f>Данные!$A$30</f>
        <v>(к серийному формокомплекту Бутылка В-30-4А-500 БАЙРОН)</v>
      </c>
      <c r="C47" s="420"/>
      <c r="D47" s="421"/>
      <c r="E47" s="528"/>
      <c r="F47" s="425"/>
      <c r="G47" s="427"/>
      <c r="H47" s="431"/>
      <c r="I47" s="432"/>
      <c r="J47" s="433"/>
    </row>
    <row r="48" spans="1:10" ht="15.6" x14ac:dyDescent="0.3">
      <c r="A48" s="313"/>
      <c r="B48" s="313"/>
      <c r="C48" s="313"/>
      <c r="D48" s="313"/>
      <c r="E48" s="313"/>
      <c r="F48" s="313"/>
      <c r="G48" s="313"/>
      <c r="H48" s="313"/>
      <c r="I48" s="313"/>
      <c r="J48" s="314"/>
    </row>
    <row r="49" spans="1:10" ht="15.6" x14ac:dyDescent="0.3">
      <c r="A49" s="313" t="s">
        <v>72</v>
      </c>
      <c r="B49" s="313"/>
      <c r="C49" s="313"/>
      <c r="D49" s="313"/>
      <c r="E49" s="313"/>
      <c r="F49" s="313"/>
      <c r="G49" s="313"/>
      <c r="H49" s="313"/>
      <c r="I49" s="313"/>
      <c r="J49" s="314"/>
    </row>
    <row r="50" spans="1:10" ht="15.6" x14ac:dyDescent="0.3">
      <c r="A50" s="313"/>
      <c r="B50" s="313"/>
      <c r="C50" s="313"/>
      <c r="D50" s="320"/>
      <c r="E50" s="320"/>
      <c r="F50" s="320"/>
      <c r="G50" s="320"/>
      <c r="H50" s="320"/>
      <c r="I50" s="313"/>
      <c r="J50" s="314"/>
    </row>
    <row r="51" spans="1:10" ht="15.6" x14ac:dyDescent="0.3">
      <c r="A51" s="313"/>
      <c r="B51" s="316" t="s">
        <v>73</v>
      </c>
      <c r="C51" s="313" t="s">
        <v>74</v>
      </c>
      <c r="D51" s="313"/>
      <c r="E51" s="313"/>
      <c r="F51" s="313"/>
      <c r="G51" s="313"/>
      <c r="H51" s="313"/>
      <c r="I51" s="313"/>
      <c r="J51" s="314"/>
    </row>
    <row r="52" spans="1:10" ht="15.6" x14ac:dyDescent="0.3">
      <c r="A52" s="313"/>
      <c r="B52" s="313"/>
      <c r="C52" s="313"/>
      <c r="D52" s="313"/>
      <c r="E52" s="313"/>
      <c r="F52" s="313"/>
      <c r="G52" s="313"/>
      <c r="H52" s="313"/>
      <c r="I52" s="313"/>
      <c r="J52" s="314"/>
    </row>
    <row r="53" spans="1:10" ht="15.6" x14ac:dyDescent="0.3">
      <c r="A53" s="313"/>
      <c r="B53" s="313"/>
      <c r="C53" s="313"/>
      <c r="D53" s="313"/>
      <c r="E53" s="313"/>
      <c r="G53" s="317"/>
      <c r="H53" s="317"/>
      <c r="I53" s="313" t="str">
        <f>I17</f>
        <v>Я.В. Карчмит</v>
      </c>
      <c r="J53" s="313"/>
    </row>
    <row r="54" spans="1:10" ht="15.6" x14ac:dyDescent="0.3">
      <c r="A54" s="313"/>
      <c r="B54" s="313"/>
      <c r="C54" s="313"/>
      <c r="D54" s="313"/>
      <c r="E54" s="313"/>
      <c r="G54" s="313"/>
      <c r="H54" s="313"/>
      <c r="I54" s="313"/>
      <c r="J54" s="313"/>
    </row>
    <row r="55" spans="1:10" ht="15.6" x14ac:dyDescent="0.3">
      <c r="A55" s="313"/>
      <c r="B55" s="313"/>
      <c r="C55" s="313"/>
      <c r="D55" s="313"/>
      <c r="E55" s="313"/>
      <c r="G55" s="311"/>
      <c r="H55" s="311"/>
      <c r="I55" s="313" t="str">
        <f>I18</f>
        <v>Д.Е. Серков</v>
      </c>
    </row>
    <row r="56" spans="1:10" ht="17.399999999999999" x14ac:dyDescent="0.3">
      <c r="A56" s="310"/>
      <c r="B56" s="310"/>
      <c r="C56" s="310"/>
      <c r="D56" s="310"/>
      <c r="E56" s="310"/>
    </row>
    <row r="57" spans="1:10" ht="17.399999999999999" x14ac:dyDescent="0.3">
      <c r="A57" s="310"/>
      <c r="B57" s="310"/>
      <c r="C57" s="310"/>
      <c r="D57" s="310"/>
      <c r="E57" s="310"/>
      <c r="G57" s="317"/>
      <c r="H57" s="317"/>
      <c r="I57" s="313" t="str">
        <f>I19</f>
        <v>А.Д. Гавриленко</v>
      </c>
      <c r="J57" s="313"/>
    </row>
  </sheetData>
  <mergeCells count="80">
    <mergeCell ref="A46:A47"/>
    <mergeCell ref="B46:D46"/>
    <mergeCell ref="E46:F47"/>
    <mergeCell ref="G46:G47"/>
    <mergeCell ref="H46:J47"/>
    <mergeCell ref="A44:A45"/>
    <mergeCell ref="B44:D44"/>
    <mergeCell ref="E44:F45"/>
    <mergeCell ref="G44:G45"/>
    <mergeCell ref="H44:J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A28:A29"/>
    <mergeCell ref="E28:F29"/>
    <mergeCell ref="G28:G29"/>
    <mergeCell ref="H28:J29"/>
    <mergeCell ref="A30:A31"/>
    <mergeCell ref="B30:D30"/>
    <mergeCell ref="E30:F31"/>
    <mergeCell ref="G30:G31"/>
    <mergeCell ref="H30:J31"/>
    <mergeCell ref="A26:A27"/>
    <mergeCell ref="E26:F27"/>
    <mergeCell ref="G26:G27"/>
    <mergeCell ref="H26:J27"/>
    <mergeCell ref="B26:D26"/>
    <mergeCell ref="B27:D2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B28:D28"/>
    <mergeCell ref="B29:D29"/>
    <mergeCell ref="B31:D31"/>
    <mergeCell ref="B33:D33"/>
    <mergeCell ref="A12:J12"/>
    <mergeCell ref="A11:J11"/>
    <mergeCell ref="A13:J13"/>
    <mergeCell ref="B43:D43"/>
    <mergeCell ref="B39:D39"/>
    <mergeCell ref="B41:D41"/>
    <mergeCell ref="B35:D35"/>
    <mergeCell ref="B37:D37"/>
    <mergeCell ref="B45:D45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52"/>
      <c r="C2" s="453"/>
      <c r="D2" s="454"/>
      <c r="E2" s="461" t="s">
        <v>10</v>
      </c>
      <c r="F2" s="462"/>
      <c r="G2" s="462"/>
      <c r="H2" s="463"/>
      <c r="I2" s="468" t="s">
        <v>11</v>
      </c>
      <c r="J2" s="469"/>
      <c r="K2" s="472">
        <f>Данные!B14</f>
        <v>22</v>
      </c>
      <c r="L2" s="473"/>
      <c r="M2" s="66"/>
      <c r="N2" s="67"/>
      <c r="O2" s="68"/>
      <c r="P2" s="464"/>
      <c r="Q2" s="464"/>
      <c r="R2" s="69"/>
      <c r="S2" s="70"/>
    </row>
    <row r="3" spans="1:19" ht="23.4" thickBot="1" x14ac:dyDescent="0.3">
      <c r="A3" s="65"/>
      <c r="B3" s="455"/>
      <c r="C3" s="456"/>
      <c r="D3" s="457"/>
      <c r="E3" s="465" t="s">
        <v>44</v>
      </c>
      <c r="F3" s="466"/>
      <c r="G3" s="466"/>
      <c r="H3" s="467"/>
      <c r="I3" s="470"/>
      <c r="J3" s="471"/>
      <c r="K3" s="474"/>
      <c r="L3" s="475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58"/>
      <c r="C4" s="459"/>
      <c r="D4" s="46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37" t="s">
        <v>13</v>
      </c>
      <c r="C5" s="438"/>
      <c r="D5" s="401" t="str">
        <f>Данные!$A5</f>
        <v>PCI</v>
      </c>
      <c r="E5" s="402"/>
      <c r="F5" s="402"/>
      <c r="G5" s="402"/>
      <c r="H5" s="403"/>
      <c r="I5" s="439"/>
      <c r="J5" s="440"/>
      <c r="K5" s="402"/>
      <c r="L5" s="403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37" t="s">
        <v>12</v>
      </c>
      <c r="C6" s="441"/>
      <c r="D6" s="395" t="str">
        <f>Данные!$A2</f>
        <v>ХXI-В-30-4А-500 (Байрон 0.5 л.)</v>
      </c>
      <c r="E6" s="442"/>
      <c r="F6" s="442"/>
      <c r="G6" s="442"/>
      <c r="H6" s="443"/>
      <c r="I6" s="439"/>
      <c r="J6" s="440"/>
      <c r="K6" s="402"/>
      <c r="L6" s="40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44" t="s">
        <v>14</v>
      </c>
      <c r="C7" s="445"/>
      <c r="D7" s="404">
        <f>Данные!$A8</f>
        <v>0</v>
      </c>
      <c r="E7" s="446"/>
      <c r="F7" s="446"/>
      <c r="G7" s="446"/>
      <c r="H7" s="447"/>
      <c r="I7" s="444" t="s">
        <v>15</v>
      </c>
      <c r="J7" s="448"/>
      <c r="K7" s="392">
        <f>Данные!$A11</f>
        <v>0</v>
      </c>
      <c r="L7" s="393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199"/>
    </row>
    <row r="10" spans="1:19" ht="23.25" customHeight="1" x14ac:dyDescent="0.25">
      <c r="A10" s="78"/>
      <c r="B10" s="92" t="s">
        <v>25</v>
      </c>
      <c r="C10" s="93">
        <v>293.7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3.25" customHeight="1" x14ac:dyDescent="0.25">
      <c r="A11" s="78"/>
      <c r="B11" s="97" t="s">
        <v>26</v>
      </c>
      <c r="C11" s="324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3.25" customHeight="1" x14ac:dyDescent="0.25">
      <c r="A12" s="78"/>
      <c r="B12" s="97" t="s">
        <v>2</v>
      </c>
      <c r="C12" s="98">
        <v>42.8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3.25" customHeight="1" x14ac:dyDescent="0.25">
      <c r="A13" s="78"/>
      <c r="B13" s="97" t="s">
        <v>3</v>
      </c>
      <c r="C13" s="324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3.25" customHeight="1" x14ac:dyDescent="0.25">
      <c r="A14" s="78"/>
      <c r="B14" s="97" t="s">
        <v>27</v>
      </c>
      <c r="C14" s="324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</row>
    <row r="15" spans="1:19" ht="23.25" customHeight="1" x14ac:dyDescent="0.25">
      <c r="A15" s="78"/>
      <c r="B15" s="97" t="s">
        <v>9</v>
      </c>
      <c r="C15" s="388">
        <v>245.9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</row>
    <row r="16" spans="1:19" ht="23.25" customHeight="1" x14ac:dyDescent="0.25">
      <c r="A16" s="78"/>
      <c r="B16" s="97" t="s">
        <v>5</v>
      </c>
      <c r="C16" s="98">
        <v>263.2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</row>
    <row r="17" spans="1:19" ht="23.25" customHeight="1" x14ac:dyDescent="0.25">
      <c r="A17" s="78"/>
      <c r="B17" s="97" t="s">
        <v>30</v>
      </c>
      <c r="C17" s="324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</row>
    <row r="18" spans="1:19" ht="30.6" x14ac:dyDescent="0.25">
      <c r="A18" s="78"/>
      <c r="B18" s="105" t="s">
        <v>32</v>
      </c>
      <c r="C18" s="106" t="s">
        <v>112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2"/>
      <c r="M18" s="332"/>
      <c r="N18" s="332"/>
      <c r="O18" s="332"/>
      <c r="P18" s="332"/>
      <c r="Q18" s="332"/>
      <c r="R18" s="333"/>
      <c r="S18" s="86"/>
    </row>
    <row r="19" spans="1:19" ht="23.25" customHeight="1" x14ac:dyDescent="0.25">
      <c r="A19" s="78"/>
      <c r="B19" s="105" t="s">
        <v>33</v>
      </c>
      <c r="C19" s="106">
        <v>26.2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</row>
    <row r="20" spans="1:19" ht="23.25" customHeight="1" x14ac:dyDescent="0.25">
      <c r="A20" s="78"/>
      <c r="B20" s="105" t="s">
        <v>35</v>
      </c>
      <c r="C20" s="106" t="s">
        <v>112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2"/>
      <c r="M20" s="332"/>
      <c r="N20" s="332"/>
      <c r="O20" s="332"/>
      <c r="P20" s="332"/>
      <c r="Q20" s="332"/>
      <c r="R20" s="333"/>
      <c r="S20" s="86"/>
    </row>
    <row r="21" spans="1:19" ht="32.4" customHeight="1" x14ac:dyDescent="0.25">
      <c r="A21" s="78"/>
      <c r="B21" s="105" t="s">
        <v>41</v>
      </c>
      <c r="C21" s="325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2"/>
      <c r="M21" s="332"/>
      <c r="N21" s="332"/>
      <c r="O21" s="332"/>
      <c r="P21" s="332"/>
      <c r="Q21" s="332"/>
      <c r="R21" s="333"/>
      <c r="S21" s="86"/>
    </row>
    <row r="22" spans="1:19" ht="28.2" customHeight="1" x14ac:dyDescent="0.25">
      <c r="A22" s="78"/>
      <c r="B22" s="105" t="s">
        <v>42</v>
      </c>
      <c r="C22" s="325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2"/>
      <c r="M22" s="332"/>
      <c r="N22" s="332"/>
      <c r="O22" s="332"/>
      <c r="P22" s="332"/>
      <c r="Q22" s="332"/>
      <c r="R22" s="333"/>
      <c r="S22" s="86"/>
    </row>
    <row r="23" spans="1:19" ht="14.4" x14ac:dyDescent="0.25">
      <c r="A23" s="78"/>
      <c r="B23" s="449" t="s">
        <v>58</v>
      </c>
      <c r="C23" s="450"/>
      <c r="D23" s="450"/>
      <c r="E23" s="451"/>
      <c r="F23" s="118" t="s">
        <v>16</v>
      </c>
      <c r="G23" s="308" t="s">
        <v>47</v>
      </c>
      <c r="H23" s="107"/>
      <c r="I23" s="106"/>
      <c r="J23" s="106"/>
      <c r="K23" s="106"/>
      <c r="L23" s="332"/>
      <c r="M23" s="332"/>
      <c r="N23" s="332"/>
      <c r="O23" s="332"/>
      <c r="P23" s="332"/>
      <c r="Q23" s="332"/>
      <c r="R23" s="333"/>
      <c r="S23" s="86"/>
    </row>
    <row r="24" spans="1:19" ht="15" thickBot="1" x14ac:dyDescent="0.3">
      <c r="A24" s="78"/>
      <c r="B24" s="434" t="s">
        <v>46</v>
      </c>
      <c r="C24" s="435"/>
      <c r="D24" s="435"/>
      <c r="E24" s="436"/>
      <c r="F24" s="118" t="s">
        <v>16</v>
      </c>
      <c r="G24" s="51" t="s">
        <v>47</v>
      </c>
      <c r="H24" s="109"/>
      <c r="I24" s="110"/>
      <c r="J24" s="110"/>
      <c r="K24" s="110"/>
      <c r="L24" s="334"/>
      <c r="M24" s="334"/>
      <c r="N24" s="334"/>
      <c r="O24" s="334"/>
      <c r="P24" s="334"/>
      <c r="Q24" s="334"/>
      <c r="R24" s="335"/>
      <c r="S24" s="86"/>
    </row>
    <row r="25" spans="1:19" ht="3.75" customHeight="1" thickBot="1" x14ac:dyDescent="0.3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 x14ac:dyDescent="0.25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E15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3">
        <f>'Чист. форма'!B2:D4</f>
        <v>0</v>
      </c>
      <c r="C2" s="484"/>
      <c r="D2" s="485"/>
      <c r="E2" s="492" t="s">
        <v>10</v>
      </c>
      <c r="F2" s="493"/>
      <c r="G2" s="493"/>
      <c r="H2" s="494"/>
      <c r="I2" s="498" t="s">
        <v>11</v>
      </c>
      <c r="J2" s="499"/>
      <c r="K2" s="502">
        <f>Данные!B15</f>
        <v>22</v>
      </c>
      <c r="L2" s="503"/>
      <c r="M2" s="66"/>
      <c r="N2" s="67"/>
      <c r="O2" s="68"/>
      <c r="P2" s="464"/>
      <c r="Q2" s="464"/>
      <c r="R2" s="69"/>
      <c r="S2" s="70"/>
    </row>
    <row r="3" spans="1:19" ht="17.25" customHeight="1" thickBot="1" x14ac:dyDescent="0.3">
      <c r="A3" s="65"/>
      <c r="B3" s="486"/>
      <c r="C3" s="487"/>
      <c r="D3" s="488"/>
      <c r="E3" s="495" t="s">
        <v>45</v>
      </c>
      <c r="F3" s="496"/>
      <c r="G3" s="496"/>
      <c r="H3" s="497"/>
      <c r="I3" s="500"/>
      <c r="J3" s="501"/>
      <c r="K3" s="504"/>
      <c r="L3" s="50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89"/>
      <c r="C4" s="490"/>
      <c r="D4" s="491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37" t="s">
        <v>13</v>
      </c>
      <c r="C5" s="476"/>
      <c r="D5" s="401" t="str">
        <f>Данные!$A5</f>
        <v>PCI</v>
      </c>
      <c r="E5" s="402"/>
      <c r="F5" s="402"/>
      <c r="G5" s="402"/>
      <c r="H5" s="403"/>
      <c r="I5" s="477"/>
      <c r="J5" s="478"/>
      <c r="K5" s="479"/>
      <c r="L5" s="40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37" t="s">
        <v>12</v>
      </c>
      <c r="C6" s="476"/>
      <c r="D6" s="395" t="str">
        <f>Данные!$A2</f>
        <v>ХXI-В-30-4А-500 (Байрон 0.5 л.)</v>
      </c>
      <c r="E6" s="442"/>
      <c r="F6" s="442"/>
      <c r="G6" s="442"/>
      <c r="H6" s="443"/>
      <c r="I6" s="477"/>
      <c r="J6" s="478"/>
      <c r="K6" s="479"/>
      <c r="L6" s="40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44" t="s">
        <v>14</v>
      </c>
      <c r="C7" s="480"/>
      <c r="D7" s="404">
        <f>Данные!$A8</f>
        <v>0</v>
      </c>
      <c r="E7" s="446"/>
      <c r="F7" s="446"/>
      <c r="G7" s="446"/>
      <c r="H7" s="447"/>
      <c r="I7" s="481" t="s">
        <v>15</v>
      </c>
      <c r="J7" s="480"/>
      <c r="K7" s="392">
        <f>Данные!$A11</f>
        <v>0</v>
      </c>
      <c r="L7" s="393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</row>
    <row r="10" spans="1:19" ht="30.6" x14ac:dyDescent="0.25">
      <c r="A10" s="78"/>
      <c r="B10" s="92" t="s">
        <v>25</v>
      </c>
      <c r="C10" s="93" t="s">
        <v>113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4.75" customHeight="1" x14ac:dyDescent="0.25">
      <c r="A11" s="78"/>
      <c r="B11" s="97" t="s">
        <v>28</v>
      </c>
      <c r="C11" s="324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4.75" customHeight="1" x14ac:dyDescent="0.25">
      <c r="A12" s="78"/>
      <c r="B12" s="97" t="s">
        <v>4</v>
      </c>
      <c r="C12" s="324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4.75" customHeight="1" x14ac:dyDescent="0.25">
      <c r="A13" s="78"/>
      <c r="B13" s="97" t="s">
        <v>5</v>
      </c>
      <c r="C13" s="388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4.75" customHeight="1" x14ac:dyDescent="0.25">
      <c r="A14" s="78"/>
      <c r="B14" s="449" t="s">
        <v>114</v>
      </c>
      <c r="C14" s="450"/>
      <c r="D14" s="450"/>
      <c r="E14" s="450"/>
      <c r="F14" s="482"/>
      <c r="G14" s="56" t="s">
        <v>78</v>
      </c>
      <c r="H14" s="107"/>
      <c r="I14" s="106"/>
      <c r="J14" s="106"/>
      <c r="K14" s="106"/>
      <c r="L14" s="332"/>
      <c r="M14" s="332"/>
      <c r="N14" s="332"/>
      <c r="O14" s="332"/>
      <c r="P14" s="332"/>
      <c r="Q14" s="332"/>
      <c r="R14" s="333"/>
      <c r="S14" s="86"/>
    </row>
    <row r="15" spans="1:19" ht="24.75" customHeight="1" thickBot="1" x14ac:dyDescent="0.3">
      <c r="A15" s="78"/>
      <c r="B15" s="434" t="s">
        <v>46</v>
      </c>
      <c r="C15" s="435"/>
      <c r="D15" s="435"/>
      <c r="E15" s="436"/>
      <c r="F15" s="118" t="s">
        <v>16</v>
      </c>
      <c r="G15" s="117" t="s">
        <v>47</v>
      </c>
      <c r="H15" s="109"/>
      <c r="I15" s="110"/>
      <c r="J15" s="110"/>
      <c r="K15" s="110"/>
      <c r="L15" s="334"/>
      <c r="M15" s="334"/>
      <c r="N15" s="334"/>
      <c r="O15" s="334"/>
      <c r="P15" s="334"/>
      <c r="Q15" s="334"/>
      <c r="R15" s="335"/>
      <c r="S15" s="86"/>
    </row>
    <row r="16" spans="1:19" ht="6" customHeight="1" thickBot="1" x14ac:dyDescent="0.3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5">
      <c r="B17" s="125"/>
      <c r="P17" s="126"/>
    </row>
    <row r="18" spans="2:16" ht="12.75" customHeight="1" x14ac:dyDescent="0.25">
      <c r="B18" s="125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G19" sqref="G19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52"/>
      <c r="C2" s="453"/>
      <c r="D2" s="454"/>
      <c r="E2" s="461" t="s">
        <v>10</v>
      </c>
      <c r="F2" s="462"/>
      <c r="G2" s="462"/>
      <c r="H2" s="463"/>
      <c r="I2" s="468" t="s">
        <v>11</v>
      </c>
      <c r="J2" s="469"/>
      <c r="K2" s="472">
        <f>Данные!B16</f>
        <v>26</v>
      </c>
      <c r="L2" s="473"/>
      <c r="M2" s="66"/>
      <c r="N2" s="67"/>
      <c r="O2" s="68"/>
      <c r="P2" s="464"/>
      <c r="Q2" s="464"/>
      <c r="R2" s="69"/>
      <c r="S2" s="70"/>
    </row>
    <row r="3" spans="1:24" ht="17.25" customHeight="1" thickBot="1" x14ac:dyDescent="0.3">
      <c r="A3" s="65"/>
      <c r="B3" s="455"/>
      <c r="C3" s="456"/>
      <c r="D3" s="457"/>
      <c r="E3" s="465" t="s">
        <v>38</v>
      </c>
      <c r="F3" s="466"/>
      <c r="G3" s="466"/>
      <c r="H3" s="467"/>
      <c r="I3" s="470"/>
      <c r="J3" s="471"/>
      <c r="K3" s="474"/>
      <c r="L3" s="475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58"/>
      <c r="C4" s="459"/>
      <c r="D4" s="46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37" t="s">
        <v>13</v>
      </c>
      <c r="C5" s="438"/>
      <c r="D5" s="401" t="str">
        <f>Данные!$A5</f>
        <v>PCI</v>
      </c>
      <c r="E5" s="402"/>
      <c r="F5" s="402"/>
      <c r="G5" s="402"/>
      <c r="H5" s="403"/>
      <c r="I5" s="439"/>
      <c r="J5" s="440"/>
      <c r="K5" s="402"/>
      <c r="L5" s="403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37" t="s">
        <v>12</v>
      </c>
      <c r="C6" s="441"/>
      <c r="D6" s="395" t="str">
        <f>Данные!$A2</f>
        <v>ХXI-В-30-4А-500 (Байрон 0.5 л.)</v>
      </c>
      <c r="E6" s="442"/>
      <c r="F6" s="442"/>
      <c r="G6" s="442"/>
      <c r="H6" s="443"/>
      <c r="I6" s="439"/>
      <c r="J6" s="440"/>
      <c r="K6" s="402"/>
      <c r="L6" s="403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44" t="s">
        <v>14</v>
      </c>
      <c r="C7" s="445"/>
      <c r="D7" s="404">
        <f>Данные!$A8</f>
        <v>0</v>
      </c>
      <c r="E7" s="446"/>
      <c r="F7" s="446"/>
      <c r="G7" s="446"/>
      <c r="H7" s="447"/>
      <c r="I7" s="444" t="s">
        <v>15</v>
      </c>
      <c r="J7" s="448"/>
      <c r="K7" s="392">
        <f>Данные!$A11</f>
        <v>0</v>
      </c>
      <c r="L7" s="393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272.95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4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4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88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246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4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4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  <c r="V16" s="91"/>
      <c r="W16" s="102"/>
      <c r="X16" s="91"/>
    </row>
    <row r="17" spans="1:24" ht="24.75" customHeight="1" x14ac:dyDescent="0.25">
      <c r="A17" s="78"/>
      <c r="B17" s="105" t="s">
        <v>32</v>
      </c>
      <c r="C17" s="106">
        <v>25.7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  <c r="V17" s="91"/>
      <c r="W17" s="101"/>
      <c r="X17" s="91"/>
    </row>
    <row r="18" spans="1:24" ht="24.75" customHeight="1" x14ac:dyDescent="0.25">
      <c r="A18" s="78"/>
      <c r="B18" s="105" t="s">
        <v>33</v>
      </c>
      <c r="C18" s="106" t="s">
        <v>117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0"/>
      <c r="M18" s="330"/>
      <c r="N18" s="330"/>
      <c r="O18" s="330"/>
      <c r="P18" s="330"/>
      <c r="Q18" s="330"/>
      <c r="R18" s="331"/>
      <c r="S18" s="86"/>
      <c r="V18" s="91"/>
      <c r="W18" s="101"/>
      <c r="X18" s="91"/>
    </row>
    <row r="19" spans="1:24" ht="30.6" x14ac:dyDescent="0.25">
      <c r="A19" s="78"/>
      <c r="B19" s="105" t="s">
        <v>34</v>
      </c>
      <c r="C19" s="363">
        <v>77.8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  <c r="V19" s="91"/>
      <c r="W19" s="101"/>
      <c r="X19" s="91"/>
    </row>
    <row r="20" spans="1:24" ht="31.2" thickBot="1" x14ac:dyDescent="0.3">
      <c r="A20" s="78"/>
      <c r="B20" s="105" t="s">
        <v>35</v>
      </c>
      <c r="C20" s="325">
        <v>0.25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4"/>
      <c r="M20" s="334"/>
      <c r="N20" s="334"/>
      <c r="O20" s="334"/>
      <c r="P20" s="334"/>
      <c r="Q20" s="334"/>
      <c r="R20" s="335"/>
      <c r="S20" s="86"/>
    </row>
    <row r="21" spans="1:24" ht="13.8" thickBot="1" x14ac:dyDescent="0.3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5"/>
  </sheetData>
  <mergeCells count="18"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  <mergeCell ref="P2:Q2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52"/>
      <c r="C2" s="453"/>
      <c r="D2" s="454"/>
      <c r="E2" s="461" t="s">
        <v>10</v>
      </c>
      <c r="F2" s="462"/>
      <c r="G2" s="462"/>
      <c r="H2" s="463"/>
      <c r="I2" s="468" t="s">
        <v>11</v>
      </c>
      <c r="J2" s="469"/>
      <c r="K2" s="472">
        <f>Данные!B17</f>
        <v>26</v>
      </c>
      <c r="L2" s="473"/>
      <c r="M2" s="7"/>
      <c r="N2" s="8"/>
      <c r="O2" s="9"/>
      <c r="P2" s="506"/>
      <c r="Q2" s="506"/>
      <c r="R2" s="10"/>
      <c r="S2" s="11"/>
    </row>
    <row r="3" spans="1:19" ht="17.25" customHeight="1" thickBot="1" x14ac:dyDescent="0.3">
      <c r="A3" s="6"/>
      <c r="B3" s="455"/>
      <c r="C3" s="456"/>
      <c r="D3" s="457"/>
      <c r="E3" s="465" t="s">
        <v>23</v>
      </c>
      <c r="F3" s="466"/>
      <c r="G3" s="466"/>
      <c r="H3" s="467"/>
      <c r="I3" s="470"/>
      <c r="J3" s="471"/>
      <c r="K3" s="474"/>
      <c r="L3" s="475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58"/>
      <c r="C4" s="459"/>
      <c r="D4" s="460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37" t="s">
        <v>13</v>
      </c>
      <c r="C5" s="438"/>
      <c r="D5" s="401" t="str">
        <f>Данные!$A5</f>
        <v>PCI</v>
      </c>
      <c r="E5" s="402"/>
      <c r="F5" s="402"/>
      <c r="G5" s="402"/>
      <c r="H5" s="403"/>
      <c r="I5" s="439"/>
      <c r="J5" s="440"/>
      <c r="K5" s="402"/>
      <c r="L5" s="403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37" t="s">
        <v>12</v>
      </c>
      <c r="C6" s="441"/>
      <c r="D6" s="395" t="str">
        <f>Данные!$A2</f>
        <v>ХXI-В-30-4А-500 (Байрон 0.5 л.)</v>
      </c>
      <c r="E6" s="442"/>
      <c r="F6" s="442"/>
      <c r="G6" s="442"/>
      <c r="H6" s="443"/>
      <c r="I6" s="439"/>
      <c r="J6" s="440"/>
      <c r="K6" s="402"/>
      <c r="L6" s="403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44" t="s">
        <v>14</v>
      </c>
      <c r="C7" s="445"/>
      <c r="D7" s="404">
        <f>Данные!$A8</f>
        <v>0</v>
      </c>
      <c r="E7" s="446"/>
      <c r="F7" s="446"/>
      <c r="G7" s="446"/>
      <c r="H7" s="447"/>
      <c r="I7" s="444" t="s">
        <v>15</v>
      </c>
      <c r="J7" s="448"/>
      <c r="K7" s="392">
        <f>Данные!$A11</f>
        <v>0</v>
      </c>
      <c r="L7" s="393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6"/>
      <c r="M9" s="336"/>
      <c r="N9" s="336"/>
      <c r="O9" s="336"/>
      <c r="P9" s="336"/>
      <c r="Q9" s="336"/>
      <c r="R9" s="337"/>
      <c r="S9" s="38"/>
    </row>
    <row r="10" spans="1:19" ht="31.2" thickBot="1" x14ac:dyDescent="0.3">
      <c r="A10" s="24"/>
      <c r="B10" s="50" t="s">
        <v>6</v>
      </c>
      <c r="C10" s="389" t="s">
        <v>115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8"/>
      <c r="M10" s="338"/>
      <c r="N10" s="338"/>
      <c r="O10" s="338"/>
      <c r="P10" s="338"/>
      <c r="Q10" s="338"/>
      <c r="R10" s="339"/>
      <c r="S10" s="32"/>
    </row>
    <row r="11" spans="1:19" ht="23.1" customHeight="1" x14ac:dyDescent="0.25">
      <c r="A11" s="24"/>
      <c r="B11" s="50" t="s">
        <v>2</v>
      </c>
      <c r="C11" s="44">
        <v>2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8"/>
      <c r="M11" s="338"/>
      <c r="N11" s="338"/>
      <c r="O11" s="338"/>
      <c r="P11" s="338"/>
      <c r="Q11" s="338"/>
      <c r="R11" s="339"/>
      <c r="S11" s="32"/>
    </row>
    <row r="12" spans="1:19" ht="23.1" customHeight="1" x14ac:dyDescent="0.25">
      <c r="A12" s="24"/>
      <c r="B12" s="50" t="s">
        <v>3</v>
      </c>
      <c r="C12" s="342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8"/>
      <c r="M12" s="338"/>
      <c r="N12" s="338"/>
      <c r="O12" s="338"/>
      <c r="P12" s="338"/>
      <c r="Q12" s="338"/>
      <c r="R12" s="339"/>
      <c r="S12" s="32"/>
    </row>
    <row r="13" spans="1:19" ht="23.1" customHeight="1" x14ac:dyDescent="0.25">
      <c r="A13" s="24"/>
      <c r="B13" s="50" t="s">
        <v>7</v>
      </c>
      <c r="C13" s="342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8"/>
      <c r="M13" s="338"/>
      <c r="N13" s="338"/>
      <c r="O13" s="338"/>
      <c r="P13" s="338"/>
      <c r="Q13" s="338"/>
      <c r="R13" s="339"/>
      <c r="S13" s="32"/>
    </row>
    <row r="14" spans="1:19" ht="23.1" customHeight="1" x14ac:dyDescent="0.25">
      <c r="A14" s="24"/>
      <c r="B14" s="50" t="s">
        <v>8</v>
      </c>
      <c r="C14" s="342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8"/>
      <c r="M14" s="338"/>
      <c r="N14" s="338"/>
      <c r="O14" s="338"/>
      <c r="P14" s="338"/>
      <c r="Q14" s="338"/>
      <c r="R14" s="339"/>
      <c r="S14" s="32"/>
    </row>
    <row r="15" spans="1:19" ht="23.1" customHeight="1" thickBot="1" x14ac:dyDescent="0.3">
      <c r="A15" s="24"/>
      <c r="B15" s="57" t="s">
        <v>4</v>
      </c>
      <c r="C15" s="343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0"/>
      <c r="M15" s="340"/>
      <c r="N15" s="340"/>
      <c r="O15" s="340"/>
      <c r="P15" s="340"/>
      <c r="Q15" s="340"/>
      <c r="R15" s="341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D20" sqref="D2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3"/>
      <c r="C2" s="484"/>
      <c r="D2" s="485"/>
      <c r="E2" s="492" t="s">
        <v>10</v>
      </c>
      <c r="F2" s="493"/>
      <c r="G2" s="493"/>
      <c r="H2" s="494"/>
      <c r="I2" s="498" t="s">
        <v>11</v>
      </c>
      <c r="J2" s="499"/>
      <c r="K2" s="502">
        <f>Данные!B18</f>
        <v>50</v>
      </c>
      <c r="L2" s="503"/>
      <c r="M2" s="507"/>
      <c r="N2" s="508"/>
      <c r="O2" s="508"/>
      <c r="P2" s="508"/>
      <c r="Q2" s="508"/>
      <c r="R2" s="509"/>
      <c r="S2" s="70"/>
    </row>
    <row r="3" spans="1:19" ht="17.25" customHeight="1" thickBot="1" x14ac:dyDescent="0.3">
      <c r="A3" s="65"/>
      <c r="B3" s="486"/>
      <c r="C3" s="487"/>
      <c r="D3" s="488"/>
      <c r="E3" s="495" t="s">
        <v>48</v>
      </c>
      <c r="F3" s="496"/>
      <c r="G3" s="496"/>
      <c r="H3" s="497"/>
      <c r="I3" s="500"/>
      <c r="J3" s="501"/>
      <c r="K3" s="504"/>
      <c r="L3" s="505"/>
      <c r="M3" s="510"/>
      <c r="N3" s="511"/>
      <c r="O3" s="511"/>
      <c r="P3" s="511"/>
      <c r="Q3" s="511"/>
      <c r="R3" s="512"/>
      <c r="S3" s="70"/>
    </row>
    <row r="4" spans="1:19" ht="17.100000000000001" customHeight="1" thickBot="1" x14ac:dyDescent="0.3">
      <c r="A4" s="65"/>
      <c r="B4" s="489"/>
      <c r="C4" s="490"/>
      <c r="D4" s="491"/>
      <c r="E4" s="252"/>
      <c r="F4" s="252"/>
      <c r="G4" s="252"/>
      <c r="H4" s="252"/>
      <c r="I4" s="253"/>
      <c r="J4" s="251"/>
      <c r="K4" s="254"/>
      <c r="L4" s="255"/>
      <c r="M4" s="510"/>
      <c r="N4" s="511"/>
      <c r="O4" s="511"/>
      <c r="P4" s="511"/>
      <c r="Q4" s="511"/>
      <c r="R4" s="512"/>
      <c r="S4" s="70"/>
    </row>
    <row r="5" spans="1:19" ht="24.75" customHeight="1" thickTop="1" thickBot="1" x14ac:dyDescent="0.3">
      <c r="A5" s="65"/>
      <c r="B5" s="437" t="s">
        <v>13</v>
      </c>
      <c r="C5" s="476"/>
      <c r="D5" s="401" t="str">
        <f>Данные!$A5</f>
        <v>PCI</v>
      </c>
      <c r="E5" s="402"/>
      <c r="F5" s="402"/>
      <c r="G5" s="402"/>
      <c r="H5" s="403"/>
      <c r="I5" s="477"/>
      <c r="J5" s="478"/>
      <c r="K5" s="479"/>
      <c r="L5" s="403"/>
      <c r="M5" s="510"/>
      <c r="N5" s="511"/>
      <c r="O5" s="511"/>
      <c r="P5" s="511"/>
      <c r="Q5" s="511"/>
      <c r="R5" s="512"/>
      <c r="S5" s="70"/>
    </row>
    <row r="6" spans="1:19" ht="17.100000000000001" customHeight="1" thickTop="1" thickBot="1" x14ac:dyDescent="0.3">
      <c r="A6" s="65"/>
      <c r="B6" s="437" t="s">
        <v>12</v>
      </c>
      <c r="C6" s="476"/>
      <c r="D6" s="395" t="str">
        <f>Данные!$A2</f>
        <v>ХXI-В-30-4А-500 (Байрон 0.5 л.)</v>
      </c>
      <c r="E6" s="442"/>
      <c r="F6" s="442"/>
      <c r="G6" s="442"/>
      <c r="H6" s="443"/>
      <c r="I6" s="477"/>
      <c r="J6" s="478"/>
      <c r="K6" s="479"/>
      <c r="L6" s="403"/>
      <c r="M6" s="510"/>
      <c r="N6" s="511"/>
      <c r="O6" s="511"/>
      <c r="P6" s="511"/>
      <c r="Q6" s="511"/>
      <c r="R6" s="512"/>
      <c r="S6" s="70"/>
    </row>
    <row r="7" spans="1:19" ht="90.75" customHeight="1" thickTop="1" thickBot="1" x14ac:dyDescent="0.3">
      <c r="A7" s="65"/>
      <c r="B7" s="444" t="s">
        <v>14</v>
      </c>
      <c r="C7" s="480"/>
      <c r="D7" s="404">
        <f>Данные!$A8</f>
        <v>0</v>
      </c>
      <c r="E7" s="446"/>
      <c r="F7" s="446"/>
      <c r="G7" s="446"/>
      <c r="H7" s="447"/>
      <c r="I7" s="481" t="s">
        <v>15</v>
      </c>
      <c r="J7" s="480"/>
      <c r="K7" s="392">
        <f>Данные!$A11</f>
        <v>0</v>
      </c>
      <c r="L7" s="393"/>
      <c r="M7" s="510"/>
      <c r="N7" s="511"/>
      <c r="O7" s="511"/>
      <c r="P7" s="511"/>
      <c r="Q7" s="511"/>
      <c r="R7" s="512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4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2" t="s">
        <v>26</v>
      </c>
      <c r="C11" s="133">
        <v>26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2" t="s">
        <v>2</v>
      </c>
      <c r="C12" s="133">
        <v>26.3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2" t="s">
        <v>3</v>
      </c>
      <c r="C13" s="345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4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57.8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28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4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28.4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39</v>
      </c>
      <c r="C20" s="98">
        <v>26.45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 x14ac:dyDescent="0.3">
      <c r="A21" s="78"/>
      <c r="B21" s="434" t="s">
        <v>49</v>
      </c>
      <c r="C21" s="435"/>
      <c r="D21" s="435"/>
      <c r="E21" s="436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3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5">
      <c r="B23" s="125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9" sqref="C9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3"/>
      <c r="C2" s="484"/>
      <c r="D2" s="485"/>
      <c r="E2" s="492" t="s">
        <v>10</v>
      </c>
      <c r="F2" s="493"/>
      <c r="G2" s="493"/>
      <c r="H2" s="494"/>
      <c r="I2" s="498" t="s">
        <v>11</v>
      </c>
      <c r="J2" s="499"/>
      <c r="K2" s="502">
        <f>Данные!B19</f>
        <v>50</v>
      </c>
      <c r="L2" s="503"/>
      <c r="M2" s="66"/>
      <c r="N2" s="67"/>
      <c r="O2" s="68"/>
      <c r="P2" s="513"/>
      <c r="Q2" s="513"/>
      <c r="R2" s="69"/>
      <c r="S2" s="70"/>
    </row>
    <row r="3" spans="1:19" ht="17.25" customHeight="1" thickBot="1" x14ac:dyDescent="0.3">
      <c r="A3" s="65"/>
      <c r="B3" s="486"/>
      <c r="C3" s="487"/>
      <c r="D3" s="488"/>
      <c r="E3" s="495" t="s">
        <v>91</v>
      </c>
      <c r="F3" s="496"/>
      <c r="G3" s="496"/>
      <c r="H3" s="497"/>
      <c r="I3" s="500"/>
      <c r="J3" s="501"/>
      <c r="K3" s="504"/>
      <c r="L3" s="50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89"/>
      <c r="C4" s="490"/>
      <c r="D4" s="491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37" t="s">
        <v>13</v>
      </c>
      <c r="C5" s="476"/>
      <c r="D5" s="401" t="str">
        <f>Данные!$A5</f>
        <v>PCI</v>
      </c>
      <c r="E5" s="402"/>
      <c r="F5" s="402"/>
      <c r="G5" s="402"/>
      <c r="H5" s="403"/>
      <c r="I5" s="477"/>
      <c r="J5" s="478"/>
      <c r="K5" s="479"/>
      <c r="L5" s="40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37" t="s">
        <v>12</v>
      </c>
      <c r="C6" s="476"/>
      <c r="D6" s="395" t="str">
        <f>Данные!$A2</f>
        <v>ХXI-В-30-4А-500 (Байрон 0.5 л.)</v>
      </c>
      <c r="E6" s="442"/>
      <c r="F6" s="442"/>
      <c r="G6" s="442"/>
      <c r="H6" s="443"/>
      <c r="I6" s="477"/>
      <c r="J6" s="478"/>
      <c r="K6" s="479"/>
      <c r="L6" s="403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44" t="s">
        <v>14</v>
      </c>
      <c r="C7" s="480"/>
      <c r="D7" s="404">
        <f>Данные!$A8</f>
        <v>0</v>
      </c>
      <c r="E7" s="446"/>
      <c r="F7" s="446"/>
      <c r="G7" s="446"/>
      <c r="H7" s="447"/>
      <c r="I7" s="481" t="s">
        <v>15</v>
      </c>
      <c r="J7" s="480"/>
      <c r="K7" s="392">
        <f>Данные!$A11</f>
        <v>0</v>
      </c>
      <c r="L7" s="393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31" t="s">
        <v>26</v>
      </c>
      <c r="C10" s="98">
        <v>26.25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31" t="s">
        <v>2</v>
      </c>
      <c r="C11" s="98">
        <v>21.55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31" t="s">
        <v>3</v>
      </c>
      <c r="C12" s="324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31" t="s">
        <v>27</v>
      </c>
      <c r="C13" s="324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31" t="s">
        <v>9</v>
      </c>
      <c r="C14" s="98">
        <v>15.5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31" t="s">
        <v>5</v>
      </c>
      <c r="C15" s="324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34" t="s">
        <v>51</v>
      </c>
      <c r="C16" s="435"/>
      <c r="D16" s="435"/>
      <c r="E16" s="436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3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5">
      <c r="B18" s="125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 x14ac:dyDescent="0.25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 x14ac:dyDescent="0.3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 x14ac:dyDescent="0.25">
      <c r="A2" s="172"/>
      <c r="B2" s="483"/>
      <c r="C2" s="484"/>
      <c r="D2" s="485"/>
      <c r="E2" s="492" t="s">
        <v>10</v>
      </c>
      <c r="F2" s="493"/>
      <c r="G2" s="493"/>
      <c r="H2" s="494"/>
      <c r="I2" s="498" t="s">
        <v>11</v>
      </c>
      <c r="J2" s="499"/>
      <c r="K2" s="502">
        <f>Данные!B20</f>
        <v>40</v>
      </c>
      <c r="L2" s="503"/>
      <c r="M2" s="173"/>
      <c r="N2" s="174"/>
      <c r="O2" s="175"/>
      <c r="P2" s="514"/>
      <c r="Q2" s="514"/>
      <c r="R2" s="176"/>
      <c r="S2" s="177"/>
    </row>
    <row r="3" spans="1:19" ht="17.25" customHeight="1" thickBot="1" x14ac:dyDescent="0.3">
      <c r="A3" s="172"/>
      <c r="B3" s="486"/>
      <c r="C3" s="487"/>
      <c r="D3" s="488"/>
      <c r="E3" s="495" t="s">
        <v>52</v>
      </c>
      <c r="F3" s="496"/>
      <c r="G3" s="496"/>
      <c r="H3" s="497"/>
      <c r="I3" s="500"/>
      <c r="J3" s="501"/>
      <c r="K3" s="504"/>
      <c r="L3" s="505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3">
      <c r="A4" s="172"/>
      <c r="B4" s="489"/>
      <c r="C4" s="490"/>
      <c r="D4" s="491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 x14ac:dyDescent="0.3">
      <c r="A5" s="172"/>
      <c r="B5" s="437" t="s">
        <v>13</v>
      </c>
      <c r="C5" s="476"/>
      <c r="D5" s="401" t="str">
        <f>Данные!$A5</f>
        <v>PCI</v>
      </c>
      <c r="E5" s="402"/>
      <c r="F5" s="402"/>
      <c r="G5" s="402"/>
      <c r="H5" s="403"/>
      <c r="I5" s="477"/>
      <c r="J5" s="478"/>
      <c r="K5" s="479"/>
      <c r="L5" s="403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3">
      <c r="A6" s="172"/>
      <c r="B6" s="437" t="s">
        <v>12</v>
      </c>
      <c r="C6" s="476"/>
      <c r="D6" s="395" t="str">
        <f>Данные!$A2</f>
        <v>ХXI-В-30-4А-500 (Байрон 0.5 л.)</v>
      </c>
      <c r="E6" s="442"/>
      <c r="F6" s="442"/>
      <c r="G6" s="442"/>
      <c r="H6" s="443"/>
      <c r="I6" s="477"/>
      <c r="J6" s="478"/>
      <c r="K6" s="479"/>
      <c r="L6" s="403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3">
      <c r="A7" s="172"/>
      <c r="B7" s="444" t="s">
        <v>14</v>
      </c>
      <c r="C7" s="480"/>
      <c r="D7" s="404">
        <f>Данные!$A8</f>
        <v>0</v>
      </c>
      <c r="E7" s="446"/>
      <c r="F7" s="446"/>
      <c r="G7" s="446"/>
      <c r="H7" s="447"/>
      <c r="I7" s="481" t="s">
        <v>15</v>
      </c>
      <c r="J7" s="480"/>
      <c r="K7" s="392">
        <f>Данные!$A11</f>
        <v>0</v>
      </c>
      <c r="L7" s="393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3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 x14ac:dyDescent="0.3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6"/>
      <c r="O9" s="346"/>
      <c r="P9" s="347"/>
      <c r="Q9" s="346"/>
      <c r="R9" s="348"/>
      <c r="S9" s="204"/>
    </row>
    <row r="10" spans="1:19" ht="24.75" customHeight="1" x14ac:dyDescent="0.25">
      <c r="A10" s="182"/>
      <c r="B10" s="191" t="s">
        <v>25</v>
      </c>
      <c r="C10" s="192">
        <v>76.599999999999994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49" t="s">
        <v>43</v>
      </c>
      <c r="O10" s="349"/>
      <c r="P10" s="349"/>
      <c r="Q10" s="349"/>
      <c r="R10" s="350"/>
      <c r="S10" s="188"/>
    </row>
    <row r="11" spans="1:19" ht="24.75" customHeight="1" x14ac:dyDescent="0.25">
      <c r="A11" s="182"/>
      <c r="B11" s="193" t="s">
        <v>26</v>
      </c>
      <c r="C11" s="194">
        <v>21.5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1"/>
      <c r="O11" s="351"/>
      <c r="P11" s="351"/>
      <c r="Q11" s="351"/>
      <c r="R11" s="352"/>
      <c r="S11" s="188"/>
    </row>
    <row r="12" spans="1:19" ht="24.75" customHeight="1" x14ac:dyDescent="0.25">
      <c r="A12" s="182"/>
      <c r="B12" s="193" t="s">
        <v>2</v>
      </c>
      <c r="C12" s="361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1"/>
      <c r="O12" s="351"/>
      <c r="P12" s="351"/>
      <c r="Q12" s="351"/>
      <c r="R12" s="352"/>
      <c r="S12" s="188"/>
    </row>
    <row r="13" spans="1:19" ht="24.75" customHeight="1" x14ac:dyDescent="0.25">
      <c r="A13" s="182"/>
      <c r="B13" s="193" t="s">
        <v>3</v>
      </c>
      <c r="C13" s="361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1"/>
      <c r="O13" s="351"/>
      <c r="P13" s="351"/>
      <c r="Q13" s="351"/>
      <c r="R13" s="352"/>
      <c r="S13" s="188"/>
    </row>
    <row r="14" spans="1:19" ht="24.75" customHeight="1" x14ac:dyDescent="0.25">
      <c r="A14" s="182"/>
      <c r="B14" s="193" t="s">
        <v>27</v>
      </c>
      <c r="C14" s="361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1"/>
      <c r="O14" s="351"/>
      <c r="P14" s="351"/>
      <c r="Q14" s="351"/>
      <c r="R14" s="352"/>
      <c r="S14" s="188"/>
    </row>
    <row r="15" spans="1:19" ht="24.75" customHeight="1" x14ac:dyDescent="0.25">
      <c r="A15" s="182"/>
      <c r="B15" s="193" t="s">
        <v>28</v>
      </c>
      <c r="C15" s="361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1"/>
      <c r="O15" s="351"/>
      <c r="P15" s="351"/>
      <c r="Q15" s="351"/>
      <c r="R15" s="352"/>
      <c r="S15" s="188"/>
    </row>
    <row r="16" spans="1:19" ht="24.75" customHeight="1" x14ac:dyDescent="0.25">
      <c r="A16" s="182"/>
      <c r="B16" s="193" t="s">
        <v>4</v>
      </c>
      <c r="C16" s="361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1"/>
      <c r="O16" s="351"/>
      <c r="P16" s="351"/>
      <c r="Q16" s="351"/>
      <c r="R16" s="352"/>
      <c r="S16" s="188"/>
    </row>
    <row r="17" spans="1:19" ht="30.6" x14ac:dyDescent="0.25">
      <c r="A17" s="182"/>
      <c r="B17" s="193" t="s">
        <v>9</v>
      </c>
      <c r="C17" s="194">
        <v>32.799999999999997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1"/>
      <c r="O17" s="351"/>
      <c r="P17" s="351"/>
      <c r="Q17" s="351"/>
      <c r="R17" s="352"/>
      <c r="S17" s="188"/>
    </row>
    <row r="18" spans="1:19" ht="24.75" customHeight="1" thickBot="1" x14ac:dyDescent="0.3">
      <c r="A18" s="182"/>
      <c r="B18" s="193" t="s">
        <v>5</v>
      </c>
      <c r="C18" s="361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1"/>
      <c r="O18" s="351"/>
      <c r="P18" s="351"/>
      <c r="Q18" s="351"/>
      <c r="R18" s="352"/>
      <c r="S18" s="188"/>
    </row>
    <row r="19" spans="1:19" ht="6" customHeight="1" thickBot="1" x14ac:dyDescent="0.3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7</vt:i4>
      </vt:variant>
    </vt:vector>
  </HeadingPairs>
  <TitlesOfParts>
    <vt:vector size="19" baseType="lpstr"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2019-10-15T13:22:44Z</cp:lastPrinted>
  <dcterms:created xsi:type="dcterms:W3CDTF">2004-01-21T15:24:02Z</dcterms:created>
  <dcterms:modified xsi:type="dcterms:W3CDTF">2019-10-18T09:05:34Z</dcterms:modified>
</cp:coreProperties>
</file>