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A20" i="1"/>
  <c r="G21" i="1" s="1"/>
  <c r="E31" i="1"/>
  <c r="F31" i="1"/>
  <c r="A37" i="1" l="1"/>
  <c r="H31" i="1"/>
  <c r="G20" i="1"/>
  <c r="I20" i="1" s="1"/>
  <c r="I21" i="1" s="1"/>
  <c r="H20" i="1"/>
  <c r="H21" i="1" s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<sst xmlns="http://schemas.openxmlformats.org/spreadsheetml/2006/main" count="55" uniqueCount="44">
  <si>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</si>
  <si>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</si>
  <si>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</si>
  <si>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</si>
  <si>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</si>
  <si>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</si>
  <si>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</si>
  <si>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</si>
  <si>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</si>
  <si>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</si>
  <si>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</si>
  <si>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</si>
  <si>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</si>
  <si>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</si>
  <si>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</si>
  <si>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</si>
  <si>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</si>
  <si>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</si>
  <si>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</si>
  <si>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</si>
  <si>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</si>
  <si>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</si>
  <si>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</si>
  <si>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</si>
  <si>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</si>
  <si>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</si>
  <si>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</si>
  <si>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</si>
  <si>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</si>
  <si>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</si>
  <si>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</si>
  <si>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</si>
  <si>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</si>
  <si>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</si>
  <si>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</si>
  <si>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26.09.19 (c остаточным ресурсом 100 %)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</si>
  <si>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</si>
  <si>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</si>
  <si>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</si>
  <si>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</si>
  <si>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</si>
  <si>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>ХХI-В-28-2.1-500-4</t>
  </si>
  <si>
    <r>
      <t xml:space="preserve">Формокомплект бутылки  "Ведьма 0.5 л." тип ХХI-В-28-2.1-500-4 (владелец ООО "Ведатранзит"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</si>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</sst>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0" fontId="0" fillId="0" borderId="20" xfId="0" applyNumberFormat="1" applyFill="1" applyBorder="1" applyAlignment="1">
      <alignment horizontal="center"/>
    </xf>
    <xf numFmtId="165" fontId="0" fillId="0" borderId="18" xfId="2" applyNumberFormat="1" applyFont="1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/>
    </xf>
    <xf numFmtId="0" fontId="0" fillId="0" borderId="0" xfId="0" applyBorder="1" applyAlignment="1"/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6" zoomScaleSheetLayoutView="100" workbookViewId="0">
      <selection activeCell="E38" sqref="E38"/>
    </sheetView>
  </sheetViews>
  <sheetFormatPr defaultRowHeight="13.2"/>
  <cols>
    <col min="1" max="1" width="12.109375" customWidth="1"/>
    <col min="2" max="2" width="17.33203125" customWidth="1"/>
    <col min="3" max="3" width="20.8867187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9" t="s">
        <v>42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3">
      <c r="A2" s="113" t="s">
        <v>35</v>
      </c>
      <c r="B2" s="113"/>
      <c r="C2" s="113"/>
      <c r="D2" s="113"/>
      <c r="E2" s="113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3"/>
    </row>
    <row r="4" spans="1:13" ht="66.599999999999994" thickBot="1">
      <c r="A4" s="42" t="s">
        <v>40</v>
      </c>
      <c r="B4" s="43" t="s">
        <v>0</v>
      </c>
      <c r="C4" s="43" t="s">
        <v>1</v>
      </c>
      <c r="D4" s="43" t="s">
        <v>39</v>
      </c>
      <c r="E4" s="43" t="s">
        <v>33</v>
      </c>
      <c r="F4" s="43" t="s">
        <v>38</v>
      </c>
      <c r="G4" s="43" t="s">
        <v>37</v>
      </c>
      <c r="H4" s="101" t="s">
        <v>36</v>
      </c>
      <c r="I4" s="102" t="s">
        <v>2</v>
      </c>
      <c r="J4" s="43" t="s">
        <v>25</v>
      </c>
      <c r="K4" s="43" t="s">
        <v>34</v>
      </c>
      <c r="L4" s="101" t="s">
        <v>3</v>
      </c>
    </row>
    <row r="5" spans="1:13">
      <c r="A5" s="48">
        <v>1</v>
      </c>
      <c r="B5" s="66" t="s">
        <v>14</v>
      </c>
      <c r="C5" s="9" t="s">
        <v>41</v>
      </c>
      <c r="D5" s="51">
        <v>22</v>
      </c>
      <c r="E5" s="51">
        <v>22</v>
      </c>
      <c r="F5" s="50"/>
      <c r="G5" s="51">
        <f>E5-F5</f>
        <v>22</v>
      </c>
      <c r="H5" s="60"/>
      <c r="I5" s="56"/>
      <c r="J5" s="49"/>
      <c r="K5" s="49"/>
      <c r="L5" s="86"/>
    </row>
    <row r="6" spans="1:13">
      <c r="A6" s="52">
        <f>A5+1</f>
        <v>2</v>
      </c>
      <c r="B6" s="67" t="s">
        <v>6</v>
      </c>
      <c r="C6" s="9" t="s">
        <v>41</v>
      </c>
      <c r="D6" s="9">
        <v>22</v>
      </c>
      <c r="E6" s="9">
        <v>22</v>
      </c>
      <c r="F6" s="25"/>
      <c r="G6" s="9">
        <f t="shared" ref="G6:G16" si="0">E6-F6</f>
        <v>22</v>
      </c>
      <c r="H6" s="61"/>
      <c r="I6" s="57"/>
      <c r="J6" s="8"/>
      <c r="K6" s="8"/>
      <c r="L6" s="87"/>
    </row>
    <row r="7" spans="1:13">
      <c r="A7" s="52">
        <f t="shared" ref="A7:A16" si="1">A6+1</f>
        <v>3</v>
      </c>
      <c r="B7" s="67" t="s">
        <v>4</v>
      </c>
      <c r="C7" s="9" t="s">
        <v>41</v>
      </c>
      <c r="D7" s="9">
        <v>26</v>
      </c>
      <c r="E7" s="9">
        <v>26</v>
      </c>
      <c r="F7" s="25"/>
      <c r="G7" s="9">
        <f t="shared" si="0"/>
        <v>26</v>
      </c>
      <c r="H7" s="62"/>
      <c r="I7" s="57"/>
      <c r="J7" s="8"/>
      <c r="K7" s="8"/>
      <c r="L7" s="87"/>
    </row>
    <row r="8" spans="1:13">
      <c r="A8" s="52">
        <f t="shared" si="1"/>
        <v>4</v>
      </c>
      <c r="B8" s="67" t="s">
        <v>5</v>
      </c>
      <c r="C8" s="9" t="s">
        <v>41</v>
      </c>
      <c r="D8" s="9">
        <v>26</v>
      </c>
      <c r="E8" s="9">
        <v>26</v>
      </c>
      <c r="F8" s="25"/>
      <c r="G8" s="9">
        <f t="shared" si="0"/>
        <v>26</v>
      </c>
      <c r="H8" s="62"/>
      <c r="I8" s="57"/>
      <c r="J8" s="9"/>
      <c r="K8" s="8"/>
      <c r="L8" s="87"/>
    </row>
    <row r="9" spans="1:13">
      <c r="A9" s="52">
        <f t="shared" si="1"/>
        <v>5</v>
      </c>
      <c r="B9" s="68" t="s">
        <v>31</v>
      </c>
      <c r="C9" s="9" t="s">
        <v>41</v>
      </c>
      <c r="D9" s="9">
        <v>18</v>
      </c>
      <c r="E9" s="9">
        <v>18</v>
      </c>
      <c r="F9" s="25"/>
      <c r="G9" s="9">
        <f t="shared" si="0"/>
        <v>18</v>
      </c>
      <c r="H9" s="62"/>
      <c r="I9" s="58"/>
      <c r="J9" s="9"/>
      <c r="K9" s="9"/>
      <c r="L9" s="87"/>
    </row>
    <row r="10" spans="1:13">
      <c r="A10" s="52">
        <f t="shared" si="1"/>
        <v>6</v>
      </c>
      <c r="B10" s="67" t="s">
        <v>32</v>
      </c>
      <c r="C10" s="9" t="s">
        <v>41</v>
      </c>
      <c r="D10" s="9">
        <v>20</v>
      </c>
      <c r="E10" s="9">
        <v>20</v>
      </c>
      <c r="F10" s="25"/>
      <c r="G10" s="9">
        <f t="shared" si="0"/>
        <v>20</v>
      </c>
      <c r="H10" s="62"/>
      <c r="I10" s="57"/>
      <c r="J10" s="9"/>
      <c r="K10" s="8"/>
      <c r="L10" s="87"/>
    </row>
    <row r="11" spans="1:13">
      <c r="A11" s="52">
        <f t="shared" si="1"/>
        <v>7</v>
      </c>
      <c r="B11" s="67" t="s">
        <v>8</v>
      </c>
      <c r="C11" s="9" t="s">
        <v>41</v>
      </c>
      <c r="D11" s="9">
        <v>50</v>
      </c>
      <c r="E11" s="9">
        <v>50</v>
      </c>
      <c r="F11" s="37"/>
      <c r="G11" s="9">
        <f t="shared" si="0"/>
        <v>50</v>
      </c>
      <c r="H11" s="62"/>
      <c r="I11" s="58"/>
      <c r="J11" s="9"/>
      <c r="K11" s="9"/>
      <c r="L11" s="87"/>
      <c r="M11" s="35"/>
    </row>
    <row r="12" spans="1:13" ht="14.25" customHeight="1">
      <c r="A12" s="52">
        <f t="shared" si="1"/>
        <v>8</v>
      </c>
      <c r="B12" s="68" t="s">
        <v>11</v>
      </c>
      <c r="C12" s="9" t="s">
        <v>41</v>
      </c>
      <c r="D12" s="9">
        <v>18</v>
      </c>
      <c r="E12" s="9">
        <v>18</v>
      </c>
      <c r="F12" s="38"/>
      <c r="G12" s="9">
        <f t="shared" si="0"/>
        <v>18</v>
      </c>
      <c r="H12" s="62"/>
      <c r="I12" s="58"/>
      <c r="J12" s="9"/>
      <c r="K12" s="9"/>
      <c r="L12" s="87"/>
      <c r="M12" s="35"/>
    </row>
    <row r="13" spans="1:13" ht="14.25" customHeight="1">
      <c r="A13" s="52">
        <f t="shared" si="1"/>
        <v>9</v>
      </c>
      <c r="B13" s="68" t="s">
        <v>13</v>
      </c>
      <c r="C13" s="9" t="s">
        <v>41</v>
      </c>
      <c r="D13" s="9">
        <v>8</v>
      </c>
      <c r="E13" s="9">
        <v>8</v>
      </c>
      <c r="F13" s="25"/>
      <c r="G13" s="9">
        <f t="shared" si="0"/>
        <v>8</v>
      </c>
      <c r="H13" s="62" t="s">
        <v>28</v>
      </c>
      <c r="I13" s="58"/>
      <c r="J13" s="9"/>
      <c r="K13" s="9"/>
      <c r="L13" s="87"/>
    </row>
    <row r="14" spans="1:13" ht="14.25" customHeight="1">
      <c r="A14" s="52">
        <f t="shared" si="1"/>
        <v>10</v>
      </c>
      <c r="B14" s="67" t="s">
        <v>7</v>
      </c>
      <c r="C14" s="9" t="s">
        <v>41</v>
      </c>
      <c r="D14" s="9">
        <v>40</v>
      </c>
      <c r="E14" s="9">
        <v>40</v>
      </c>
      <c r="F14" s="37"/>
      <c r="G14" s="9">
        <f t="shared" si="0"/>
        <v>40</v>
      </c>
      <c r="H14" s="62"/>
      <c r="I14" s="58"/>
      <c r="J14" s="9"/>
      <c r="K14" s="9"/>
      <c r="L14" s="87"/>
    </row>
    <row r="15" spans="1:13" ht="14.25" customHeight="1">
      <c r="A15" s="52">
        <f t="shared" si="1"/>
        <v>11</v>
      </c>
      <c r="B15" s="67" t="s">
        <v>10</v>
      </c>
      <c r="C15" s="9" t="s">
        <v>41</v>
      </c>
      <c r="D15" s="9">
        <v>50</v>
      </c>
      <c r="E15" s="9">
        <v>50</v>
      </c>
      <c r="F15" s="25"/>
      <c r="G15" s="9">
        <f t="shared" si="0"/>
        <v>50</v>
      </c>
      <c r="H15" s="62"/>
      <c r="I15" s="58"/>
      <c r="J15" s="9"/>
      <c r="K15" s="9"/>
      <c r="L15" s="87"/>
    </row>
    <row r="16" spans="1:13" ht="14.25" customHeight="1" thickBot="1">
      <c r="A16" s="53">
        <f t="shared" si="1"/>
        <v>12</v>
      </c>
      <c r="B16" s="69" t="s">
        <v>12</v>
      </c>
      <c r="C16" s="55"/>
      <c r="D16" s="55"/>
      <c r="E16" s="55"/>
      <c r="F16" s="54"/>
      <c r="G16" s="55">
        <f t="shared" si="0"/>
        <v>0</v>
      </c>
      <c r="H16" s="63"/>
      <c r="I16" s="59"/>
      <c r="J16" s="80"/>
      <c r="K16" s="55"/>
      <c r="L16" s="87"/>
    </row>
    <row r="17" spans="1:12">
      <c r="A17" s="78"/>
      <c r="B17" s="7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9" t="s">
        <v>9</v>
      </c>
      <c r="C18" s="13"/>
      <c r="D18" s="13"/>
      <c r="E18" s="13"/>
      <c r="F18" s="13"/>
      <c r="G18" s="1"/>
      <c r="H18" s="1"/>
      <c r="I18" s="1"/>
      <c r="J18" s="81"/>
      <c r="K18" s="81"/>
      <c r="L18" s="81"/>
    </row>
    <row r="19" spans="1:12" ht="66.599999999999994" thickBot="1">
      <c r="A19" s="42" t="s">
        <v>22</v>
      </c>
      <c r="B19" s="43" t="s">
        <v>19</v>
      </c>
      <c r="C19" s="43" t="s">
        <v>20</v>
      </c>
      <c r="D19" s="43" t="s">
        <v>21</v>
      </c>
      <c r="E19" s="43" t="s">
        <v>23</v>
      </c>
      <c r="F19" s="43" t="s">
        <v>29</v>
      </c>
      <c r="G19" s="44" t="s">
        <v>30</v>
      </c>
      <c r="H19" s="45" t="s">
        <v>24</v>
      </c>
      <c r="I19" s="46" t="s">
        <v>26</v>
      </c>
      <c r="J19" s="82"/>
      <c r="K19" s="82"/>
      <c r="L19" s="82"/>
    </row>
    <row r="20" spans="1:12">
      <c r="A20" s="88">
        <f>D5*700000</f>
        <v>15400000</v>
      </c>
      <c r="B20" s="90">
        <v>43755</v>
      </c>
      <c r="C20" s="99">
        <v>43758</v>
      </c>
      <c r="D20" s="90">
        <v>43759</v>
      </c>
      <c r="E20" s="91">
        <v>497004</v>
      </c>
      <c r="F20" s="91">
        <v>650324</v>
      </c>
      <c r="G20" s="92">
        <f>F20/A$20</f>
        <v>4.2228831168831166E-2</v>
      </c>
      <c r="H20" s="93">
        <f>A20-F20</f>
        <v>14749676</v>
      </c>
      <c r="I20" s="94">
        <f>1-G20</f>
        <v>0.95777116883116886</v>
      </c>
      <c r="J20" s="83"/>
      <c r="K20" s="74"/>
      <c r="L20" s="74"/>
    </row>
    <row r="21" spans="1:12" ht="12.75" customHeight="1">
      <c r="A21" s="47"/>
      <c r="B21" s="95"/>
      <c r="C21" s="95"/>
      <c r="D21" s="95"/>
      <c r="E21" s="96"/>
      <c r="F21" s="96"/>
      <c r="G21" s="92">
        <f>F21/A$20</f>
        <v>0</v>
      </c>
      <c r="H21" s="97">
        <f>H20-F21</f>
        <v>14749676</v>
      </c>
      <c r="I21" s="98">
        <f>I20-G21</f>
        <v>0.95777116883116886</v>
      </c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1"/>
      <c r="H22" s="33"/>
      <c r="I22" s="30"/>
      <c r="J22" s="83"/>
      <c r="K22" s="74"/>
      <c r="L22" s="74"/>
    </row>
    <row r="23" spans="1:12">
      <c r="A23" s="15"/>
      <c r="B23" s="8"/>
      <c r="C23" s="8"/>
      <c r="D23" s="8"/>
      <c r="E23" s="8"/>
      <c r="F23" s="8"/>
      <c r="G23" s="8"/>
      <c r="H23" s="8"/>
      <c r="I23" s="14"/>
      <c r="J23" s="83"/>
      <c r="K23" s="83"/>
      <c r="L23" s="1"/>
    </row>
    <row r="24" spans="1:12">
      <c r="A24" s="15"/>
      <c r="B24" s="10"/>
      <c r="C24" s="10"/>
      <c r="D24" s="10"/>
      <c r="E24" s="11"/>
      <c r="F24" s="11"/>
      <c r="G24" s="28"/>
      <c r="H24" s="33"/>
      <c r="I24" s="30"/>
      <c r="J24" s="83"/>
      <c r="K24" s="84"/>
      <c r="L24" s="1"/>
    </row>
    <row r="25" spans="1:12">
      <c r="A25" s="15"/>
      <c r="B25" s="10"/>
      <c r="C25" s="10"/>
      <c r="D25" s="10"/>
      <c r="E25" s="11"/>
      <c r="F25" s="11"/>
      <c r="G25" s="28"/>
      <c r="H25" s="33"/>
      <c r="I25" s="30"/>
      <c r="J25" s="83"/>
      <c r="K25" s="83"/>
      <c r="L25" s="1"/>
    </row>
    <row r="26" spans="1:12">
      <c r="A26" s="15"/>
      <c r="B26" s="10"/>
      <c r="C26" s="10"/>
      <c r="D26" s="10"/>
      <c r="E26" s="33"/>
      <c r="F26" s="11"/>
      <c r="G26" s="28"/>
      <c r="H26" s="33"/>
      <c r="I26" s="30"/>
      <c r="J26" s="83"/>
      <c r="K26" s="83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83"/>
      <c r="K27" s="83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83"/>
      <c r="K28" s="83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83"/>
      <c r="K29" s="83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5">
        <f>SUM(E20:E30)</f>
        <v>497004</v>
      </c>
      <c r="F31" s="64">
        <f>SUM(F20:F30)</f>
        <v>650324</v>
      </c>
      <c r="G31" s="27">
        <f>SUM(G20:G30)</f>
        <v>4.2228831168831166E-2</v>
      </c>
      <c r="H31" s="23">
        <f>A20-F31</f>
        <v>14749676</v>
      </c>
      <c r="I31" s="36">
        <f>1-G31</f>
        <v>0.95777116883116886</v>
      </c>
      <c r="J31" s="85"/>
      <c r="K31" s="85"/>
      <c r="L31" s="85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10" t="s">
        <v>15</v>
      </c>
      <c r="B35" s="110"/>
      <c r="C35" s="110"/>
      <c r="D35" s="110"/>
      <c r="E35" s="1"/>
      <c r="F35" s="1"/>
      <c r="G35" s="1"/>
      <c r="H35" s="1"/>
      <c r="I35" s="1"/>
      <c r="J35" s="1"/>
    </row>
    <row r="36" spans="1:11">
      <c r="A36" s="107" t="s">
        <v>16</v>
      </c>
      <c r="B36" s="107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1">
      <c r="A37" s="105">
        <f>A20-F31</f>
        <v>14749676</v>
      </c>
      <c r="B37" s="106"/>
      <c r="C37" s="89">
        <f>1-G31</f>
        <v>0.95777116883116886</v>
      </c>
      <c r="D37" s="24">
        <f>(C37/0.8)*100</f>
        <v>119.7213961038961</v>
      </c>
      <c r="E37" s="100" t="s">
        <v>43</v>
      </c>
      <c r="F37" s="100"/>
      <c r="G37" s="100"/>
      <c r="H37" s="100"/>
      <c r="I37" s="100"/>
      <c r="J37" s="100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70"/>
      <c r="B41" s="70"/>
      <c r="C41" s="70"/>
      <c r="D41" s="70"/>
      <c r="E41" s="70"/>
      <c r="F41" s="70"/>
      <c r="G41" s="70"/>
      <c r="H41" s="70"/>
      <c r="I41" s="103"/>
      <c r="J41" s="104"/>
    </row>
    <row r="42" spans="1:11">
      <c r="A42" s="71"/>
      <c r="B42" s="72"/>
      <c r="C42" s="72"/>
      <c r="D42" s="1"/>
      <c r="E42" s="1"/>
      <c r="F42" s="72"/>
      <c r="G42" s="73"/>
      <c r="H42" s="72"/>
    </row>
    <row r="43" spans="1:11">
      <c r="A43" s="71"/>
      <c r="B43" s="72"/>
      <c r="C43" s="72"/>
      <c r="D43" s="72"/>
      <c r="E43" s="72"/>
      <c r="F43" s="72"/>
      <c r="G43" s="73"/>
      <c r="H43" s="72"/>
    </row>
    <row r="44" spans="1:11">
      <c r="A44" s="71"/>
      <c r="B44" s="72"/>
      <c r="C44" s="72"/>
      <c r="D44" s="1"/>
      <c r="E44" s="1"/>
      <c r="F44" s="72"/>
      <c r="G44" s="73"/>
      <c r="H44" s="72"/>
    </row>
    <row r="45" spans="1:11">
      <c r="A45" s="71"/>
      <c r="B45" s="72"/>
      <c r="C45" s="72"/>
      <c r="D45" s="72"/>
      <c r="E45" s="72"/>
      <c r="F45" s="72"/>
      <c r="G45" s="73"/>
      <c r="H45" s="72"/>
    </row>
    <row r="46" spans="1:11">
      <c r="A46" s="71"/>
      <c r="B46" s="72"/>
      <c r="C46" s="72"/>
      <c r="D46" s="1"/>
      <c r="E46" s="1"/>
      <c r="F46" s="72"/>
      <c r="G46" s="73"/>
      <c r="H46" s="72"/>
    </row>
    <row r="47" spans="1:11">
      <c r="A47" s="71"/>
      <c r="B47" s="72"/>
      <c r="C47" s="74"/>
      <c r="D47" s="75"/>
      <c r="E47" s="75"/>
      <c r="F47" s="74"/>
      <c r="G47" s="74"/>
      <c r="H47" s="74"/>
    </row>
    <row r="48" spans="1:11">
      <c r="A48" s="71"/>
      <c r="B48" s="72"/>
      <c r="C48" s="72"/>
      <c r="D48" s="72"/>
      <c r="E48" s="72"/>
      <c r="F48" s="72"/>
      <c r="G48" s="73"/>
      <c r="H48" s="72"/>
    </row>
    <row r="49" spans="1:10">
      <c r="A49" s="71"/>
      <c r="B49" s="72"/>
      <c r="C49" s="72"/>
      <c r="D49" s="72"/>
      <c r="E49" s="72"/>
      <c r="F49" s="72"/>
      <c r="G49" s="73"/>
      <c r="H49" s="72"/>
    </row>
    <row r="50" spans="1:10">
      <c r="A50" s="71"/>
      <c r="B50" s="72"/>
      <c r="C50" s="72"/>
      <c r="D50" s="1"/>
      <c r="E50" s="1"/>
      <c r="F50" s="72"/>
      <c r="G50" s="73"/>
      <c r="H50" s="72"/>
    </row>
    <row r="51" spans="1:10" ht="15.6">
      <c r="A51" s="1"/>
      <c r="B51" s="111"/>
      <c r="C51" s="111"/>
      <c r="D51" s="112"/>
      <c r="E51" s="76"/>
      <c r="F51" s="1"/>
      <c r="G51" s="1"/>
      <c r="H51" s="1"/>
      <c r="I51" s="1"/>
      <c r="J51" s="1"/>
    </row>
    <row r="52" spans="1:10">
      <c r="A52" s="70"/>
      <c r="B52" s="70"/>
      <c r="C52" s="70"/>
      <c r="D52" s="70"/>
      <c r="E52" s="70"/>
      <c r="F52" s="70"/>
      <c r="G52" s="70"/>
      <c r="H52" s="70"/>
      <c r="I52" s="103"/>
      <c r="J52" s="104"/>
    </row>
    <row r="53" spans="1:10">
      <c r="A53" s="71"/>
      <c r="B53" s="1"/>
      <c r="C53" s="1"/>
      <c r="D53" s="1"/>
      <c r="E53" s="1"/>
      <c r="F53" s="73"/>
      <c r="G53" s="73"/>
      <c r="H53" s="72"/>
      <c r="I53" s="108"/>
      <c r="J53" s="108"/>
    </row>
    <row r="54" spans="1:10">
      <c r="A54" s="71"/>
      <c r="B54" s="1"/>
      <c r="C54" s="1"/>
      <c r="D54" s="74"/>
      <c r="E54" s="74"/>
      <c r="F54" s="74"/>
      <c r="G54" s="74"/>
      <c r="H54" s="74"/>
      <c r="I54" s="108"/>
      <c r="J54" s="108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3"/>
      <c r="C60" s="104"/>
    </row>
    <row r="67" spans="2:3">
      <c r="B67" s="103"/>
      <c r="C67" s="104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2014-07-14T10:40:38Z</cp:lastPrinted>
  <dcterms:created xsi:type="dcterms:W3CDTF">2004-08-05T11:03:05Z</dcterms:created>
  <dcterms:modified xsi:type="dcterms:W3CDTF">2019-10-21T13:17:09Z</dcterms:modified>
</cp:coreProperties>
</file>