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XIII-В-28-2-200-3 (Фляга  0,2 л.)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Лист1!$A$1:$L$32</definedName>
  </definedNames>
  <calcPr calcId="152511"/>
</workbook>
</file>

<file path=xl/calcChain.xml><?xml version="1.0" encoding="utf-8"?>
<calcChain xmlns="http://schemas.openxmlformats.org/spreadsheetml/2006/main">
  <c r="A9" i="1" l="1"/>
  <c r="A15" i="1" l="1"/>
  <c r="G16" i="1" l="1"/>
  <c r="G10" i="1" l="1"/>
  <c r="G9" i="1"/>
  <c r="G11" i="1" l="1"/>
  <c r="G15" i="1"/>
  <c r="I15" i="1" s="1"/>
  <c r="I16" i="1" s="1"/>
  <c r="A6" i="1"/>
  <c r="A7" i="1" s="1"/>
  <c r="A8" i="1" s="1"/>
  <c r="A10" i="1" s="1"/>
  <c r="A11" i="1" s="1"/>
  <c r="G6" i="1"/>
  <c r="G7" i="1"/>
  <c r="G8" i="1"/>
  <c r="G5" i="1"/>
  <c r="E26" i="1"/>
  <c r="F26" i="1"/>
  <c r="A32" i="1" l="1"/>
  <c r="H15" i="1"/>
  <c r="H16" i="1" s="1"/>
  <c r="H26" i="1"/>
  <c r="G26" i="1"/>
  <c r="C32" i="1" s="1"/>
  <c r="D32" i="1" s="1"/>
  <c r="I26" i="1" l="1"/>
</calcChain>
</file>

<file path=xl/sharedStrings.xml><?xml version="1.0" encoding="utf-8"?>
<sst xmlns="http://schemas.openxmlformats.org/spreadsheetml/2006/main" count="47" uniqueCount="41">
  <si>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</si>
  <si>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</si>
  <si>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</si>
  <si>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</si>
  <si>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</si>
  <si>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</si>
  <si>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</si>
  <si>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</si>
  <si>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</si>
  <si>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</si>
  <si>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</si>
  <si>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</si>
  <si>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</si>
  <si>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</si>
  <si>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</si>
  <si>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</si>
  <si>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</si>
  <si>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</si>
  <si>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</si>
  <si>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</si>
  <si>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</si>
  <si>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</si>
  <si>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</si>
  <si>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</si>
  <si>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</si>
  <si>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</si>
  <si>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</si>
  <si>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</si>
  <si>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</si>
  <si>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</si>
  <si>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</si>
  <si>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</si>
  <si>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</si>
  <si>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Фактическое количество деталей по акту приемки, шт.</t>
  </si>
  <si>
    <t>Кол-во брака, шт</t>
  </si>
  <si>
    <t>200cc OVAL FLASK JS</t>
  </si>
  <si>
    <t>Дата поставки  15.08.19 (c остаточным ресурсом 100 %)</t>
  </si>
  <si>
    <t>В-28-2 OVAL</t>
  </si>
  <si>
    <t>стоит</t>
  </si>
  <si>
    <t>Начальник УРФ                                          А.Д. Гавриленко</t>
  </si>
  <si>
    <t>Формокомплект бутылки «Фляга 0,2 л»  тип XIII-В-28-2-200-3 (владелец ООО "ВЕДАТРАНЗИТ" Дог. аренды имущества №3 от 23.01.2019 г.)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</si>
</sst>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4">
    <font>
      <sz val="10"/>
      <name val="Arial Cyr"/>
      <charset val="204"/>
    </font>
    <font>
      <sz val="10"/>
      <name val="Arial Cyr"/>
      <charset val="204"/>
    </font>
    <font>
      <b/>
      <sz val="10"/>
      <color indexed="8"/>
      <name val="Arial"/>
      <family val="2"/>
      <charset val="204"/>
    </font>
    <font>
      <b/>
      <sz val="12"/>
      <color indexed="12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indexed="61"/>
      <name val="Arial"/>
      <family val="2"/>
      <charset val="204"/>
    </font>
    <font>
      <sz val="12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2"/>
      <color theme="3"/>
      <name val="Arial"/>
      <family val="2"/>
      <charset val="204"/>
    </font>
    <font>
      <b/>
      <sz val="10"/>
      <color indexed="15"/>
      <name val="Arial"/>
      <family val="2"/>
      <charset val="204"/>
    </font>
    <font>
      <b/>
      <sz val="12"/>
      <color indexed="10"/>
      <name val="Arial"/>
      <family val="2"/>
      <charset val="204"/>
    </font>
    <font>
      <b/>
      <sz val="10"/>
      <color indexed="14"/>
      <name val="Arial"/>
      <family val="2"/>
      <charset val="204"/>
    </font>
    <font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0" fontId="4" fillId="0" borderId="0" xfId="0" applyFont="1"/>
    <xf numFmtId="0" fontId="5" fillId="0" borderId="0" xfId="0" applyFont="1" applyBorder="1"/>
    <xf numFmtId="0" fontId="6" fillId="0" borderId="0" xfId="0" applyFont="1" applyBorder="1" applyAlignment="1">
      <alignment horizontal="center"/>
    </xf>
    <xf numFmtId="0" fontId="4" fillId="0" borderId="0" xfId="0" applyFont="1" applyBorder="1"/>
    <xf numFmtId="14" fontId="4" fillId="0" borderId="0" xfId="0" applyNumberFormat="1" applyFont="1" applyBorder="1"/>
    <xf numFmtId="0" fontId="7" fillId="0" borderId="0" xfId="0" applyFont="1"/>
    <xf numFmtId="0" fontId="4" fillId="0" borderId="0" xfId="0" applyFont="1" applyAlignment="1"/>
    <xf numFmtId="0" fontId="5" fillId="0" borderId="7" xfId="0" applyFont="1" applyBorder="1" applyAlignment="1">
      <alignment horizontal="center" vertical="justify" wrapText="1"/>
    </xf>
    <xf numFmtId="0" fontId="5" fillId="0" borderId="8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vertical="center"/>
    </xf>
    <xf numFmtId="0" fontId="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/>
    </xf>
    <xf numFmtId="165" fontId="4" fillId="0" borderId="25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165" fontId="4" fillId="0" borderId="2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8" fillId="0" borderId="0" xfId="0" applyFont="1" applyBorder="1"/>
    <xf numFmtId="0" fontId="4" fillId="0" borderId="0" xfId="0" applyFont="1" applyFill="1" applyBorder="1"/>
    <xf numFmtId="0" fontId="9" fillId="0" borderId="0" xfId="0" applyFont="1" applyBorder="1" applyAlignment="1"/>
    <xf numFmtId="0" fontId="3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3" fontId="4" fillId="0" borderId="19" xfId="2" applyNumberFormat="1" applyFont="1" applyBorder="1" applyAlignment="1">
      <alignment horizontal="center" vertical="center"/>
    </xf>
    <xf numFmtId="14" fontId="4" fillId="0" borderId="18" xfId="0" applyNumberFormat="1" applyFont="1" applyFill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4" fillId="0" borderId="21" xfId="1" applyNumberFormat="1" applyFont="1" applyBorder="1" applyAlignment="1">
      <alignment horizontal="center" vertical="center" wrapText="1"/>
    </xf>
    <xf numFmtId="165" fontId="4" fillId="0" borderId="0" xfId="2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/>
    </xf>
    <xf numFmtId="10" fontId="4" fillId="0" borderId="15" xfId="1" applyNumberFormat="1" applyFont="1" applyBorder="1" applyAlignment="1">
      <alignment horizontal="center" vertical="center" wrapText="1"/>
    </xf>
    <xf numFmtId="1" fontId="4" fillId="0" borderId="3" xfId="2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9" fontId="4" fillId="0" borderId="20" xfId="0" applyNumberFormat="1" applyFont="1" applyBorder="1" applyAlignment="1">
      <alignment horizontal="center"/>
    </xf>
    <xf numFmtId="165" fontId="4" fillId="0" borderId="0" xfId="2" applyNumberFormat="1" applyFont="1" applyBorder="1" applyAlignment="1">
      <alignment vertical="center"/>
    </xf>
    <xf numFmtId="0" fontId="4" fillId="0" borderId="15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1" fontId="4" fillId="0" borderId="5" xfId="2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0" fontId="4" fillId="0" borderId="12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4" fillId="0" borderId="8" xfId="0" applyFont="1" applyBorder="1"/>
    <xf numFmtId="3" fontId="5" fillId="4" borderId="8" xfId="0" applyNumberFormat="1" applyFont="1" applyFill="1" applyBorder="1"/>
    <xf numFmtId="3" fontId="5" fillId="3" borderId="8" xfId="0" applyNumberFormat="1" applyFont="1" applyFill="1" applyBorder="1"/>
    <xf numFmtId="10" fontId="4" fillId="0" borderId="13" xfId="0" applyNumberFormat="1" applyFont="1" applyBorder="1" applyAlignment="1">
      <alignment horizontal="center"/>
    </xf>
    <xf numFmtId="165" fontId="4" fillId="0" borderId="10" xfId="2" applyNumberFormat="1" applyFont="1" applyBorder="1" applyAlignment="1">
      <alignment horizontal="center"/>
    </xf>
    <xf numFmtId="167" fontId="4" fillId="0" borderId="10" xfId="1" applyNumberFormat="1" applyFont="1" applyBorder="1" applyAlignment="1">
      <alignment horizontal="center"/>
    </xf>
    <xf numFmtId="165" fontId="10" fillId="0" borderId="0" xfId="0" applyNumberFormat="1" applyFont="1" applyFill="1" applyBorder="1"/>
    <xf numFmtId="0" fontId="5" fillId="2" borderId="1" xfId="0" applyFont="1" applyFill="1" applyBorder="1" applyAlignment="1">
      <alignment horizontal="center"/>
    </xf>
    <xf numFmtId="10" fontId="5" fillId="3" borderId="1" xfId="0" applyNumberFormat="1" applyFont="1" applyFill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/>
    </xf>
    <xf numFmtId="0" fontId="3" fillId="0" borderId="0" xfId="0" applyFont="1" applyBorder="1"/>
    <xf numFmtId="0" fontId="12" fillId="0" borderId="0" xfId="0" applyFont="1" applyBorder="1"/>
    <xf numFmtId="166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quotePrefix="1" applyFont="1" applyBorder="1" applyAlignment="1">
      <alignment horizontal="center" vertical="center" wrapText="1"/>
    </xf>
    <xf numFmtId="0" fontId="4" fillId="0" borderId="0" xfId="0" applyFont="1" applyBorder="1" applyAlignment="1"/>
    <xf numFmtId="3" fontId="4" fillId="0" borderId="18" xfId="2" applyNumberFormat="1" applyFont="1" applyFill="1" applyBorder="1" applyAlignment="1">
      <alignment horizontal="center"/>
    </xf>
    <xf numFmtId="3" fontId="4" fillId="0" borderId="1" xfId="2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/>
    </xf>
    <xf numFmtId="3" fontId="4" fillId="0" borderId="6" xfId="2" applyNumberFormat="1" applyFont="1" applyBorder="1" applyAlignment="1">
      <alignment horizontal="center"/>
    </xf>
    <xf numFmtId="3" fontId="4" fillId="0" borderId="18" xfId="2" applyNumberFormat="1" applyFont="1" applyBorder="1" applyAlignment="1">
      <alignment horizontal="center"/>
    </xf>
    <xf numFmtId="3" fontId="4" fillId="0" borderId="17" xfId="2" applyNumberFormat="1" applyFont="1" applyBorder="1" applyAlignment="1">
      <alignment horizontal="center"/>
    </xf>
    <xf numFmtId="0" fontId="4" fillId="0" borderId="27" xfId="0" applyFont="1" applyBorder="1" applyAlignment="1">
      <alignment vertical="center" wrapText="1"/>
    </xf>
    <xf numFmtId="0" fontId="4" fillId="0" borderId="18" xfId="0" applyFont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/>
    <xf numFmtId="0" fontId="4" fillId="0" borderId="0" xfId="0" applyFont="1" applyBorder="1" applyAlignment="1"/>
    <xf numFmtId="0" fontId="2" fillId="0" borderId="0" xfId="0" applyFont="1" applyBorder="1" applyAlignment="1">
      <alignment horizontal="center"/>
    </xf>
    <xf numFmtId="0" fontId="12" fillId="0" borderId="0" xfId="0" applyFont="1" applyBorder="1" applyAlignment="1"/>
    <xf numFmtId="0" fontId="4" fillId="0" borderId="0" xfId="0" applyFont="1" applyAlignment="1"/>
    <xf numFmtId="168" fontId="5" fillId="3" borderId="14" xfId="2" applyNumberFormat="1" applyFont="1" applyFill="1" applyBorder="1" applyAlignment="1">
      <alignment horizontal="center" vertical="center"/>
    </xf>
    <xf numFmtId="168" fontId="4" fillId="3" borderId="4" xfId="2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4" fontId="13" fillId="0" borderId="18" xfId="0" applyNumberFormat="1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/>
    </xf>
    <xf numFmtId="3" fontId="13" fillId="0" borderId="1" xfId="2" applyNumberFormat="1" applyFont="1" applyFill="1" applyBorder="1" applyAlignment="1">
      <alignment horizontal="center"/>
    </xf>
    <xf numFmtId="10" fontId="13" fillId="0" borderId="20" xfId="0" applyNumberFormat="1" applyFont="1" applyBorder="1" applyAlignment="1">
      <alignment horizontal="center"/>
    </xf>
    <xf numFmtId="3" fontId="13" fillId="0" borderId="1" xfId="2" applyNumberFormat="1" applyFont="1" applyBorder="1" applyAlignment="1">
      <alignment horizontal="center"/>
    </xf>
    <xf numFmtId="10" fontId="13" fillId="0" borderId="15" xfId="1" applyNumberFormat="1" applyFont="1" applyBorder="1" applyAlignment="1">
      <alignment horizontal="center" vertical="center" wrapText="1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view="pageBreakPreview" topLeftCell="A7" zoomScaleSheetLayoutView="100" workbookViewId="0">
      <selection activeCell="C15" sqref="C15"/>
    </sheetView>
  </sheetViews>
  <sheetFormatPr defaultRowHeight="13.2"/>
  <cols>
    <col min="1" max="1" width="12.109375" style="4" customWidth="1"/>
    <col min="2" max="2" width="17.33203125" style="4" customWidth="1"/>
    <col min="3" max="3" width="22.33203125" style="4" customWidth="1"/>
    <col min="4" max="4" width="10.88671875" style="4" customWidth="1"/>
    <col min="5" max="5" width="13.6640625" style="4" customWidth="1"/>
    <col min="6" max="6" width="14.88671875" style="4" customWidth="1"/>
    <col min="7" max="7" width="12.5546875" style="4" customWidth="1"/>
    <col min="8" max="8" width="13.44140625" style="4" customWidth="1"/>
    <col min="9" max="9" width="12.5546875" style="4" customWidth="1"/>
    <col min="10" max="10" width="10.44140625" style="4" customWidth="1"/>
    <col min="11" max="11" width="11.6640625" style="4" customWidth="1"/>
    <col min="12" max="12" width="9.33203125" style="4" customWidth="1"/>
    <col min="13" max="16384" width="8.88671875" style="4"/>
  </cols>
  <sheetData>
    <row r="1" spans="1:13" ht="15.6">
      <c r="A1" s="93" t="s">
        <v>40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</row>
    <row r="2" spans="1:13">
      <c r="A2" s="98" t="s">
        <v>36</v>
      </c>
      <c r="B2" s="98"/>
      <c r="C2" s="98"/>
      <c r="D2" s="98"/>
      <c r="E2" s="98"/>
      <c r="F2" s="3"/>
      <c r="G2" s="2"/>
      <c r="H2" s="5"/>
      <c r="K2" s="6"/>
      <c r="L2" s="6"/>
      <c r="M2" s="7"/>
    </row>
    <row r="3" spans="1:13" ht="15.6" thickBot="1">
      <c r="A3" s="7"/>
      <c r="B3" s="1"/>
      <c r="C3" s="1"/>
      <c r="F3" s="8"/>
      <c r="G3" s="9"/>
      <c r="H3" s="8"/>
      <c r="I3" s="8"/>
      <c r="J3" s="6"/>
      <c r="K3" s="6"/>
      <c r="M3" s="10"/>
    </row>
    <row r="4" spans="1:13" ht="66.599999999999994" thickBot="1">
      <c r="A4" s="11" t="s">
        <v>0</v>
      </c>
      <c r="B4" s="12" t="s">
        <v>1</v>
      </c>
      <c r="C4" s="12" t="s">
        <v>2</v>
      </c>
      <c r="D4" s="12" t="s">
        <v>32</v>
      </c>
      <c r="E4" s="12" t="s">
        <v>33</v>
      </c>
      <c r="F4" s="12" t="s">
        <v>29</v>
      </c>
      <c r="G4" s="12" t="s">
        <v>30</v>
      </c>
      <c r="H4" s="13" t="s">
        <v>31</v>
      </c>
      <c r="I4" s="14" t="s">
        <v>3</v>
      </c>
      <c r="J4" s="12" t="s">
        <v>23</v>
      </c>
      <c r="K4" s="12" t="s">
        <v>34</v>
      </c>
      <c r="L4" s="13" t="s">
        <v>4</v>
      </c>
    </row>
    <row r="5" spans="1:13">
      <c r="A5" s="15">
        <v>1</v>
      </c>
      <c r="B5" s="16" t="s">
        <v>12</v>
      </c>
      <c r="C5" s="91" t="s">
        <v>35</v>
      </c>
      <c r="D5" s="17">
        <v>24</v>
      </c>
      <c r="E5" s="17">
        <v>24</v>
      </c>
      <c r="F5" s="18"/>
      <c r="G5" s="17">
        <f>E5-F5</f>
        <v>24</v>
      </c>
      <c r="H5" s="19"/>
      <c r="I5" s="20"/>
      <c r="J5" s="21"/>
      <c r="K5" s="21"/>
      <c r="L5" s="22"/>
    </row>
    <row r="6" spans="1:13">
      <c r="A6" s="23">
        <f>A5+1</f>
        <v>2</v>
      </c>
      <c r="B6" s="24" t="s">
        <v>7</v>
      </c>
      <c r="C6" s="34" t="s">
        <v>35</v>
      </c>
      <c r="D6" s="25">
        <v>24</v>
      </c>
      <c r="E6" s="25">
        <v>24</v>
      </c>
      <c r="F6" s="26"/>
      <c r="G6" s="25">
        <f t="shared" ref="G6:G11" si="0">E6-F6</f>
        <v>24</v>
      </c>
      <c r="H6" s="27"/>
      <c r="I6" s="28"/>
      <c r="J6" s="29"/>
      <c r="K6" s="29"/>
      <c r="L6" s="30"/>
    </row>
    <row r="7" spans="1:13">
      <c r="A7" s="23">
        <f t="shared" ref="A7:A11" si="1">A6+1</f>
        <v>3</v>
      </c>
      <c r="B7" s="24" t="s">
        <v>5</v>
      </c>
      <c r="C7" s="34" t="s">
        <v>35</v>
      </c>
      <c r="D7" s="25">
        <v>32</v>
      </c>
      <c r="E7" s="25">
        <v>32</v>
      </c>
      <c r="F7" s="26"/>
      <c r="G7" s="25">
        <f t="shared" si="0"/>
        <v>32</v>
      </c>
      <c r="H7" s="31"/>
      <c r="I7" s="28"/>
      <c r="J7" s="29"/>
      <c r="K7" s="29"/>
      <c r="L7" s="30"/>
    </row>
    <row r="8" spans="1:13">
      <c r="A8" s="23">
        <f t="shared" si="1"/>
        <v>4</v>
      </c>
      <c r="B8" s="24" t="s">
        <v>6</v>
      </c>
      <c r="C8" s="34" t="s">
        <v>35</v>
      </c>
      <c r="D8" s="25">
        <v>32</v>
      </c>
      <c r="E8" s="25">
        <v>32</v>
      </c>
      <c r="F8" s="26"/>
      <c r="G8" s="25">
        <f t="shared" si="0"/>
        <v>32</v>
      </c>
      <c r="H8" s="31"/>
      <c r="I8" s="28"/>
      <c r="J8" s="25"/>
      <c r="K8" s="29"/>
      <c r="L8" s="30"/>
    </row>
    <row r="9" spans="1:13" ht="15" customHeight="1">
      <c r="A9" s="23">
        <f t="shared" si="1"/>
        <v>5</v>
      </c>
      <c r="B9" s="24" t="s">
        <v>8</v>
      </c>
      <c r="C9" s="24" t="s">
        <v>37</v>
      </c>
      <c r="D9" s="25">
        <v>40</v>
      </c>
      <c r="E9" s="33">
        <v>40</v>
      </c>
      <c r="F9" s="26"/>
      <c r="G9" s="25">
        <f t="shared" si="0"/>
        <v>40</v>
      </c>
      <c r="H9" s="31"/>
      <c r="I9" s="32"/>
      <c r="J9" s="25"/>
      <c r="K9" s="25"/>
      <c r="L9" s="30"/>
    </row>
    <row r="10" spans="1:13" ht="15" customHeight="1">
      <c r="A10" s="23">
        <f t="shared" si="1"/>
        <v>6</v>
      </c>
      <c r="B10" s="24" t="s">
        <v>11</v>
      </c>
      <c r="C10" s="24" t="s">
        <v>37</v>
      </c>
      <c r="D10" s="25">
        <v>80</v>
      </c>
      <c r="E10" s="33">
        <v>80</v>
      </c>
      <c r="F10" s="26"/>
      <c r="G10" s="25">
        <f t="shared" si="0"/>
        <v>80</v>
      </c>
      <c r="H10" s="31"/>
      <c r="I10" s="32"/>
      <c r="J10" s="25"/>
      <c r="K10" s="25"/>
      <c r="L10" s="30"/>
    </row>
    <row r="11" spans="1:13" ht="16.5" customHeight="1">
      <c r="A11" s="23">
        <f t="shared" si="1"/>
        <v>7</v>
      </c>
      <c r="B11" s="34" t="s">
        <v>9</v>
      </c>
      <c r="C11" s="92" t="s">
        <v>37</v>
      </c>
      <c r="D11" s="25">
        <v>80</v>
      </c>
      <c r="E11" s="33">
        <v>80</v>
      </c>
      <c r="F11" s="26"/>
      <c r="G11" s="25">
        <f t="shared" si="0"/>
        <v>80</v>
      </c>
      <c r="H11" s="31"/>
      <c r="I11" s="35"/>
      <c r="J11" s="25"/>
      <c r="K11" s="25"/>
      <c r="L11" s="30"/>
    </row>
    <row r="12" spans="1:13">
      <c r="A12" s="36"/>
      <c r="B12" s="37"/>
      <c r="C12" s="7"/>
      <c r="D12" s="7"/>
      <c r="E12" s="7"/>
      <c r="F12" s="7"/>
      <c r="G12" s="7"/>
      <c r="H12" s="7"/>
      <c r="I12" s="7"/>
      <c r="J12" s="7"/>
    </row>
    <row r="13" spans="1:13" ht="16.2" thickBot="1">
      <c r="A13" s="7"/>
      <c r="B13" s="38" t="s">
        <v>10</v>
      </c>
      <c r="C13" s="10"/>
      <c r="D13" s="10"/>
      <c r="E13" s="10"/>
      <c r="F13" s="10"/>
      <c r="G13" s="7"/>
      <c r="H13" s="7"/>
      <c r="I13" s="7"/>
      <c r="J13" s="39"/>
      <c r="K13" s="39"/>
      <c r="L13" s="39"/>
    </row>
    <row r="14" spans="1:13" ht="66.599999999999994" thickBot="1">
      <c r="A14" s="40" t="s">
        <v>20</v>
      </c>
      <c r="B14" s="41" t="s">
        <v>17</v>
      </c>
      <c r="C14" s="41" t="s">
        <v>18</v>
      </c>
      <c r="D14" s="41" t="s">
        <v>19</v>
      </c>
      <c r="E14" s="41" t="s">
        <v>21</v>
      </c>
      <c r="F14" s="41" t="s">
        <v>27</v>
      </c>
      <c r="G14" s="42" t="s">
        <v>28</v>
      </c>
      <c r="H14" s="41" t="s">
        <v>22</v>
      </c>
      <c r="I14" s="43" t="s">
        <v>24</v>
      </c>
      <c r="J14" s="44"/>
      <c r="K14" s="44"/>
      <c r="L14" s="44"/>
    </row>
    <row r="15" spans="1:13">
      <c r="A15" s="45">
        <f>D5*700000</f>
        <v>16800000</v>
      </c>
      <c r="B15" s="46">
        <v>43509</v>
      </c>
      <c r="C15" s="46" t="s">
        <v>38</v>
      </c>
      <c r="D15" s="46">
        <v>43525</v>
      </c>
      <c r="E15" s="83">
        <v>2354670</v>
      </c>
      <c r="F15" s="83">
        <v>2845978</v>
      </c>
      <c r="G15" s="47">
        <f>F15/A$15</f>
        <v>0.16940345238095239</v>
      </c>
      <c r="H15" s="89">
        <f>A15-F15</f>
        <v>13954022</v>
      </c>
      <c r="I15" s="48">
        <f>1-G15</f>
        <v>0.83059654761904755</v>
      </c>
      <c r="J15" s="49"/>
      <c r="K15" s="50"/>
      <c r="L15" s="50"/>
    </row>
    <row r="16" spans="1:13" ht="12.75" customHeight="1">
      <c r="A16" s="23"/>
      <c r="B16" s="51"/>
      <c r="C16" s="104" t="s">
        <v>38</v>
      </c>
      <c r="D16" s="105">
        <v>43556</v>
      </c>
      <c r="E16" s="106">
        <v>5296185</v>
      </c>
      <c r="F16" s="106">
        <v>5728621</v>
      </c>
      <c r="G16" s="107">
        <f>F16/A15</f>
        <v>0.34098934523809526</v>
      </c>
      <c r="H16" s="108">
        <f t="shared" ref="H16:I20" si="2">H15-F16</f>
        <v>8225401</v>
      </c>
      <c r="I16" s="109">
        <f t="shared" si="2"/>
        <v>0.48960720238095229</v>
      </c>
      <c r="J16" s="7"/>
      <c r="K16" s="7"/>
      <c r="L16" s="7"/>
    </row>
    <row r="17" spans="1:12" ht="12.75" customHeight="1">
      <c r="A17" s="53"/>
      <c r="B17" s="54"/>
      <c r="C17" s="54"/>
      <c r="D17" s="54"/>
      <c r="E17" s="84"/>
      <c r="F17" s="84"/>
      <c r="G17" s="55"/>
      <c r="H17" s="84"/>
      <c r="I17" s="52"/>
      <c r="J17" s="49"/>
      <c r="K17" s="50"/>
      <c r="L17" s="50"/>
    </row>
    <row r="18" spans="1:12">
      <c r="A18" s="53"/>
      <c r="B18" s="54"/>
      <c r="C18" s="54"/>
      <c r="D18" s="54"/>
      <c r="E18" s="85"/>
      <c r="F18" s="86"/>
      <c r="G18" s="55"/>
      <c r="H18" s="84"/>
      <c r="I18" s="52"/>
      <c r="J18" s="49"/>
      <c r="K18" s="49"/>
      <c r="L18" s="7"/>
    </row>
    <row r="19" spans="1:12">
      <c r="A19" s="53"/>
      <c r="B19" s="54"/>
      <c r="C19" s="54"/>
      <c r="D19" s="54"/>
      <c r="E19" s="84"/>
      <c r="F19" s="84"/>
      <c r="G19" s="55"/>
      <c r="H19" s="84"/>
      <c r="I19" s="52"/>
      <c r="J19" s="49"/>
      <c r="K19" s="56"/>
      <c r="L19" s="7"/>
    </row>
    <row r="20" spans="1:12">
      <c r="A20" s="53"/>
      <c r="B20" s="54"/>
      <c r="C20" s="54"/>
      <c r="D20" s="54"/>
      <c r="E20" s="84"/>
      <c r="F20" s="84"/>
      <c r="G20" s="55"/>
      <c r="H20" s="84"/>
      <c r="I20" s="52"/>
      <c r="J20" s="49"/>
      <c r="K20" s="49"/>
      <c r="L20" s="7"/>
    </row>
    <row r="21" spans="1:12">
      <c r="A21" s="53"/>
      <c r="B21" s="54"/>
      <c r="C21" s="54"/>
      <c r="D21" s="54"/>
      <c r="E21" s="84"/>
      <c r="F21" s="84"/>
      <c r="G21" s="55"/>
      <c r="H21" s="84"/>
      <c r="I21" s="52"/>
      <c r="J21" s="49"/>
      <c r="K21" s="49"/>
      <c r="L21" s="7"/>
    </row>
    <row r="22" spans="1:12">
      <c r="A22" s="53"/>
      <c r="B22" s="54"/>
      <c r="C22" s="54"/>
      <c r="D22" s="54"/>
      <c r="E22" s="84"/>
      <c r="F22" s="84"/>
      <c r="G22" s="55"/>
      <c r="H22" s="84"/>
      <c r="I22" s="52"/>
      <c r="J22" s="49"/>
      <c r="K22" s="49"/>
      <c r="L22" s="7"/>
    </row>
    <row r="23" spans="1:12">
      <c r="A23" s="53"/>
      <c r="B23" s="54"/>
      <c r="C23" s="54"/>
      <c r="D23" s="54"/>
      <c r="E23" s="85"/>
      <c r="F23" s="84"/>
      <c r="G23" s="55"/>
      <c r="H23" s="84"/>
      <c r="I23" s="52"/>
      <c r="J23" s="49"/>
      <c r="K23" s="49"/>
      <c r="L23" s="7"/>
    </row>
    <row r="24" spans="1:12">
      <c r="A24" s="53"/>
      <c r="B24" s="54"/>
      <c r="C24" s="54"/>
      <c r="D24" s="26"/>
      <c r="E24" s="85"/>
      <c r="F24" s="84"/>
      <c r="G24" s="58"/>
      <c r="H24" s="84"/>
      <c r="I24" s="57"/>
      <c r="J24" s="49"/>
      <c r="K24" s="49"/>
      <c r="L24" s="7"/>
    </row>
    <row r="25" spans="1:12" ht="13.8" thickBot="1">
      <c r="A25" s="59"/>
      <c r="B25" s="60"/>
      <c r="C25" s="60"/>
      <c r="D25" s="61"/>
      <c r="E25" s="87"/>
      <c r="F25" s="88"/>
      <c r="G25" s="62"/>
      <c r="H25" s="90"/>
      <c r="I25" s="63"/>
      <c r="J25" s="7"/>
      <c r="K25" s="7"/>
      <c r="L25" s="7"/>
    </row>
    <row r="26" spans="1:12" ht="13.8" thickBot="1">
      <c r="A26" s="64" t="s">
        <v>25</v>
      </c>
      <c r="B26" s="65"/>
      <c r="C26" s="65"/>
      <c r="D26" s="66"/>
      <c r="E26" s="67">
        <f>SUM(E15:E25)</f>
        <v>7650855</v>
      </c>
      <c r="F26" s="68">
        <f>SUM(F15:F25)</f>
        <v>8574599</v>
      </c>
      <c r="G26" s="69">
        <f>SUM(G15:G25)</f>
        <v>0.51039279761904766</v>
      </c>
      <c r="H26" s="70">
        <f>A15-F26</f>
        <v>8225401</v>
      </c>
      <c r="I26" s="71">
        <f>1-G26</f>
        <v>0.48960720238095234</v>
      </c>
      <c r="J26" s="72"/>
      <c r="K26" s="72"/>
      <c r="L26" s="72"/>
    </row>
    <row r="29" spans="1:12">
      <c r="A29" s="7"/>
      <c r="B29" s="7"/>
      <c r="C29" s="7"/>
      <c r="D29" s="7"/>
      <c r="E29" s="7"/>
      <c r="F29" s="7"/>
      <c r="G29" s="7"/>
      <c r="H29" s="7"/>
      <c r="I29" s="7"/>
      <c r="J29" s="7"/>
    </row>
    <row r="30" spans="1:12" ht="12.75" customHeight="1">
      <c r="A30" s="94" t="s">
        <v>13</v>
      </c>
      <c r="B30" s="94"/>
      <c r="C30" s="94"/>
      <c r="D30" s="94"/>
      <c r="E30" s="7"/>
      <c r="F30" s="7"/>
      <c r="G30" s="7"/>
      <c r="H30" s="7"/>
      <c r="I30" s="7"/>
      <c r="J30" s="7"/>
    </row>
    <row r="31" spans="1:12">
      <c r="A31" s="103" t="s">
        <v>14</v>
      </c>
      <c r="B31" s="103"/>
      <c r="C31" s="73" t="s">
        <v>15</v>
      </c>
      <c r="D31" s="73" t="s">
        <v>16</v>
      </c>
      <c r="E31" s="7"/>
      <c r="F31" s="7"/>
      <c r="G31" s="7"/>
      <c r="H31" s="7"/>
      <c r="I31" s="7"/>
      <c r="J31" s="7"/>
    </row>
    <row r="32" spans="1:12">
      <c r="A32" s="101">
        <f>A15-F26</f>
        <v>8225401</v>
      </c>
      <c r="B32" s="102"/>
      <c r="C32" s="74">
        <f>1-G26</f>
        <v>0.48960720238095234</v>
      </c>
      <c r="D32" s="75">
        <f>(C32/0.8)*100</f>
        <v>61.200900297619043</v>
      </c>
      <c r="E32" s="82" t="s">
        <v>39</v>
      </c>
      <c r="F32" s="82"/>
      <c r="G32" s="82"/>
      <c r="H32" s="82"/>
      <c r="I32" s="82"/>
      <c r="J32" s="82"/>
    </row>
    <row r="33" spans="1:11">
      <c r="A33" s="7"/>
      <c r="B33" s="7"/>
      <c r="C33" s="7"/>
      <c r="D33" s="7"/>
      <c r="E33" s="7"/>
      <c r="F33" s="7"/>
    </row>
    <row r="34" spans="1:11">
      <c r="A34" s="7"/>
      <c r="B34" s="7"/>
      <c r="C34" s="7"/>
      <c r="D34" s="7"/>
      <c r="E34" s="7"/>
      <c r="F34" s="7"/>
      <c r="G34" s="7"/>
      <c r="H34" s="7"/>
      <c r="I34" s="7"/>
      <c r="J34" s="7"/>
      <c r="K34" s="4" t="s">
        <v>26</v>
      </c>
    </row>
    <row r="35" spans="1:11" ht="15.6">
      <c r="A35" s="7"/>
      <c r="B35" s="76"/>
      <c r="C35" s="76"/>
      <c r="D35" s="7"/>
      <c r="E35" s="7"/>
      <c r="F35" s="7"/>
      <c r="G35" s="7"/>
      <c r="H35" s="7"/>
      <c r="I35" s="7"/>
      <c r="J35" s="7"/>
    </row>
    <row r="36" spans="1:11">
      <c r="A36" s="77"/>
      <c r="B36" s="77"/>
      <c r="C36" s="77"/>
      <c r="D36" s="77"/>
      <c r="E36" s="77"/>
      <c r="F36" s="77"/>
      <c r="G36" s="77"/>
      <c r="H36" s="77"/>
      <c r="I36" s="99"/>
      <c r="J36" s="100"/>
    </row>
    <row r="37" spans="1:11">
      <c r="A37" s="78"/>
      <c r="B37" s="79"/>
      <c r="C37" s="79"/>
      <c r="D37" s="7"/>
      <c r="E37" s="7"/>
      <c r="F37" s="79"/>
      <c r="G37" s="80"/>
      <c r="H37" s="79"/>
    </row>
    <row r="38" spans="1:11">
      <c r="A38" s="78"/>
      <c r="B38" s="79"/>
      <c r="C38" s="79"/>
      <c r="D38" s="79"/>
      <c r="E38" s="79"/>
      <c r="F38" s="79"/>
      <c r="G38" s="80"/>
      <c r="H38" s="79"/>
    </row>
    <row r="39" spans="1:11">
      <c r="A39" s="78"/>
      <c r="B39" s="79"/>
      <c r="C39" s="79"/>
      <c r="D39" s="7"/>
      <c r="E39" s="7"/>
      <c r="F39" s="79"/>
      <c r="G39" s="80"/>
      <c r="H39" s="79"/>
    </row>
    <row r="40" spans="1:11">
      <c r="A40" s="78"/>
      <c r="B40" s="79"/>
      <c r="C40" s="79"/>
      <c r="D40" s="79"/>
      <c r="E40" s="79"/>
      <c r="F40" s="79"/>
      <c r="G40" s="80"/>
      <c r="H40" s="79"/>
    </row>
    <row r="41" spans="1:11">
      <c r="A41" s="78"/>
      <c r="B41" s="79"/>
      <c r="C41" s="79"/>
      <c r="D41" s="7"/>
      <c r="E41" s="7"/>
      <c r="F41" s="79"/>
      <c r="G41" s="80"/>
      <c r="H41" s="79"/>
    </row>
    <row r="42" spans="1:11">
      <c r="A42" s="78"/>
      <c r="B42" s="79"/>
      <c r="C42" s="50"/>
      <c r="D42" s="81"/>
      <c r="E42" s="81"/>
      <c r="F42" s="50"/>
      <c r="G42" s="50"/>
      <c r="H42" s="50"/>
    </row>
    <row r="43" spans="1:11">
      <c r="A43" s="78"/>
      <c r="B43" s="79"/>
      <c r="C43" s="79"/>
      <c r="D43" s="79"/>
      <c r="E43" s="79"/>
      <c r="F43" s="79"/>
      <c r="G43" s="80"/>
      <c r="H43" s="79"/>
    </row>
    <row r="44" spans="1:11">
      <c r="A44" s="78"/>
      <c r="B44" s="79"/>
      <c r="C44" s="79"/>
      <c r="D44" s="79"/>
      <c r="E44" s="79"/>
      <c r="F44" s="79"/>
      <c r="G44" s="80"/>
      <c r="H44" s="79"/>
    </row>
    <row r="45" spans="1:11">
      <c r="A45" s="78"/>
      <c r="B45" s="79"/>
      <c r="C45" s="79"/>
      <c r="D45" s="7"/>
      <c r="E45" s="7"/>
      <c r="F45" s="79"/>
      <c r="G45" s="80"/>
      <c r="H45" s="79"/>
    </row>
    <row r="46" spans="1:11" ht="15.6">
      <c r="A46" s="7"/>
      <c r="B46" s="96"/>
      <c r="C46" s="96"/>
      <c r="D46" s="97"/>
      <c r="E46" s="82"/>
      <c r="F46" s="7"/>
      <c r="G46" s="7"/>
      <c r="H46" s="7"/>
      <c r="I46" s="7"/>
      <c r="J46" s="7"/>
    </row>
    <row r="47" spans="1:11">
      <c r="A47" s="77"/>
      <c r="B47" s="77"/>
      <c r="C47" s="77"/>
      <c r="D47" s="77"/>
      <c r="E47" s="77"/>
      <c r="F47" s="77"/>
      <c r="G47" s="77"/>
      <c r="H47" s="77"/>
      <c r="I47" s="99"/>
      <c r="J47" s="100"/>
    </row>
    <row r="48" spans="1:11">
      <c r="A48" s="78"/>
      <c r="B48" s="7"/>
      <c r="C48" s="7"/>
      <c r="D48" s="7"/>
      <c r="E48" s="7"/>
      <c r="F48" s="80"/>
      <c r="G48" s="80"/>
      <c r="H48" s="79"/>
      <c r="I48" s="95"/>
      <c r="J48" s="95"/>
    </row>
    <row r="49" spans="1:10">
      <c r="A49" s="78"/>
      <c r="B49" s="7"/>
      <c r="C49" s="7"/>
      <c r="D49" s="50"/>
      <c r="E49" s="50"/>
      <c r="F49" s="50"/>
      <c r="G49" s="50"/>
      <c r="H49" s="50"/>
      <c r="I49" s="95"/>
      <c r="J49" s="95"/>
    </row>
    <row r="50" spans="1:10">
      <c r="A50" s="7"/>
      <c r="B50" s="7"/>
      <c r="C50" s="7"/>
      <c r="D50" s="7"/>
      <c r="E50" s="7"/>
      <c r="F50" s="7"/>
      <c r="G50" s="7"/>
      <c r="H50" s="7"/>
    </row>
    <row r="55" spans="1:10">
      <c r="B55" s="99"/>
      <c r="C55" s="100"/>
    </row>
    <row r="62" spans="1:10">
      <c r="B62" s="99"/>
      <c r="C62" s="100"/>
    </row>
  </sheetData>
  <sortState ref="B9:B16">
    <sortCondition ref="B9"/>
  </sortState>
  <mergeCells count="12">
    <mergeCell ref="B62:C62"/>
    <mergeCell ref="A32:B32"/>
    <mergeCell ref="A31:B31"/>
    <mergeCell ref="B55:C55"/>
    <mergeCell ref="I36:J36"/>
    <mergeCell ref="I47:J47"/>
    <mergeCell ref="I48:J48"/>
    <mergeCell ref="A1:L1"/>
    <mergeCell ref="A30:D30"/>
    <mergeCell ref="I49:J49"/>
    <mergeCell ref="B46:D46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2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2019-03-04T09:41:33Z</cp:lastPrinted>
  <dcterms:created xsi:type="dcterms:W3CDTF">2004-08-05T11:03:05Z</dcterms:created>
  <dcterms:modified xsi:type="dcterms:W3CDTF">2019-09-16T11:34:53Z</dcterms:modified>
</cp:coreProperties>
</file>